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9_pobtot" sheetId="1" r:id="rId4"/>
    <sheet state="visible" name="00_directorio" sheetId="2" r:id="rId5"/>
    <sheet state="visible" name="01_01_carencia_acceso_alimentac" sheetId="3" r:id="rId6"/>
    <sheet state="visible" name="01_02_mortalidad_materna" sheetId="4" r:id="rId7"/>
    <sheet state="visible" name="01_03_mortalidad_infantil" sheetId="5" r:id="rId8"/>
    <sheet state="visible" name="01_04_mortalidad_infecciosas" sheetId="6" r:id="rId9"/>
    <sheet state="visible" name="01_05_hogares_disponibilidad_ag" sheetId="7" r:id="rId10"/>
    <sheet state="visible" name="01_06_dotacion_diaria_agua" sheetId="8" r:id="rId11"/>
    <sheet state="visible" name="01_07_hogares_servicio_sanitari" sheetId="9" r:id="rId12"/>
    <sheet state="visible" name="01_08_hogares_paredes_fragiles" sheetId="10" r:id="rId13"/>
    <sheet state="visible" name="01_09_hogares_piso_tierra" sheetId="11" r:id="rId14"/>
    <sheet state="visible" name="01_10_hogares_cocina_leña_carbo" sheetId="12" r:id="rId15"/>
    <sheet state="visible" name="01_11_hogares_hacinamiento" sheetId="13" r:id="rId16"/>
    <sheet state="visible" name="01_12_homicidios" sheetId="14" r:id="rId17"/>
    <sheet state="visible" name="01_13_peligrosidad_accidentes_t" sheetId="15" r:id="rId18"/>
    <sheet state="visible" name="01_14_crimen_violento" sheetId="16" r:id="rId19"/>
    <sheet state="visible" name="01_15_crimen_organizado" sheetId="17" r:id="rId20"/>
    <sheet state="visible" name="01_16_percepción_inseguridad" sheetId="18" r:id="rId21"/>
    <sheet state="visible" name="02_17_matriculacion_preescolar" sheetId="19" r:id="rId22"/>
    <sheet state="visible" name="02_18_analfabetismo" sheetId="20" r:id="rId23"/>
    <sheet state="visible" name="02_19_matriculación_primaria" sheetId="21" r:id="rId24"/>
    <sheet state="visible" name="02_20_matriculación_secundaria" sheetId="22" r:id="rId25"/>
    <sheet state="visible" name="02_21_paridad_genero_educacion_" sheetId="23" r:id="rId26"/>
    <sheet state="visible" name="02_22_usuarios_telemo" sheetId="24" r:id="rId27"/>
    <sheet state="visible" name="02_23_hogares_computadora" sheetId="25" r:id="rId28"/>
    <sheet state="visible" name="02_24_hogares_internet" sheetId="26" r:id="rId29"/>
    <sheet state="visible" name="02_25_tasa_agresion_periodistas" sheetId="27" r:id="rId30"/>
    <sheet state="visible" name="02_26_esperanza_vida" sheetId="28" r:id="rId31"/>
    <sheet state="visible" name="02_27_tasa_suicidios" sheetId="29" r:id="rId32"/>
    <sheet state="visible" name="02_28_mortalidad_circulatorias" sheetId="30" r:id="rId33"/>
    <sheet state="visible" name="02_29_mortalidad_diabetes" sheetId="31" r:id="rId34"/>
    <sheet state="visible" name="02_30_tasa_obesidad" sheetId="32" r:id="rId35"/>
    <sheet state="visible" name="02_31_grado_presion_agua" sheetId="33" r:id="rId36"/>
    <sheet state="visible" name="02_32_enterrar_quemar_basura" sheetId="34" r:id="rId37"/>
    <sheet state="visible" name="02_33_satisfacción_áreas_verdes" sheetId="35" r:id="rId38"/>
    <sheet state="visible" name="02_34_uso_focos_ahorradores" sheetId="36" r:id="rId39"/>
    <sheet state="visible" name="02_56_emisiones_co2" sheetId="37" r:id="rId40"/>
    <sheet state="visible" name="03_35_hogares_titulo_propiedad" sheetId="38" r:id="rId41"/>
    <sheet state="visible" name="03_36_participación_electoral" sheetId="39" r:id="rId42"/>
    <sheet state="visible" name="03_37_interaccion_gobierno_elec" sheetId="40" r:id="rId43"/>
    <sheet state="visible" name="03_38_participación_ciudadana_g" sheetId="41" r:id="rId44"/>
    <sheet state="visible" name="03_39_percepcion_corrupcion" sheetId="42" r:id="rId45"/>
    <sheet state="visible" name="03_40_Jóvenes15_24_no_studian_n" sheetId="43" r:id="rId46"/>
    <sheet state="visible" name="03_41_embarazo_adolescente" sheetId="44" r:id="rId47"/>
    <sheet state="visible" name="03_42_corrupcion" sheetId="45" r:id="rId48"/>
    <sheet state="visible" name="03_43_informalidad_laboral" sheetId="46" r:id="rId49"/>
    <sheet state="visible" name="03_44_tiempo_traslado" sheetId="47" r:id="rId50"/>
    <sheet state="visible" name="03_45_confianza_vecinos" sheetId="48" r:id="rId51"/>
    <sheet state="visible" name="03_46_participacion_mujeres_con" sheetId="49" r:id="rId52"/>
    <sheet state="visible" name="03_47_inclusion_poblacion_gay" sheetId="50" r:id="rId53"/>
    <sheet state="visible" name="03_48_inclusion_poblacion_indig" sheetId="51" r:id="rId54"/>
    <sheet state="visible" name="03_49_inclusion_poblacion_disca" sheetId="52" r:id="rId55"/>
    <sheet state="visible" name="03_50_absorcion_educacion_super" sheetId="53" r:id="rId56"/>
    <sheet state="visible" name="03_51_cobertura_educacion_super" sheetId="54" r:id="rId57"/>
    <sheet state="visible" name="03_52_escolaridad_mujeres" sheetId="55" r:id="rId58"/>
    <sheet state="visible" name="03_53_paridad_género_posgrado" sheetId="56" r:id="rId59"/>
    <sheet state="visible" name="03_54_paridad_género_licenciatu" sheetId="57" r:id="rId60"/>
    <sheet state="visible" name="03_55_posgrados_nacionales_cali" sheetId="58" r:id="rId61"/>
    <sheet state="visible" name="02_57_emisiones_per_capita_GEI" sheetId="59" r:id="rId62"/>
  </sheets>
  <definedNames>
    <definedName hidden="1" localSheetId="0" name="_xlnm._FilterDatabase">'99_pobtot'!$A$1:$C$530</definedName>
    <definedName hidden="1" localSheetId="2" name="_xlnm._FilterDatabase">'01_01_carencia_acceso_alimentac'!$A$1:$F$265</definedName>
    <definedName hidden="1" localSheetId="3" name="_xlnm._FilterDatabase">'01_02_mortalidad_materna'!$A$1:$F$727</definedName>
    <definedName hidden="1" localSheetId="4" name="_xlnm._FilterDatabase">'01_03_mortalidad_infantil'!$A$1:$F$1090</definedName>
    <definedName hidden="1" localSheetId="6" name="_xlnm._FilterDatabase">'01_05_hogares_disponibilidad_ag'!$A$1:$F$166</definedName>
    <definedName hidden="1" localSheetId="7" name="_xlnm._FilterDatabase">'01_06_dotacion_diaria_agua'!$A$1:$F$166</definedName>
    <definedName hidden="1" localSheetId="8" name="_xlnm._FilterDatabase">'01_07_hogares_servicio_sanitari'!$A$1:$F$232</definedName>
    <definedName hidden="1" localSheetId="9" name="_xlnm._FilterDatabase">'01_08_hogares_paredes_fragiles'!$A$1:$F$199</definedName>
    <definedName hidden="1" localSheetId="10" name="_xlnm._FilterDatabase">'01_09_hogares_piso_tierra'!$A$1:$F$232</definedName>
    <definedName hidden="1" localSheetId="11" name="_xlnm._FilterDatabase">'01_10_hogares_cocina_leña_carbo'!$A$1:$F$199</definedName>
    <definedName hidden="1" localSheetId="12" name="_xlnm._FilterDatabase">'01_11_hogares_hacinamiento'!$A$1:$F$199</definedName>
    <definedName hidden="1" localSheetId="13" name="_xlnm._FilterDatabase">'01_12_homicidios'!$A$1:$F$1090</definedName>
    <definedName hidden="1" localSheetId="14" name="_xlnm._FilterDatabase">'01_13_peligrosidad_accidentes_t'!$A$1:$F$859</definedName>
    <definedName hidden="1" localSheetId="15" name="_xlnm._FilterDatabase">'01_14_crimen_violento'!$A$1:$F$265</definedName>
    <definedName hidden="1" localSheetId="16" name="_xlnm._FilterDatabase">'01_15_crimen_organizado'!$A$1:$F$298</definedName>
    <definedName hidden="1" localSheetId="18" name="_xlnm._FilterDatabase">'02_17_matriculacion_preescolar'!$A$1:$F$398</definedName>
    <definedName hidden="1" localSheetId="19" name="_xlnm._FilterDatabase">'02_18_analfabetismo'!$A$1:$F$496</definedName>
    <definedName hidden="1" localSheetId="20" name="_xlnm._FilterDatabase">'02_19_matriculación_primaria'!$A$1:$F$298</definedName>
    <definedName hidden="1" localSheetId="21" name="_xlnm._FilterDatabase">'02_20_matriculación_secundaria'!$A$1:$F$364</definedName>
    <definedName hidden="1" localSheetId="22" name="_xlnm._FilterDatabase">'02_21_paridad_genero_educacion_'!$A$1:$F$397</definedName>
    <definedName hidden="1" localSheetId="25" name="_xlnm._FilterDatabase">'02_24_hogares_internet'!$A$1:$F$265</definedName>
    <definedName hidden="1" localSheetId="26" name="_xlnm._FilterDatabase">'02_25_tasa_agresion_periodistas'!$A$1:$H$298</definedName>
    <definedName hidden="1" localSheetId="28" name="_xlnm._FilterDatabase">'02_27_tasa_suicidios'!$A$1:$F$463</definedName>
    <definedName hidden="1" localSheetId="30" name="_xlnm._FilterDatabase">'02_29_mortalidad_diabetes'!$A$1:$F$463</definedName>
    <definedName hidden="1" localSheetId="31" name="_xlnm._FilterDatabase">'02_30_tasa_obesidad'!$A$1:$F$67</definedName>
    <definedName hidden="1" localSheetId="32" name="_xlnm._FilterDatabase">'02_31_grado_presion_agua'!$A$1:$F$298</definedName>
    <definedName hidden="1" localSheetId="33" name="_xlnm._FilterDatabase">'02_32_enterrar_quemar_basura'!$A$1:$F$166</definedName>
    <definedName hidden="1" localSheetId="34" name="_xlnm._FilterDatabase">'02_33_satisfacción_áreas_verdes'!$A$1:$F$199</definedName>
    <definedName hidden="1" localSheetId="37" name="_xlnm._FilterDatabase">'03_35_hogares_titulo_propiedad'!$A$1:$F$134</definedName>
    <definedName hidden="1" localSheetId="38" name="_xlnm._FilterDatabase">'03_36_participación_electoral'!$A$1:$F$133</definedName>
    <definedName hidden="1" localSheetId="39" name="_xlnm._FilterDatabase">'03_37_interaccion_gobierno_elec'!$A$1:$F$166</definedName>
    <definedName hidden="1" localSheetId="40" name="_xlnm._FilterDatabase">'03_38_participación_ciudadana_g'!$A$1:$F$166</definedName>
    <definedName hidden="1" localSheetId="44" name="_xlnm._FilterDatabase">'03_42_corrupcion'!$A$1:$F$199</definedName>
    <definedName hidden="1" localSheetId="47" name="_xlnm._FilterDatabase">'03_45_confianza_vecinos'!$A$1:$F$367</definedName>
    <definedName hidden="1" localSheetId="48" name="_xlnm._FilterDatabase">'03_46_participacion_mujeres_con'!$A$1:$F$861</definedName>
    <definedName hidden="1" localSheetId="49" name="_xlnm._FilterDatabase">'03_47_inclusion_poblacion_gay'!$A$1:$F$100</definedName>
    <definedName hidden="1" localSheetId="52" name="_xlnm._FilterDatabase">'03_50_absorcion_educacion_super'!$A$1:$F$298</definedName>
    <definedName hidden="1" localSheetId="54" name="_xlnm._FilterDatabase">'03_52_escolaridad_mujeres'!$A$1:$F$133</definedName>
    <definedName hidden="1" localSheetId="55" name="_xlnm._FilterDatabase">'03_53_paridad_género_posgrado'!$A$1:$F$430</definedName>
    <definedName hidden="1" localSheetId="56" name="_xlnm._FilterDatabase">'03_54_paridad_género_licenciatu'!$A$1:$F$430</definedName>
    <definedName hidden="1" localSheetId="57" name="_xlnm._FilterDatabase">'03_55_posgrados_nacionales_cali'!$A$1:$G$463</definedName>
    <definedName hidden="1" localSheetId="2" name="Z_DFEEEE61_11AD_4782_AFE8_3C72B3016A4F_.wvu.FilterData">'01_01_carencia_acceso_alimentac'!$A$1:$F$265</definedName>
    <definedName hidden="1" localSheetId="40" name="Z_DFEEEE61_11AD_4782_AFE8_3C72B3016A4F_.wvu.FilterData">'03_38_participación_ciudadana_g'!$A$1:$F$329</definedName>
  </definedNames>
  <calcPr/>
  <customWorkbookViews>
    <customWorkbookView activeSheetId="0" maximized="1" windowHeight="0" windowWidth="0" guid="{DFEEEE61-11AD-4782-AFE8-3C72B3016A4F}" name="Filtro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4">
      <text>
        <t xml:space="preserve">en captura, platicar que haga sentido @juvenal@mexicocomovamos.mx @axel@mexicocomovamos.mx
_Asignada a juvenal@mexicocomovamos.mx_
	-Axel González</t>
      </text>
    </comment>
    <comment authorId="0" ref="J8">
      <text>
        <t xml:space="preserve">juve recaptura con enigh @juvenal@mexicocomovamos.mx
_Asignada a juvenal@mexicocomovamos.mx_
	-Axel González
Creo que ya quedó
	-Jorge Juvenal Campos Ferreira</t>
      </text>
    </comment>
    <comment authorId="0" ref="J36">
      <text>
        <t xml:space="preserve">eliminar de estimación
	-Axel González</t>
      </text>
    </comment>
    <comment authorId="0" ref="J37">
      <text>
        <t xml:space="preserve">variable por capturar @juvenal@mexicocomovamos.mx
_Asignada a juvenal@mexicocomovamos.mx_
	-Axel González
ya capturada, juve pregunta a naye sobre indicadores similares @juvenal@mexicocomovamos.mx
	-Axel González
o piensa alternativas
	-Axel González</t>
      </text>
    </comment>
    <comment authorId="0" ref="J31">
      <text>
        <t xml:space="preserve">eliminar de estimación
	-Axel González</t>
      </text>
    </comment>
    <comment authorId="0" ref="T43">
      <text>
        <t xml:space="preserve">@juvenal@mexicocomovamos.mx
_Asignada a juvenal@mexicocomovamos.mx_
	-Sandra Martínez Peña</t>
      </text>
    </comment>
    <comment authorId="0" ref="T36">
      <text>
        <t xml:space="preserve">@axel@mexicocomovamos.mx
_Asignada a axel@mexicocomovamos.mx_
	-Samantha Contreras Guerrero</t>
      </text>
    </comment>
    <comment authorId="0" ref="T41">
      <text>
        <t xml:space="preserve">crees que la pudieras solicitar?@juvenal@mexicocomovamos.mx
	-Samantha Contreras Guerrero
si, justo acaba de salir la edición 2023. Yo la gestiono
	-Jorge Juvenal Campos Ferreira</t>
      </text>
    </comment>
    <comment authorId="0" ref="T32">
      <text>
        <t xml:space="preserve">@juvenal@mexicocomovamos.mx
_Asignada a juvenal@mexicocomovamos.mx_
	-Samantha Contreras Guerrero
Esta ya no la está produciendo CONAGUA. La reviso, si no hay que platicar que podríamos usar en su lugar (pero primero checo)
	-Jorge Juvenal Campos Ferreira</t>
      </text>
    </comment>
  </commentList>
</comments>
</file>

<file path=xl/sharedStrings.xml><?xml version="1.0" encoding="utf-8"?>
<sst xmlns="http://schemas.openxmlformats.org/spreadsheetml/2006/main" count="81111" uniqueCount="809">
  <si>
    <t>anio</t>
  </si>
  <si>
    <t>cve_ent</t>
  </si>
  <si>
    <t>pop_tot</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</si>
  <si>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</si>
  <si>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</si>
  <si>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</si>
  <si>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</si>
  <si>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</si>
  <si>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</si>
  <si>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</si>
  <si>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</si>
  <si>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</si>
  <si>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</si>
  <si>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</si>
  <si>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</si>
  <si>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</si>
  <si>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</si>
  <si>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</si>
  <si>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</si>
  <si>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</si>
  <si>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</si>
  <si>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</si>
  <si>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</si>
  <si>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</si>
  <si>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</si>
  <si>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</si>
  <si>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</si>
  <si>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</si>
  <si>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</si>
  <si>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</si>
  <si>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</si>
  <si>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</si>
  <si>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</si>
  <si>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</si>
  <si>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</si>
  <si>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</si>
  <si>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id_dimension</t>
  </si>
  <si>
    <t>id_componente</t>
  </si>
  <si>
    <t>id_indicador</t>
  </si>
  <si>
    <t>direccion</t>
  </si>
  <si>
    <t>relación</t>
  </si>
  <si>
    <t>utopia</t>
  </si>
  <si>
    <t>distopia</t>
  </si>
  <si>
    <t>encargada</t>
  </si>
  <si>
    <t>revisora</t>
  </si>
  <si>
    <t>indicador</t>
  </si>
  <si>
    <t>indicador_name</t>
  </si>
  <si>
    <t>unidad</t>
  </si>
  <si>
    <t>fuente</t>
  </si>
  <si>
    <t>fecha de actualización en fuente original</t>
  </si>
  <si>
    <t xml:space="preserve">Último periodo reportado en fuente original </t>
  </si>
  <si>
    <t>Último periodo registrado MCV</t>
  </si>
  <si>
    <t>datos_actualizados</t>
  </si>
  <si>
    <t xml:space="preserve">se procesa con código </t>
  </si>
  <si>
    <t>nombre_codigo</t>
  </si>
  <si>
    <t>revisión</t>
  </si>
  <si>
    <t>link</t>
  </si>
  <si>
    <t>próxima actualización</t>
  </si>
  <si>
    <t>observaciones</t>
  </si>
  <si>
    <t>fuente_nueva</t>
  </si>
  <si>
    <t>revisión shiny</t>
  </si>
  <si>
    <t>comentarios revisión shiny</t>
  </si>
  <si>
    <t>años info recopilada</t>
  </si>
  <si>
    <t>Axel</t>
  </si>
  <si>
    <t>Regina</t>
  </si>
  <si>
    <t>Carencia por acceso a la alimentación</t>
  </si>
  <si>
    <t>Carencia por acceso a la alimentación (% de la población)</t>
  </si>
  <si>
    <t>Porcentaje</t>
  </si>
  <si>
    <t>CONEVAL</t>
  </si>
  <si>
    <t>Si</t>
  </si>
  <si>
    <t>No</t>
  </si>
  <si>
    <t>https://www.coneval.org.mx/Medicion/MP/Paginas/AE_pobreza_2022.aspx</t>
  </si>
  <si>
    <t>Bien</t>
  </si>
  <si>
    <t>2008, 2010, 2012, 2014, 2016, 2018,2020,2022</t>
  </si>
  <si>
    <t>Katia</t>
  </si>
  <si>
    <t>Mortalidad materna (razón de muerte materna)</t>
  </si>
  <si>
    <t>Razón de muerte materna (defunciones maternas / 100 mil nacimientos)</t>
  </si>
  <si>
    <t>defunciones por cada 100 mil nacimientos</t>
  </si>
  <si>
    <t>INEGI, Mortalidad.</t>
  </si>
  <si>
    <t>Mortalidad 8 de noviembre de 2024</t>
  </si>
  <si>
    <t>mcv_ips_private/01_códigos/creacion_indicadores/01_01_02_mortalidad_materna.R</t>
  </si>
  <si>
    <t>Numerador: Defunciones de mortalidad clasificadas para su uso en el cálculo de mortalidad materna; Denominador: Total de nacimientos ocurridos en el año de registro. No se hace corrección por nacimientos vivos.</t>
  </si>
  <si>
    <t>https://www.inegi.org.mx/sistemas/olap/Proyectos/bd/continuas/mortalidad/MortalidadGeneral.asp#</t>
  </si>
  <si>
    <t>2005, 2006, 2007, 2008, 2009, 2010, 2011, 2012, 2013, 2014, 2015, 2016, 2017,2018,2019,2020,2021,2022</t>
  </si>
  <si>
    <t>Mortalidad infantil</t>
  </si>
  <si>
    <t>Tasa de mortalidad infantil (muertes infantiles por cada 1,000 nacimientos)</t>
  </si>
  <si>
    <t>muertes infantiles por cada 1,000 nacimientos</t>
  </si>
  <si>
    <t>Mortalidad 8 de noviembre de 2025</t>
  </si>
  <si>
    <t>Numerador: Defunciones de menores de un año. Denominador: Total de nacimientos ocurridos en el año de registro. No se hace corrección por nacimientos vivos.</t>
  </si>
  <si>
    <t>Mortalidad por enfermedades infecciosas</t>
  </si>
  <si>
    <t>Mortalidad por enfermedades infecciosas (tasa por cada 100 mil habitantes)</t>
  </si>
  <si>
    <t>INEGI, Mortalidad</t>
  </si>
  <si>
    <t>Mortalidad 8 de noviembre de 2026</t>
  </si>
  <si>
    <t>mcv_ips_private/01_códigos/creacion_indicadores/01_01_04_mortalidad_infecciosas.R</t>
  </si>
  <si>
    <t>Generación del indicador tomando como numerador las defunciones de las enfermedades consideradas en las categorias 01, 02, 03, 04, 05, 06, 07 y algunas de las enfermedades en las categorias 23, 33 y 46 de la lista mexicana de enfermedades (donde se incluye tambien al COVID); y como denominador las proyecciones de CONAPO "Bases de datos de la Conciliación Demográfica 1950 a 2019 y Proyecciones de la población de México 2020 a 2070", tomando los datos de medio año.</t>
  </si>
  <si>
    <t>https://www.inegi.org.mx/sistemas/olap/Proyectos/bd/continuas/mortalidad/MortalidadGeneral.asp</t>
  </si>
  <si>
    <t>2010, 2011, 2012, 2013, 2014, 2015, 2016, 2017,2018,2019,2020</t>
  </si>
  <si>
    <t xml:space="preserve">Isaac </t>
  </si>
  <si>
    <t>Hogares con disponibilidad de agua dentro de la vivienda</t>
  </si>
  <si>
    <t>INEGI, ENH, Censos de población y vivienda</t>
  </si>
  <si>
    <t>Cambiar indicadores a ENIGH</t>
  </si>
  <si>
    <t>https://www.inegi.org.mx/programas/enh/2017/; https://www.inegi.org.mx/programas/ccpv/2020/default.html; https://www.inegi.org.mx/programas/enigh/nc/2022/#tabulados</t>
  </si>
  <si>
    <t>Utilizar Censos (2010 y 2020) y Encuesta intercensal (2015)</t>
  </si>
  <si>
    <t>Bien. Explorar cambio a Enigh (próximo año)</t>
  </si>
  <si>
    <t>2010, 2016, 2017, 2020, 2022</t>
  </si>
  <si>
    <t>Adriana</t>
  </si>
  <si>
    <t>Hogares con dotación diaria de agua</t>
  </si>
  <si>
    <t>INEGI, ENIGH</t>
  </si>
  <si>
    <t>mcv_ips_private/01_códigos/creacion_indicadores/01_02_21_paridad_género_secundaria.R</t>
  </si>
  <si>
    <t>https://www.inegi.org.mx/programas/enh/2017/; https://www.inegi.org.mx/programas/enigh/nc/2022/#tabulados</t>
  </si>
  <si>
    <t>Se recapturó para utilizar solo datos de ENIGH de 2016-2022</t>
  </si>
  <si>
    <t>Bien. Explorar cambio a Enigh (próximo año) --Juve: Creo que ya quedó esta observacion resuelta.</t>
  </si>
  <si>
    <t>2016, 2018, 2020, 2022</t>
  </si>
  <si>
    <t>Hogares con servicio sanitario exclusivo para la vivienda</t>
  </si>
  <si>
    <t>mcv_ips_private/01_códigos/creacion_indicadores/01_02_07_codigo_sanitario_exclusivo_vivienda.R</t>
  </si>
  <si>
    <t>Hogares con paredes material frágil</t>
  </si>
  <si>
    <t>INEGI, ENH; CONEVAL, medición de la pobreza 2018-2020</t>
  </si>
  <si>
    <t>https://www.inegi.org.mx/programas/enh/2017/; https://www.coneval.org.mx/Medicion/MP/Paginas/Pobreza_2020.aspx; https://www.inegi.org.mx/programas/enigh/nc/2022/#tabulados</t>
  </si>
  <si>
    <t>CAPTURAR 2020 CON CONEVAL. En 2022 se consideró como material frágil al material de desecho, lámina de cartón, lámina de asbesto o metálica, carrizo, bambú o palma, embarro o bajareque, madera y adobe.</t>
  </si>
  <si>
    <t>2014, 2015, 2016, 2017, 2020, 2022</t>
  </si>
  <si>
    <t>Hogares con piso de tierra</t>
  </si>
  <si>
    <t>2010, 2014, 2015, 2016, 2017, 2020, 2022</t>
  </si>
  <si>
    <t>Hogares que cocinan con leña o carbón</t>
  </si>
  <si>
    <t>Hogares en hacinamiento</t>
  </si>
  <si>
    <t>INEGI, ENH, ENIGH</t>
  </si>
  <si>
    <r>
      <rPr>
        <color rgb="FF1155CC"/>
        <u/>
      </rPr>
      <t>https://www.inegi.org.mx/programas/enh/2017/</t>
    </r>
    <r>
      <rPr/>
      <t xml:space="preserve">; </t>
    </r>
    <r>
      <rPr>
        <color rgb="FF1155CC"/>
        <u/>
      </rPr>
      <t>https://www.inegi.org.mx/programas/enigh/nc/2020/</t>
    </r>
  </si>
  <si>
    <t>2012, 2014, 2016, 2018, 2020, 2022</t>
  </si>
  <si>
    <t>Homicidios (Tasa de homicidios por cada 100 mil habitantes)</t>
  </si>
  <si>
    <t>Homicidios (tasa por cada 100 mil habitantes)</t>
  </si>
  <si>
    <t>INEGI, Defunciones por homicidios</t>
  </si>
  <si>
    <t xml:space="preserve">Numerador: Defunciones por homicidios del tabulado de homicidios de INEGI. Numerador de las proyecciones de las Bases de datos de la Conciliación Demográfica 1950 a 2019 y Proyecciones de la población de México 2020 a 2070, tomando las de medio año. </t>
  </si>
  <si>
    <t>https://www.inegi.org.mx/contenidos/saladeprensa/boletines/2020/EstSociodemo/Defcioneshomicidio2019.pdf</t>
  </si>
  <si>
    <t>8 de Agosto preliminares y 8 de nov definitivas</t>
  </si>
  <si>
    <t>Bien. Actualización 31 de oct</t>
  </si>
  <si>
    <t>2010, 2011, 2012, 2013, 2014, 2015, 2016, 2017,2018,2019,2020,2021</t>
  </si>
  <si>
    <t>Gabriela</t>
  </si>
  <si>
    <t>Peligrosidad de accidentes de tránsito</t>
  </si>
  <si>
    <t>Peligrosidad de accidentes de tránsito (mortalidad de accidentes por cada 100,000 habitantes)</t>
  </si>
  <si>
    <t>mcv_ips_private/01_códigos/creacion_indicadores/01_04_14_peligrosidad_accidentes_transito.R</t>
  </si>
  <si>
    <t>Se calculo la tasa a partir de las causas "(49B) Accidentes de tráfico de vehículos de motor" y "(49C) Accidentes de otros vehículos de carretera" de la Lista Mexicana de Enfermedades, dividido por cada 100k habitantes.</t>
  </si>
  <si>
    <t>2010, 2011, 2012, 2013, 2014, 2015, 2016, 2017, 2018, 2019, 2020, 2021, 2022, 2023</t>
  </si>
  <si>
    <t>Natalia</t>
  </si>
  <si>
    <t>Crimen violento</t>
  </si>
  <si>
    <t>Índice de crimen violento</t>
  </si>
  <si>
    <t>Mexico Peace Index</t>
  </si>
  <si>
    <r>
      <rPr>
        <color rgb="FF1155CC"/>
        <u/>
      </rPr>
      <t>link</t>
    </r>
    <r>
      <rPr/>
      <t xml:space="preserve"> reporte</t>
    </r>
  </si>
  <si>
    <t>2015, 2017, 2018, 2019, 2020, 2021, 2022</t>
  </si>
  <si>
    <t>Isaac</t>
  </si>
  <si>
    <t>Crimen organizado</t>
  </si>
  <si>
    <t>Índice de crimen organizado</t>
  </si>
  <si>
    <t xml:space="preserve">link reporte </t>
  </si>
  <si>
    <t>2015, 2016, 2017, 2018, 2019, 2020,2021, 2022</t>
  </si>
  <si>
    <t>Percepción de inseguridad en la entidad</t>
  </si>
  <si>
    <t>Percepción de inseguridad en la entidad (% de la población)</t>
  </si>
  <si>
    <t>INEGI, ENVIPE</t>
  </si>
  <si>
    <t>https://www.inegi.org.mx/programas/envipe/2023/#tabulados</t>
  </si>
  <si>
    <t>19 de septiembre</t>
  </si>
  <si>
    <t>2011, 2012, 2013, 2014, 2015, 2016, 2017, 2018, 2019, 2020,2021,2022,2023</t>
  </si>
  <si>
    <t>Matriculación educación preescolar</t>
  </si>
  <si>
    <t>Matriculación educación preescolar (tasa neta de escolarización)</t>
  </si>
  <si>
    <t>Planeación SEP - Información estadística e indicadores educativos</t>
  </si>
  <si>
    <t>septiembre</t>
  </si>
  <si>
    <t>Verificar cálculo de tasa</t>
  </si>
  <si>
    <t>https://www.planeacion.sep.gob.mx/principalescifras/</t>
  </si>
  <si>
    <t>La información se captura hacia adelante, ejemplo, para el año 2023 se coloca la info correspondiente al ciclo escolar 2022-2023</t>
  </si>
  <si>
    <t>2000, 2005, 2010, 2015, 2019, 2020,2021</t>
  </si>
  <si>
    <t>Analfabetismo</t>
  </si>
  <si>
    <t>Analfabetismo (% de la población)</t>
  </si>
  <si>
    <t>Planeación SEP, Información estadística e indicadores educativos; INEGI, ENIGH</t>
  </si>
  <si>
    <r>
      <rPr>
        <color rgb="FF1155CC"/>
        <u/>
      </rPr>
      <t>https://www.planeacion.sep.gob.mx/Doc/estadistica_e_indicadores/principales_cifras/principales_cifras_2019_2020_bolsillo.pdf</t>
    </r>
    <r>
      <rPr/>
      <t xml:space="preserve">; </t>
    </r>
    <r>
      <rPr>
        <color rgb="FF1155CC"/>
        <u/>
      </rPr>
      <t>https://www.inegi.org.mx/programas/enigh/nc/2020/</t>
    </r>
  </si>
  <si>
    <t xml:space="preserve">SUGERENCIA. DEFINIR ANALFABETISMO COMO PORCENTAJE DE MAYORES DE 15 O MÁS, NO COMO POBLACIÓN GENERAL, </t>
  </si>
  <si>
    <t>2008, 2015, 2020, 2021, 2022</t>
  </si>
  <si>
    <t>Matriculación educación primaria</t>
  </si>
  <si>
    <t>Matriculación educación primaria (tasa neta de escolarización)</t>
  </si>
  <si>
    <t>https://www.inegi.org.mx/app/tabulados/interactivos/?pxq=e4f13406-0c21-4512-838f-cbffe76f751f; https://www.planeacion.sep.gob.mx/indicadorespronosticos.aspx</t>
  </si>
  <si>
    <t>Se utiliza el año inicial del ciclo (para el 2022, se usan los datos del ciclo 2022-2023)</t>
  </si>
  <si>
    <t>poner 2018</t>
  </si>
  <si>
    <t>2000, 2005, 2010, 2015, 2020, 2021, 2022</t>
  </si>
  <si>
    <t>Matriculación educación secundaria</t>
  </si>
  <si>
    <t>Matriculación educación secundaria (tasa neta de escolarización)</t>
  </si>
  <si>
    <r>
      <rPr>
        <color rgb="FF1155CC"/>
        <u/>
      </rPr>
      <t xml:space="preserve">https://www.inegi.org.mx/app/tabulados/interactivos/?pxq=e4f13406-0c21-4512-838f-cbffe76f751f; </t>
    </r>
    <r>
      <rPr>
        <color rgb="FF1155CC"/>
        <u/>
      </rPr>
      <t>https://www.planeacion.sep.gob.mx/indicadorespronosticos.aspx</t>
    </r>
  </si>
  <si>
    <t>Paridad de género en educación secundaria</t>
  </si>
  <si>
    <t>Paridad de género en educación secundaria (% de mujeres)</t>
  </si>
  <si>
    <t>Bien. Buscar mejorar el indicador en próximas estiamciones (distancia a 0 en valores absolutos)</t>
  </si>
  <si>
    <t>2010, 2011, 2012, 2013, 2014, 2015, 2016, 2017, 2018, 2019, 2020, 2021</t>
  </si>
  <si>
    <t>Usuarios de telefonía móvil</t>
  </si>
  <si>
    <t>Usuarios de telefonía móvil (% de la población)</t>
  </si>
  <si>
    <t>INEGI, ENDUTIH</t>
  </si>
  <si>
    <t>Jun-Jul</t>
  </si>
  <si>
    <t>https://www.inegi.org.mx/programas/dutih/2022/</t>
  </si>
  <si>
    <t>Jun-Julio</t>
  </si>
  <si>
    <t>2015, 2016, 2017, 2018, 2019, 2020,2021,2022</t>
  </si>
  <si>
    <t>Hogares con computadoras</t>
  </si>
  <si>
    <t>2010, 2015, 2016, 2017, 2018, 2019, 2020,2021,2022</t>
  </si>
  <si>
    <t>Hogares con conexión a internet</t>
  </si>
  <si>
    <t>Tasa de agresión a periodistas</t>
  </si>
  <si>
    <t>Tasa de agresión a periodistas (tasa por cada 10 mil habitantes)</t>
  </si>
  <si>
    <t>Artículo 19</t>
  </si>
  <si>
    <t>Ya 1er semestre 2023</t>
  </si>
  <si>
    <t>SE SOLICITÓ INFO A A19</t>
  </si>
  <si>
    <t>https://articulo19.org/</t>
  </si>
  <si>
    <t>Bien. Solicitar valores para 2016 y 2018 para sigueintes cálculos</t>
  </si>
  <si>
    <t>San solicita para sigueinte edición</t>
  </si>
  <si>
    <t>2010, 2011, 2012, 2013, 2014, 2015, 2016, 2017, 2018, 2019, 2020</t>
  </si>
  <si>
    <t>Esperanza de vida</t>
  </si>
  <si>
    <t>Esperanza de vida (años)</t>
  </si>
  <si>
    <t>años</t>
  </si>
  <si>
    <t>INEGI, CONAPO, tabulados de esperanza de vida al nacimiento</t>
  </si>
  <si>
    <t>Ya está hasta 2024</t>
  </si>
  <si>
    <r>
      <rPr>
        <color rgb="FF1155CC"/>
        <u/>
      </rPr>
      <t xml:space="preserve">https://inegi.org.mx/app/tabulados/default.html?nc=mdemo56; https://www.gob.mx/conapo/documentos/proyecciones-de-la-poblacion-de-los-municipios-de-mexico-2015-2030; </t>
    </r>
    <r>
      <rPr>
        <color rgb="FF1155CC"/>
        <u/>
      </rPr>
      <t>https://www.inegi.org.mx/app/tabulados/interactivos/?pxq=Mortalidad_Mortalidad_09_61312f04-e039-4659-8095-0ce2cd284415https://www.inegi.org.mx/app/tabulados/interactivos/?pxq=Mortalidad_Mortalidad_09_61312f04-e039-4659-8095-0ce2cd284415</t>
    </r>
  </si>
  <si>
    <t>Revisar si se actualizan las cifras al liberarse datos de Mortalidad</t>
  </si>
  <si>
    <t>Tasa de suicidios</t>
  </si>
  <si>
    <t>Suicidios (tasa por cada 100 mil habitantes)</t>
  </si>
  <si>
    <t>tasa por cada 100 mil habitantes</t>
  </si>
  <si>
    <t>INEGI, Mortalidad, Defunciones por suicidio</t>
  </si>
  <si>
    <t>Mortalidad Nov</t>
  </si>
  <si>
    <t>Numerador: Defunciones englobadas en la categoría de "(E54) Lesiones autoinfligidas intencionalmente" de la Lista Mexicana de Enfermedades en los tabulados de mortalidad de INEGI. Numerador de las proyecciones de las Bases de datos de la Conciliación Demográfica 1950 a 2019 y Proyecciones de la población de México 2020 a 2070, tomando las de medio año.</t>
  </si>
  <si>
    <t>https://www.inegi.org.mx/temas/salud/#Tabulados</t>
  </si>
  <si>
    <t>Mortalidad por enfermedades circulatorias</t>
  </si>
  <si>
    <t>Numerador: Defunciones englobadas en la categoría de "Enfermedades del sistema circulatorio (I00-I99)" de la Clasificación Internacional de Enfermedades (CIE-10) de los tabulados de mortalidad de INEGI. Numerador de las proyecciones de las Bases de datos de la Conciliación Demográfica 1950 a 2019 y Proyecciones de la población de México 2020 a 2070, tomando las de medio año.</t>
  </si>
  <si>
    <t>https://www.inegi.org.mx/temas/mortalidad/</t>
  </si>
  <si>
    <t>2010, 2011, 2012, 2013, 2014, 2015, 2016, 2017, 2018, 2019</t>
  </si>
  <si>
    <t>Mortalidad por diabetes</t>
  </si>
  <si>
    <t>Numerador: Defunciones englobadas en la categoría de "Diabetes mellitus (E10-E14)" de la Clasificación Internacional de Enfermedades (CIE-10) de los tabulados de mortalidad de INEGI. Numerador de las proyecciones de las Bases de datos de la Conciliación Demográfica 1950 a 2019 y Proyecciones de la población de México 2020 a 2070, tomando las de medio año.</t>
  </si>
  <si>
    <t>2010, 2011, 2012, 2013, 2014, 2015, 2016, 2017, 2018, 2019, 2020,2021</t>
  </si>
  <si>
    <t>Tasa de obesidad</t>
  </si>
  <si>
    <t>Prevalencia de obesidad (% de la población)</t>
  </si>
  <si>
    <t>ENSANUT</t>
  </si>
  <si>
    <t>jun-ago</t>
  </si>
  <si>
    <t>Buscar forma de actualizar</t>
  </si>
  <si>
    <t>https://imco.org.mx/sistema-de-indicadores-para-monitorear-los-avances-de-la-estrategia-nacional-para-la-prevencion-y-el-control-del-sobrepeso-la-obesidad-y-la-diabetes/</t>
  </si>
  <si>
    <t>Revisión de literatura</t>
  </si>
  <si>
    <t>Todxs</t>
  </si>
  <si>
    <t>2012, 2018</t>
  </si>
  <si>
    <t>Grado de presión del agua</t>
  </si>
  <si>
    <t>CONAGUA, Sistema Nacional de Información del Agua</t>
  </si>
  <si>
    <t>Último año: 2022</t>
  </si>
  <si>
    <t>mcv_ips_private/01_códigos/creacion_indicadores/02_31_gen_estimación_presion_hidrica.R</t>
  </si>
  <si>
    <t>Revisión especial Juve</t>
  </si>
  <si>
    <t>http://sina.conagua.gob.mx/sina/tema.php?tema=gradoPresion&amp;ver=mapa</t>
  </si>
  <si>
    <t>Bien. Última observación a 2023 es una proyeccion con modelo ARIMA y una base de datos que considera desde 2003</t>
  </si>
  <si>
    <t>2015, 2016, 2017, 2018, 2019, 2020, 2022, 2023</t>
  </si>
  <si>
    <t>Enterrar o quemar basura</t>
  </si>
  <si>
    <t>Hogares que entierran o queman basura (%)</t>
  </si>
  <si>
    <t>INEGI, ENIGH, Encuesta Nacional de Ingresos y Gastos</t>
  </si>
  <si>
    <t>Cambiar datos a ENIGH</t>
  </si>
  <si>
    <r>
      <rPr>
        <color rgb="FF1155CC"/>
        <u/>
      </rPr>
      <t>link</t>
    </r>
    <r>
      <rPr/>
      <t xml:space="preserve">; </t>
    </r>
    <r>
      <rPr>
        <color rgb="FF1155CC"/>
        <u/>
      </rPr>
      <t>https://www.inegi.org.mx/programas/ccpv/2020/default.html</t>
    </r>
  </si>
  <si>
    <t>Bien. En estimación verificar que tome valores para 2015</t>
  </si>
  <si>
    <t>Juve. Se pasaron los datos de 2015</t>
  </si>
  <si>
    <t>33</t>
  </si>
  <si>
    <t>Satisfacción con áreas verdes</t>
  </si>
  <si>
    <t>INEGI, ENCIG</t>
  </si>
  <si>
    <t>Ya está la 2023</t>
  </si>
  <si>
    <t>https://www.inegi.org.mx/programas/encig/2019/default.html#Tabulados</t>
  </si>
  <si>
    <t>2013, 2015, 2017, 2019, 2021</t>
  </si>
  <si>
    <t>34</t>
  </si>
  <si>
    <t>Uso de focos ahorradores</t>
  </si>
  <si>
    <t>Hogares que usan focos ahorradores (%)</t>
  </si>
  <si>
    <r>
      <rPr>
        <color rgb="FF1155CC"/>
        <u/>
      </rPr>
      <t>link</t>
    </r>
    <r>
      <rPr/>
      <t xml:space="preserve">; </t>
    </r>
    <r>
      <rPr>
        <color rgb="FF1155CC"/>
        <u/>
      </rPr>
      <t>link</t>
    </r>
  </si>
  <si>
    <t>2015, 2016, 2017, 2018, 2020,2022</t>
  </si>
  <si>
    <t>56</t>
  </si>
  <si>
    <t>Inversa</t>
  </si>
  <si>
    <t>Emisiones de CO2 (toneladas)</t>
  </si>
  <si>
    <t>toneladas</t>
  </si>
  <si>
    <t>Energy and Data</t>
  </si>
  <si>
    <t>Axel captura</t>
  </si>
  <si>
    <t>Bien. Cambiar a indicadore de calidad del aire del cide (Juve)</t>
  </si>
  <si>
    <t>2015, 2016, 2017, 2018, 2020, 2021, 2022</t>
  </si>
  <si>
    <t>57</t>
  </si>
  <si>
    <t>Emisiones per cápita de GEI</t>
  </si>
  <si>
    <t>Toneladas emitidas de gases de efecto invernadero por habitante</t>
  </si>
  <si>
    <t>Ton/hab</t>
  </si>
  <si>
    <t>Centro Mario Molina, Citibanamex, indicador del Índice de Estados Sostenibles</t>
  </si>
  <si>
    <t>2015, 2020</t>
  </si>
  <si>
    <t>35</t>
  </si>
  <si>
    <t>Hogares con título de propiedad</t>
  </si>
  <si>
    <r>
      <rPr>
        <color rgb="FF1155CC"/>
        <u/>
      </rPr>
      <t>link</t>
    </r>
    <r>
      <rPr/>
      <t xml:space="preserve">; </t>
    </r>
    <r>
      <rPr>
        <color rgb="FF1155CC"/>
        <u/>
      </rPr>
      <t>link</t>
    </r>
  </si>
  <si>
    <t>2015, 2016, 2017, 2018, 2019, 2020,2022</t>
  </si>
  <si>
    <t>36</t>
  </si>
  <si>
    <t>Participación electoral</t>
  </si>
  <si>
    <t>Participación electoral (% de lista nominal)</t>
  </si>
  <si>
    <t>INE, Cómputos distritales</t>
  </si>
  <si>
    <t>Ya están los 2024</t>
  </si>
  <si>
    <t>Ya están, con datos de los cómputos distritales 2024</t>
  </si>
  <si>
    <r>
      <rPr>
        <color rgb="FF1155CC"/>
        <u/>
      </rPr>
      <t>link</t>
    </r>
    <r>
      <rPr>
        <color rgb="FF000000"/>
      </rPr>
      <t xml:space="preserve">, </t>
    </r>
    <r>
      <rPr>
        <color rgb="FF1155CC"/>
        <u/>
      </rPr>
      <t>https://computos2024.ine.mx/presidencia/nacional/candidatura</t>
    </r>
  </si>
  <si>
    <t>Juve, ya cargado y verificado</t>
  </si>
  <si>
    <t>2015, 2018, 2021, 2024</t>
  </si>
  <si>
    <t>37</t>
  </si>
  <si>
    <t>Interacción con gobierno electrónico</t>
  </si>
  <si>
    <t>2015, 2017, 2019,2021</t>
  </si>
  <si>
    <t>38</t>
  </si>
  <si>
    <t>Subíndice de participación ciudadana</t>
  </si>
  <si>
    <t>Índice</t>
  </si>
  <si>
    <t>INAI, CIDE y COLMEX. Métrica de Gobierno Abierto 2017, 2019 y 2021</t>
  </si>
  <si>
    <t>Está 2021 (versión más reciente)</t>
  </si>
  <si>
    <t>https://micrositios.inai.org.mx/gobiernoabierto/?page_id=5765</t>
  </si>
  <si>
    <t xml:space="preserve">El dato Nacional corresponde a la parte Federal del gobierno. </t>
  </si>
  <si>
    <t>Bien. Revisar que se asigne valores a 2015 y 2016</t>
  </si>
  <si>
    <t xml:space="preserve">Juve. Ya cargado. </t>
  </si>
  <si>
    <t>2017, 2019, 2021, 2023</t>
  </si>
  <si>
    <t>39</t>
  </si>
  <si>
    <t>Percepción de corrupción en instituciones que imparten justicia</t>
  </si>
  <si>
    <t>2015, 2017, 2019, 2021,2023</t>
  </si>
  <si>
    <t>40</t>
  </si>
  <si>
    <t>Jóvenes de 15 a 24 años que no estudian y no tienen un trabajo remunerado</t>
  </si>
  <si>
    <t>INEGI, ENOE</t>
  </si>
  <si>
    <t>Calculado para el primer trimestre de cada año, desde 2005. Se toma el porcentaje correspondiente al primer trimestre de cada año. Se deja fuera el valor del 2024 (tomar en cuenta para la príxima edición)</t>
  </si>
  <si>
    <t xml:space="preserve">Se consideran aquellos jovenes que son parte de la PEA pero en trabajos no remunerados, así como aquellos jovenes de la PNEA que no son estudiantes. </t>
  </si>
  <si>
    <t>2005, 2006, 2007, 2008, 2009, 2010, 2011, 2012, 2013, 2014, 2015, 2016, 2017, 2018, 2019, 2020, 2021, 2022</t>
  </si>
  <si>
    <t>41</t>
  </si>
  <si>
    <t>Embarazo adolescente</t>
  </si>
  <si>
    <t>Embarazo adolescente (% de nacimientos registrados de mujeres menores de 20 años)</t>
  </si>
  <si>
    <t>INEGI, Natalidad</t>
  </si>
  <si>
    <t>revisar en sep 2025</t>
  </si>
  <si>
    <t>2010, 2011, 2012, 2013, 2014, 2015, 2016, 2017, 2018, 2019, 2020, 2021, 2022,2023</t>
  </si>
  <si>
    <t>42</t>
  </si>
  <si>
    <t>Incidencia de corrupción</t>
  </si>
  <si>
    <t>Tasa de incidencia de corrupción por cada 100,000 habitantes</t>
  </si>
  <si>
    <t>2013, 2015, 2017, 2019, 2021,2023</t>
  </si>
  <si>
    <t>43</t>
  </si>
  <si>
    <t>Informalidad laboral</t>
  </si>
  <si>
    <t>Tasa de informalidad laboral TIL1 (% de la PEAO)</t>
  </si>
  <si>
    <t>% de la PEAO</t>
  </si>
  <si>
    <t>Ya está hasta 1er trimestre 2024; 2do trimestre para 27 de junio 2024</t>
  </si>
  <si>
    <t>2T2024</t>
  </si>
  <si>
    <t>datos del 4T de cada año</t>
  </si>
  <si>
    <t>2005, 2006, 2007, 2008, 2009, 2010, 2011, 2012, 2013, 2014, 2015, 2016, 2017, 2018, 2019, 2020,2021,2022</t>
  </si>
  <si>
    <t>44</t>
  </si>
  <si>
    <t>Porcentaje de la población ocupada que tarda más de dos horas en el traslado a su trabajo</t>
  </si>
  <si>
    <t>INEGI, ENUT</t>
  </si>
  <si>
    <r>
      <rPr>
        <color rgb="FF1155CC"/>
        <u/>
      </rPr>
      <t>link</t>
    </r>
    <r>
      <rPr>
        <color rgb="FF000000"/>
      </rPr>
      <t xml:space="preserve">; </t>
    </r>
    <r>
      <rPr>
        <color rgb="FF1155CC"/>
        <u/>
      </rPr>
      <t>https://www.inegi.org.mx/programas/ccpv/2020/#tabulados</t>
    </r>
  </si>
  <si>
    <t>INEGI, ENUT y Censo de población y vivienda, cuestionario ampliado 2020. Movilidad Personal. Encuesta Intercensal 2015. https://www.inegi.org.mx/programas/intercensal/2015/#tabulados</t>
  </si>
  <si>
    <t>Bien. Capturar valores de 2014 y censo 2020 (cuestionario ampliado)</t>
  </si>
  <si>
    <t>Juve</t>
  </si>
  <si>
    <t>2009, 2015, 2019, 2020</t>
  </si>
  <si>
    <t>45</t>
  </si>
  <si>
    <t>Confianza en los vecinos</t>
  </si>
  <si>
    <t xml:space="preserve">Tabulados: VI Desempeño Institucional </t>
  </si>
  <si>
    <t>2012, 2013, 2014, 2015, 2016, 2017, 2018, 2019, 2020, 2021, 2022,2023</t>
  </si>
  <si>
    <t>46</t>
  </si>
  <si>
    <t>Paridad de género en congresos locales</t>
  </si>
  <si>
    <t>Paridad de género en congresos locales (% de mujeres)</t>
  </si>
  <si>
    <t xml:space="preserve">Cámara de diputados. Estadistico de género. </t>
  </si>
  <si>
    <t xml:space="preserve">2024 todavía no está porque sigo actualizando </t>
  </si>
  <si>
    <t>Sólo información para 2013</t>
  </si>
  <si>
    <t>2013, 2020, 2021, 2022, 2023,</t>
  </si>
  <si>
    <t>47</t>
  </si>
  <si>
    <t>Inclusión personas LGBT+ (% que no aprueba el matrimonio igualitario)</t>
  </si>
  <si>
    <t>Inclusión personas LGBT+ (% de la población que desaprueba el matrimonio igualitario)</t>
  </si>
  <si>
    <t>INEGI, ENADIS</t>
  </si>
  <si>
    <t>2022 última versión</t>
  </si>
  <si>
    <t>se cambio a ENADIS desde el IPS 2023</t>
  </si>
  <si>
    <t>N/A</t>
  </si>
  <si>
    <t>Pregunta 3.2.2</t>
  </si>
  <si>
    <t>Link a base anterior LAPOP</t>
  </si>
  <si>
    <t xml:space="preserve">Bien. </t>
  </si>
  <si>
    <t>Preguntar a dan sobre como continuar o sustituir el indicador</t>
  </si>
  <si>
    <t>2017, 2022</t>
  </si>
  <si>
    <t>48</t>
  </si>
  <si>
    <t>Tasa de analfabetismo en personas indígenas</t>
  </si>
  <si>
    <t>2010, 2012, 2014, 2016, 2018, 2020, 2022</t>
  </si>
  <si>
    <t>49</t>
  </si>
  <si>
    <t>Tasa de analfabetismo en personas con discapacidad</t>
  </si>
  <si>
    <t>50</t>
  </si>
  <si>
    <t>Absorción en educación superior</t>
  </si>
  <si>
    <t>Tasa de absorción en educación superior</t>
  </si>
  <si>
    <t>SEP</t>
  </si>
  <si>
    <t>Ya está la 2022-2023 y las estimación del 2023-2024</t>
  </si>
  <si>
    <t>Los años están en ciclo escolar</t>
  </si>
  <si>
    <r>
      <rPr/>
      <t xml:space="preserve">Otras fuentes 2020 :https://www.planeacion.sep.gob.mx/Doc/estadistica_e_indicadores/principales_cifras/principales_cifras_2019_2020_bolsillo.pdf, 2019: </t>
    </r>
    <r>
      <rPr>
        <color rgb="FF1155CC"/>
        <u/>
      </rPr>
      <t>https://www.planeacion.sep.gob.mx ,/Doc/estadistica_e_indicadores/principales_cifras/principales_cifras_2018_2019_bolsillo.pdf</t>
    </r>
    <r>
      <rPr/>
      <t xml:space="preserve"> , 2018: </t>
    </r>
    <r>
      <rPr>
        <color rgb="FF1155CC"/>
        <u/>
      </rPr>
      <t>https://www.planeacion.sep.gob.mx/Doc/estadistica_e_indicadores/principales_cifras/principales_cifras_2017_2018_bolsillo.pdf</t>
    </r>
    <r>
      <rPr/>
      <t xml:space="preserve"> , 2017: </t>
    </r>
    <r>
      <rPr>
        <color rgb="FF1155CC"/>
        <u/>
      </rPr>
      <t>https://www.planeacion.sep.gob.mx/Doc/estadistica_e_indicadores/principales_cifras/principales_cifras_2016_2017_bolsillo.pdf</t>
    </r>
    <r>
      <rPr/>
      <t xml:space="preserve"> , 2013: </t>
    </r>
    <r>
      <rPr>
        <color rgb="FF1155CC"/>
        <u/>
      </rPr>
      <t>https://www.planeacion.sep.gob.mx/Doc/estadistica_e_indicadores/principales_cifras/principales_cifras_2013_2014_bolsillo.pdf, 2012: https://www.planeacion.sep.gob.mx/Doc/estadistica_e_indicadores/principales_cifras/principales_cifras_2011_2012.pdf , https://www.planeacion.sep.gob.mx/estadisticaeindicadores.aspx</t>
    </r>
  </si>
  <si>
    <t>2008, 2009, 2010, 2011, 2012, 2013, 2014, 2015, 2016, 2017, 2018, 2019, 2020, 2021, 2022,2023</t>
  </si>
  <si>
    <t>51</t>
  </si>
  <si>
    <t>Cobertura educación superior</t>
  </si>
  <si>
    <t>Cobertura de educación superior (% de la población entre 18 y 23 años con educación superior)</t>
  </si>
  <si>
    <t>Sólo información 2018</t>
  </si>
  <si>
    <t>Bien. Revisión al proceso de esimación (próximo año)</t>
  </si>
  <si>
    <t>2009, 2010, 2011, 2012, 2013, 2014, 2015, 2016, 2017, 2018, 2019, 2020, 2021, 2022,2023</t>
  </si>
  <si>
    <t>52</t>
  </si>
  <si>
    <t>Escolaridad promedio mujeres</t>
  </si>
  <si>
    <t>Grado de escolaridad promedio de mujeres mayores a 15 años</t>
  </si>
  <si>
    <t>Grado de escolaridad</t>
  </si>
  <si>
    <t>INEGI, Escolaridad</t>
  </si>
  <si>
    <t>Encuesta intercensal 2025</t>
  </si>
  <si>
    <t>2025</t>
  </si>
  <si>
    <t>2000, 2010, 2015, 2020</t>
  </si>
  <si>
    <t>53</t>
  </si>
  <si>
    <t>Paridad de género en posgrado</t>
  </si>
  <si>
    <t>Paridad de género en posgrados (% de mujeres)</t>
  </si>
  <si>
    <t>2010, 2011, 2012, 2013, 2014, 2015, 2016, 2017, 2018, 2019, 2020, 2021,2022,2023</t>
  </si>
  <si>
    <t>54</t>
  </si>
  <si>
    <t>Paridad de género en licenciatura</t>
  </si>
  <si>
    <t>Paridad de género en licenciaturas (% de mujeres)</t>
  </si>
  <si>
    <t>55</t>
  </si>
  <si>
    <t>Posgrados nacionales</t>
  </si>
  <si>
    <t>CONACYT</t>
  </si>
  <si>
    <t>Ya está 2022</t>
  </si>
  <si>
    <t>cambiar nombre a posgrados nacionales</t>
  </si>
  <si>
    <t>A partir de 2022 cambia a Sistema Nacional de Posgrados</t>
  </si>
  <si>
    <t>2008, 2009, 2010, 2011, 2012, 2013, 2014, 2015, 2016, 2017, 2018, 2019, 2020, 2021,2022, 2023</t>
  </si>
  <si>
    <t>entidad_abr_m</t>
  </si>
  <si>
    <t>indicador_value</t>
  </si>
  <si>
    <t>AGS</t>
  </si>
  <si>
    <t>BC</t>
  </si>
  <si>
    <t>BCS</t>
  </si>
  <si>
    <t>CAMP</t>
  </si>
  <si>
    <t>CDMX</t>
  </si>
  <si>
    <t>CHIH</t>
  </si>
  <si>
    <t>CHPS</t>
  </si>
  <si>
    <t>COAH</t>
  </si>
  <si>
    <t>COL</t>
  </si>
  <si>
    <t>DGO</t>
  </si>
  <si>
    <t>GRO</t>
  </si>
  <si>
    <t>GTO</t>
  </si>
  <si>
    <t>HGO</t>
  </si>
  <si>
    <t>JAL</t>
  </si>
  <si>
    <t>MEX</t>
  </si>
  <si>
    <t>MICH</t>
  </si>
  <si>
    <t>MOR</t>
  </si>
  <si>
    <t>Nacional</t>
  </si>
  <si>
    <t>NAY</t>
  </si>
  <si>
    <t>NL</t>
  </si>
  <si>
    <t>OAX</t>
  </si>
  <si>
    <t>PUE</t>
  </si>
  <si>
    <t>QRO</t>
  </si>
  <si>
    <t>QROO</t>
  </si>
  <si>
    <t>SIN</t>
  </si>
  <si>
    <t>SLP</t>
  </si>
  <si>
    <t>SON</t>
  </si>
  <si>
    <t>TAB</t>
  </si>
  <si>
    <t>TAM</t>
  </si>
  <si>
    <t>TLAX</t>
  </si>
  <si>
    <t>VER</t>
  </si>
  <si>
    <t>YUC</t>
  </si>
  <si>
    <t>ZAC</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</si>
  <si>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</si>
  <si>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</si>
  <si>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</si>
  <si>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</si>
  <si>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</si>
  <si>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</si>
  <si>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</si>
  <si>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</si>
  <si>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</si>
  <si>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</si>
  <si>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</si>
  <si>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</si>
  <si>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</si>
  <si>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</si>
  <si>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</si>
  <si>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</si>
  <si>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</si>
  <si>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</si>
  <si>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</si>
  <si>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</si>
  <si>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</si>
  <si>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</si>
  <si>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1990</t>
  </si>
  <si>
    <t>1991</t>
  </si>
  <si>
    <t>1992</t>
  </si>
  <si>
    <t>1993</t>
  </si>
  <si>
    <t>1994</t>
  </si>
  <si>
    <t>1995</t>
  </si>
  <si>
    <t>1996</t>
  </si>
  <si>
    <t>1997</t>
  </si>
  <si>
    <t>1998</t>
  </si>
  <si>
    <t>1999</t>
  </si>
  <si>
    <t>2000</t>
  </si>
  <si>
    <t>2001</t>
  </si>
  <si>
    <t>69.7</t>
  </si>
  <si>
    <t>73.8</t>
  </si>
  <si>
    <t>73.5</t>
  </si>
  <si>
    <t>65.2</t>
  </si>
  <si>
    <t>69.9</t>
  </si>
  <si>
    <t>74.7</t>
  </si>
  <si>
    <t>66.5</t>
  </si>
  <si>
    <t>70.6</t>
  </si>
  <si>
    <t>69.4</t>
  </si>
  <si>
    <t>72.5</t>
  </si>
  <si>
    <t>62.2</t>
  </si>
  <si>
    <t>70.3</t>
  </si>
  <si>
    <t>63.6</t>
  </si>
  <si>
    <t>65.3</t>
  </si>
  <si>
    <t>71.3</t>
  </si>
  <si>
    <t>73.6</t>
  </si>
  <si>
    <t>63.8</t>
  </si>
  <si>
    <t>76.8</t>
  </si>
  <si>
    <t>70.8</t>
  </si>
  <si>
    <t>59.3</t>
  </si>
  <si>
    <t>64.4</t>
  </si>
  <si>
    <t>68.5</t>
  </si>
  <si>
    <t>63.9</t>
  </si>
  <si>
    <t>65.4</t>
  </si>
  <si>
    <t>73.3</t>
  </si>
  <si>
    <t>66.0</t>
  </si>
  <si>
    <t>64.8</t>
  </si>
  <si>
    <t>64.1</t>
  </si>
  <si>
    <t>67.4</t>
  </si>
  <si>
    <t>70.7</t>
  </si>
  <si>
    <t>72.7</t>
  </si>
  <si>
    <t>69.1</t>
  </si>
  <si>
    <t>75.5</t>
  </si>
  <si>
    <t>65.5</t>
  </si>
  <si>
    <t>74.9</t>
  </si>
  <si>
    <t>66.3</t>
  </si>
  <si>
    <t>71.0</t>
  </si>
  <si>
    <t>71.1</t>
  </si>
  <si>
    <t>72.2</t>
  </si>
  <si>
    <t>64.7</t>
  </si>
  <si>
    <t>67.8</t>
  </si>
  <si>
    <t>65.9</t>
  </si>
  <si>
    <t>68.7</t>
  </si>
  <si>
    <t>74.5</t>
  </si>
  <si>
    <t>71.9</t>
  </si>
  <si>
    <t>64.2</t>
  </si>
  <si>
    <t>62.5</t>
  </si>
  <si>
    <t>72.0</t>
  </si>
  <si>
    <t>65.8</t>
  </si>
  <si>
    <t>66.2</t>
  </si>
  <si>
    <t>68.1</t>
  </si>
  <si>
    <t>69.2</t>
  </si>
  <si>
    <t>69.0</t>
  </si>
  <si>
    <t>75.0</t>
  </si>
  <si>
    <t>76.41812</t>
  </si>
  <si>
    <t>98.46575</t>
  </si>
  <si>
    <t>77.44868</t>
  </si>
  <si>
    <t>98.4134</t>
  </si>
  <si>
    <t>105.1376</t>
  </si>
  <si>
    <t>84.05554</t>
  </si>
  <si>
    <t>86.09909</t>
  </si>
  <si>
    <t>38.29176</t>
  </si>
  <si>
    <t>90.67563</t>
  </si>
  <si>
    <t>105.7354</t>
  </si>
  <si>
    <t>75.05189</t>
  </si>
  <si>
    <t>65.50379</t>
  </si>
  <si>
    <t>51.93375</t>
  </si>
  <si>
    <t>73.82998</t>
  </si>
  <si>
    <t>58.42955</t>
  </si>
  <si>
    <t>79.56545</t>
  </si>
  <si>
    <t>64.83218</t>
  </si>
  <si>
    <t>78.24236</t>
  </si>
  <si>
    <t>84.12982</t>
  </si>
  <si>
    <t>72.16223</t>
  </si>
  <si>
    <t>54.51158</t>
  </si>
  <si>
    <t>81.01458</t>
  </si>
  <si>
    <t>80.34085</t>
  </si>
  <si>
    <t>72.77667</t>
  </si>
  <si>
    <t>64.4466</t>
  </si>
  <si>
    <t>86.39809</t>
  </si>
  <si>
    <t>99.87942</t>
  </si>
  <si>
    <t>76.5244</t>
  </si>
  <si>
    <t>94.94093</t>
  </si>
  <si>
    <t>57.16254</t>
  </si>
  <si>
    <t>67.54922</t>
  </si>
  <si>
    <t>107.7952</t>
  </si>
  <si>
    <t>89.64265</t>
  </si>
  <si>
    <t>72.91413</t>
  </si>
  <si>
    <t>100.649</t>
  </si>
  <si>
    <t>71.16436</t>
  </si>
  <si>
    <t>92.74334</t>
  </si>
  <si>
    <t>95.63171</t>
  </si>
  <si>
    <t>95.73438</t>
  </si>
  <si>
    <t>80.86921</t>
  </si>
  <si>
    <t>34.93663</t>
  </si>
  <si>
    <t>90.41577</t>
  </si>
  <si>
    <t>103.7614</t>
  </si>
  <si>
    <t>59.43799</t>
  </si>
  <si>
    <t>73.45324</t>
  </si>
  <si>
    <t>49.09889</t>
  </si>
  <si>
    <t>80.54258</t>
  </si>
  <si>
    <t>58.22816</t>
  </si>
  <si>
    <t>77.25421</t>
  </si>
  <si>
    <t>63.29198</t>
  </si>
  <si>
    <t>64.22086</t>
  </si>
  <si>
    <t>70.20116</t>
  </si>
  <si>
    <t>68.17539</t>
  </si>
  <si>
    <t>52.66122</t>
  </si>
  <si>
    <t>84.01446</t>
  </si>
  <si>
    <t>87.75916</t>
  </si>
  <si>
    <t>74.38558</t>
  </si>
  <si>
    <t>65.34725</t>
  </si>
  <si>
    <t>87.73854</t>
  </si>
  <si>
    <t>104.6209</t>
  </si>
  <si>
    <t>75.01852</t>
  </si>
  <si>
    <t>82.55927</t>
  </si>
  <si>
    <t>61.62261</t>
  </si>
  <si>
    <t>62.68545</t>
  </si>
  <si>
    <t>106.423</t>
  </si>
  <si>
    <t>89.48747</t>
  </si>
  <si>
    <t>73.03021</t>
  </si>
  <si>
    <t>100.9554</t>
  </si>
  <si>
    <t>67.87697</t>
  </si>
  <si>
    <t>90.1452</t>
  </si>
  <si>
    <t>94.60784</t>
  </si>
  <si>
    <t>91.56575</t>
  </si>
  <si>
    <t>74.46917</t>
  </si>
  <si>
    <t>33.76105</t>
  </si>
  <si>
    <t>88.3135</t>
  </si>
  <si>
    <t>101.8034</t>
  </si>
  <si>
    <t>58.41564</t>
  </si>
  <si>
    <t>64.70743</t>
  </si>
  <si>
    <t>52.45173</t>
  </si>
  <si>
    <t>81.74086</t>
  </si>
  <si>
    <t>54.12723</t>
  </si>
  <si>
    <t>77.58275</t>
  </si>
  <si>
    <t>60.4873</t>
  </si>
  <si>
    <t>78.90887</t>
  </si>
  <si>
    <t>78.24235</t>
  </si>
  <si>
    <t>62.95043</t>
  </si>
  <si>
    <t>48.61877</t>
  </si>
  <si>
    <t>82.32239</t>
  </si>
  <si>
    <t>75.65694</t>
  </si>
  <si>
    <t>70.00999</t>
  </si>
  <si>
    <t>63.74119</t>
  </si>
  <si>
    <t>89.47858</t>
  </si>
  <si>
    <t>100.3201</t>
  </si>
  <si>
    <t>66.28451</t>
  </si>
  <si>
    <t>92.0141</t>
  </si>
  <si>
    <t>62.05439</t>
  </si>
  <si>
    <t>59.87467</t>
  </si>
  <si>
    <t>98.1406</t>
  </si>
  <si>
    <t>81.20915</t>
  </si>
  <si>
    <t>73.95488</t>
  </si>
  <si>
    <t>101.453</t>
  </si>
  <si>
    <t>69.50863</t>
  </si>
  <si>
    <t>87.82653</t>
  </si>
  <si>
    <t>88.88357</t>
  </si>
  <si>
    <t>85.26295</t>
  </si>
  <si>
    <t>71.2129</t>
  </si>
  <si>
    <t>35.66573</t>
  </si>
  <si>
    <t>88.17112</t>
  </si>
  <si>
    <t>104.7262</t>
  </si>
  <si>
    <t>62.98445</t>
  </si>
  <si>
    <t>64.89565</t>
  </si>
  <si>
    <t>51.6527</t>
  </si>
  <si>
    <t>83.45478</t>
  </si>
  <si>
    <t>56.0541</t>
  </si>
  <si>
    <t>78.28319</t>
  </si>
  <si>
    <t>69.42311</t>
  </si>
  <si>
    <t>75.95325</t>
  </si>
  <si>
    <t>69.88922</t>
  </si>
  <si>
    <t>67.25587</t>
  </si>
  <si>
    <t>50.26685</t>
  </si>
  <si>
    <t>87.28753</t>
  </si>
  <si>
    <t>80.17967</t>
  </si>
  <si>
    <t>75.14443</t>
  </si>
  <si>
    <t>64.53296</t>
  </si>
  <si>
    <t>98.9899</t>
  </si>
  <si>
    <t>103.223</t>
  </si>
  <si>
    <t>62.87331</t>
  </si>
  <si>
    <t>94.91123</t>
  </si>
  <si>
    <t>64.16402</t>
  </si>
  <si>
    <t>50.42427</t>
  </si>
  <si>
    <t>96.8007</t>
  </si>
  <si>
    <t>81.79906</t>
  </si>
  <si>
    <t>72.77151</t>
  </si>
  <si>
    <t>106.5967</t>
  </si>
  <si>
    <t>62.55367</t>
  </si>
  <si>
    <t>92.14826</t>
  </si>
  <si>
    <t>91.86184</t>
  </si>
  <si>
    <t>87.14554</t>
  </si>
  <si>
    <t>69.7835</t>
  </si>
  <si>
    <t>33.07695</t>
  </si>
  <si>
    <t>84.61496</t>
  </si>
  <si>
    <t>97.34755</t>
  </si>
  <si>
    <t>66.11653</t>
  </si>
  <si>
    <t>71.86873</t>
  </si>
  <si>
    <t>55.92998</t>
  </si>
  <si>
    <t>84.45335</t>
  </si>
  <si>
    <t>51.99313</t>
  </si>
  <si>
    <t>72.93627</t>
  </si>
  <si>
    <t>68.77976</t>
  </si>
  <si>
    <t>78.38976</t>
  </si>
  <si>
    <t>68.82886</t>
  </si>
  <si>
    <t>74.21774</t>
  </si>
  <si>
    <t>50.07673</t>
  </si>
  <si>
    <t>85.42138</t>
  </si>
  <si>
    <t>76.42427</t>
  </si>
  <si>
    <t>69.34932</t>
  </si>
  <si>
    <t>61.86054</t>
  </si>
  <si>
    <t>100.4288</t>
  </si>
  <si>
    <t>103.22</t>
  </si>
  <si>
    <t>56.72006</t>
  </si>
  <si>
    <t>91.05024</t>
  </si>
  <si>
    <t>66.62143</t>
  </si>
  <si>
    <t>53.88667</t>
  </si>
  <si>
    <t>94.80502</t>
  </si>
  <si>
    <t>78.30606</t>
  </si>
  <si>
    <t>72.21877</t>
  </si>
  <si>
    <t>90.8494</t>
  </si>
  <si>
    <t>64.22825</t>
  </si>
  <si>
    <t>75.4418</t>
  </si>
  <si>
    <t>89.12731</t>
  </si>
  <si>
    <t>85.33451</t>
  </si>
  <si>
    <t>72.50142</t>
  </si>
  <si>
    <t>31.60241</t>
  </si>
  <si>
    <t>85.19849</t>
  </si>
  <si>
    <t>102.2851</t>
  </si>
  <si>
    <t>70.64885</t>
  </si>
  <si>
    <t>69.65509</t>
  </si>
  <si>
    <t>57.14136</t>
  </si>
  <si>
    <t>82.54388</t>
  </si>
  <si>
    <t>51.46694</t>
  </si>
  <si>
    <t>67.99383</t>
  </si>
  <si>
    <t>67.5747</t>
  </si>
  <si>
    <t>70.45383</t>
  </si>
  <si>
    <t>62.80237</t>
  </si>
  <si>
    <t>72.91568</t>
  </si>
  <si>
    <t>50.40089</t>
  </si>
  <si>
    <t>86.3651</t>
  </si>
  <si>
    <t>80.17856</t>
  </si>
  <si>
    <t>66.81206</t>
  </si>
  <si>
    <t>64.41426</t>
  </si>
  <si>
    <t>105.2635</t>
  </si>
  <si>
    <t>94.28113</t>
  </si>
  <si>
    <t>65.48201</t>
  </si>
  <si>
    <t>93.87398</t>
  </si>
  <si>
    <t>65.728</t>
  </si>
  <si>
    <t>54.42554</t>
  </si>
  <si>
    <t>92.9185</t>
  </si>
  <si>
    <t>73.47092</t>
  </si>
  <si>
    <t>63.60154</t>
  </si>
  <si>
    <t>91.38101</t>
  </si>
  <si>
    <t>60.27792</t>
  </si>
  <si>
    <t>66.75344</t>
  </si>
  <si>
    <t>75.69601</t>
  </si>
  <si>
    <t>75.67403</t>
  </si>
  <si>
    <t>67.84468</t>
  </si>
  <si>
    <t>31.09773</t>
  </si>
  <si>
    <t>79.02447</t>
  </si>
  <si>
    <t>91.79104</t>
  </si>
  <si>
    <t>56.54619</t>
  </si>
  <si>
    <t>55.01649</t>
  </si>
  <si>
    <t>49.62844</t>
  </si>
  <si>
    <t>68.9819</t>
  </si>
  <si>
    <t>44.5646</t>
  </si>
  <si>
    <t>56.84974</t>
  </si>
  <si>
    <t>64.05609</t>
  </si>
  <si>
    <t>62.61427</t>
  </si>
  <si>
    <t>51.14558</t>
  </si>
  <si>
    <t>76.35024</t>
  </si>
  <si>
    <t>47.98582</t>
  </si>
  <si>
    <t>67.62806</t>
  </si>
  <si>
    <t>82.30613</t>
  </si>
  <si>
    <t>57.92546</t>
  </si>
  <si>
    <t>55.46285</t>
  </si>
  <si>
    <t>87.24252</t>
  </si>
  <si>
    <t>99.27005</t>
  </si>
  <si>
    <t>37.79722</t>
  </si>
  <si>
    <t>81.38543</t>
  </si>
  <si>
    <t>56.17369</t>
  </si>
  <si>
    <t>47.43172</t>
  </si>
  <si>
    <t>77.18597</t>
  </si>
  <si>
    <t>70.25618</t>
  </si>
  <si>
    <t>97.9</t>
  </si>
  <si>
    <t>70.9</t>
  </si>
  <si>
    <t>68.9</t>
  </si>
  <si>
    <t>85.8</t>
  </si>
  <si>
    <t>87.9</t>
  </si>
  <si>
    <t>71.2</t>
  </si>
  <si>
    <t>32.6</t>
  </si>
  <si>
    <t>79.4</t>
  </si>
  <si>
    <t>84.4</t>
  </si>
  <si>
    <t>59.2</t>
  </si>
  <si>
    <t>54.4</t>
  </si>
  <si>
    <t>74.1</t>
  </si>
  <si>
    <t>49.9</t>
  </si>
  <si>
    <t>58.6</t>
  </si>
  <si>
    <t>66.7</t>
  </si>
  <si>
    <t>73.1</t>
  </si>
  <si>
    <t>50.7</t>
  </si>
  <si>
    <t>77.8</t>
  </si>
  <si>
    <t>84.7</t>
  </si>
  <si>
    <t>59.9</t>
  </si>
  <si>
    <t>61.1</t>
  </si>
  <si>
    <t>95.8</t>
  </si>
  <si>
    <t>100.9</t>
  </si>
  <si>
    <t>54.7</t>
  </si>
  <si>
    <t>95.7</t>
  </si>
  <si>
    <t>59.5</t>
  </si>
  <si>
    <t>56.3</t>
  </si>
  <si>
    <t>91.8</t>
  </si>
  <si>
    <t>71.8</t>
  </si>
  <si>
    <t>88.2</t>
  </si>
  <si>
    <t>76.6</t>
  </si>
  <si>
    <t>82.2</t>
  </si>
  <si>
    <t>91.7</t>
  </si>
  <si>
    <t>98.5</t>
  </si>
  <si>
    <t>77.3</t>
  </si>
  <si>
    <t>85.5</t>
  </si>
  <si>
    <t>89</t>
  </si>
  <si>
    <t>64.3</t>
  </si>
  <si>
    <t>55.5</t>
  </si>
  <si>
    <t>79</t>
  </si>
  <si>
    <t>41.5</t>
  </si>
  <si>
    <t>70.4</t>
  </si>
  <si>
    <t>73</t>
  </si>
  <si>
    <t>69</t>
  </si>
  <si>
    <t>54.2</t>
  </si>
  <si>
    <t>88.1</t>
  </si>
  <si>
    <t>85.6</t>
  </si>
  <si>
    <t>71.4</t>
  </si>
  <si>
    <t>107</t>
  </si>
  <si>
    <t>112.4</t>
  </si>
  <si>
    <t>100.6</t>
  </si>
  <si>
    <t>66.8</t>
  </si>
  <si>
    <t>60.9</t>
  </si>
  <si>
    <t>98.4</t>
  </si>
  <si>
    <t>76.9</t>
  </si>
  <si>
    <t>drop_indicador_value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</si>
</sst>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0.000"/>
    <numFmt numFmtId="166" formatCode="0.0"/>
    <numFmt numFmtId="167" formatCode="_-* #,##0.00_-;\-* #,##0.00_-;_-* &quot;-&quot;??_-;_-@"/>
    <numFmt numFmtId="168" formatCode="0.0000"/>
  </numFmts>
  <fonts count="44">
    <font>
      <sz val="10.0"/>
      <color rgb="FF000000"/>
      <name val="Arial"/>
      <scheme val="minor"/>
    </font>
    <font>
      <color theme="1"/>
      <name val="Arial"/>
      <scheme val="minor"/>
    </font>
    <font>
      <color rgb="FF000000"/>
      <name val="HelveticaNeue-Light"/>
    </font>
    <font>
      <sz val="12.0"/>
      <color rgb="FF000000"/>
      <name val="Calibri"/>
    </font>
    <font>
      <u/>
      <color rgb="FF0000FF"/>
    </font>
    <font>
      <u/>
      <color rgb="FF0000FF"/>
    </font>
    <font>
      <color rgb="FF000000"/>
      <name val="Roboto"/>
    </font>
    <font>
      <u/>
      <color rgb="FF1155CC"/>
    </font>
    <font>
      <u/>
      <color rgb="FF1155CC"/>
      <name val="Arial"/>
      <scheme val="minor"/>
    </font>
    <font>
      <color rgb="FF000000"/>
      <name val="&quot;Arial&quot;"/>
    </font>
    <font>
      <color theme="1"/>
      <name val="Arial"/>
    </font>
    <font>
      <sz val="11.0"/>
      <color rgb="FF000000"/>
      <name val="Calibri"/>
    </font>
    <font>
      <sz val="8.0"/>
      <color theme="1"/>
      <name val="Arial"/>
    </font>
    <font>
      <b/>
      <sz val="8.0"/>
      <color theme="1"/>
      <name val="Arial"/>
    </font>
    <font>
      <b/>
      <sz val="11.0"/>
      <color rgb="FF000000"/>
      <name val="Calibri"/>
    </font>
    <font>
      <sz val="14.0"/>
      <color rgb="FF333333"/>
      <name val="&quot;Helvetica Neue&quot;"/>
    </font>
    <font>
      <color rgb="FF000000"/>
      <name val="Arial"/>
    </font>
    <font>
      <b/>
      <sz val="8.0"/>
      <color rgb="FF000000"/>
      <name val="Arial"/>
    </font>
    <font>
      <sz val="8.0"/>
      <color rgb="FF000000"/>
      <name val="Arial"/>
    </font>
    <font>
      <b/>
      <color theme="1"/>
      <name val="Arial"/>
      <scheme val="minor"/>
    </font>
    <font>
      <sz val="12.0"/>
      <color rgb="FF000000"/>
      <name val="Arial"/>
      <scheme val="minor"/>
    </font>
    <font>
      <color rgb="FF000000"/>
      <name val="Arial"/>
      <scheme val="minor"/>
    </font>
    <font>
      <b/>
      <color theme="1"/>
      <name val="Arial"/>
    </font>
    <font>
      <b/>
      <sz val="12.0"/>
      <color theme="1"/>
      <name val="&quot;Century Gothic&quot;"/>
    </font>
    <font>
      <sz val="12.0"/>
      <color theme="1"/>
      <name val="&quot;Century Gothic&quot;"/>
    </font>
    <font>
      <sz val="11.0"/>
      <color theme="1"/>
      <name val="&quot;Calibri &quot;"/>
    </font>
    <font>
      <sz val="11.0"/>
      <color theme="1"/>
      <name val="Arial"/>
      <scheme val="minor"/>
    </font>
    <font>
      <b/>
      <sz val="12.0"/>
      <color rgb="FF000000"/>
      <name val="Calibri"/>
    </font>
    <font>
      <b/>
      <sz val="12.0"/>
      <color rgb="FF000000"/>
      <name val="Arial"/>
      <scheme val="minor"/>
    </font>
    <font>
      <sz val="12.0"/>
      <color theme="1"/>
      <name val="Calibri"/>
    </font>
    <font>
      <sz val="11.0"/>
      <color theme="1"/>
      <name val="Calibri"/>
    </font>
    <font>
      <sz val="12.0"/>
      <color rgb="FFFF0000"/>
      <name val="Calibri"/>
    </font>
    <font>
      <sz val="11.0"/>
      <color rgb="FFFF0000"/>
      <name val="Calibri"/>
    </font>
    <font>
      <color rgb="FFFF0000"/>
      <name val="Arial"/>
      <scheme val="minor"/>
    </font>
    <font>
      <sz val="12.0"/>
      <color rgb="FF000000"/>
      <name val="&quot;Aptos Narrow&quot;"/>
    </font>
    <font>
      <sz val="12.0"/>
      <color rgb="FF000000"/>
      <name val="Arial"/>
    </font>
    <font>
      <b/>
      <sz val="10.0"/>
      <color rgb="FF000000"/>
      <name val="Arial"/>
      <scheme val="minor"/>
    </font>
    <font>
      <sz val="10.0"/>
      <color theme="1"/>
      <name val="Arial"/>
    </font>
    <font>
      <sz val="10.0"/>
      <color rgb="FF000000"/>
      <name val="Arial"/>
    </font>
    <font>
      <sz val="9.0"/>
      <color rgb="FF000000"/>
      <name val="Calibri"/>
    </font>
    <font>
      <sz val="11.0"/>
      <color rgb="FF000000"/>
      <name val="Arial"/>
    </font>
    <font>
      <sz val="11.0"/>
      <color theme="1"/>
      <name val="Arial"/>
    </font>
    <font>
      <sz val="10.0"/>
      <color theme="1"/>
      <name val="Arial"/>
      <scheme val="minor"/>
    </font>
    <font>
      <sz val="12.0"/>
      <color rgb="FF1E1E1E"/>
      <name val="&quot;Segoe UI&quot;"/>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4F4F4"/>
        <bgColor rgb="FFF4F4F4"/>
      </patternFill>
    </fill>
  </fills>
  <borders count="8">
    <border/>
    <border>
      <right style="thin">
        <color rgb="FFCDCDCD"/>
      </right>
      <bottom style="thin">
        <color rgb="FFCDCDCD"/>
      </bottom>
    </border>
    <border>
      <left style="thin">
        <color rgb="FFBFBFBF"/>
      </left>
      <right style="thin">
        <color rgb="FFBFBFBF"/>
      </right>
      <top style="thin">
        <color rgb="FFBFBFBF"/>
      </top>
      <bottom style="thin">
        <color rgb="FFBFBFBF"/>
      </bottom>
    </border>
    <border>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bottom style="double">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0" fillId="0" fontId="1" numFmtId="0" xfId="0" applyFont="1"/>
    <xf quotePrefix="1" borderId="0" fillId="0" fontId="1" numFmtId="0" xfId="0" applyFont="1"/>
    <xf borderId="0" fillId="2" fontId="2" numFmtId="3" xfId="0" applyAlignment="1" applyFill="1" applyFont="1" applyNumberFormat="1">
      <alignment readingOrder="0"/>
    </xf>
    <xf borderId="1" fillId="2" fontId="2" numFmtId="3" xfId="0" applyAlignment="1" applyBorder="1" applyFont="1" applyNumberFormat="1">
      <alignment horizontal="right" readingOrder="0"/>
    </xf>
    <xf borderId="0" fillId="0" fontId="3" numFmtId="0" xfId="0" applyAlignment="1" applyFont="1">
      <alignment horizontal="right" readingOrder="0" shrinkToFit="0" vertical="bottom" wrapText="0"/>
    </xf>
    <xf borderId="2" fillId="0" fontId="1" numFmtId="0" xfId="0" applyAlignment="1" applyBorder="1" applyFont="1">
      <alignment horizontal="right" readingOrder="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1" numFmtId="164" xfId="0" applyAlignment="1" applyFont="1" applyNumberFormat="1">
      <alignment readingOrder="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0" fillId="0" fontId="1" numFmtId="3"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3" fontId="1" numFmtId="0" xfId="0" applyAlignment="1" applyFill="1" applyFont="1">
      <alignment readingOrder="0" shrinkToFit="0" wrapText="1"/>
    </xf>
    <xf borderId="0" fillId="0" fontId="1" numFmtId="0" xfId="0" applyAlignment="1" applyFont="1">
      <alignment horizontal="right" readingOrder="0"/>
    </xf>
    <xf borderId="0" fillId="3" fontId="1" numFmtId="0" xfId="0" applyAlignment="1" applyFont="1">
      <alignment readingOrder="0"/>
    </xf>
    <xf quotePrefix="1" borderId="0" fillId="0" fontId="1" numFmtId="0" xfId="0" applyAlignment="1" applyFont="1">
      <alignment horizontal="right" readingOrder="0"/>
    </xf>
    <xf borderId="0" fillId="0" fontId="9" numFmtId="0" xfId="0" applyAlignment="1" applyFont="1">
      <alignment readingOrder="0"/>
    </xf>
    <xf quotePrefix="1" borderId="0" fillId="0" fontId="9" numFmtId="0" xfId="0" applyAlignment="1" applyFont="1">
      <alignment readingOrder="0"/>
    </xf>
    <xf borderId="0" fillId="0" fontId="1" numFmtId="0" xfId="0" applyAlignment="1" applyFont="1">
      <alignment shrinkToFit="0" wrapText="1"/>
    </xf>
    <xf borderId="0" fillId="0" fontId="3" numFmtId="49" xfId="0" applyAlignment="1" applyFont="1" applyNumberFormat="1">
      <alignment readingOrder="0" shrinkToFit="0" vertical="bottom" wrapText="0"/>
    </xf>
    <xf borderId="0" fillId="0" fontId="3" numFmtId="0" xfId="0" applyAlignment="1" applyFont="1">
      <alignment readingOrder="0" shrinkToFit="0" vertical="bottom" wrapText="0"/>
    </xf>
    <xf quotePrefix="1" borderId="0" fillId="0" fontId="3" numFmtId="49" xfId="0" applyAlignment="1" applyFont="1" applyNumberFormat="1">
      <alignment horizontal="left" readingOrder="0" shrinkToFit="0" vertical="bottom" wrapText="0"/>
    </xf>
    <xf borderId="0" fillId="0" fontId="10" numFmtId="0" xfId="0" applyAlignment="1" applyFont="1">
      <alignment vertical="bottom"/>
    </xf>
    <xf borderId="0" fillId="0" fontId="10" numFmtId="0" xfId="0" applyAlignment="1" applyFont="1">
      <alignment horizontal="right" readingOrder="0" shrinkToFit="0" wrapText="0"/>
    </xf>
    <xf quotePrefix="1" borderId="0" fillId="0" fontId="10" numFmtId="0" xfId="0" applyAlignment="1" applyFont="1">
      <alignment vertical="bottom"/>
    </xf>
    <xf borderId="0" fillId="2" fontId="10" numFmtId="0" xfId="0" applyAlignment="1" applyFont="1">
      <alignment horizontal="right" readingOrder="0" shrinkToFit="0" wrapText="0"/>
    </xf>
    <xf borderId="0" fillId="0" fontId="3" numFmtId="49" xfId="0" applyAlignment="1" applyFont="1" applyNumberFormat="1">
      <alignment horizontal="left" readingOrder="0" shrinkToFit="0" vertical="bottom" wrapText="0"/>
    </xf>
    <xf borderId="3" fillId="0" fontId="10" numFmtId="0" xfId="0" applyAlignment="1" applyBorder="1" applyFont="1">
      <alignment horizontal="right" readingOrder="0" shrinkToFit="0" wrapText="0"/>
    </xf>
    <xf borderId="0" fillId="0" fontId="1" numFmtId="49" xfId="0" applyFont="1" applyNumberFormat="1"/>
    <xf borderId="0" fillId="0" fontId="11" numFmtId="0" xfId="0" applyAlignment="1" applyFont="1">
      <alignment readingOrder="0" shrinkToFit="0" vertical="bottom" wrapText="0"/>
    </xf>
    <xf borderId="0" fillId="0" fontId="11" numFmtId="0" xfId="0" applyAlignment="1" applyFont="1">
      <alignment horizontal="right" readingOrder="0" shrinkToFit="0" vertical="bottom" wrapText="0"/>
    </xf>
    <xf borderId="0" fillId="0" fontId="11" numFmtId="49" xfId="0" applyAlignment="1" applyFont="1" applyNumberFormat="1">
      <alignment readingOrder="0" shrinkToFit="0" vertical="bottom" wrapText="0"/>
    </xf>
    <xf borderId="0" fillId="0" fontId="11" numFmtId="49" xfId="0" applyAlignment="1" applyFont="1" applyNumberFormat="1">
      <alignment horizontal="right" readingOrder="0" shrinkToFit="0" vertical="bottom" wrapText="0"/>
    </xf>
    <xf borderId="0" fillId="0" fontId="3" numFmtId="0" xfId="0" applyAlignment="1" applyFont="1">
      <alignment horizontal="left" readingOrder="0" shrinkToFit="0" vertical="bottom" wrapText="0"/>
    </xf>
    <xf quotePrefix="1" borderId="0" fillId="0" fontId="3" numFmtId="0" xfId="0" applyAlignment="1" applyFont="1">
      <alignment horizontal="left" readingOrder="0" shrinkToFit="0" vertical="bottom" wrapText="0"/>
    </xf>
    <xf borderId="0" fillId="0" fontId="1" numFmtId="0" xfId="0" applyAlignment="1" applyFont="1">
      <alignment horizontal="left" readingOrder="0"/>
    </xf>
    <xf quotePrefix="1" borderId="0" fillId="0" fontId="1" numFmtId="0" xfId="0" applyAlignment="1" applyFont="1">
      <alignment horizontal="left" readingOrder="0"/>
    </xf>
    <xf borderId="0" fillId="0" fontId="11" numFmtId="0" xfId="0" applyAlignment="1" applyFont="1">
      <alignment horizontal="left" readingOrder="0" shrinkToFit="0" vertical="bottom" wrapText="0"/>
    </xf>
    <xf borderId="0" fillId="0" fontId="12" numFmtId="0" xfId="0" applyAlignment="1" applyFont="1">
      <alignment horizontal="left" readingOrder="0" shrinkToFit="0" vertical="bottom" wrapText="0"/>
    </xf>
    <xf borderId="0" fillId="0" fontId="13" numFmtId="0" xfId="0" applyAlignment="1" applyFont="1">
      <alignment horizontal="left" readingOrder="0" shrinkToFit="0" vertical="bottom" wrapText="0"/>
    </xf>
    <xf quotePrefix="1" borderId="0" fillId="0" fontId="10" numFmtId="0" xfId="0" applyAlignment="1" applyFont="1">
      <alignment horizontal="left" vertical="bottom"/>
    </xf>
    <xf borderId="0" fillId="0" fontId="10" numFmtId="0" xfId="0" applyAlignment="1" applyFont="1">
      <alignment horizontal="left" vertical="bottom"/>
    </xf>
    <xf borderId="0" fillId="0" fontId="3" numFmtId="49" xfId="0" applyAlignment="1" applyFont="1" applyNumberFormat="1">
      <alignment horizontal="right" readingOrder="0" shrinkToFit="0" vertical="bottom" wrapText="0"/>
    </xf>
    <xf borderId="3" fillId="2" fontId="10" numFmtId="0" xfId="0" applyAlignment="1" applyBorder="1" applyFont="1">
      <alignment horizontal="right" readingOrder="0" shrinkToFit="0" wrapText="0"/>
    </xf>
    <xf borderId="0" fillId="0" fontId="10" numFmtId="0" xfId="0" applyAlignment="1" applyFont="1">
      <alignment horizontal="left" vertical="bottom"/>
    </xf>
    <xf borderId="0" fillId="0" fontId="11" numFmtId="165" xfId="0" applyAlignment="1" applyFont="1" applyNumberFormat="1">
      <alignment horizontal="left" readingOrder="0" shrinkToFit="0" vertical="bottom" wrapText="0"/>
    </xf>
    <xf borderId="0" fillId="0" fontId="14" numFmtId="49" xfId="0" applyAlignment="1" applyFont="1" applyNumberFormat="1">
      <alignment readingOrder="0" shrinkToFit="0" vertical="bottom" wrapText="0"/>
    </xf>
    <xf borderId="0" fillId="0" fontId="14" numFmtId="0" xfId="0" applyAlignment="1" applyFont="1">
      <alignment readingOrder="0" shrinkToFit="0" vertical="bottom" wrapText="0"/>
    </xf>
    <xf borderId="0" fillId="0" fontId="1" numFmtId="0" xfId="0" applyAlignment="1" applyFont="1">
      <alignment horizontal="left"/>
    </xf>
    <xf borderId="0" fillId="2" fontId="1" numFmtId="166" xfId="0" applyAlignment="1" applyFont="1" applyNumberFormat="1">
      <alignment horizontal="left" readingOrder="0"/>
    </xf>
    <xf borderId="0" fillId="0" fontId="1" numFmtId="166" xfId="0" applyAlignment="1" applyFont="1" applyNumberFormat="1">
      <alignment horizontal="left" readingOrder="0"/>
    </xf>
    <xf borderId="0" fillId="2" fontId="1" numFmtId="166" xfId="0" applyAlignment="1" applyFont="1" applyNumberFormat="1">
      <alignment horizontal="left"/>
    </xf>
    <xf borderId="0" fillId="0" fontId="1" numFmtId="166" xfId="0" applyAlignment="1" applyFont="1" applyNumberFormat="1">
      <alignment horizontal="left"/>
    </xf>
    <xf borderId="0" fillId="0" fontId="15" numFmtId="0" xfId="0" applyAlignment="1" applyFont="1">
      <alignment horizontal="left" readingOrder="0" shrinkToFit="0" vertical="bottom" wrapText="0"/>
    </xf>
    <xf borderId="0" fillId="0" fontId="16" numFmtId="0" xfId="0" applyAlignment="1" applyFont="1">
      <alignment horizontal="left" readingOrder="0" shrinkToFit="0" vertical="bottom" wrapText="0"/>
    </xf>
    <xf borderId="0" fillId="0" fontId="17" numFmtId="0" xfId="0" applyAlignment="1" applyFont="1">
      <alignment horizontal="left" readingOrder="0" shrinkToFit="0" wrapText="0"/>
    </xf>
    <xf borderId="0" fillId="0" fontId="18" numFmtId="0" xfId="0" applyAlignment="1" applyFont="1">
      <alignment horizontal="left" readingOrder="0" shrinkToFit="0" wrapText="0"/>
    </xf>
    <xf borderId="0" fillId="0" fontId="13" numFmtId="0" xfId="0" applyAlignment="1" applyFont="1">
      <alignment horizontal="left" readingOrder="0" shrinkToFit="0" wrapText="0"/>
    </xf>
    <xf borderId="0" fillId="0" fontId="12" numFmtId="0" xfId="0" applyAlignment="1" applyFont="1">
      <alignment horizontal="left" readingOrder="0" shrinkToFit="0" wrapText="0"/>
    </xf>
    <xf borderId="4" fillId="0" fontId="10" numFmtId="0" xfId="0" applyAlignment="1" applyBorder="1" applyFont="1">
      <alignment horizontal="left" readingOrder="0" shrinkToFit="0" vertical="bottom" wrapText="0"/>
    </xf>
    <xf borderId="5" fillId="0" fontId="10" numFmtId="0" xfId="0" applyAlignment="1" applyBorder="1" applyFont="1">
      <alignment horizontal="left" readingOrder="0" shrinkToFit="0" vertical="bottom" wrapText="0"/>
    </xf>
    <xf borderId="0" fillId="0" fontId="19" numFmtId="0" xfId="0" applyAlignment="1" applyFont="1">
      <alignment horizontal="center" readingOrder="0"/>
    </xf>
    <xf borderId="0" fillId="0" fontId="20" numFmtId="0" xfId="0" applyAlignment="1" applyFont="1">
      <alignment readingOrder="0" shrinkToFit="0" vertical="bottom" wrapText="0"/>
    </xf>
    <xf borderId="0" fillId="0" fontId="21" numFmtId="4" xfId="0" applyAlignment="1" applyFont="1" applyNumberFormat="1">
      <alignment readingOrder="0"/>
    </xf>
    <xf borderId="0" fillId="2" fontId="21" numFmtId="4" xfId="0" applyAlignment="1" applyFont="1" applyNumberFormat="1">
      <alignment horizontal="right" readingOrder="0"/>
    </xf>
    <xf borderId="0" fillId="0" fontId="16" numFmtId="4" xfId="0" applyAlignment="1" applyFont="1" applyNumberFormat="1">
      <alignment horizontal="right" readingOrder="0" vertical="bottom"/>
    </xf>
    <xf borderId="0" fillId="0" fontId="11" numFmtId="4" xfId="0" applyAlignment="1" applyFont="1" applyNumberFormat="1">
      <alignment horizontal="right" readingOrder="0" shrinkToFit="0" vertical="bottom" wrapText="0"/>
    </xf>
    <xf borderId="0" fillId="2" fontId="16" numFmtId="0" xfId="0" applyAlignment="1" applyFont="1">
      <alignment horizontal="right" readingOrder="0"/>
    </xf>
    <xf borderId="4" fillId="0" fontId="22" numFmtId="0" xfId="0" applyAlignment="1" applyBorder="1" applyFont="1">
      <alignment horizontal="left" readingOrder="0" vertical="top"/>
    </xf>
    <xf borderId="5" fillId="0" fontId="22" numFmtId="0" xfId="0" applyAlignment="1" applyBorder="1" applyFont="1">
      <alignment horizontal="left" readingOrder="0" vertical="top"/>
    </xf>
    <xf borderId="6" fillId="0" fontId="23" numFmtId="0" xfId="0" applyAlignment="1" applyBorder="1" applyFont="1">
      <alignment horizontal="left" readingOrder="0" shrinkToFit="0" wrapText="0"/>
    </xf>
    <xf borderId="0" fillId="0" fontId="24" numFmtId="0" xfId="0" applyAlignment="1" applyFont="1">
      <alignment horizontal="left" readingOrder="0" shrinkToFit="0" wrapText="0"/>
    </xf>
    <xf borderId="0" fillId="0" fontId="1" numFmtId="0" xfId="0" applyAlignment="1" applyFont="1">
      <alignment horizontal="left"/>
    </xf>
    <xf borderId="0" fillId="0" fontId="11" numFmtId="0" xfId="0" applyAlignment="1" applyFont="1">
      <alignment horizontal="left" shrinkToFit="0" vertical="bottom" wrapText="0"/>
    </xf>
    <xf quotePrefix="1" borderId="0" fillId="0" fontId="3" numFmtId="0" xfId="0" applyAlignment="1" applyFont="1">
      <alignment readingOrder="0" shrinkToFit="0" vertical="bottom" wrapText="0"/>
    </xf>
    <xf borderId="0" fillId="2" fontId="6" numFmtId="0" xfId="0" applyAlignment="1" applyFont="1">
      <alignment readingOrder="0"/>
    </xf>
    <xf borderId="0" fillId="0" fontId="25" numFmtId="0" xfId="0" applyAlignment="1" applyFont="1">
      <alignment horizontal="right" readingOrder="0" shrinkToFit="0" vertical="top" wrapText="0"/>
    </xf>
    <xf borderId="7" fillId="0" fontId="25" numFmtId="0" xfId="0" applyAlignment="1" applyBorder="1" applyFont="1">
      <alignment horizontal="right" readingOrder="0" shrinkToFit="0" vertical="top" wrapText="0"/>
    </xf>
    <xf borderId="0" fillId="0" fontId="1" numFmtId="0" xfId="0" applyFont="1"/>
    <xf borderId="0" fillId="0" fontId="11" numFmtId="0" xfId="0" applyAlignment="1" applyFont="1">
      <alignment horizontal="right" shrinkToFit="0" vertical="bottom" wrapText="0"/>
    </xf>
    <xf borderId="0" fillId="0" fontId="1" numFmtId="0" xfId="0" applyAlignment="1" applyFont="1">
      <alignment readingOrder="0"/>
    </xf>
    <xf quotePrefix="1" borderId="0" fillId="0" fontId="11" numFmtId="0" xfId="0" applyAlignment="1" applyFont="1">
      <alignment horizontal="left" readingOrder="0" shrinkToFit="0" vertical="bottom" wrapText="0"/>
    </xf>
    <xf borderId="0" fillId="0" fontId="26" numFmtId="0" xfId="0" applyAlignment="1" applyFont="1">
      <alignment horizontal="left" readingOrder="0"/>
    </xf>
    <xf quotePrefix="1" borderId="0" fillId="0" fontId="26" numFmtId="0" xfId="0" applyAlignment="1" applyFont="1">
      <alignment horizontal="left" readingOrder="0"/>
    </xf>
    <xf borderId="7" fillId="0" fontId="12" numFmtId="0" xfId="0" applyAlignment="1" applyBorder="1" applyFont="1">
      <alignment horizontal="right" readingOrder="0" shrinkToFit="0" vertical="top" wrapText="0"/>
    </xf>
    <xf borderId="0" fillId="0" fontId="1" numFmtId="49" xfId="0" applyAlignment="1" applyFont="1" applyNumberFormat="1">
      <alignment readingOrder="0"/>
    </xf>
    <xf borderId="0" fillId="0" fontId="27" numFmtId="0" xfId="0" applyAlignment="1" applyFont="1">
      <alignment horizontal="left" readingOrder="0" shrinkToFit="0" vertical="bottom" wrapText="0"/>
    </xf>
    <xf borderId="0" fillId="0" fontId="27" numFmtId="49" xfId="0" applyAlignment="1" applyFont="1" applyNumberFormat="1">
      <alignment horizontal="left" readingOrder="0" shrinkToFit="0" vertical="bottom" wrapText="0"/>
    </xf>
    <xf borderId="0" fillId="0" fontId="28" numFmtId="0" xfId="0" applyAlignment="1" applyFont="1">
      <alignment horizontal="left" readingOrder="0" shrinkToFit="0" vertical="bottom" wrapText="0"/>
    </xf>
    <xf quotePrefix="1" borderId="0" fillId="0" fontId="1" numFmtId="49" xfId="0" applyAlignment="1" applyFont="1" applyNumberFormat="1">
      <alignment horizontal="left" readingOrder="0"/>
    </xf>
    <xf borderId="0" fillId="0" fontId="29" numFmtId="0" xfId="0" applyAlignment="1" applyFont="1">
      <alignment horizontal="left" readingOrder="0"/>
    </xf>
    <xf borderId="0" fillId="0" fontId="29" numFmtId="4" xfId="0" applyAlignment="1" applyFont="1" applyNumberFormat="1">
      <alignment horizontal="left" readingOrder="0"/>
    </xf>
    <xf borderId="0" fillId="0" fontId="1" numFmtId="49" xfId="0" applyAlignment="1" applyFont="1" applyNumberFormat="1">
      <alignment horizontal="left" readingOrder="0"/>
    </xf>
    <xf borderId="0" fillId="0" fontId="3" numFmtId="1" xfId="0" applyAlignment="1" applyFont="1" applyNumberFormat="1">
      <alignment horizontal="right" readingOrder="0" shrinkToFit="0" vertical="bottom" wrapText="0"/>
    </xf>
    <xf borderId="0" fillId="0" fontId="0" numFmtId="0" xfId="0" applyAlignment="1" applyFont="1">
      <alignment horizontal="right" readingOrder="0" shrinkToFit="0" wrapText="0"/>
    </xf>
    <xf borderId="0" fillId="0" fontId="1" numFmtId="1" xfId="0" applyAlignment="1" applyFont="1" applyNumberFormat="1">
      <alignment readingOrder="0"/>
    </xf>
    <xf borderId="0" fillId="0" fontId="11" numFmtId="0" xfId="0" applyAlignment="1" applyFont="1">
      <alignment horizontal="right" shrinkToFit="0" vertical="bottom" wrapText="0"/>
    </xf>
    <xf borderId="0" fillId="0" fontId="17" numFmtId="0" xfId="0" applyAlignment="1" applyFont="1">
      <alignment horizontal="right" readingOrder="0" shrinkToFit="0" vertical="bottom" wrapText="0"/>
    </xf>
    <xf borderId="0" fillId="0" fontId="18" numFmtId="0" xfId="0" applyAlignment="1" applyFont="1">
      <alignment horizontal="right" readingOrder="0" shrinkToFit="0" vertical="bottom" wrapText="0"/>
    </xf>
    <xf borderId="0" fillId="0" fontId="16" numFmtId="0" xfId="0" applyAlignment="1" applyFont="1">
      <alignment horizontal="right" readingOrder="0" shrinkToFit="0" vertical="bottom" wrapText="0"/>
    </xf>
    <xf borderId="0" fillId="0" fontId="30" numFmtId="167" xfId="0" applyAlignment="1" applyFont="1" applyNumberFormat="1">
      <alignment horizontal="right" vertical="bottom"/>
    </xf>
    <xf borderId="0" fillId="0" fontId="10" numFmtId="0" xfId="0" applyAlignment="1" applyFont="1">
      <alignment horizontal="right" shrinkToFit="0" vertical="bottom" wrapText="1"/>
    </xf>
    <xf borderId="0" fillId="0" fontId="30" numFmtId="0" xfId="0" applyAlignment="1" applyFont="1">
      <alignment horizontal="right" vertical="bottom"/>
    </xf>
    <xf borderId="0" fillId="0" fontId="16" numFmtId="0" xfId="0" applyAlignment="1" applyFont="1">
      <alignment readingOrder="0" vertical="bottom"/>
    </xf>
    <xf borderId="0" fillId="0" fontId="16" numFmtId="3" xfId="0" applyAlignment="1" applyFont="1" applyNumberFormat="1">
      <alignment readingOrder="0" vertical="bottom"/>
    </xf>
    <xf borderId="0" fillId="0" fontId="1" numFmtId="168" xfId="0" applyAlignment="1" applyFont="1" applyNumberFormat="1">
      <alignment readingOrder="0"/>
    </xf>
    <xf borderId="0" fillId="0" fontId="11" numFmtId="168" xfId="0" applyAlignment="1" applyFont="1" applyNumberFormat="1">
      <alignment horizontal="right" readingOrder="0" shrinkToFit="0" vertical="bottom" wrapText="0"/>
    </xf>
    <xf quotePrefix="1" borderId="0" fillId="0" fontId="3" numFmtId="49" xfId="0" applyAlignment="1" applyFont="1" applyNumberFormat="1">
      <alignment readingOrder="0" shrinkToFit="0" vertical="bottom" wrapText="0"/>
    </xf>
    <xf borderId="0" fillId="0" fontId="0" numFmtId="0" xfId="0" applyAlignment="1" applyFont="1">
      <alignment readingOrder="0" shrinkToFit="0" vertical="bottom" wrapText="0"/>
    </xf>
    <xf borderId="0" fillId="2" fontId="17" numFmtId="4" xfId="0" applyAlignment="1" applyFont="1" applyNumberFormat="1">
      <alignment horizontal="right" readingOrder="0" shrinkToFit="0" wrapText="0"/>
    </xf>
    <xf borderId="0" fillId="0" fontId="13" numFmtId="4" xfId="0" applyAlignment="1" applyFont="1" applyNumberFormat="1">
      <alignment horizontal="right" readingOrder="0" shrinkToFit="0" vertical="bottom" wrapText="0"/>
    </xf>
    <xf borderId="0" fillId="2" fontId="18" numFmtId="4" xfId="0" applyAlignment="1" applyFont="1" applyNumberFormat="1">
      <alignment horizontal="right" readingOrder="0" shrinkToFit="0" wrapText="0"/>
    </xf>
    <xf borderId="0" fillId="0" fontId="12" numFmtId="4" xfId="0" applyAlignment="1" applyFont="1" applyNumberFormat="1">
      <alignment horizontal="right" readingOrder="0" shrinkToFit="0" vertical="bottom" wrapText="0"/>
    </xf>
    <xf borderId="3" fillId="2" fontId="18" numFmtId="4" xfId="0" applyAlignment="1" applyBorder="1" applyFont="1" applyNumberFormat="1">
      <alignment horizontal="right" readingOrder="0" shrinkToFit="0" wrapText="0"/>
    </xf>
    <xf borderId="0" fillId="2" fontId="18" numFmtId="0" xfId="0" applyAlignment="1" applyFont="1">
      <alignment horizontal="right" readingOrder="0" shrinkToFit="0" wrapText="0"/>
    </xf>
    <xf borderId="0" fillId="0" fontId="12" numFmtId="0" xfId="0" applyAlignment="1" applyFont="1">
      <alignment horizontal="right" readingOrder="0" shrinkToFit="0" vertical="bottom" wrapText="0"/>
    </xf>
    <xf borderId="0" fillId="0" fontId="29" numFmtId="0" xfId="0" applyAlignment="1" applyFont="1">
      <alignment readingOrder="0"/>
    </xf>
    <xf borderId="0" fillId="0" fontId="19" numFmtId="0" xfId="0" applyFont="1"/>
    <xf quotePrefix="1" borderId="0" fillId="0" fontId="31" numFmtId="0" xfId="0" applyAlignment="1" applyFont="1">
      <alignment horizontal="right" readingOrder="0" shrinkToFit="0" vertical="bottom" wrapText="0"/>
    </xf>
    <xf borderId="0" fillId="0" fontId="31" numFmtId="0" xfId="0" applyAlignment="1" applyFont="1">
      <alignment readingOrder="0" shrinkToFit="0" vertical="bottom" wrapText="0"/>
    </xf>
    <xf borderId="0" fillId="0" fontId="32" numFmtId="0" xfId="0" applyAlignment="1" applyFont="1">
      <alignment readingOrder="0" shrinkToFit="0" vertical="bottom" wrapText="0"/>
    </xf>
    <xf quotePrefix="1" borderId="0" fillId="0" fontId="33" numFmtId="0" xfId="0" applyFont="1"/>
    <xf borderId="0" fillId="0" fontId="32" numFmtId="0" xfId="0" applyAlignment="1" applyFont="1">
      <alignment horizontal="right" readingOrder="0" shrinkToFit="0" vertical="bottom" wrapText="0"/>
    </xf>
    <xf borderId="0" fillId="0" fontId="33" numFmtId="0" xfId="0" applyFont="1"/>
    <xf borderId="0" fillId="0" fontId="31" numFmtId="0" xfId="0" applyAlignment="1" applyFont="1">
      <alignment horizontal="right" readingOrder="0" shrinkToFit="0" vertical="bottom" wrapText="0"/>
    </xf>
    <xf quotePrefix="1" borderId="0" fillId="0" fontId="3" numFmtId="0" xfId="0" applyAlignment="1" applyFont="1">
      <alignment horizontal="right" readingOrder="0" shrinkToFit="0" vertical="bottom" wrapText="0"/>
    </xf>
    <xf borderId="0" fillId="0" fontId="34" numFmtId="49" xfId="0" applyAlignment="1" applyFont="1" applyNumberFormat="1">
      <alignment horizontal="center" readingOrder="0" shrinkToFit="0" vertical="bottom" wrapText="0"/>
    </xf>
    <xf borderId="0" fillId="0" fontId="34" numFmtId="0" xfId="0" applyAlignment="1" applyFont="1">
      <alignment readingOrder="0" shrinkToFit="0" vertical="bottom" wrapText="0"/>
    </xf>
    <xf borderId="0" fillId="0" fontId="34" numFmtId="0" xfId="0" applyAlignment="1" applyFont="1">
      <alignment horizontal="center" readingOrder="0" shrinkToFit="0" vertical="bottom" wrapText="0"/>
    </xf>
    <xf quotePrefix="1" borderId="0" fillId="0" fontId="35" numFmtId="49" xfId="0" applyAlignment="1" applyFont="1" applyNumberFormat="1">
      <alignment horizontal="center" readingOrder="0" shrinkToFit="0" vertical="bottom" wrapText="0"/>
    </xf>
    <xf borderId="0" fillId="0" fontId="34" numFmtId="0" xfId="0" applyAlignment="1" applyFont="1">
      <alignment horizontal="right" readingOrder="0" shrinkToFit="0" vertical="bottom" wrapText="0"/>
    </xf>
    <xf borderId="0" fillId="0" fontId="16" numFmtId="0" xfId="0" applyAlignment="1" applyFont="1">
      <alignment readingOrder="0" shrinkToFit="0" vertical="bottom" wrapText="0"/>
    </xf>
    <xf borderId="0" fillId="0" fontId="16" numFmtId="49" xfId="0" applyAlignment="1" applyFont="1" applyNumberFormat="1">
      <alignment horizontal="right" readingOrder="0" shrinkToFit="0" vertical="bottom" wrapText="0"/>
    </xf>
    <xf borderId="0" fillId="0" fontId="3" numFmtId="4" xfId="0" applyAlignment="1" applyFont="1" applyNumberFormat="1">
      <alignment horizontal="right" readingOrder="0" shrinkToFit="0" vertical="bottom" wrapText="0"/>
    </xf>
    <xf quotePrefix="1"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16" numFmtId="0" xfId="0" applyAlignment="1" applyFont="1">
      <alignment horizontal="right" readingOrder="0" shrinkToFit="0" vertical="bottom" wrapText="0"/>
    </xf>
    <xf quotePrefix="1" borderId="0" fillId="0" fontId="16" numFmtId="49"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27" numFmtId="0" xfId="0" applyAlignment="1" applyFont="1">
      <alignment readingOrder="0" shrinkToFit="0" vertical="bottom" wrapText="0"/>
    </xf>
    <xf borderId="0" fillId="0" fontId="36"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vertical="bottom"/>
    </xf>
    <xf borderId="0" fillId="0" fontId="0" numFmtId="4" xfId="0" applyAlignment="1" applyFont="1" applyNumberFormat="1">
      <alignment readingOrder="0" shrinkToFit="0" vertical="bottom" wrapText="0"/>
    </xf>
    <xf borderId="0" fillId="0" fontId="1" numFmtId="4" xfId="0" applyAlignment="1" applyFont="1" applyNumberFormat="1">
      <alignment readingOrder="0"/>
    </xf>
    <xf borderId="7" fillId="0" fontId="10" numFmtId="4" xfId="0" applyAlignment="1" applyBorder="1" applyFont="1" applyNumberFormat="1">
      <alignment horizontal="right" readingOrder="0" shrinkToFit="0" vertical="bottom" wrapText="0"/>
    </xf>
    <xf borderId="7" fillId="0" fontId="1" numFmtId="4" xfId="0" applyBorder="1" applyFont="1" applyNumberFormat="1"/>
    <xf borderId="0" fillId="0" fontId="1" numFmtId="4" xfId="0" applyFont="1" applyNumberFormat="1"/>
    <xf borderId="0" fillId="0" fontId="3" numFmtId="166" xfId="0" applyAlignment="1" applyFont="1" applyNumberFormat="1">
      <alignment readingOrder="0" shrinkToFit="0" vertical="bottom" wrapText="0"/>
    </xf>
    <xf borderId="0" fillId="0" fontId="37" numFmtId="0" xfId="0" applyAlignment="1" applyFont="1">
      <alignment readingOrder="0"/>
    </xf>
    <xf borderId="0" fillId="0" fontId="38" numFmtId="0" xfId="0" applyAlignment="1" applyFont="1">
      <alignment horizontal="right" readingOrder="0" shrinkToFit="0" vertical="bottom" wrapText="0"/>
    </xf>
    <xf borderId="0" fillId="0" fontId="37" numFmtId="0" xfId="0" applyAlignment="1" applyFont="1">
      <alignment horizontal="right" vertical="bottom"/>
    </xf>
    <xf borderId="0" fillId="0" fontId="10" numFmtId="0" xfId="0" applyAlignment="1" applyFont="1">
      <alignment horizontal="right" vertical="bottom"/>
    </xf>
    <xf borderId="0" fillId="0" fontId="10" numFmtId="0" xfId="0" applyAlignment="1" applyFont="1">
      <alignment vertical="bottom"/>
    </xf>
    <xf borderId="0" fillId="0" fontId="38" numFmtId="166" xfId="0" applyAlignment="1" applyFont="1" applyNumberFormat="1">
      <alignment horizontal="right" readingOrder="0" shrinkToFit="0" vertical="bottom" wrapText="0"/>
    </xf>
    <xf borderId="0" fillId="0" fontId="17" numFmtId="0" xfId="0" applyAlignment="1" applyFont="1">
      <alignment readingOrder="0" vertical="bottom"/>
    </xf>
    <xf borderId="0" fillId="0" fontId="17" numFmtId="0" xfId="0" applyAlignment="1" applyFont="1">
      <alignment horizontal="right" readingOrder="0"/>
    </xf>
    <xf borderId="0" fillId="0" fontId="18" numFmtId="0" xfId="0" applyAlignment="1" applyFont="1">
      <alignment readingOrder="0" vertical="bottom"/>
    </xf>
    <xf borderId="0" fillId="0" fontId="18" numFmtId="0" xfId="0" applyAlignment="1" applyFont="1">
      <alignment horizontal="right" readingOrder="0"/>
    </xf>
    <xf borderId="0" fillId="0" fontId="18" numFmtId="0" xfId="0" applyAlignment="1" applyFont="1">
      <alignment horizontal="right" readingOrder="0" vertical="bottom"/>
    </xf>
    <xf borderId="0" fillId="0" fontId="1" numFmtId="166" xfId="0" applyFont="1" applyNumberFormat="1"/>
    <xf borderId="0" fillId="0" fontId="39" numFmtId="0" xfId="0" applyAlignment="1" applyFont="1">
      <alignment horizontal="right" readingOrder="0" shrinkToFit="0" vertical="bottom" wrapText="0"/>
    </xf>
    <xf borderId="0" fillId="0" fontId="40" numFmtId="0" xfId="0" applyAlignment="1" applyFont="1">
      <alignment horizontal="right" readingOrder="0" shrinkToFit="0" vertical="bottom" wrapText="0"/>
    </xf>
    <xf borderId="0" fillId="0" fontId="41" numFmtId="0" xfId="0" applyAlignment="1" applyFont="1">
      <alignment readingOrder="0"/>
    </xf>
    <xf borderId="0" fillId="0" fontId="40" numFmtId="10" xfId="0" applyAlignment="1" applyFont="1" applyNumberFormat="1">
      <alignment horizontal="right" readingOrder="0" shrinkToFit="0" vertical="bottom" wrapText="0"/>
    </xf>
    <xf borderId="0" fillId="0" fontId="41" numFmtId="0" xfId="0" applyFont="1"/>
    <xf borderId="0" fillId="0" fontId="3" numFmtId="165" xfId="0" applyAlignment="1" applyFont="1" applyNumberFormat="1">
      <alignment readingOrder="0" shrinkToFit="0" vertical="bottom" wrapText="0"/>
    </xf>
    <xf borderId="0" fillId="0" fontId="3" numFmtId="165" xfId="0" applyAlignment="1" applyFont="1" applyNumberFormat="1">
      <alignment horizontal="right" readingOrder="0" shrinkToFit="0" vertical="bottom" wrapText="0"/>
    </xf>
    <xf borderId="0" fillId="0" fontId="41" numFmtId="0" xfId="0" applyAlignment="1" applyFont="1">
      <alignment horizontal="right" readingOrder="0" shrinkToFit="0" vertical="bottom" wrapText="0"/>
    </xf>
    <xf borderId="0" fillId="0" fontId="3" numFmtId="165" xfId="0" applyAlignment="1" applyFont="1" applyNumberFormat="1">
      <alignment shrinkToFit="0" vertical="bottom" wrapText="0"/>
    </xf>
    <xf borderId="0" fillId="0" fontId="36" numFmtId="4" xfId="0" applyAlignment="1" applyFont="1" applyNumberFormat="1">
      <alignment readingOrder="0" shrinkToFit="0" vertical="bottom" wrapText="0"/>
    </xf>
    <xf borderId="0" fillId="0" fontId="38" numFmtId="0" xfId="0" applyAlignment="1" applyFont="1">
      <alignment horizontal="right" readingOrder="0" shrinkToFit="0" wrapText="0"/>
    </xf>
    <xf quotePrefix="1" borderId="0" fillId="0" fontId="3" numFmtId="0" xfId="0" applyAlignment="1" applyFont="1">
      <alignment readingOrder="0" shrinkToFit="0" vertical="bottom" wrapText="0"/>
    </xf>
    <xf quotePrefix="1" borderId="0" fillId="0" fontId="1" numFmtId="0" xfId="0" applyAlignment="1" applyFont="1">
      <alignment horizontal="right"/>
    </xf>
    <xf borderId="0" fillId="0" fontId="30" numFmtId="0" xfId="0" applyAlignment="1" applyFont="1">
      <alignment vertical="bottom"/>
    </xf>
    <xf quotePrefix="1" borderId="0" fillId="0" fontId="29" numFmtId="0" xfId="0" applyAlignment="1" applyFont="1">
      <alignment vertical="bottom"/>
    </xf>
    <xf borderId="0" fillId="0" fontId="29" numFmtId="0" xfId="0" applyAlignment="1" applyFont="1">
      <alignment vertical="bottom"/>
    </xf>
    <xf borderId="0" fillId="0" fontId="10" numFmtId="0" xfId="0" applyAlignment="1" applyFont="1">
      <alignment horizontal="right" readingOrder="0" vertical="bottom"/>
    </xf>
    <xf borderId="0" fillId="0" fontId="10" numFmtId="0" xfId="0" applyAlignment="1" applyFont="1">
      <alignment horizontal="right" vertical="bottom"/>
    </xf>
    <xf borderId="0" fillId="0" fontId="42" numFmtId="4" xfId="0" applyAlignment="1" applyFont="1" applyNumberFormat="1">
      <alignment readingOrder="0"/>
    </xf>
    <xf borderId="0" fillId="0" fontId="1" numFmtId="2" xfId="0" applyAlignment="1" applyFont="1" applyNumberFormat="1">
      <alignment readingOrder="0"/>
    </xf>
    <xf borderId="0" fillId="0" fontId="11" numFmtId="2" xfId="0" applyAlignment="1" applyFont="1" applyNumberFormat="1">
      <alignment horizontal="right" readingOrder="0" shrinkToFit="0" vertical="bottom" wrapText="0"/>
    </xf>
    <xf borderId="0" fillId="0" fontId="21" numFmtId="2" xfId="0" applyAlignment="1" applyFont="1" applyNumberFormat="1">
      <alignment readingOrder="0"/>
    </xf>
    <xf borderId="0" fillId="0" fontId="1" numFmtId="2" xfId="0" applyFont="1" applyNumberFormat="1"/>
    <xf borderId="0" fillId="2" fontId="11" numFmtId="2" xfId="0" applyAlignment="1" applyFill="1" applyFont="1" applyNumberFormat="1">
      <alignment readingOrder="0" shrinkToFit="0" wrapText="0"/>
    </xf>
    <xf borderId="0" fillId="0" fontId="27" numFmtId="49" xfId="0" applyAlignment="1" applyFont="1" applyNumberFormat="1">
      <alignment readingOrder="0" shrinkToFit="0" vertical="bottom" wrapText="0"/>
    </xf>
    <xf quotePrefix="1" borderId="0" fillId="0" fontId="1" numFmtId="49" xfId="0" applyFont="1" applyNumberFormat="1"/>
    <xf borderId="0" fillId="4" fontId="43" numFmtId="0" xfId="0" applyFill="1" applyFont="1"/>
    <xf borderId="0" fillId="0" fontId="11" numFmtId="0" xfId="0" applyAlignment="1" applyFont="1">
      <alignment shrinkToFit="0" vertical="bottom" wrapText="0"/>
    </xf>
    <xf borderId="0" fillId="0" fontId="1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ndh.org.mx/sites/all/doc/programas/mujer/7_Indicadores/nac/B_3.pdf" TargetMode="External"/><Relationship Id="rId42" Type="http://schemas.openxmlformats.org/officeDocument/2006/relationships/hyperlink" Target="https://docs.google.com/spreadsheets/d/1_QsljG8WcIQFknr--fOxEmiFfg9tiVmgWeaTf7zxbRc/edit?usp=sharing" TargetMode="External"/><Relationship Id="rId41" Type="http://schemas.openxmlformats.org/officeDocument/2006/relationships/hyperlink" Target="https://www.inegi.org.mx/programas/enadis/2022/" TargetMode="External"/><Relationship Id="rId44" Type="http://schemas.openxmlformats.org/officeDocument/2006/relationships/hyperlink" Target="https://www.inegi.org.mx/programas/enigh/nc/2020/" TargetMode="External"/><Relationship Id="rId43" Type="http://schemas.openxmlformats.org/officeDocument/2006/relationships/hyperlink" Target="https://www.inegi.org.mx/programas/enigh/nc/2020/" TargetMode="External"/><Relationship Id="rId46" Type="http://schemas.openxmlformats.org/officeDocument/2006/relationships/hyperlink" Target="https://www.planeacion.sep.gob.mx/Doc/estadistica_e_indicadores/principales_cifras/principales_cifras_2018_2019_bolsillo.pdf" TargetMode="External"/><Relationship Id="rId45" Type="http://schemas.openxmlformats.org/officeDocument/2006/relationships/hyperlink" Target="https://www.planeacion.sep.gob.mx/principalescifras/" TargetMode="External"/><Relationship Id="rId1" Type="http://schemas.openxmlformats.org/officeDocument/2006/relationships/comments" Target="../comments1.xml"/><Relationship Id="rId2" Type="http://schemas.openxmlformats.org/officeDocument/2006/relationships/hyperlink" Target="https://www.coneval.org.mx/Medicion/MP/Paginas/AE_pobreza_2022.aspx" TargetMode="External"/><Relationship Id="rId3" Type="http://schemas.openxmlformats.org/officeDocument/2006/relationships/hyperlink" Target="https://www.inegi.org.mx/sistemas/olap/Proyectos/bd/continuas/mortalidad/MortalidadGeneral.asp" TargetMode="External"/><Relationship Id="rId4" Type="http://schemas.openxmlformats.org/officeDocument/2006/relationships/hyperlink" Target="https://www.inegi.org.mx/sistemas/olap/Proyectos/bd/continuas/mortalidad/MortalidadGeneral.asp" TargetMode="External"/><Relationship Id="rId9" Type="http://schemas.openxmlformats.org/officeDocument/2006/relationships/hyperlink" Target="https://www.visionofhumanity.org/wp-content/uploads/2024/05/MPI-ENG-2024-web-130524.pdf" TargetMode="External"/><Relationship Id="rId48" Type="http://schemas.openxmlformats.org/officeDocument/2006/relationships/hyperlink" Target="https://www.planeacion.sep.gob.mx/Doc/estadistica_e_indicadores/principales_cifras/principales_cifras_2019_2020_bolsillo.pdf" TargetMode="External"/><Relationship Id="rId47" Type="http://schemas.openxmlformats.org/officeDocument/2006/relationships/hyperlink" Target="https://www.planeacion.sep.gob.mx/principalescifras/" TargetMode="External"/><Relationship Id="rId49" Type="http://schemas.openxmlformats.org/officeDocument/2006/relationships/hyperlink" Target="https://www.inegi.org.mx/app/tabulados/interactivos/?px=Educacion_05&amp;bd=Educacion" TargetMode="External"/><Relationship Id="rId5" Type="http://schemas.openxmlformats.org/officeDocument/2006/relationships/hyperlink" Target="https://www.inegi.org.mx/sistemas/olap/Proyectos/bd/continuas/mortalidad/MortalidadGeneral.asp" TargetMode="External"/><Relationship Id="rId6" Type="http://schemas.openxmlformats.org/officeDocument/2006/relationships/hyperlink" Target="https://www.inegi.org.mx/programas/enh/2017/" TargetMode="External"/><Relationship Id="rId7" Type="http://schemas.openxmlformats.org/officeDocument/2006/relationships/hyperlink" Target="https://www.inegi.org.mx/contenidos/saladeprensa/boletines/2020/EstSociodemo/Defcioneshomicidio2019.pdf" TargetMode="External"/><Relationship Id="rId8" Type="http://schemas.openxmlformats.org/officeDocument/2006/relationships/hyperlink" Target="https://www.inegi.org.mx/sistemas/olap/Proyectos/bd/continuas/mortalidad/MortalidadGeneral.asp" TargetMode="External"/><Relationship Id="rId31" Type="http://schemas.openxmlformats.org/officeDocument/2006/relationships/hyperlink" Target="https://www.inegi.org.mx/programas/encig/2019/default.html" TargetMode="External"/><Relationship Id="rId30" Type="http://schemas.openxmlformats.org/officeDocument/2006/relationships/hyperlink" Target="https://computos2018.ine.mx/" TargetMode="External"/><Relationship Id="rId33" Type="http://schemas.openxmlformats.org/officeDocument/2006/relationships/hyperlink" Target="https://www.inegi.org.mx/programas/encig/2019/default.html" TargetMode="External"/><Relationship Id="rId32" Type="http://schemas.openxmlformats.org/officeDocument/2006/relationships/hyperlink" Target="https://micrositios.inai.org.mx/gobiernoabierto/?page_id=5765" TargetMode="External"/><Relationship Id="rId35" Type="http://schemas.openxmlformats.org/officeDocument/2006/relationships/hyperlink" Target="https://www.inegi.org.mx/app/tabulados/interactivos/?pxq=Natalidad_Natalidad_02_4e506333-fc26-4f8b-af82-575643de5fe2&amp;idrt=126&amp;opc=t" TargetMode="External"/><Relationship Id="rId34" Type="http://schemas.openxmlformats.org/officeDocument/2006/relationships/hyperlink" Target="https://www.inegi.org.mx/programas/enoe/15ymas/" TargetMode="External"/><Relationship Id="rId37" Type="http://schemas.openxmlformats.org/officeDocument/2006/relationships/hyperlink" Target="https://mexicocomovamos.mx/semaforos-estatales/indicador/informalidad/" TargetMode="External"/><Relationship Id="rId36" Type="http://schemas.openxmlformats.org/officeDocument/2006/relationships/hyperlink" Target="https://www.inegi.org.mx/programas/encig/2023/" TargetMode="External"/><Relationship Id="rId39" Type="http://schemas.openxmlformats.org/officeDocument/2006/relationships/hyperlink" Target="https://www.inegi.org.mx/programas/envipe/2019/" TargetMode="External"/><Relationship Id="rId38" Type="http://schemas.openxmlformats.org/officeDocument/2006/relationships/hyperlink" Target="https://www.inegi.org.mx/programas/enut/2019/" TargetMode="External"/><Relationship Id="rId20" Type="http://schemas.openxmlformats.org/officeDocument/2006/relationships/hyperlink" Target="https://www.inegi.org.mx/app/tabulados/interactivos/?pxq=Mortalidad_Mortalidad_09_61312f04-e039-4659-8095-0ce2cd284415https://www.inegi.org.mx/app/tabulados/interactivos/?pxq=Mortalidad_Mortalidad_09_61312f04-e039-4659-8095-0ce2cd284415" TargetMode="External"/><Relationship Id="rId22" Type="http://schemas.openxmlformats.org/officeDocument/2006/relationships/hyperlink" Target="https://www.inegi.org.mx/temas/mortalidad/" TargetMode="External"/><Relationship Id="rId21" Type="http://schemas.openxmlformats.org/officeDocument/2006/relationships/hyperlink" Target="https://www.inegi.org.mx/temas/salud/" TargetMode="External"/><Relationship Id="rId24" Type="http://schemas.openxmlformats.org/officeDocument/2006/relationships/hyperlink" Target="https://imco.org.mx/sistema-de-indicadores-para-monitorear-los-avances-de-la-estrategia-nacional-para-la-prevencion-y-el-control-del-sobrepeso-la-obesidad-y-la-diabetes/" TargetMode="External"/><Relationship Id="rId23" Type="http://schemas.openxmlformats.org/officeDocument/2006/relationships/hyperlink" Target="https://www.inegi.org.mx/temas/mortalidad/" TargetMode="External"/><Relationship Id="rId26" Type="http://schemas.openxmlformats.org/officeDocument/2006/relationships/hyperlink" Target="https://www.inegi.org.mx/programas/enh/2017/" TargetMode="External"/><Relationship Id="rId25" Type="http://schemas.openxmlformats.org/officeDocument/2006/relationships/hyperlink" Target="http://sina.conagua.gob.mx/sina/tema.php?tema=gradoPresion&amp;ver=mapa" TargetMode="External"/><Relationship Id="rId28" Type="http://schemas.openxmlformats.org/officeDocument/2006/relationships/hyperlink" Target="https://www.inegi.org.mx/programas/enh/2017/" TargetMode="External"/><Relationship Id="rId27" Type="http://schemas.openxmlformats.org/officeDocument/2006/relationships/hyperlink" Target="https://www.inegi.org.mx/programas/encig/2019/default.html" TargetMode="External"/><Relationship Id="rId29" Type="http://schemas.openxmlformats.org/officeDocument/2006/relationships/hyperlink" Target="https://www.inegi.org.mx/programas/enh/2017/" TargetMode="External"/><Relationship Id="rId51" Type="http://schemas.openxmlformats.org/officeDocument/2006/relationships/hyperlink" Target="https://www.planeacion.sep.gob.mx/principalescifras/" TargetMode="External"/><Relationship Id="rId50" Type="http://schemas.openxmlformats.org/officeDocument/2006/relationships/hyperlink" Target="https://www.planeacion.sep.gob.mx/principalescifras/" TargetMode="External"/><Relationship Id="rId53" Type="http://schemas.openxmlformats.org/officeDocument/2006/relationships/drawing" Target="../drawings/drawing2.xml"/><Relationship Id="rId52" Type="http://schemas.openxmlformats.org/officeDocument/2006/relationships/hyperlink" Target="https://bit.ly/2GQpAap" TargetMode="External"/><Relationship Id="rId11" Type="http://schemas.openxmlformats.org/officeDocument/2006/relationships/hyperlink" Target="https://www.inegi.org.mx/programas/envipe/2023/" TargetMode="External"/><Relationship Id="rId10" Type="http://schemas.openxmlformats.org/officeDocument/2006/relationships/hyperlink" Target="https://www.visionofhumanity.org/wp-content/uploads/2024/05/MPI-ENG-2024-web-130524.pdf" TargetMode="External"/><Relationship Id="rId54" Type="http://schemas.openxmlformats.org/officeDocument/2006/relationships/vmlDrawing" Target="../drawings/vmlDrawing1.vml"/><Relationship Id="rId13" Type="http://schemas.openxmlformats.org/officeDocument/2006/relationships/hyperlink" Target="https://www.planeacion.sep.gob.mx/Doc/estadistica_e_indicadores/principales_cifras/principales_cifras_2019_2020_bolsillo.pdf" TargetMode="External"/><Relationship Id="rId12" Type="http://schemas.openxmlformats.org/officeDocument/2006/relationships/hyperlink" Target="https://www.planeacion.sep.gob.mx/principalescifras/" TargetMode="External"/><Relationship Id="rId15" Type="http://schemas.openxmlformats.org/officeDocument/2006/relationships/hyperlink" Target="https://www.planeacion.sep.gob.mx/principalescifras/" TargetMode="External"/><Relationship Id="rId14" Type="http://schemas.openxmlformats.org/officeDocument/2006/relationships/hyperlink" Target="https://www.planeacion.sep.gob.mx/indicadorespronosticos.aspx" TargetMode="External"/><Relationship Id="rId17" Type="http://schemas.openxmlformats.org/officeDocument/2006/relationships/hyperlink" Target="https://www.inegi.org.mx/programas/dutih/2022/" TargetMode="External"/><Relationship Id="rId16" Type="http://schemas.openxmlformats.org/officeDocument/2006/relationships/hyperlink" Target="https://www.inegi.org.mx/programas/dutih/2022/" TargetMode="External"/><Relationship Id="rId19" Type="http://schemas.openxmlformats.org/officeDocument/2006/relationships/hyperlink" Target="https://articulo19.org/disonancia/" TargetMode="External"/><Relationship Id="rId18" Type="http://schemas.openxmlformats.org/officeDocument/2006/relationships/hyperlink" Target="https://www.inegi.org.mx/programas/dutih/202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2010.0</v>
      </c>
      <c r="B2" s="2" t="s">
        <v>3</v>
      </c>
      <c r="C2" s="1">
        <v>1.13904391E8</v>
      </c>
    </row>
    <row r="3">
      <c r="A3" s="1">
        <v>2010.0</v>
      </c>
      <c r="B3" s="2" t="s">
        <v>4</v>
      </c>
      <c r="C3" s="1">
        <v>1197125.0</v>
      </c>
    </row>
    <row r="4">
      <c r="A4" s="1">
        <v>2010.0</v>
      </c>
      <c r="B4" s="2" t="s">
        <v>5</v>
      </c>
      <c r="C4" s="1">
        <v>3167919.0</v>
      </c>
    </row>
    <row r="5">
      <c r="A5" s="1">
        <v>2010.0</v>
      </c>
      <c r="B5" s="2" t="s">
        <v>6</v>
      </c>
      <c r="C5" s="1">
        <v>635378.0</v>
      </c>
    </row>
    <row r="6">
      <c r="A6" s="1">
        <v>2010.0</v>
      </c>
      <c r="B6" s="2" t="s">
        <v>7</v>
      </c>
      <c r="C6" s="1">
        <v>832397.0</v>
      </c>
    </row>
    <row r="7">
      <c r="A7" s="1">
        <v>2010.0</v>
      </c>
      <c r="B7" s="2" t="s">
        <v>8</v>
      </c>
      <c r="C7" s="1">
        <v>2779270.0</v>
      </c>
    </row>
    <row r="8">
      <c r="A8" s="1">
        <v>2010.0</v>
      </c>
      <c r="B8" s="2" t="s">
        <v>9</v>
      </c>
      <c r="C8" s="1">
        <v>654260.0</v>
      </c>
    </row>
    <row r="9">
      <c r="A9" s="1">
        <v>2010.0</v>
      </c>
      <c r="B9" s="2" t="s">
        <v>10</v>
      </c>
      <c r="C9" s="1">
        <v>4889053.0</v>
      </c>
    </row>
    <row r="10">
      <c r="A10" s="1">
        <v>2010.0</v>
      </c>
      <c r="B10" s="2" t="s">
        <v>11</v>
      </c>
      <c r="C10" s="1">
        <v>3445764.0</v>
      </c>
    </row>
    <row r="11">
      <c r="A11" s="1">
        <v>2010.0</v>
      </c>
      <c r="B11" s="2" t="s">
        <v>12</v>
      </c>
      <c r="C11" s="1">
        <v>9031008.0</v>
      </c>
    </row>
    <row r="12">
      <c r="A12" s="1">
        <v>2010.0</v>
      </c>
      <c r="B12" s="2" t="s">
        <v>13</v>
      </c>
      <c r="C12" s="1">
        <v>1661813.0</v>
      </c>
    </row>
    <row r="13">
      <c r="A13" s="1">
        <v>2010.0</v>
      </c>
      <c r="B13" s="2" t="s">
        <v>14</v>
      </c>
      <c r="C13" s="1">
        <v>5543288.0</v>
      </c>
    </row>
    <row r="14">
      <c r="A14" s="1">
        <v>2010.0</v>
      </c>
      <c r="B14" s="2" t="s">
        <v>15</v>
      </c>
      <c r="C14" s="1">
        <v>3450429.0</v>
      </c>
    </row>
    <row r="15">
      <c r="A15" s="1">
        <v>2010.0</v>
      </c>
      <c r="B15" s="2" t="s">
        <v>16</v>
      </c>
      <c r="C15" s="1">
        <v>2689142.0</v>
      </c>
    </row>
    <row r="16">
      <c r="A16" s="1">
        <v>2010.0</v>
      </c>
      <c r="B16" s="2" t="s">
        <v>17</v>
      </c>
      <c r="C16" s="1">
        <v>7458160.0</v>
      </c>
    </row>
    <row r="17">
      <c r="A17" s="1">
        <v>2010.0</v>
      </c>
      <c r="B17" s="2" t="s">
        <v>18</v>
      </c>
      <c r="C17" s="1">
        <v>1.5419267E7</v>
      </c>
    </row>
    <row r="18">
      <c r="A18" s="1">
        <v>2010.0</v>
      </c>
      <c r="B18" s="2" t="s">
        <v>19</v>
      </c>
      <c r="C18" s="1">
        <v>4416853.0</v>
      </c>
    </row>
    <row r="19">
      <c r="A19" s="1">
        <v>2010.0</v>
      </c>
      <c r="B19" s="2" t="s">
        <v>20</v>
      </c>
      <c r="C19" s="1">
        <v>1795513.0</v>
      </c>
    </row>
    <row r="20">
      <c r="A20" s="1">
        <v>2010.0</v>
      </c>
      <c r="B20" s="2" t="s">
        <v>21</v>
      </c>
      <c r="C20" s="1">
        <v>1093135.0</v>
      </c>
    </row>
    <row r="21">
      <c r="A21" s="1">
        <v>2010.0</v>
      </c>
      <c r="B21" s="2" t="s">
        <v>22</v>
      </c>
      <c r="C21" s="1">
        <v>4704828.0</v>
      </c>
    </row>
    <row r="22">
      <c r="A22" s="1">
        <v>2010.0</v>
      </c>
      <c r="B22" s="2" t="s">
        <v>23</v>
      </c>
      <c r="C22" s="1">
        <v>3869882.0</v>
      </c>
    </row>
    <row r="23">
      <c r="A23" s="1">
        <v>2010.0</v>
      </c>
      <c r="B23" s="2" t="s">
        <v>24</v>
      </c>
      <c r="C23" s="1">
        <v>5895676.0</v>
      </c>
    </row>
    <row r="24">
      <c r="A24" s="1">
        <v>2010.0</v>
      </c>
      <c r="B24" s="2" t="s">
        <v>25</v>
      </c>
      <c r="C24" s="1">
        <v>1842958.0</v>
      </c>
    </row>
    <row r="25">
      <c r="A25" s="1">
        <v>2010.0</v>
      </c>
      <c r="B25" s="2" t="s">
        <v>26</v>
      </c>
      <c r="C25" s="1">
        <v>1322185.0</v>
      </c>
    </row>
    <row r="26">
      <c r="A26" s="1">
        <v>2010.0</v>
      </c>
      <c r="B26" s="2" t="s">
        <v>27</v>
      </c>
      <c r="C26" s="1">
        <v>2626078.0</v>
      </c>
    </row>
    <row r="27">
      <c r="A27" s="1">
        <v>2010.0</v>
      </c>
      <c r="B27" s="2" t="s">
        <v>28</v>
      </c>
      <c r="C27" s="1">
        <v>2809877.0</v>
      </c>
    </row>
    <row r="28">
      <c r="A28" s="1">
        <v>2010.0</v>
      </c>
      <c r="B28" s="2" t="s">
        <v>29</v>
      </c>
      <c r="C28" s="1">
        <v>2680874.0</v>
      </c>
    </row>
    <row r="29">
      <c r="A29" s="1">
        <v>2010.0</v>
      </c>
      <c r="B29" s="2" t="s">
        <v>30</v>
      </c>
      <c r="C29" s="1">
        <v>2257070.0</v>
      </c>
    </row>
    <row r="30">
      <c r="A30" s="1">
        <v>2010.0</v>
      </c>
      <c r="B30" s="2" t="s">
        <v>31</v>
      </c>
      <c r="C30" s="1">
        <v>3300261.0</v>
      </c>
    </row>
    <row r="31">
      <c r="A31" s="1">
        <v>2010.0</v>
      </c>
      <c r="B31" s="2" t="s">
        <v>32</v>
      </c>
      <c r="C31" s="1">
        <v>1188304.0</v>
      </c>
    </row>
    <row r="32">
      <c r="A32" s="1">
        <v>2010.0</v>
      </c>
      <c r="B32" s="2" t="s">
        <v>33</v>
      </c>
      <c r="C32" s="1">
        <v>7756210.0</v>
      </c>
    </row>
    <row r="33">
      <c r="A33" s="1">
        <v>2010.0</v>
      </c>
      <c r="B33" s="2" t="s">
        <v>34</v>
      </c>
      <c r="C33" s="1">
        <v>1977806.0</v>
      </c>
    </row>
    <row r="34">
      <c r="A34" s="1">
        <v>2010.0</v>
      </c>
      <c r="B34" s="2" t="s">
        <v>35</v>
      </c>
      <c r="C34" s="1">
        <v>1512608.0</v>
      </c>
    </row>
    <row r="35">
      <c r="A35" s="1">
        <v>2011.0</v>
      </c>
      <c r="B35" s="2" t="s">
        <v>3</v>
      </c>
      <c r="C35" s="1">
        <v>1.15604281E8</v>
      </c>
    </row>
    <row r="36">
      <c r="A36" s="1">
        <v>2011.0</v>
      </c>
      <c r="B36" s="2" t="s">
        <v>4</v>
      </c>
      <c r="C36" s="1">
        <v>1223887.0</v>
      </c>
    </row>
    <row r="37">
      <c r="A37" s="1">
        <v>2011.0</v>
      </c>
      <c r="B37" s="2" t="s">
        <v>5</v>
      </c>
      <c r="C37" s="1">
        <v>3220497.0</v>
      </c>
    </row>
    <row r="38">
      <c r="A38" s="1">
        <v>2011.0</v>
      </c>
      <c r="B38" s="2" t="s">
        <v>6</v>
      </c>
      <c r="C38" s="1">
        <v>656554.0</v>
      </c>
    </row>
    <row r="39">
      <c r="A39" s="1">
        <v>2011.0</v>
      </c>
      <c r="B39" s="2" t="s">
        <v>7</v>
      </c>
      <c r="C39" s="1">
        <v>847028.0</v>
      </c>
    </row>
    <row r="40">
      <c r="A40" s="1">
        <v>2011.0</v>
      </c>
      <c r="B40" s="2" t="s">
        <v>8</v>
      </c>
      <c r="C40" s="1">
        <v>2827121.0</v>
      </c>
    </row>
    <row r="41">
      <c r="A41" s="1">
        <v>2011.0</v>
      </c>
      <c r="B41" s="2" t="s">
        <v>9</v>
      </c>
      <c r="C41" s="1">
        <v>669844.0</v>
      </c>
    </row>
    <row r="42">
      <c r="A42" s="1">
        <v>2011.0</v>
      </c>
      <c r="B42" s="2" t="s">
        <v>10</v>
      </c>
      <c r="C42" s="1">
        <v>4988996.0</v>
      </c>
    </row>
    <row r="43">
      <c r="A43" s="1">
        <v>2011.0</v>
      </c>
      <c r="B43" s="2" t="s">
        <v>11</v>
      </c>
      <c r="C43" s="1">
        <v>3478061.0</v>
      </c>
    </row>
    <row r="44">
      <c r="A44" s="1">
        <v>2011.0</v>
      </c>
      <c r="B44" s="2" t="s">
        <v>12</v>
      </c>
      <c r="C44" s="1">
        <v>9057184.0</v>
      </c>
    </row>
    <row r="45">
      <c r="A45" s="1">
        <v>2011.0</v>
      </c>
      <c r="B45" s="2" t="s">
        <v>13</v>
      </c>
      <c r="C45" s="1">
        <v>1686138.0</v>
      </c>
    </row>
    <row r="46">
      <c r="A46" s="1">
        <v>2011.0</v>
      </c>
      <c r="B46" s="2" t="s">
        <v>14</v>
      </c>
      <c r="C46" s="1">
        <v>5644630.0</v>
      </c>
    </row>
    <row r="47">
      <c r="A47" s="1">
        <v>2011.0</v>
      </c>
      <c r="B47" s="2" t="s">
        <v>15</v>
      </c>
      <c r="C47" s="1">
        <v>3492948.0</v>
      </c>
    </row>
    <row r="48">
      <c r="A48" s="1">
        <v>2011.0</v>
      </c>
      <c r="B48" s="2" t="s">
        <v>16</v>
      </c>
      <c r="C48" s="1">
        <v>2743007.0</v>
      </c>
    </row>
    <row r="49">
      <c r="A49" s="1">
        <v>2011.0</v>
      </c>
      <c r="B49" s="2" t="s">
        <v>17</v>
      </c>
      <c r="C49" s="1">
        <v>7576038.0</v>
      </c>
    </row>
    <row r="50">
      <c r="A50" s="1">
        <v>2011.0</v>
      </c>
      <c r="B50" s="2" t="s">
        <v>18</v>
      </c>
      <c r="C50" s="1">
        <v>1.5640148E7</v>
      </c>
    </row>
    <row r="51">
      <c r="A51" s="1">
        <v>2011.0</v>
      </c>
      <c r="B51" s="2" t="s">
        <v>19</v>
      </c>
      <c r="C51" s="1">
        <v>4480584.0</v>
      </c>
    </row>
    <row r="52">
      <c r="A52" s="1">
        <v>2011.0</v>
      </c>
      <c r="B52" s="2" t="s">
        <v>20</v>
      </c>
      <c r="C52" s="1">
        <v>1826313.0</v>
      </c>
    </row>
    <row r="53">
      <c r="A53" s="1">
        <v>2011.0</v>
      </c>
      <c r="B53" s="2" t="s">
        <v>21</v>
      </c>
      <c r="C53" s="1">
        <v>1115893.0</v>
      </c>
    </row>
    <row r="54">
      <c r="A54" s="1">
        <v>2011.0</v>
      </c>
      <c r="B54" s="2" t="s">
        <v>22</v>
      </c>
      <c r="C54" s="1">
        <v>4802279.0</v>
      </c>
    </row>
    <row r="55">
      <c r="A55" s="1">
        <v>2011.0</v>
      </c>
      <c r="B55" s="2" t="s">
        <v>23</v>
      </c>
      <c r="C55" s="1">
        <v>3914015.0</v>
      </c>
    </row>
    <row r="56">
      <c r="A56" s="1">
        <v>2011.0</v>
      </c>
      <c r="B56" s="2" t="s">
        <v>24</v>
      </c>
      <c r="C56" s="1">
        <v>5975885.0</v>
      </c>
    </row>
    <row r="57">
      <c r="A57" s="1">
        <v>2011.0</v>
      </c>
      <c r="B57" s="2" t="s">
        <v>25</v>
      </c>
      <c r="C57" s="1">
        <v>1890866.0</v>
      </c>
    </row>
    <row r="58">
      <c r="A58" s="1">
        <v>2011.0</v>
      </c>
      <c r="B58" s="2" t="s">
        <v>26</v>
      </c>
      <c r="C58" s="1">
        <v>1364877.0</v>
      </c>
    </row>
    <row r="59">
      <c r="A59" s="1">
        <v>2011.0</v>
      </c>
      <c r="B59" s="2" t="s">
        <v>27</v>
      </c>
      <c r="C59" s="1">
        <v>2657027.0</v>
      </c>
    </row>
    <row r="60">
      <c r="A60" s="1">
        <v>2011.0</v>
      </c>
      <c r="B60" s="2" t="s">
        <v>28</v>
      </c>
      <c r="C60" s="1">
        <v>2847033.0</v>
      </c>
    </row>
    <row r="61">
      <c r="A61" s="1">
        <v>2011.0</v>
      </c>
      <c r="B61" s="2" t="s">
        <v>29</v>
      </c>
      <c r="C61" s="1">
        <v>2727397.0</v>
      </c>
    </row>
    <row r="62">
      <c r="A62" s="1">
        <v>2011.0</v>
      </c>
      <c r="B62" s="2" t="s">
        <v>30</v>
      </c>
      <c r="C62" s="1">
        <v>2297811.0</v>
      </c>
    </row>
    <row r="63">
      <c r="A63" s="1">
        <v>2011.0</v>
      </c>
      <c r="B63" s="2" t="s">
        <v>31</v>
      </c>
      <c r="C63" s="1">
        <v>3343166.0</v>
      </c>
    </row>
    <row r="64">
      <c r="A64" s="1">
        <v>2011.0</v>
      </c>
      <c r="B64" s="2" t="s">
        <v>32</v>
      </c>
      <c r="C64" s="1">
        <v>1209289.0</v>
      </c>
    </row>
    <row r="65">
      <c r="A65" s="1">
        <v>2011.0</v>
      </c>
      <c r="B65" s="2" t="s">
        <v>33</v>
      </c>
      <c r="C65" s="1">
        <v>7857440.0</v>
      </c>
    </row>
    <row r="66">
      <c r="A66" s="1">
        <v>2011.0</v>
      </c>
      <c r="B66" s="2" t="s">
        <v>34</v>
      </c>
      <c r="C66" s="1">
        <v>2008306.0</v>
      </c>
    </row>
    <row r="67">
      <c r="A67" s="1">
        <v>2011.0</v>
      </c>
      <c r="B67" s="2" t="s">
        <v>35</v>
      </c>
      <c r="C67" s="1">
        <v>1534019.0</v>
      </c>
    </row>
    <row r="68">
      <c r="A68" s="1">
        <v>2012.0</v>
      </c>
      <c r="B68" s="2" t="s">
        <v>3</v>
      </c>
      <c r="C68" s="1">
        <v>1.17284666E8</v>
      </c>
    </row>
    <row r="69">
      <c r="A69" s="1">
        <v>2012.0</v>
      </c>
      <c r="B69" s="2" t="s">
        <v>4</v>
      </c>
      <c r="C69" s="1">
        <v>1252243.0</v>
      </c>
    </row>
    <row r="70">
      <c r="A70" s="1">
        <v>2012.0</v>
      </c>
      <c r="B70" s="2" t="s">
        <v>5</v>
      </c>
      <c r="C70" s="1">
        <v>3261615.0</v>
      </c>
    </row>
    <row r="71">
      <c r="A71" s="1">
        <v>2012.0</v>
      </c>
      <c r="B71" s="2" t="s">
        <v>6</v>
      </c>
      <c r="C71" s="1">
        <v>673568.0</v>
      </c>
    </row>
    <row r="72">
      <c r="A72" s="1">
        <v>2012.0</v>
      </c>
      <c r="B72" s="2" t="s">
        <v>7</v>
      </c>
      <c r="C72" s="1">
        <v>864125.0</v>
      </c>
    </row>
    <row r="73">
      <c r="A73" s="1">
        <v>2012.0</v>
      </c>
      <c r="B73" s="2" t="s">
        <v>8</v>
      </c>
      <c r="C73" s="1">
        <v>2873454.0</v>
      </c>
    </row>
    <row r="74">
      <c r="A74" s="1">
        <v>2012.0</v>
      </c>
      <c r="B74" s="2" t="s">
        <v>9</v>
      </c>
      <c r="C74" s="1">
        <v>683641.0</v>
      </c>
    </row>
    <row r="75">
      <c r="A75" s="1">
        <v>2012.0</v>
      </c>
      <c r="B75" s="2" t="s">
        <v>10</v>
      </c>
      <c r="C75" s="1">
        <v>5084406.0</v>
      </c>
    </row>
    <row r="76">
      <c r="A76" s="1">
        <v>2012.0</v>
      </c>
      <c r="B76" s="2" t="s">
        <v>11</v>
      </c>
      <c r="C76" s="1">
        <v>3514401.0</v>
      </c>
    </row>
    <row r="77">
      <c r="A77" s="1">
        <v>2012.0</v>
      </c>
      <c r="B77" s="2" t="s">
        <v>12</v>
      </c>
      <c r="C77" s="1">
        <v>9091276.0</v>
      </c>
    </row>
    <row r="78">
      <c r="A78" s="1">
        <v>2012.0</v>
      </c>
      <c r="B78" s="2" t="s">
        <v>13</v>
      </c>
      <c r="C78" s="1">
        <v>1712400.0</v>
      </c>
    </row>
    <row r="79">
      <c r="A79" s="1">
        <v>2012.0</v>
      </c>
      <c r="B79" s="2" t="s">
        <v>14</v>
      </c>
      <c r="C79" s="1">
        <v>5729886.0</v>
      </c>
    </row>
    <row r="80">
      <c r="A80" s="1">
        <v>2012.0</v>
      </c>
      <c r="B80" s="2" t="s">
        <v>15</v>
      </c>
      <c r="C80" s="1">
        <v>3528764.0</v>
      </c>
    </row>
    <row r="81">
      <c r="A81" s="1">
        <v>2012.0</v>
      </c>
      <c r="B81" s="2" t="s">
        <v>16</v>
      </c>
      <c r="C81" s="1">
        <v>2788820.0</v>
      </c>
    </row>
    <row r="82">
      <c r="A82" s="1">
        <v>2012.0</v>
      </c>
      <c r="B82" s="2" t="s">
        <v>17</v>
      </c>
      <c r="C82" s="1">
        <v>7690942.0</v>
      </c>
    </row>
    <row r="83">
      <c r="A83" s="1">
        <v>2012.0</v>
      </c>
      <c r="B83" s="2" t="s">
        <v>18</v>
      </c>
      <c r="C83" s="1">
        <v>1.5878466E7</v>
      </c>
    </row>
    <row r="84">
      <c r="A84" s="1">
        <v>2012.0</v>
      </c>
      <c r="B84" s="2" t="s">
        <v>19</v>
      </c>
      <c r="C84" s="1">
        <v>4534571.0</v>
      </c>
    </row>
    <row r="85">
      <c r="A85" s="1">
        <v>2012.0</v>
      </c>
      <c r="B85" s="2" t="s">
        <v>20</v>
      </c>
      <c r="C85" s="1">
        <v>1855181.0</v>
      </c>
    </row>
    <row r="86">
      <c r="A86" s="1">
        <v>2012.0</v>
      </c>
      <c r="B86" s="2" t="s">
        <v>21</v>
      </c>
      <c r="C86" s="1">
        <v>1136708.0</v>
      </c>
    </row>
    <row r="87">
      <c r="A87" s="1">
        <v>2012.0</v>
      </c>
      <c r="B87" s="2" t="s">
        <v>22</v>
      </c>
      <c r="C87" s="1">
        <v>4906974.0</v>
      </c>
    </row>
    <row r="88">
      <c r="A88" s="1">
        <v>2012.0</v>
      </c>
      <c r="B88" s="2" t="s">
        <v>23</v>
      </c>
      <c r="C88" s="1">
        <v>3953501.0</v>
      </c>
    </row>
    <row r="89">
      <c r="A89" s="1">
        <v>2012.0</v>
      </c>
      <c r="B89" s="2" t="s">
        <v>24</v>
      </c>
      <c r="C89" s="1">
        <v>6062418.0</v>
      </c>
    </row>
    <row r="90">
      <c r="A90" s="1">
        <v>2012.0</v>
      </c>
      <c r="B90" s="2" t="s">
        <v>25</v>
      </c>
      <c r="C90" s="1">
        <v>1938682.0</v>
      </c>
    </row>
    <row r="91">
      <c r="A91" s="1">
        <v>2012.0</v>
      </c>
      <c r="B91" s="2" t="s">
        <v>26</v>
      </c>
      <c r="C91" s="1">
        <v>1405546.0</v>
      </c>
    </row>
    <row r="92">
      <c r="A92" s="1">
        <v>2012.0</v>
      </c>
      <c r="B92" s="2" t="s">
        <v>27</v>
      </c>
      <c r="C92" s="1">
        <v>2688871.0</v>
      </c>
    </row>
    <row r="93">
      <c r="A93" s="1">
        <v>2012.0</v>
      </c>
      <c r="B93" s="2" t="s">
        <v>28</v>
      </c>
      <c r="C93" s="1">
        <v>2891854.0</v>
      </c>
    </row>
    <row r="94">
      <c r="A94" s="1">
        <v>2012.0</v>
      </c>
      <c r="B94" s="2" t="s">
        <v>29</v>
      </c>
      <c r="C94" s="1">
        <v>2770906.0</v>
      </c>
    </row>
    <row r="95">
      <c r="A95" s="1">
        <v>2012.0</v>
      </c>
      <c r="B95" s="2" t="s">
        <v>30</v>
      </c>
      <c r="C95" s="1">
        <v>2334348.0</v>
      </c>
    </row>
    <row r="96">
      <c r="A96" s="1">
        <v>2012.0</v>
      </c>
      <c r="B96" s="2" t="s">
        <v>31</v>
      </c>
      <c r="C96" s="1">
        <v>3384256.0</v>
      </c>
    </row>
    <row r="97">
      <c r="A97" s="1">
        <v>2012.0</v>
      </c>
      <c r="B97" s="2" t="s">
        <v>32</v>
      </c>
      <c r="C97" s="1">
        <v>1232630.0</v>
      </c>
    </row>
    <row r="98">
      <c r="A98" s="1">
        <v>2012.0</v>
      </c>
      <c r="B98" s="2" t="s">
        <v>33</v>
      </c>
      <c r="C98" s="1">
        <v>7963122.0</v>
      </c>
    </row>
    <row r="99">
      <c r="A99" s="1">
        <v>2012.0</v>
      </c>
      <c r="B99" s="2" t="s">
        <v>34</v>
      </c>
      <c r="C99" s="1">
        <v>2042159.0</v>
      </c>
    </row>
    <row r="100">
      <c r="A100" s="1">
        <v>2012.0</v>
      </c>
      <c r="B100" s="2" t="s">
        <v>35</v>
      </c>
      <c r="C100" s="1">
        <v>1554932.0</v>
      </c>
    </row>
    <row r="101">
      <c r="A101" s="1">
        <v>2013.0</v>
      </c>
      <c r="B101" s="2" t="s">
        <v>3</v>
      </c>
      <c r="C101" s="1">
        <v>1.18832937E8</v>
      </c>
    </row>
    <row r="102">
      <c r="A102" s="1">
        <v>2013.0</v>
      </c>
      <c r="B102" s="2" t="s">
        <v>4</v>
      </c>
      <c r="C102" s="1">
        <v>1279593.0</v>
      </c>
    </row>
    <row r="103">
      <c r="A103" s="1">
        <v>2013.0</v>
      </c>
      <c r="B103" s="2" t="s">
        <v>5</v>
      </c>
      <c r="C103" s="1">
        <v>3298711.0</v>
      </c>
    </row>
    <row r="104">
      <c r="A104" s="1">
        <v>2013.0</v>
      </c>
      <c r="B104" s="2" t="s">
        <v>6</v>
      </c>
      <c r="C104" s="1">
        <v>689944.0</v>
      </c>
    </row>
    <row r="105">
      <c r="A105" s="1">
        <v>2013.0</v>
      </c>
      <c r="B105" s="2" t="s">
        <v>7</v>
      </c>
      <c r="C105" s="1">
        <v>880744.0</v>
      </c>
    </row>
    <row r="106">
      <c r="A106" s="1">
        <v>2013.0</v>
      </c>
      <c r="B106" s="2" t="s">
        <v>8</v>
      </c>
      <c r="C106" s="1">
        <v>2916666.0</v>
      </c>
    </row>
    <row r="107">
      <c r="A107" s="1">
        <v>2013.0</v>
      </c>
      <c r="B107" s="2" t="s">
        <v>9</v>
      </c>
      <c r="C107" s="1">
        <v>696579.0</v>
      </c>
    </row>
    <row r="108">
      <c r="A108" s="1">
        <v>2013.0</v>
      </c>
      <c r="B108" s="2" t="s">
        <v>10</v>
      </c>
      <c r="C108" s="1">
        <v>5175007.0</v>
      </c>
    </row>
    <row r="109">
      <c r="A109" s="1">
        <v>2013.0</v>
      </c>
      <c r="B109" s="2" t="s">
        <v>11</v>
      </c>
      <c r="C109" s="1">
        <v>3546417.0</v>
      </c>
    </row>
    <row r="110">
      <c r="A110" s="1">
        <v>2013.0</v>
      </c>
      <c r="B110" s="2" t="s">
        <v>12</v>
      </c>
      <c r="C110" s="1">
        <v>9112948.0</v>
      </c>
    </row>
    <row r="111">
      <c r="A111" s="1">
        <v>2013.0</v>
      </c>
      <c r="B111" s="2" t="s">
        <v>13</v>
      </c>
      <c r="C111" s="1">
        <v>1736899.0</v>
      </c>
    </row>
    <row r="112">
      <c r="A112" s="1">
        <v>2013.0</v>
      </c>
      <c r="B112" s="2" t="s">
        <v>14</v>
      </c>
      <c r="C112" s="1">
        <v>5807913.0</v>
      </c>
    </row>
    <row r="113">
      <c r="A113" s="1">
        <v>2013.0</v>
      </c>
      <c r="B113" s="2" t="s">
        <v>15</v>
      </c>
      <c r="C113" s="1">
        <v>3560631.0</v>
      </c>
    </row>
    <row r="114">
      <c r="A114" s="1">
        <v>2013.0</v>
      </c>
      <c r="B114" s="2" t="s">
        <v>16</v>
      </c>
      <c r="C114" s="1">
        <v>2831168.0</v>
      </c>
    </row>
    <row r="115">
      <c r="A115" s="1">
        <v>2013.0</v>
      </c>
      <c r="B115" s="2" t="s">
        <v>17</v>
      </c>
      <c r="C115" s="1">
        <v>7796322.0</v>
      </c>
    </row>
    <row r="116">
      <c r="A116" s="1">
        <v>2013.0</v>
      </c>
      <c r="B116" s="2" t="s">
        <v>18</v>
      </c>
      <c r="C116" s="1">
        <v>1.6099753E7</v>
      </c>
    </row>
    <row r="117">
      <c r="A117" s="1">
        <v>2013.0</v>
      </c>
      <c r="B117" s="2" t="s">
        <v>19</v>
      </c>
      <c r="C117" s="1">
        <v>4582202.0</v>
      </c>
    </row>
    <row r="118">
      <c r="A118" s="1">
        <v>2013.0</v>
      </c>
      <c r="B118" s="2" t="s">
        <v>20</v>
      </c>
      <c r="C118" s="1">
        <v>1882187.0</v>
      </c>
    </row>
    <row r="119">
      <c r="A119" s="1">
        <v>2013.0</v>
      </c>
      <c r="B119" s="2" t="s">
        <v>21</v>
      </c>
      <c r="C119" s="1">
        <v>1156099.0</v>
      </c>
    </row>
    <row r="120">
      <c r="A120" s="1">
        <v>2013.0</v>
      </c>
      <c r="B120" s="2" t="s">
        <v>22</v>
      </c>
      <c r="C120" s="1">
        <v>5007659.0</v>
      </c>
    </row>
    <row r="121">
      <c r="A121" s="1">
        <v>2013.0</v>
      </c>
      <c r="B121" s="2" t="s">
        <v>23</v>
      </c>
      <c r="C121" s="1">
        <v>3988453.0</v>
      </c>
    </row>
    <row r="122">
      <c r="A122" s="1">
        <v>2013.0</v>
      </c>
      <c r="B122" s="2" t="s">
        <v>24</v>
      </c>
      <c r="C122" s="1">
        <v>6142902.0</v>
      </c>
    </row>
    <row r="123">
      <c r="A123" s="1">
        <v>2013.0</v>
      </c>
      <c r="B123" s="2" t="s">
        <v>25</v>
      </c>
      <c r="C123" s="1">
        <v>1985106.0</v>
      </c>
    </row>
    <row r="124">
      <c r="A124" s="1">
        <v>2013.0</v>
      </c>
      <c r="B124" s="2" t="s">
        <v>26</v>
      </c>
      <c r="C124" s="1">
        <v>1445068.0</v>
      </c>
    </row>
    <row r="125">
      <c r="A125" s="1">
        <v>2013.0</v>
      </c>
      <c r="B125" s="2" t="s">
        <v>27</v>
      </c>
      <c r="C125" s="1">
        <v>2717813.0</v>
      </c>
    </row>
    <row r="126">
      <c r="A126" s="1">
        <v>2013.0</v>
      </c>
      <c r="B126" s="2" t="s">
        <v>28</v>
      </c>
      <c r="C126" s="1">
        <v>2933289.0</v>
      </c>
    </row>
    <row r="127">
      <c r="A127" s="1">
        <v>2013.0</v>
      </c>
      <c r="B127" s="2" t="s">
        <v>29</v>
      </c>
      <c r="C127" s="1">
        <v>2811258.0</v>
      </c>
    </row>
    <row r="128">
      <c r="A128" s="1">
        <v>2013.0</v>
      </c>
      <c r="B128" s="2" t="s">
        <v>30</v>
      </c>
      <c r="C128" s="1">
        <v>2368994.0</v>
      </c>
    </row>
    <row r="129">
      <c r="A129" s="1">
        <v>2013.0</v>
      </c>
      <c r="B129" s="2" t="s">
        <v>31</v>
      </c>
      <c r="C129" s="1">
        <v>3421320.0</v>
      </c>
    </row>
    <row r="130">
      <c r="A130" s="1">
        <v>2013.0</v>
      </c>
      <c r="B130" s="2" t="s">
        <v>32</v>
      </c>
      <c r="C130" s="1">
        <v>1254888.0</v>
      </c>
    </row>
    <row r="131">
      <c r="A131" s="1">
        <v>2013.0</v>
      </c>
      <c r="B131" s="2" t="s">
        <v>33</v>
      </c>
      <c r="C131" s="1">
        <v>8058857.0</v>
      </c>
    </row>
    <row r="132">
      <c r="A132" s="1">
        <v>2013.0</v>
      </c>
      <c r="B132" s="2" t="s">
        <v>34</v>
      </c>
      <c r="C132" s="1">
        <v>2073735.0</v>
      </c>
    </row>
    <row r="133">
      <c r="A133" s="1">
        <v>2013.0</v>
      </c>
      <c r="B133" s="2" t="s">
        <v>35</v>
      </c>
      <c r="C133" s="1">
        <v>1573812.0</v>
      </c>
    </row>
    <row r="134">
      <c r="A134" s="1">
        <v>2014.0</v>
      </c>
      <c r="B134" s="2" t="s">
        <v>3</v>
      </c>
      <c r="C134" s="1">
        <v>1.20358919E8</v>
      </c>
    </row>
    <row r="135">
      <c r="A135" s="1">
        <v>2014.0</v>
      </c>
      <c r="B135" s="2" t="s">
        <v>4</v>
      </c>
      <c r="C135" s="1">
        <v>1306973.0</v>
      </c>
    </row>
    <row r="136">
      <c r="A136" s="1">
        <v>2014.0</v>
      </c>
      <c r="B136" s="2" t="s">
        <v>5</v>
      </c>
      <c r="C136" s="1">
        <v>3334872.0</v>
      </c>
    </row>
    <row r="137">
      <c r="A137" s="1">
        <v>2014.0</v>
      </c>
      <c r="B137" s="2" t="s">
        <v>6</v>
      </c>
      <c r="C137" s="1">
        <v>706361.0</v>
      </c>
    </row>
    <row r="138">
      <c r="A138" s="1">
        <v>2014.0</v>
      </c>
      <c r="B138" s="2" t="s">
        <v>7</v>
      </c>
      <c r="C138" s="1">
        <v>897417.0</v>
      </c>
    </row>
    <row r="139">
      <c r="A139" s="1">
        <v>2014.0</v>
      </c>
      <c r="B139" s="2" t="s">
        <v>8</v>
      </c>
      <c r="C139" s="1">
        <v>2959351.0</v>
      </c>
    </row>
    <row r="140">
      <c r="A140" s="1">
        <v>2014.0</v>
      </c>
      <c r="B140" s="2" t="s">
        <v>9</v>
      </c>
      <c r="C140" s="1">
        <v>709295.0</v>
      </c>
    </row>
    <row r="141">
      <c r="A141" s="1">
        <v>2014.0</v>
      </c>
      <c r="B141" s="2" t="s">
        <v>10</v>
      </c>
      <c r="C141" s="1">
        <v>5265878.0</v>
      </c>
    </row>
    <row r="142">
      <c r="A142" s="1">
        <v>2014.0</v>
      </c>
      <c r="B142" s="2" t="s">
        <v>11</v>
      </c>
      <c r="C142" s="1">
        <v>3577194.0</v>
      </c>
    </row>
    <row r="143">
      <c r="A143" s="1">
        <v>2014.0</v>
      </c>
      <c r="B143" s="2" t="s">
        <v>12</v>
      </c>
      <c r="C143" s="1">
        <v>9129918.0</v>
      </c>
    </row>
    <row r="144">
      <c r="A144" s="1">
        <v>2014.0</v>
      </c>
      <c r="B144" s="2" t="s">
        <v>13</v>
      </c>
      <c r="C144" s="1">
        <v>1761161.0</v>
      </c>
    </row>
    <row r="145">
      <c r="A145" s="1">
        <v>2014.0</v>
      </c>
      <c r="B145" s="2" t="s">
        <v>14</v>
      </c>
      <c r="C145" s="1">
        <v>5884906.0</v>
      </c>
    </row>
    <row r="146">
      <c r="A146" s="1">
        <v>2014.0</v>
      </c>
      <c r="B146" s="2" t="s">
        <v>15</v>
      </c>
      <c r="C146" s="1">
        <v>3591881.0</v>
      </c>
    </row>
    <row r="147">
      <c r="A147" s="1">
        <v>2014.0</v>
      </c>
      <c r="B147" s="2" t="s">
        <v>16</v>
      </c>
      <c r="C147" s="1">
        <v>2872783.0</v>
      </c>
    </row>
    <row r="148">
      <c r="A148" s="1">
        <v>2014.0</v>
      </c>
      <c r="B148" s="2" t="s">
        <v>17</v>
      </c>
      <c r="C148" s="1">
        <v>7899488.0</v>
      </c>
    </row>
    <row r="149">
      <c r="A149" s="1">
        <v>2014.0</v>
      </c>
      <c r="B149" s="2" t="s">
        <v>18</v>
      </c>
      <c r="C149" s="1">
        <v>1.6318664E7</v>
      </c>
    </row>
    <row r="150">
      <c r="A150" s="1">
        <v>2014.0</v>
      </c>
      <c r="B150" s="2" t="s">
        <v>19</v>
      </c>
      <c r="C150" s="1">
        <v>4628297.0</v>
      </c>
    </row>
    <row r="151">
      <c r="A151" s="1">
        <v>2014.0</v>
      </c>
      <c r="B151" s="2" t="s">
        <v>20</v>
      </c>
      <c r="C151" s="1">
        <v>1909075.0</v>
      </c>
    </row>
    <row r="152">
      <c r="A152" s="1">
        <v>2014.0</v>
      </c>
      <c r="B152" s="2" t="s">
        <v>21</v>
      </c>
      <c r="C152" s="1">
        <v>1175130.0</v>
      </c>
    </row>
    <row r="153">
      <c r="A153" s="1">
        <v>2014.0</v>
      </c>
      <c r="B153" s="2" t="s">
        <v>22</v>
      </c>
      <c r="C153" s="1">
        <v>5108547.0</v>
      </c>
    </row>
    <row r="154">
      <c r="A154" s="1">
        <v>2014.0</v>
      </c>
      <c r="B154" s="2" t="s">
        <v>23</v>
      </c>
      <c r="C154" s="1">
        <v>4022794.0</v>
      </c>
    </row>
    <row r="155">
      <c r="A155" s="1">
        <v>2014.0</v>
      </c>
      <c r="B155" s="2" t="s">
        <v>24</v>
      </c>
      <c r="C155" s="1">
        <v>6223142.0</v>
      </c>
    </row>
    <row r="156">
      <c r="A156" s="1">
        <v>2014.0</v>
      </c>
      <c r="B156" s="2" t="s">
        <v>25</v>
      </c>
      <c r="C156" s="1">
        <v>2031815.0</v>
      </c>
    </row>
    <row r="157">
      <c r="A157" s="1">
        <v>2014.0</v>
      </c>
      <c r="B157" s="2" t="s">
        <v>26</v>
      </c>
      <c r="C157" s="1">
        <v>1484764.0</v>
      </c>
    </row>
    <row r="158">
      <c r="A158" s="1">
        <v>2014.0</v>
      </c>
      <c r="B158" s="2" t="s">
        <v>27</v>
      </c>
      <c r="C158" s="1">
        <v>2746295.0</v>
      </c>
    </row>
    <row r="159">
      <c r="A159" s="1">
        <v>2014.0</v>
      </c>
      <c r="B159" s="2" t="s">
        <v>28</v>
      </c>
      <c r="C159" s="1">
        <v>2973996.0</v>
      </c>
    </row>
    <row r="160">
      <c r="A160" s="1">
        <v>2014.0</v>
      </c>
      <c r="B160" s="2" t="s">
        <v>29</v>
      </c>
      <c r="C160" s="1">
        <v>2851049.0</v>
      </c>
    </row>
    <row r="161">
      <c r="A161" s="1">
        <v>2014.0</v>
      </c>
      <c r="B161" s="2" t="s">
        <v>30</v>
      </c>
      <c r="C161" s="1">
        <v>2403878.0</v>
      </c>
    </row>
    <row r="162">
      <c r="A162" s="1">
        <v>2014.0</v>
      </c>
      <c r="B162" s="2" t="s">
        <v>31</v>
      </c>
      <c r="C162" s="1">
        <v>3457577.0</v>
      </c>
    </row>
    <row r="163">
      <c r="A163" s="1">
        <v>2014.0</v>
      </c>
      <c r="B163" s="2" t="s">
        <v>32</v>
      </c>
      <c r="C163" s="1">
        <v>1277126.0</v>
      </c>
    </row>
    <row r="164">
      <c r="A164" s="1">
        <v>2014.0</v>
      </c>
      <c r="B164" s="2" t="s">
        <v>33</v>
      </c>
      <c r="C164" s="1">
        <v>8151933.0</v>
      </c>
    </row>
    <row r="165">
      <c r="A165" s="1">
        <v>2014.0</v>
      </c>
      <c r="B165" s="2" t="s">
        <v>34</v>
      </c>
      <c r="C165" s="1">
        <v>2105122.0</v>
      </c>
    </row>
    <row r="166">
      <c r="A166" s="1">
        <v>2014.0</v>
      </c>
      <c r="B166" s="2" t="s">
        <v>35</v>
      </c>
      <c r="C166" s="1">
        <v>1592237.0</v>
      </c>
    </row>
    <row r="167">
      <c r="A167" s="1">
        <v>2015.0</v>
      </c>
      <c r="B167" s="2" t="s">
        <v>3</v>
      </c>
      <c r="C167" s="1">
        <v>1.21734816E8</v>
      </c>
    </row>
    <row r="168">
      <c r="A168" s="1">
        <v>2015.0</v>
      </c>
      <c r="B168" s="2" t="s">
        <v>4</v>
      </c>
      <c r="C168" s="1">
        <v>1332990.0</v>
      </c>
    </row>
    <row r="169">
      <c r="A169" s="1">
        <v>2015.0</v>
      </c>
      <c r="B169" s="2" t="s">
        <v>5</v>
      </c>
      <c r="C169" s="1">
        <v>3366781.0</v>
      </c>
    </row>
    <row r="170">
      <c r="A170" s="1">
        <v>2015.0</v>
      </c>
      <c r="B170" s="2" t="s">
        <v>6</v>
      </c>
      <c r="C170" s="1">
        <v>722099.0</v>
      </c>
    </row>
    <row r="171">
      <c r="A171" s="1">
        <v>2015.0</v>
      </c>
      <c r="B171" s="2" t="s">
        <v>7</v>
      </c>
      <c r="C171" s="1">
        <v>913091.0</v>
      </c>
    </row>
    <row r="172">
      <c r="A172" s="1">
        <v>2015.0</v>
      </c>
      <c r="B172" s="2" t="s">
        <v>8</v>
      </c>
      <c r="C172" s="1">
        <v>2998407.0</v>
      </c>
    </row>
    <row r="173">
      <c r="A173" s="1">
        <v>2015.0</v>
      </c>
      <c r="B173" s="2" t="s">
        <v>9</v>
      </c>
      <c r="C173" s="1">
        <v>721319.0</v>
      </c>
    </row>
    <row r="174">
      <c r="A174" s="1">
        <v>2015.0</v>
      </c>
      <c r="B174" s="2" t="s">
        <v>10</v>
      </c>
      <c r="C174" s="1">
        <v>5350893.0</v>
      </c>
    </row>
    <row r="175">
      <c r="A175" s="1">
        <v>2015.0</v>
      </c>
      <c r="B175" s="2" t="s">
        <v>11</v>
      </c>
      <c r="C175" s="1">
        <v>3603659.0</v>
      </c>
    </row>
    <row r="176">
      <c r="A176" s="1">
        <v>2015.0</v>
      </c>
      <c r="B176" s="2" t="s">
        <v>12</v>
      </c>
      <c r="C176" s="1">
        <v>9132501.0</v>
      </c>
    </row>
    <row r="177">
      <c r="A177" s="1">
        <v>2015.0</v>
      </c>
      <c r="B177" s="2" t="s">
        <v>13</v>
      </c>
      <c r="C177" s="1">
        <v>1783176.0</v>
      </c>
    </row>
    <row r="178">
      <c r="A178" s="1">
        <v>2015.0</v>
      </c>
      <c r="B178" s="2" t="s">
        <v>14</v>
      </c>
      <c r="C178" s="1">
        <v>5954984.0</v>
      </c>
    </row>
    <row r="179">
      <c r="A179" s="1">
        <v>2015.0</v>
      </c>
      <c r="B179" s="2" t="s">
        <v>15</v>
      </c>
      <c r="C179" s="1">
        <v>3618325.0</v>
      </c>
    </row>
    <row r="180">
      <c r="A180" s="1">
        <v>2015.0</v>
      </c>
      <c r="B180" s="2" t="s">
        <v>16</v>
      </c>
      <c r="C180" s="1">
        <v>2910733.0</v>
      </c>
    </row>
    <row r="181">
      <c r="A181" s="1">
        <v>2015.0</v>
      </c>
      <c r="B181" s="2" t="s">
        <v>17</v>
      </c>
      <c r="C181" s="1">
        <v>7992219.0</v>
      </c>
    </row>
    <row r="182">
      <c r="A182" s="1">
        <v>2015.0</v>
      </c>
      <c r="B182" s="2" t="s">
        <v>18</v>
      </c>
      <c r="C182" s="1">
        <v>1.6517699E7</v>
      </c>
    </row>
    <row r="183">
      <c r="A183" s="1">
        <v>2015.0</v>
      </c>
      <c r="B183" s="2" t="s">
        <v>19</v>
      </c>
      <c r="C183" s="1">
        <v>4668189.0</v>
      </c>
    </row>
    <row r="184">
      <c r="A184" s="1">
        <v>2015.0</v>
      </c>
      <c r="B184" s="2" t="s">
        <v>20</v>
      </c>
      <c r="C184" s="1">
        <v>1933718.0</v>
      </c>
    </row>
    <row r="185">
      <c r="A185" s="1">
        <v>2015.0</v>
      </c>
      <c r="B185" s="2" t="s">
        <v>21</v>
      </c>
      <c r="C185" s="1">
        <v>1192619.0</v>
      </c>
    </row>
    <row r="186">
      <c r="A186" s="1">
        <v>2015.0</v>
      </c>
      <c r="B186" s="2" t="s">
        <v>22</v>
      </c>
      <c r="C186" s="1">
        <v>5204237.0</v>
      </c>
    </row>
    <row r="187">
      <c r="A187" s="1">
        <v>2015.0</v>
      </c>
      <c r="B187" s="2" t="s">
        <v>23</v>
      </c>
      <c r="C187" s="1">
        <v>4052123.0</v>
      </c>
    </row>
    <row r="188">
      <c r="A188" s="1">
        <v>2015.0</v>
      </c>
      <c r="B188" s="2" t="s">
        <v>24</v>
      </c>
      <c r="C188" s="1">
        <v>6296193.0</v>
      </c>
    </row>
    <row r="189">
      <c r="A189" s="1">
        <v>2015.0</v>
      </c>
      <c r="B189" s="2" t="s">
        <v>25</v>
      </c>
      <c r="C189" s="1">
        <v>2076459.0</v>
      </c>
    </row>
    <row r="190">
      <c r="A190" s="1">
        <v>2015.0</v>
      </c>
      <c r="B190" s="2" t="s">
        <v>26</v>
      </c>
      <c r="C190" s="1">
        <v>1523125.0</v>
      </c>
    </row>
    <row r="191">
      <c r="A191" s="1">
        <v>2015.0</v>
      </c>
      <c r="B191" s="2" t="s">
        <v>27</v>
      </c>
      <c r="C191" s="1">
        <v>2771478.0</v>
      </c>
    </row>
    <row r="192">
      <c r="A192" s="1">
        <v>2015.0</v>
      </c>
      <c r="B192" s="2" t="s">
        <v>28</v>
      </c>
      <c r="C192" s="1">
        <v>3011278.0</v>
      </c>
    </row>
    <row r="193">
      <c r="A193" s="1">
        <v>2015.0</v>
      </c>
      <c r="B193" s="2" t="s">
        <v>29</v>
      </c>
      <c r="C193" s="1">
        <v>2887199.0</v>
      </c>
    </row>
    <row r="194">
      <c r="A194" s="1">
        <v>2015.0</v>
      </c>
      <c r="B194" s="2" t="s">
        <v>30</v>
      </c>
      <c r="C194" s="1">
        <v>2436101.0</v>
      </c>
    </row>
    <row r="195">
      <c r="A195" s="1">
        <v>2015.0</v>
      </c>
      <c r="B195" s="2" t="s">
        <v>31</v>
      </c>
      <c r="C195" s="1">
        <v>3489531.0</v>
      </c>
    </row>
    <row r="196">
      <c r="A196" s="1">
        <v>2015.0</v>
      </c>
      <c r="B196" s="2" t="s">
        <v>32</v>
      </c>
      <c r="C196" s="1">
        <v>1298036.0</v>
      </c>
    </row>
    <row r="197">
      <c r="A197" s="1">
        <v>2015.0</v>
      </c>
      <c r="B197" s="2" t="s">
        <v>33</v>
      </c>
      <c r="C197" s="1">
        <v>8233256.0</v>
      </c>
    </row>
    <row r="198">
      <c r="A198" s="1">
        <v>2015.0</v>
      </c>
      <c r="B198" s="2" t="s">
        <v>34</v>
      </c>
      <c r="C198" s="1">
        <v>2133833.0</v>
      </c>
    </row>
    <row r="199">
      <c r="A199" s="1">
        <v>2015.0</v>
      </c>
      <c r="B199" s="2" t="s">
        <v>35</v>
      </c>
      <c r="C199" s="1">
        <v>1608565.0</v>
      </c>
    </row>
    <row r="200">
      <c r="A200" s="1">
        <v>2016.0</v>
      </c>
      <c r="B200" s="2" t="s">
        <v>3</v>
      </c>
      <c r="C200" s="1">
        <v>1.22998711E8</v>
      </c>
    </row>
    <row r="201">
      <c r="A201" s="1">
        <v>2016.0</v>
      </c>
      <c r="B201" s="2" t="s">
        <v>4</v>
      </c>
      <c r="C201" s="1">
        <v>1356195.0</v>
      </c>
    </row>
    <row r="202">
      <c r="A202" s="1">
        <v>2016.0</v>
      </c>
      <c r="B202" s="2" t="s">
        <v>5</v>
      </c>
      <c r="C202" s="1">
        <v>3445434.0</v>
      </c>
    </row>
    <row r="203">
      <c r="A203" s="1">
        <v>2016.0</v>
      </c>
      <c r="B203" s="2" t="s">
        <v>6</v>
      </c>
      <c r="C203" s="1">
        <v>738609.0</v>
      </c>
    </row>
    <row r="204">
      <c r="A204" s="1">
        <v>2016.0</v>
      </c>
      <c r="B204" s="2" t="s">
        <v>7</v>
      </c>
      <c r="C204" s="1">
        <v>920965.0</v>
      </c>
    </row>
    <row r="205">
      <c r="A205" s="1">
        <v>2016.0</v>
      </c>
      <c r="B205" s="2" t="s">
        <v>8</v>
      </c>
      <c r="C205" s="1">
        <v>3036113.0</v>
      </c>
    </row>
    <row r="206">
      <c r="A206" s="1">
        <v>2016.0</v>
      </c>
      <c r="B206" s="2" t="s">
        <v>9</v>
      </c>
      <c r="C206" s="1">
        <v>726601.0</v>
      </c>
    </row>
    <row r="207">
      <c r="A207" s="1">
        <v>2016.0</v>
      </c>
      <c r="B207" s="2" t="s">
        <v>10</v>
      </c>
      <c r="C207" s="1">
        <v>5421591.0</v>
      </c>
    </row>
    <row r="208">
      <c r="A208" s="1">
        <v>2016.0</v>
      </c>
      <c r="B208" s="2" t="s">
        <v>11</v>
      </c>
      <c r="C208" s="1">
        <v>3639322.0</v>
      </c>
    </row>
    <row r="209">
      <c r="A209" s="1">
        <v>2016.0</v>
      </c>
      <c r="B209" s="2" t="s">
        <v>12</v>
      </c>
      <c r="C209" s="1">
        <v>9171855.0</v>
      </c>
    </row>
    <row r="210">
      <c r="A210" s="1">
        <v>2016.0</v>
      </c>
      <c r="B210" s="2" t="s">
        <v>13</v>
      </c>
      <c r="C210" s="1">
        <v>1799888.0</v>
      </c>
    </row>
    <row r="211">
      <c r="A211" s="1">
        <v>2016.0</v>
      </c>
      <c r="B211" s="2" t="s">
        <v>14</v>
      </c>
      <c r="C211" s="1">
        <v>6015081.0</v>
      </c>
    </row>
    <row r="212">
      <c r="A212" s="1">
        <v>2016.0</v>
      </c>
      <c r="B212" s="2" t="s">
        <v>15</v>
      </c>
      <c r="C212" s="1">
        <v>3623057.0</v>
      </c>
    </row>
    <row r="213">
      <c r="A213" s="1">
        <v>2016.0</v>
      </c>
      <c r="B213" s="2" t="s">
        <v>16</v>
      </c>
      <c r="C213" s="1">
        <v>2951404.0</v>
      </c>
    </row>
    <row r="214">
      <c r="A214" s="1">
        <v>2016.0</v>
      </c>
      <c r="B214" s="2" t="s">
        <v>17</v>
      </c>
      <c r="C214" s="1">
        <v>8088103.0</v>
      </c>
    </row>
    <row r="215">
      <c r="A215" s="1">
        <v>2016.0</v>
      </c>
      <c r="B215" s="2" t="s">
        <v>18</v>
      </c>
      <c r="C215" s="1">
        <v>1.6671837E7</v>
      </c>
    </row>
    <row r="216">
      <c r="A216" s="1">
        <v>2016.0</v>
      </c>
      <c r="B216" s="2" t="s">
        <v>19</v>
      </c>
      <c r="C216" s="1">
        <v>4699685.0</v>
      </c>
    </row>
    <row r="217">
      <c r="A217" s="1">
        <v>2016.0</v>
      </c>
      <c r="B217" s="2" t="s">
        <v>20</v>
      </c>
      <c r="C217" s="1">
        <v>1949338.0</v>
      </c>
    </row>
    <row r="218">
      <c r="A218" s="1">
        <v>2016.0</v>
      </c>
      <c r="B218" s="2" t="s">
        <v>21</v>
      </c>
      <c r="C218" s="1">
        <v>1204887.0</v>
      </c>
    </row>
    <row r="219">
      <c r="A219" s="1">
        <v>2016.0</v>
      </c>
      <c r="B219" s="2" t="s">
        <v>22</v>
      </c>
      <c r="C219" s="1">
        <v>5328092.0</v>
      </c>
    </row>
    <row r="220">
      <c r="A220" s="1">
        <v>2016.0</v>
      </c>
      <c r="B220" s="2" t="s">
        <v>23</v>
      </c>
      <c r="C220" s="1">
        <v>4081830.0</v>
      </c>
    </row>
    <row r="221">
      <c r="A221" s="1">
        <v>2016.0</v>
      </c>
      <c r="B221" s="2" t="s">
        <v>24</v>
      </c>
      <c r="C221" s="1">
        <v>6371475.0</v>
      </c>
    </row>
    <row r="222">
      <c r="A222" s="1">
        <v>2016.0</v>
      </c>
      <c r="B222" s="2" t="s">
        <v>25</v>
      </c>
      <c r="C222" s="1">
        <v>2136748.0</v>
      </c>
    </row>
    <row r="223">
      <c r="A223" s="1">
        <v>2016.0</v>
      </c>
      <c r="B223" s="2" t="s">
        <v>26</v>
      </c>
      <c r="C223" s="1">
        <v>1586948.0</v>
      </c>
    </row>
    <row r="224">
      <c r="A224" s="1">
        <v>2016.0</v>
      </c>
      <c r="B224" s="2" t="s">
        <v>27</v>
      </c>
      <c r="C224" s="1">
        <v>2791810.0</v>
      </c>
    </row>
    <row r="225">
      <c r="A225" s="1">
        <v>2016.0</v>
      </c>
      <c r="B225" s="2" t="s">
        <v>28</v>
      </c>
      <c r="C225" s="1">
        <v>3027759.0</v>
      </c>
    </row>
    <row r="226">
      <c r="A226" s="1">
        <v>2016.0</v>
      </c>
      <c r="B226" s="2" t="s">
        <v>29</v>
      </c>
      <c r="C226" s="1">
        <v>2911213.0</v>
      </c>
    </row>
    <row r="227">
      <c r="A227" s="1">
        <v>2016.0</v>
      </c>
      <c r="B227" s="2" t="s">
        <v>30</v>
      </c>
      <c r="C227" s="1">
        <v>2444767.0</v>
      </c>
    </row>
    <row r="228">
      <c r="A228" s="1">
        <v>2016.0</v>
      </c>
      <c r="B228" s="2" t="s">
        <v>31</v>
      </c>
      <c r="C228" s="1">
        <v>3510680.0</v>
      </c>
    </row>
    <row r="229">
      <c r="A229" s="1">
        <v>2016.0</v>
      </c>
      <c r="B229" s="2" t="s">
        <v>32</v>
      </c>
      <c r="C229" s="1">
        <v>1312954.0</v>
      </c>
    </row>
    <row r="230">
      <c r="A230" s="1">
        <v>2016.0</v>
      </c>
      <c r="B230" s="2" t="s">
        <v>33</v>
      </c>
      <c r="C230" s="1">
        <v>8242419.0</v>
      </c>
    </row>
    <row r="231">
      <c r="A231" s="1">
        <v>2016.0</v>
      </c>
      <c r="B231" s="2" t="s">
        <v>34</v>
      </c>
      <c r="C231" s="1">
        <v>2174483.0</v>
      </c>
    </row>
    <row r="232">
      <c r="A232" s="1">
        <v>2016.0</v>
      </c>
      <c r="B232" s="2" t="s">
        <v>35</v>
      </c>
      <c r="C232" s="1">
        <v>1617568.0</v>
      </c>
    </row>
    <row r="233">
      <c r="A233" s="1">
        <v>2017.0</v>
      </c>
      <c r="B233" s="2" t="s">
        <v>3</v>
      </c>
      <c r="C233" s="1">
        <v>1.24172611E8</v>
      </c>
    </row>
    <row r="234">
      <c r="A234" s="1">
        <v>2017.0</v>
      </c>
      <c r="B234" s="2" t="s">
        <v>4</v>
      </c>
      <c r="C234" s="1">
        <v>1378531.0</v>
      </c>
    </row>
    <row r="235">
      <c r="A235" s="1">
        <v>2017.0</v>
      </c>
      <c r="B235" s="2" t="s">
        <v>5</v>
      </c>
      <c r="C235" s="1">
        <v>3535663.0</v>
      </c>
    </row>
    <row r="236">
      <c r="A236" s="1">
        <v>2017.0</v>
      </c>
      <c r="B236" s="2" t="s">
        <v>6</v>
      </c>
      <c r="C236" s="1">
        <v>754947.0</v>
      </c>
    </row>
    <row r="237">
      <c r="A237" s="1">
        <v>2017.0</v>
      </c>
      <c r="B237" s="2" t="s">
        <v>7</v>
      </c>
      <c r="C237" s="1">
        <v>925721.0</v>
      </c>
    </row>
    <row r="238">
      <c r="A238" s="1">
        <v>2017.0</v>
      </c>
      <c r="B238" s="2" t="s">
        <v>8</v>
      </c>
      <c r="C238" s="1">
        <v>3071635.0</v>
      </c>
    </row>
    <row r="239">
      <c r="A239" s="1">
        <v>2017.0</v>
      </c>
      <c r="B239" s="2" t="s">
        <v>9</v>
      </c>
      <c r="C239" s="1">
        <v>730369.0</v>
      </c>
    </row>
    <row r="240">
      <c r="A240" s="1">
        <v>2017.0</v>
      </c>
      <c r="B240" s="2" t="s">
        <v>10</v>
      </c>
      <c r="C240" s="1">
        <v>5485049.0</v>
      </c>
    </row>
    <row r="241">
      <c r="A241" s="1">
        <v>2017.0</v>
      </c>
      <c r="B241" s="2" t="s">
        <v>11</v>
      </c>
      <c r="C241" s="1">
        <v>3676138.0</v>
      </c>
    </row>
    <row r="242">
      <c r="A242" s="1">
        <v>2017.0</v>
      </c>
      <c r="B242" s="2" t="s">
        <v>12</v>
      </c>
      <c r="C242" s="1">
        <v>9221709.0</v>
      </c>
    </row>
    <row r="243">
      <c r="A243" s="1">
        <v>2017.0</v>
      </c>
      <c r="B243" s="2" t="s">
        <v>13</v>
      </c>
      <c r="C243" s="1">
        <v>1813420.0</v>
      </c>
    </row>
    <row r="244">
      <c r="A244" s="1">
        <v>2017.0</v>
      </c>
      <c r="B244" s="2" t="s">
        <v>14</v>
      </c>
      <c r="C244" s="1">
        <v>6069935.0</v>
      </c>
    </row>
    <row r="245">
      <c r="A245" s="1">
        <v>2017.0</v>
      </c>
      <c r="B245" s="2" t="s">
        <v>15</v>
      </c>
      <c r="C245" s="1">
        <v>3618926.0</v>
      </c>
    </row>
    <row r="246">
      <c r="A246" s="1">
        <v>2017.0</v>
      </c>
      <c r="B246" s="2" t="s">
        <v>16</v>
      </c>
      <c r="C246" s="1">
        <v>2991593.0</v>
      </c>
    </row>
    <row r="247">
      <c r="A247" s="1">
        <v>2017.0</v>
      </c>
      <c r="B247" s="2" t="s">
        <v>17</v>
      </c>
      <c r="C247" s="1">
        <v>8181248.0</v>
      </c>
    </row>
    <row r="248">
      <c r="A248" s="1">
        <v>2017.0</v>
      </c>
      <c r="B248" s="2" t="s">
        <v>18</v>
      </c>
      <c r="C248" s="1">
        <v>1.6802867E7</v>
      </c>
    </row>
    <row r="249">
      <c r="A249" s="1">
        <v>2017.0</v>
      </c>
      <c r="B249" s="2" t="s">
        <v>19</v>
      </c>
      <c r="C249" s="1">
        <v>4726077.0</v>
      </c>
    </row>
    <row r="250">
      <c r="A250" s="1">
        <v>2017.0</v>
      </c>
      <c r="B250" s="2" t="s">
        <v>20</v>
      </c>
      <c r="C250" s="1">
        <v>1961516.0</v>
      </c>
    </row>
    <row r="251">
      <c r="A251" s="1">
        <v>2017.0</v>
      </c>
      <c r="B251" s="2" t="s">
        <v>21</v>
      </c>
      <c r="C251" s="1">
        <v>1214579.0</v>
      </c>
    </row>
    <row r="252">
      <c r="A252" s="1">
        <v>2017.0</v>
      </c>
      <c r="B252" s="2" t="s">
        <v>22</v>
      </c>
      <c r="C252" s="1">
        <v>5457409.0</v>
      </c>
    </row>
    <row r="253">
      <c r="A253" s="1">
        <v>2017.0</v>
      </c>
      <c r="B253" s="2" t="s">
        <v>23</v>
      </c>
      <c r="C253" s="1">
        <v>4108819.0</v>
      </c>
    </row>
    <row r="254">
      <c r="A254" s="1">
        <v>2017.0</v>
      </c>
      <c r="B254" s="2" t="s">
        <v>24</v>
      </c>
      <c r="C254" s="1">
        <v>6444325.0</v>
      </c>
    </row>
    <row r="255">
      <c r="A255" s="1">
        <v>2017.0</v>
      </c>
      <c r="B255" s="2" t="s">
        <v>25</v>
      </c>
      <c r="C255" s="1">
        <v>2200962.0</v>
      </c>
    </row>
    <row r="256">
      <c r="A256" s="1">
        <v>2017.0</v>
      </c>
      <c r="B256" s="2" t="s">
        <v>26</v>
      </c>
      <c r="C256" s="1">
        <v>1657558.0</v>
      </c>
    </row>
    <row r="257">
      <c r="A257" s="1">
        <v>2017.0</v>
      </c>
      <c r="B257" s="2" t="s">
        <v>27</v>
      </c>
      <c r="C257" s="1">
        <v>2809511.0</v>
      </c>
    </row>
    <row r="258">
      <c r="A258" s="1">
        <v>2017.0</v>
      </c>
      <c r="B258" s="2" t="s">
        <v>28</v>
      </c>
      <c r="C258" s="1">
        <v>3037590.0</v>
      </c>
    </row>
    <row r="259">
      <c r="A259" s="1">
        <v>2017.0</v>
      </c>
      <c r="B259" s="2" t="s">
        <v>29</v>
      </c>
      <c r="C259" s="1">
        <v>2930299.0</v>
      </c>
    </row>
    <row r="260">
      <c r="A260" s="1">
        <v>2017.0</v>
      </c>
      <c r="B260" s="2" t="s">
        <v>30</v>
      </c>
      <c r="C260" s="1">
        <v>2445177.0</v>
      </c>
    </row>
    <row r="261">
      <c r="A261" s="1">
        <v>2017.0</v>
      </c>
      <c r="B261" s="2" t="s">
        <v>31</v>
      </c>
      <c r="C261" s="1">
        <v>3528414.0</v>
      </c>
    </row>
    <row r="262">
      <c r="A262" s="1">
        <v>2017.0</v>
      </c>
      <c r="B262" s="2" t="s">
        <v>32</v>
      </c>
      <c r="C262" s="1">
        <v>1325403.0</v>
      </c>
    </row>
    <row r="263">
      <c r="A263" s="1">
        <v>2017.0</v>
      </c>
      <c r="B263" s="2" t="s">
        <v>33</v>
      </c>
      <c r="C263" s="1">
        <v>8226544.0</v>
      </c>
    </row>
    <row r="264">
      <c r="A264" s="1">
        <v>2017.0</v>
      </c>
      <c r="B264" s="2" t="s">
        <v>34</v>
      </c>
      <c r="C264" s="1">
        <v>2217147.0</v>
      </c>
    </row>
    <row r="265">
      <c r="A265" s="1">
        <v>2017.0</v>
      </c>
      <c r="B265" s="2" t="s">
        <v>35</v>
      </c>
      <c r="C265" s="1">
        <v>1623530.0</v>
      </c>
    </row>
    <row r="266">
      <c r="A266" s="1">
        <v>2018.0</v>
      </c>
      <c r="B266" s="2" t="s">
        <v>3</v>
      </c>
      <c r="C266" s="1">
        <v>1.25378294E8</v>
      </c>
    </row>
    <row r="267">
      <c r="A267" s="1">
        <v>2018.0</v>
      </c>
      <c r="B267" s="2" t="s">
        <v>4</v>
      </c>
      <c r="C267" s="1">
        <v>1401308.0</v>
      </c>
    </row>
    <row r="268">
      <c r="A268" s="1">
        <v>2018.0</v>
      </c>
      <c r="B268" s="2" t="s">
        <v>5</v>
      </c>
      <c r="C268" s="1">
        <v>3627724.0</v>
      </c>
    </row>
    <row r="269">
      <c r="A269" s="1">
        <v>2018.0</v>
      </c>
      <c r="B269" s="2" t="s">
        <v>6</v>
      </c>
      <c r="C269" s="1">
        <v>771739.0</v>
      </c>
    </row>
    <row r="270">
      <c r="A270" s="1">
        <v>2018.0</v>
      </c>
      <c r="B270" s="2" t="s">
        <v>7</v>
      </c>
      <c r="C270" s="1">
        <v>930149.0</v>
      </c>
    </row>
    <row r="271">
      <c r="A271" s="1">
        <v>2018.0</v>
      </c>
      <c r="B271" s="2" t="s">
        <v>8</v>
      </c>
      <c r="C271" s="1">
        <v>3107760.0</v>
      </c>
    </row>
    <row r="272">
      <c r="A272" s="1">
        <v>2018.0</v>
      </c>
      <c r="B272" s="2" t="s">
        <v>9</v>
      </c>
      <c r="C272" s="1">
        <v>734455.0</v>
      </c>
    </row>
    <row r="273">
      <c r="A273" s="1">
        <v>2018.0</v>
      </c>
      <c r="B273" s="2" t="s">
        <v>10</v>
      </c>
      <c r="C273" s="1">
        <v>5549727.0</v>
      </c>
    </row>
    <row r="274">
      <c r="A274" s="1">
        <v>2018.0</v>
      </c>
      <c r="B274" s="2" t="s">
        <v>11</v>
      </c>
      <c r="C274" s="1">
        <v>3714986.0</v>
      </c>
    </row>
    <row r="275">
      <c r="A275" s="1">
        <v>2018.0</v>
      </c>
      <c r="B275" s="2" t="s">
        <v>12</v>
      </c>
      <c r="C275" s="1">
        <v>9271703.0</v>
      </c>
    </row>
    <row r="276">
      <c r="A276" s="1">
        <v>2018.0</v>
      </c>
      <c r="B276" s="2" t="s">
        <v>13</v>
      </c>
      <c r="C276" s="1">
        <v>1826835.0</v>
      </c>
    </row>
    <row r="277">
      <c r="A277" s="1">
        <v>2018.0</v>
      </c>
      <c r="B277" s="2" t="s">
        <v>14</v>
      </c>
      <c r="C277" s="1">
        <v>6127632.0</v>
      </c>
    </row>
    <row r="278">
      <c r="A278" s="1">
        <v>2018.0</v>
      </c>
      <c r="B278" s="2" t="s">
        <v>15</v>
      </c>
      <c r="C278" s="1">
        <v>3613987.0</v>
      </c>
    </row>
    <row r="279">
      <c r="A279" s="1">
        <v>2018.0</v>
      </c>
      <c r="B279" s="2" t="s">
        <v>16</v>
      </c>
      <c r="C279" s="1">
        <v>3032647.0</v>
      </c>
    </row>
    <row r="280">
      <c r="A280" s="1">
        <v>2018.0</v>
      </c>
      <c r="B280" s="2" t="s">
        <v>17</v>
      </c>
      <c r="C280" s="1">
        <v>8276677.0</v>
      </c>
    </row>
    <row r="281">
      <c r="A281" s="1">
        <v>2018.0</v>
      </c>
      <c r="B281" s="2" t="s">
        <v>18</v>
      </c>
      <c r="C281" s="1">
        <v>1.693715E7</v>
      </c>
    </row>
    <row r="282">
      <c r="A282" s="1">
        <v>2018.0</v>
      </c>
      <c r="B282" s="2" t="s">
        <v>19</v>
      </c>
      <c r="C282" s="1">
        <v>4754162.0</v>
      </c>
    </row>
    <row r="283">
      <c r="A283" s="1">
        <v>2018.0</v>
      </c>
      <c r="B283" s="2" t="s">
        <v>20</v>
      </c>
      <c r="C283" s="1">
        <v>1973998.0</v>
      </c>
    </row>
    <row r="284">
      <c r="A284" s="1">
        <v>2018.0</v>
      </c>
      <c r="B284" s="2" t="s">
        <v>21</v>
      </c>
      <c r="C284" s="1">
        <v>1224625.0</v>
      </c>
    </row>
    <row r="285">
      <c r="A285" s="1">
        <v>2018.0</v>
      </c>
      <c r="B285" s="2" t="s">
        <v>22</v>
      </c>
      <c r="C285" s="1">
        <v>5589677.0</v>
      </c>
    </row>
    <row r="286">
      <c r="A286" s="1">
        <v>2018.0</v>
      </c>
      <c r="B286" s="2" t="s">
        <v>23</v>
      </c>
      <c r="C286" s="1">
        <v>4136805.0</v>
      </c>
    </row>
    <row r="287">
      <c r="A287" s="1">
        <v>2018.0</v>
      </c>
      <c r="B287" s="2" t="s">
        <v>24</v>
      </c>
      <c r="C287" s="1">
        <v>6519629.0</v>
      </c>
    </row>
    <row r="288">
      <c r="A288" s="1">
        <v>2018.0</v>
      </c>
      <c r="B288" s="2" t="s">
        <v>25</v>
      </c>
      <c r="C288" s="1">
        <v>2266132.0</v>
      </c>
    </row>
    <row r="289">
      <c r="A289" s="1">
        <v>2018.0</v>
      </c>
      <c r="B289" s="2" t="s">
        <v>26</v>
      </c>
      <c r="C289" s="1">
        <v>1729948.0</v>
      </c>
    </row>
    <row r="290">
      <c r="A290" s="1">
        <v>2018.0</v>
      </c>
      <c r="B290" s="2" t="s">
        <v>27</v>
      </c>
      <c r="C290" s="1">
        <v>2827757.0</v>
      </c>
    </row>
    <row r="291">
      <c r="A291" s="1">
        <v>2018.0</v>
      </c>
      <c r="B291" s="2" t="s">
        <v>28</v>
      </c>
      <c r="C291" s="1">
        <v>3049044.0</v>
      </c>
    </row>
    <row r="292">
      <c r="A292" s="1">
        <v>2018.0</v>
      </c>
      <c r="B292" s="2" t="s">
        <v>29</v>
      </c>
      <c r="C292" s="1">
        <v>2950309.0</v>
      </c>
    </row>
    <row r="293">
      <c r="A293" s="1">
        <v>2018.0</v>
      </c>
      <c r="B293" s="2" t="s">
        <v>30</v>
      </c>
      <c r="C293" s="1">
        <v>2444880.0</v>
      </c>
    </row>
    <row r="294">
      <c r="A294" s="1">
        <v>2018.0</v>
      </c>
      <c r="B294" s="2" t="s">
        <v>31</v>
      </c>
      <c r="C294" s="1">
        <v>3546854.0</v>
      </c>
    </row>
    <row r="295">
      <c r="A295" s="1">
        <v>2018.0</v>
      </c>
      <c r="B295" s="2" t="s">
        <v>32</v>
      </c>
      <c r="C295" s="1">
        <v>1338285.0</v>
      </c>
    </row>
    <row r="296">
      <c r="A296" s="1">
        <v>2018.0</v>
      </c>
      <c r="B296" s="2" t="s">
        <v>33</v>
      </c>
      <c r="C296" s="1">
        <v>8211150.0</v>
      </c>
    </row>
    <row r="297">
      <c r="A297" s="1">
        <v>2018.0</v>
      </c>
      <c r="B297" s="2" t="s">
        <v>34</v>
      </c>
      <c r="C297" s="1">
        <v>2260652.0</v>
      </c>
    </row>
    <row r="298">
      <c r="A298" s="1">
        <v>2018.0</v>
      </c>
      <c r="B298" s="2" t="s">
        <v>35</v>
      </c>
      <c r="C298" s="1">
        <v>1629908.0</v>
      </c>
    </row>
    <row r="299">
      <c r="A299" s="1">
        <v>2019.0</v>
      </c>
      <c r="B299" s="2" t="s">
        <v>3</v>
      </c>
      <c r="C299" s="1">
        <v>1.26609909E8</v>
      </c>
    </row>
    <row r="300">
      <c r="A300" s="1">
        <v>2019.0</v>
      </c>
      <c r="B300" s="2" t="s">
        <v>4</v>
      </c>
      <c r="C300" s="1">
        <v>1424587.0</v>
      </c>
    </row>
    <row r="301">
      <c r="A301" s="1">
        <v>2019.0</v>
      </c>
      <c r="B301" s="2" t="s">
        <v>5</v>
      </c>
      <c r="C301" s="1">
        <v>3721037.0</v>
      </c>
    </row>
    <row r="302">
      <c r="A302" s="1">
        <v>2019.0</v>
      </c>
      <c r="B302" s="2" t="s">
        <v>6</v>
      </c>
      <c r="C302" s="1">
        <v>788998.0</v>
      </c>
    </row>
    <row r="303">
      <c r="A303" s="1">
        <v>2019.0</v>
      </c>
      <c r="B303" s="2" t="s">
        <v>7</v>
      </c>
      <c r="C303" s="1">
        <v>934380.0</v>
      </c>
    </row>
    <row r="304">
      <c r="A304" s="1">
        <v>2019.0</v>
      </c>
      <c r="B304" s="2" t="s">
        <v>8</v>
      </c>
      <c r="C304" s="1">
        <v>3144347.0</v>
      </c>
    </row>
    <row r="305">
      <c r="A305" s="1">
        <v>2019.0</v>
      </c>
      <c r="B305" s="2" t="s">
        <v>9</v>
      </c>
      <c r="C305" s="1">
        <v>738918.0</v>
      </c>
    </row>
    <row r="306">
      <c r="A306" s="1">
        <v>2019.0</v>
      </c>
      <c r="B306" s="2" t="s">
        <v>10</v>
      </c>
      <c r="C306" s="1">
        <v>5616056.0</v>
      </c>
    </row>
    <row r="307">
      <c r="A307" s="1">
        <v>2019.0</v>
      </c>
      <c r="B307" s="2" t="s">
        <v>11</v>
      </c>
      <c r="C307" s="1">
        <v>3755738.0</v>
      </c>
    </row>
    <row r="308">
      <c r="A308" s="1">
        <v>2019.0</v>
      </c>
      <c r="B308" s="2" t="s">
        <v>12</v>
      </c>
      <c r="C308" s="1">
        <v>9320728.0</v>
      </c>
    </row>
    <row r="309">
      <c r="A309" s="1">
        <v>2019.0</v>
      </c>
      <c r="B309" s="2" t="s">
        <v>13</v>
      </c>
      <c r="C309" s="1">
        <v>1840090.0</v>
      </c>
    </row>
    <row r="310">
      <c r="A310" s="1">
        <v>2019.0</v>
      </c>
      <c r="B310" s="2" t="s">
        <v>14</v>
      </c>
      <c r="C310" s="1">
        <v>6185948.0</v>
      </c>
    </row>
    <row r="311">
      <c r="A311" s="1">
        <v>2019.0</v>
      </c>
      <c r="B311" s="2" t="s">
        <v>15</v>
      </c>
      <c r="C311" s="1">
        <v>3608282.0</v>
      </c>
    </row>
    <row r="312">
      <c r="A312" s="1">
        <v>2019.0</v>
      </c>
      <c r="B312" s="2" t="s">
        <v>16</v>
      </c>
      <c r="C312" s="1">
        <v>3074346.0</v>
      </c>
    </row>
    <row r="313">
      <c r="A313" s="1">
        <v>2019.0</v>
      </c>
      <c r="B313" s="2" t="s">
        <v>17</v>
      </c>
      <c r="C313" s="1">
        <v>8374424.0</v>
      </c>
    </row>
    <row r="314">
      <c r="A314" s="1">
        <v>2019.0</v>
      </c>
      <c r="B314" s="2" t="s">
        <v>18</v>
      </c>
      <c r="C314" s="1">
        <v>1.70742E7</v>
      </c>
    </row>
    <row r="315">
      <c r="A315" s="1">
        <v>2019.0</v>
      </c>
      <c r="B315" s="2" t="s">
        <v>19</v>
      </c>
      <c r="C315" s="1">
        <v>4784486.0</v>
      </c>
    </row>
    <row r="316">
      <c r="A316" s="1">
        <v>2019.0</v>
      </c>
      <c r="B316" s="2" t="s">
        <v>20</v>
      </c>
      <c r="C316" s="1">
        <v>1986707.0</v>
      </c>
    </row>
    <row r="317">
      <c r="A317" s="1">
        <v>2019.0</v>
      </c>
      <c r="B317" s="2" t="s">
        <v>21</v>
      </c>
      <c r="C317" s="1">
        <v>1235381.0</v>
      </c>
    </row>
    <row r="318">
      <c r="A318" s="1">
        <v>2019.0</v>
      </c>
      <c r="B318" s="2" t="s">
        <v>22</v>
      </c>
      <c r="C318" s="1">
        <v>5724521.0</v>
      </c>
    </row>
    <row r="319">
      <c r="A319" s="1">
        <v>2019.0</v>
      </c>
      <c r="B319" s="2" t="s">
        <v>23</v>
      </c>
      <c r="C319" s="1">
        <v>4165779.0</v>
      </c>
    </row>
    <row r="320">
      <c r="A320" s="1">
        <v>2019.0</v>
      </c>
      <c r="B320" s="2" t="s">
        <v>24</v>
      </c>
      <c r="C320" s="1">
        <v>6597576.0</v>
      </c>
    </row>
    <row r="321">
      <c r="A321" s="1">
        <v>2019.0</v>
      </c>
      <c r="B321" s="2" t="s">
        <v>25</v>
      </c>
      <c r="C321" s="1">
        <v>2331745.0</v>
      </c>
    </row>
    <row r="322">
      <c r="A322" s="1">
        <v>2019.0</v>
      </c>
      <c r="B322" s="2" t="s">
        <v>26</v>
      </c>
      <c r="C322" s="1">
        <v>1804062.0</v>
      </c>
    </row>
    <row r="323">
      <c r="A323" s="1">
        <v>2019.0</v>
      </c>
      <c r="B323" s="2" t="s">
        <v>27</v>
      </c>
      <c r="C323" s="1">
        <v>2846528.0</v>
      </c>
    </row>
    <row r="324">
      <c r="A324" s="1">
        <v>2019.0</v>
      </c>
      <c r="B324" s="2" t="s">
        <v>28</v>
      </c>
      <c r="C324" s="1">
        <v>3060938.0</v>
      </c>
    </row>
    <row r="325">
      <c r="A325" s="1">
        <v>2019.0</v>
      </c>
      <c r="B325" s="2" t="s">
        <v>29</v>
      </c>
      <c r="C325" s="1">
        <v>2971165.0</v>
      </c>
    </row>
    <row r="326">
      <c r="A326" s="1">
        <v>2019.0</v>
      </c>
      <c r="B326" s="2" t="s">
        <v>30</v>
      </c>
      <c r="C326" s="1">
        <v>2443670.0</v>
      </c>
    </row>
    <row r="327">
      <c r="A327" s="1">
        <v>2019.0</v>
      </c>
      <c r="B327" s="2" t="s">
        <v>31</v>
      </c>
      <c r="C327" s="1">
        <v>3565754.0</v>
      </c>
    </row>
    <row r="328">
      <c r="A328" s="1">
        <v>2019.0</v>
      </c>
      <c r="B328" s="2" t="s">
        <v>32</v>
      </c>
      <c r="C328" s="1">
        <v>1351641.0</v>
      </c>
    </row>
    <row r="329">
      <c r="A329" s="1">
        <v>2019.0</v>
      </c>
      <c r="B329" s="2" t="s">
        <v>33</v>
      </c>
      <c r="C329" s="1">
        <v>8196342.0</v>
      </c>
    </row>
    <row r="330">
      <c r="A330" s="1">
        <v>2019.0</v>
      </c>
      <c r="B330" s="2" t="s">
        <v>34</v>
      </c>
      <c r="C330" s="1">
        <v>2304775.0</v>
      </c>
    </row>
    <row r="331">
      <c r="A331" s="1">
        <v>2019.0</v>
      </c>
      <c r="B331" s="2" t="s">
        <v>35</v>
      </c>
      <c r="C331" s="1">
        <v>1636760.0</v>
      </c>
    </row>
    <row r="332">
      <c r="A332" s="1">
        <v>2020.0</v>
      </c>
      <c r="B332" s="2" t="s">
        <v>3</v>
      </c>
      <c r="C332" s="1">
        <v>1.27817992E8</v>
      </c>
      <c r="D332" s="3"/>
      <c r="E332" s="4"/>
    </row>
    <row r="333">
      <c r="A333" s="1">
        <v>2020.0</v>
      </c>
      <c r="B333" s="2" t="s">
        <v>4</v>
      </c>
      <c r="C333" s="1">
        <v>1447986.0</v>
      </c>
    </row>
    <row r="334">
      <c r="A334" s="1">
        <v>2020.0</v>
      </c>
      <c r="B334" s="2" t="s">
        <v>5</v>
      </c>
      <c r="C334" s="1">
        <v>3814297.0</v>
      </c>
    </row>
    <row r="335">
      <c r="A335" s="1">
        <v>2020.0</v>
      </c>
      <c r="B335" s="2" t="s">
        <v>6</v>
      </c>
      <c r="C335" s="1">
        <v>806422.0</v>
      </c>
    </row>
    <row r="336">
      <c r="A336" s="1">
        <v>2020.0</v>
      </c>
      <c r="B336" s="2" t="s">
        <v>7</v>
      </c>
      <c r="C336" s="1">
        <v>937888.0</v>
      </c>
    </row>
    <row r="337">
      <c r="A337" s="1">
        <v>2020.0</v>
      </c>
      <c r="B337" s="2" t="s">
        <v>8</v>
      </c>
      <c r="C337" s="1">
        <v>3180475.0</v>
      </c>
    </row>
    <row r="338">
      <c r="A338" s="1">
        <v>2020.0</v>
      </c>
      <c r="B338" s="2" t="s">
        <v>9</v>
      </c>
      <c r="C338" s="1">
        <v>743232.0</v>
      </c>
    </row>
    <row r="339">
      <c r="A339" s="1">
        <v>2020.0</v>
      </c>
      <c r="B339" s="2" t="s">
        <v>10</v>
      </c>
      <c r="C339" s="1">
        <v>5680195.0</v>
      </c>
    </row>
    <row r="340">
      <c r="A340" s="1">
        <v>2020.0</v>
      </c>
      <c r="B340" s="2" t="s">
        <v>11</v>
      </c>
      <c r="C340" s="1">
        <v>3794752.0</v>
      </c>
    </row>
    <row r="341">
      <c r="A341" s="1">
        <v>2020.0</v>
      </c>
      <c r="B341" s="2" t="s">
        <v>12</v>
      </c>
      <c r="C341" s="1">
        <v>9365304.0</v>
      </c>
    </row>
    <row r="342">
      <c r="A342" s="1">
        <v>2020.0</v>
      </c>
      <c r="B342" s="2" t="s">
        <v>13</v>
      </c>
      <c r="C342" s="1">
        <v>1852456.0</v>
      </c>
    </row>
    <row r="343">
      <c r="A343" s="1">
        <v>2020.0</v>
      </c>
      <c r="B343" s="2" t="s">
        <v>14</v>
      </c>
      <c r="C343" s="1">
        <v>6243033.0</v>
      </c>
    </row>
    <row r="344">
      <c r="A344" s="1">
        <v>2020.0</v>
      </c>
      <c r="B344" s="2" t="s">
        <v>15</v>
      </c>
      <c r="C344" s="1">
        <v>3600651.0</v>
      </c>
    </row>
    <row r="345">
      <c r="A345" s="1">
        <v>2020.0</v>
      </c>
      <c r="B345" s="2" t="s">
        <v>16</v>
      </c>
      <c r="C345" s="1">
        <v>3115810.0</v>
      </c>
    </row>
    <row r="346">
      <c r="A346" s="1">
        <v>2020.0</v>
      </c>
      <c r="B346" s="2" t="s">
        <v>17</v>
      </c>
      <c r="C346" s="1">
        <v>8472237.0</v>
      </c>
    </row>
    <row r="347">
      <c r="A347" s="1">
        <v>2020.0</v>
      </c>
      <c r="B347" s="2" t="s">
        <v>18</v>
      </c>
      <c r="C347" s="1">
        <v>1.7208719E7</v>
      </c>
    </row>
    <row r="348">
      <c r="A348" s="1">
        <v>2020.0</v>
      </c>
      <c r="B348" s="2" t="s">
        <v>19</v>
      </c>
      <c r="C348" s="1">
        <v>4812111.0</v>
      </c>
    </row>
    <row r="349">
      <c r="A349" s="1">
        <v>2020.0</v>
      </c>
      <c r="B349" s="2" t="s">
        <v>20</v>
      </c>
      <c r="C349" s="1">
        <v>1998984.0</v>
      </c>
    </row>
    <row r="350">
      <c r="A350" s="1">
        <v>2020.0</v>
      </c>
      <c r="B350" s="2" t="s">
        <v>21</v>
      </c>
      <c r="C350" s="1">
        <v>1246332.0</v>
      </c>
    </row>
    <row r="351">
      <c r="A351" s="1">
        <v>2020.0</v>
      </c>
      <c r="B351" s="2" t="s">
        <v>22</v>
      </c>
      <c r="C351" s="1">
        <v>5860183.0</v>
      </c>
    </row>
    <row r="352">
      <c r="A352" s="1">
        <v>2020.0</v>
      </c>
      <c r="B352" s="2" t="s">
        <v>23</v>
      </c>
      <c r="C352" s="1">
        <v>4194570.0</v>
      </c>
    </row>
    <row r="353">
      <c r="A353" s="1">
        <v>2020.0</v>
      </c>
      <c r="B353" s="2" t="s">
        <v>24</v>
      </c>
      <c r="C353" s="1">
        <v>6676516.0</v>
      </c>
    </row>
    <row r="354">
      <c r="A354" s="1">
        <v>2020.0</v>
      </c>
      <c r="B354" s="2" t="s">
        <v>25</v>
      </c>
      <c r="C354" s="1">
        <v>2397442.0</v>
      </c>
    </row>
    <row r="355">
      <c r="A355" s="1">
        <v>2020.0</v>
      </c>
      <c r="B355" s="2" t="s">
        <v>26</v>
      </c>
      <c r="C355" s="1">
        <v>1878784.0</v>
      </c>
    </row>
    <row r="356">
      <c r="A356" s="1">
        <v>2020.0</v>
      </c>
      <c r="B356" s="2" t="s">
        <v>27</v>
      </c>
      <c r="C356" s="1">
        <v>2864834.0</v>
      </c>
    </row>
    <row r="357">
      <c r="A357" s="1">
        <v>2020.0</v>
      </c>
      <c r="B357" s="2" t="s">
        <v>28</v>
      </c>
      <c r="C357" s="1">
        <v>3071759.0</v>
      </c>
    </row>
    <row r="358">
      <c r="A358" s="1">
        <v>2020.0</v>
      </c>
      <c r="B358" s="2" t="s">
        <v>29</v>
      </c>
      <c r="C358" s="1">
        <v>2992077.0</v>
      </c>
    </row>
    <row r="359">
      <c r="A359" s="1">
        <v>2020.0</v>
      </c>
      <c r="B359" s="2" t="s">
        <v>30</v>
      </c>
      <c r="C359" s="1">
        <v>2440564.0</v>
      </c>
    </row>
    <row r="360">
      <c r="A360" s="1">
        <v>2020.0</v>
      </c>
      <c r="B360" s="2" t="s">
        <v>31</v>
      </c>
      <c r="C360" s="1">
        <v>3584116.0</v>
      </c>
    </row>
    <row r="361">
      <c r="A361" s="1">
        <v>2020.0</v>
      </c>
      <c r="B361" s="2" t="s">
        <v>32</v>
      </c>
      <c r="C361" s="1">
        <v>1364657.0</v>
      </c>
    </row>
    <row r="362">
      <c r="A362" s="1">
        <v>2020.0</v>
      </c>
      <c r="B362" s="2" t="s">
        <v>33</v>
      </c>
      <c r="C362" s="1">
        <v>8179715.0</v>
      </c>
    </row>
    <row r="363">
      <c r="A363" s="1">
        <v>2020.0</v>
      </c>
      <c r="B363" s="2" t="s">
        <v>34</v>
      </c>
      <c r="C363" s="1">
        <v>2348808.0</v>
      </c>
    </row>
    <row r="364">
      <c r="A364" s="1">
        <v>2020.0</v>
      </c>
      <c r="B364" s="2" t="s">
        <v>35</v>
      </c>
      <c r="C364" s="1">
        <v>1643083.0</v>
      </c>
    </row>
    <row r="365">
      <c r="A365" s="1">
        <v>2021.0</v>
      </c>
      <c r="B365" s="2" t="s">
        <v>3</v>
      </c>
      <c r="C365" s="1">
        <v>1.28600339E8</v>
      </c>
    </row>
    <row r="366">
      <c r="A366" s="1">
        <v>2021.0</v>
      </c>
      <c r="B366" s="2" t="s">
        <v>4</v>
      </c>
      <c r="C366" s="1">
        <v>1464103.0</v>
      </c>
      <c r="D366" s="5"/>
    </row>
    <row r="367">
      <c r="A367" s="1">
        <v>2021.0</v>
      </c>
      <c r="B367" s="2" t="s">
        <v>5</v>
      </c>
      <c r="C367" s="1">
        <v>3862934.0</v>
      </c>
      <c r="D367" s="6"/>
    </row>
    <row r="368">
      <c r="A368" s="1">
        <v>2021.0</v>
      </c>
      <c r="B368" s="2" t="s">
        <v>6</v>
      </c>
      <c r="C368" s="1">
        <v>823773.0</v>
      </c>
      <c r="D368" s="6"/>
    </row>
    <row r="369">
      <c r="A369" s="1">
        <v>2021.0</v>
      </c>
      <c r="B369" s="2" t="s">
        <v>7</v>
      </c>
      <c r="C369" s="1">
        <v>940463.0</v>
      </c>
      <c r="D369" s="6"/>
    </row>
    <row r="370">
      <c r="A370" s="1">
        <v>2021.0</v>
      </c>
      <c r="B370" s="2" t="s">
        <v>8</v>
      </c>
      <c r="C370" s="1">
        <v>3213766.0</v>
      </c>
      <c r="D370" s="6"/>
    </row>
    <row r="371">
      <c r="A371" s="1">
        <v>2021.0</v>
      </c>
      <c r="B371" s="2" t="s">
        <v>9</v>
      </c>
      <c r="C371" s="1">
        <v>747002.0</v>
      </c>
      <c r="D371" s="6"/>
    </row>
    <row r="372">
      <c r="A372" s="1">
        <v>2021.0</v>
      </c>
      <c r="B372" s="2" t="s">
        <v>10</v>
      </c>
      <c r="C372" s="1">
        <v>5750331.0</v>
      </c>
      <c r="D372" s="6"/>
    </row>
    <row r="373">
      <c r="A373" s="1">
        <v>2021.0</v>
      </c>
      <c r="B373" s="2" t="s">
        <v>11</v>
      </c>
      <c r="C373" s="1">
        <v>3830490.0</v>
      </c>
      <c r="D373" s="6"/>
    </row>
    <row r="374">
      <c r="A374" s="1">
        <v>2021.0</v>
      </c>
      <c r="B374" s="2" t="s">
        <v>12</v>
      </c>
      <c r="C374" s="1">
        <v>9299892.0</v>
      </c>
      <c r="D374" s="6"/>
    </row>
    <row r="375">
      <c r="A375" s="1">
        <v>2021.0</v>
      </c>
      <c r="B375" s="2" t="s">
        <v>13</v>
      </c>
      <c r="C375" s="1">
        <v>1863847.0</v>
      </c>
      <c r="D375" s="6"/>
    </row>
    <row r="376">
      <c r="A376" s="1">
        <v>2021.0</v>
      </c>
      <c r="B376" s="2" t="s">
        <v>14</v>
      </c>
      <c r="C376" s="1">
        <v>6288553.0</v>
      </c>
      <c r="D376" s="6"/>
    </row>
    <row r="377">
      <c r="A377" s="1">
        <v>2021.0</v>
      </c>
      <c r="B377" s="2" t="s">
        <v>15</v>
      </c>
      <c r="C377" s="1">
        <v>3599281.0</v>
      </c>
      <c r="D377" s="6"/>
    </row>
    <row r="378">
      <c r="A378" s="1">
        <v>2021.0</v>
      </c>
      <c r="B378" s="2" t="s">
        <v>16</v>
      </c>
      <c r="C378" s="1">
        <v>3144514.0</v>
      </c>
      <c r="D378" s="6"/>
    </row>
    <row r="379">
      <c r="A379" s="1">
        <v>2021.0</v>
      </c>
      <c r="B379" s="2" t="s">
        <v>17</v>
      </c>
      <c r="C379" s="1">
        <v>8543114.0</v>
      </c>
      <c r="D379" s="6"/>
    </row>
    <row r="380">
      <c r="A380" s="1">
        <v>2021.0</v>
      </c>
      <c r="B380" s="2" t="s">
        <v>18</v>
      </c>
      <c r="C380" s="1">
        <v>1.7264854E7</v>
      </c>
      <c r="D380" s="6"/>
    </row>
    <row r="381">
      <c r="A381" s="1">
        <v>2021.0</v>
      </c>
      <c r="B381" s="2" t="s">
        <v>19</v>
      </c>
      <c r="C381" s="1">
        <v>4848419.0</v>
      </c>
      <c r="D381" s="6"/>
    </row>
    <row r="382">
      <c r="A382" s="1">
        <v>2021.0</v>
      </c>
      <c r="B382" s="2" t="s">
        <v>20</v>
      </c>
      <c r="C382" s="1">
        <v>2006524.0</v>
      </c>
      <c r="D382" s="6"/>
    </row>
    <row r="383">
      <c r="A383" s="1">
        <v>2021.0</v>
      </c>
      <c r="B383" s="2" t="s">
        <v>21</v>
      </c>
      <c r="C383" s="1">
        <v>1259051.0</v>
      </c>
      <c r="D383" s="6"/>
    </row>
    <row r="384">
      <c r="A384" s="1">
        <v>2021.0</v>
      </c>
      <c r="B384" s="2" t="s">
        <v>22</v>
      </c>
      <c r="C384" s="1">
        <v>5951753.0</v>
      </c>
      <c r="D384" s="6"/>
    </row>
    <row r="385">
      <c r="A385" s="1">
        <v>2021.0</v>
      </c>
      <c r="B385" s="2" t="s">
        <v>23</v>
      </c>
      <c r="C385" s="1">
        <v>4214312.0</v>
      </c>
      <c r="D385" s="6"/>
    </row>
    <row r="386">
      <c r="A386" s="1">
        <v>2021.0</v>
      </c>
      <c r="B386" s="2" t="s">
        <v>24</v>
      </c>
      <c r="C386" s="1">
        <v>6733923.0</v>
      </c>
      <c r="D386" s="6"/>
    </row>
    <row r="387">
      <c r="A387" s="1">
        <v>2021.0</v>
      </c>
      <c r="B387" s="2" t="s">
        <v>25</v>
      </c>
      <c r="C387" s="1">
        <v>2442205.0</v>
      </c>
      <c r="D387" s="6"/>
    </row>
    <row r="388">
      <c r="A388" s="1">
        <v>2021.0</v>
      </c>
      <c r="B388" s="2" t="s">
        <v>26</v>
      </c>
      <c r="C388" s="1">
        <v>1917708.0</v>
      </c>
      <c r="D388" s="6"/>
    </row>
    <row r="389">
      <c r="A389" s="1">
        <v>2021.0</v>
      </c>
      <c r="B389" s="2" t="s">
        <v>27</v>
      </c>
      <c r="C389" s="1">
        <v>2878556.0</v>
      </c>
      <c r="D389" s="6"/>
    </row>
    <row r="390">
      <c r="A390" s="1">
        <v>2021.0</v>
      </c>
      <c r="B390" s="2" t="s">
        <v>28</v>
      </c>
      <c r="C390" s="1">
        <v>3087791.0</v>
      </c>
      <c r="D390" s="6"/>
    </row>
    <row r="391">
      <c r="A391" s="1">
        <v>2021.0</v>
      </c>
      <c r="B391" s="2" t="s">
        <v>29</v>
      </c>
      <c r="C391" s="1">
        <v>3012502.0</v>
      </c>
      <c r="D391" s="6"/>
    </row>
    <row r="392">
      <c r="A392" s="1">
        <v>2021.0</v>
      </c>
      <c r="B392" s="2" t="s">
        <v>30</v>
      </c>
      <c r="C392" s="1">
        <v>2440323.0</v>
      </c>
      <c r="D392" s="6"/>
    </row>
    <row r="393">
      <c r="A393" s="1">
        <v>2021.0</v>
      </c>
      <c r="B393" s="2" t="s">
        <v>31</v>
      </c>
      <c r="C393" s="1">
        <v>3607817.0</v>
      </c>
      <c r="D393" s="6"/>
    </row>
    <row r="394">
      <c r="A394" s="1">
        <v>2021.0</v>
      </c>
      <c r="B394" s="2" t="s">
        <v>32</v>
      </c>
      <c r="C394" s="1">
        <v>1375250.0</v>
      </c>
      <c r="D394" s="6"/>
    </row>
    <row r="395">
      <c r="A395" s="1">
        <v>2021.0</v>
      </c>
      <c r="B395" s="2" t="s">
        <v>33</v>
      </c>
      <c r="C395" s="1">
        <v>8158878.0</v>
      </c>
      <c r="D395" s="6"/>
    </row>
    <row r="396">
      <c r="A396" s="1">
        <v>2021.0</v>
      </c>
      <c r="B396" s="2" t="s">
        <v>34</v>
      </c>
      <c r="C396" s="1">
        <v>2377446.0</v>
      </c>
      <c r="D396" s="6"/>
    </row>
    <row r="397">
      <c r="A397" s="1">
        <v>2021.0</v>
      </c>
      <c r="B397" s="2" t="s">
        <v>35</v>
      </c>
      <c r="C397" s="1">
        <v>1650964.0</v>
      </c>
      <c r="D397" s="6"/>
    </row>
    <row r="398">
      <c r="A398" s="1">
        <v>2022.0</v>
      </c>
      <c r="B398" s="2" t="s">
        <v>3</v>
      </c>
      <c r="C398" s="1">
        <v>1.29365552E8</v>
      </c>
      <c r="D398" s="6"/>
    </row>
    <row r="399">
      <c r="A399" s="1">
        <v>2022.0</v>
      </c>
      <c r="B399" s="2" t="s">
        <v>4</v>
      </c>
      <c r="C399" s="1">
        <v>1481183.0</v>
      </c>
    </row>
    <row r="400">
      <c r="A400" s="1">
        <v>2022.0</v>
      </c>
      <c r="B400" s="2" t="s">
        <v>5</v>
      </c>
      <c r="C400" s="1">
        <v>3916900.0</v>
      </c>
    </row>
    <row r="401">
      <c r="A401" s="1">
        <v>2022.0</v>
      </c>
      <c r="B401" s="2" t="s">
        <v>6</v>
      </c>
      <c r="C401" s="1">
        <v>839890.0</v>
      </c>
    </row>
    <row r="402">
      <c r="A402" s="1">
        <v>2022.0</v>
      </c>
      <c r="B402" s="2" t="s">
        <v>7</v>
      </c>
      <c r="C402" s="1">
        <v>942904.0</v>
      </c>
    </row>
    <row r="403">
      <c r="A403" s="1">
        <v>2022.0</v>
      </c>
      <c r="B403" s="2" t="s">
        <v>8</v>
      </c>
      <c r="C403" s="1">
        <v>3251937.0</v>
      </c>
    </row>
    <row r="404">
      <c r="A404" s="1">
        <v>2022.0</v>
      </c>
      <c r="B404" s="2" t="s">
        <v>9</v>
      </c>
      <c r="C404" s="1">
        <v>749616.0</v>
      </c>
    </row>
    <row r="405">
      <c r="A405" s="1">
        <v>2022.0</v>
      </c>
      <c r="B405" s="2" t="s">
        <v>10</v>
      </c>
      <c r="C405" s="1">
        <v>5820789.0</v>
      </c>
    </row>
    <row r="406">
      <c r="A406" s="1">
        <v>2022.0</v>
      </c>
      <c r="B406" s="2" t="s">
        <v>11</v>
      </c>
      <c r="C406" s="1">
        <v>3873287.0</v>
      </c>
    </row>
    <row r="407">
      <c r="A407" s="1">
        <v>2022.0</v>
      </c>
      <c r="B407" s="2" t="s">
        <v>12</v>
      </c>
      <c r="C407" s="1">
        <v>9245415.0</v>
      </c>
    </row>
    <row r="408">
      <c r="A408" s="1">
        <v>2022.0</v>
      </c>
      <c r="B408" s="2" t="s">
        <v>13</v>
      </c>
      <c r="C408" s="1">
        <v>1876495.0</v>
      </c>
    </row>
    <row r="409">
      <c r="A409" s="1">
        <v>2022.0</v>
      </c>
      <c r="B409" s="2" t="s">
        <v>14</v>
      </c>
      <c r="C409" s="1">
        <v>6329373.0</v>
      </c>
    </row>
    <row r="410">
      <c r="A410" s="1">
        <v>2022.0</v>
      </c>
      <c r="B410" s="2" t="s">
        <v>15</v>
      </c>
      <c r="C410" s="1">
        <v>3597393.0</v>
      </c>
    </row>
    <row r="411">
      <c r="A411" s="1">
        <v>2022.0</v>
      </c>
      <c r="B411" s="2" t="s">
        <v>16</v>
      </c>
      <c r="C411" s="1">
        <v>3171392.0</v>
      </c>
    </row>
    <row r="412">
      <c r="A412" s="1">
        <v>2022.0</v>
      </c>
      <c r="B412" s="2" t="s">
        <v>17</v>
      </c>
      <c r="C412" s="1">
        <v>8603805.0</v>
      </c>
    </row>
    <row r="413">
      <c r="A413" s="1">
        <v>2022.0</v>
      </c>
      <c r="B413" s="2" t="s">
        <v>18</v>
      </c>
      <c r="C413" s="1">
        <v>1.7317246E7</v>
      </c>
    </row>
    <row r="414">
      <c r="A414" s="1">
        <v>2022.0</v>
      </c>
      <c r="B414" s="2" t="s">
        <v>19</v>
      </c>
      <c r="C414" s="1">
        <v>4876774.0</v>
      </c>
    </row>
    <row r="415">
      <c r="A415" s="1">
        <v>2022.0</v>
      </c>
      <c r="B415" s="2" t="s">
        <v>20</v>
      </c>
      <c r="C415" s="1">
        <v>2010010.0</v>
      </c>
    </row>
    <row r="416">
      <c r="A416" s="1">
        <v>2022.0</v>
      </c>
      <c r="B416" s="2" t="s">
        <v>21</v>
      </c>
      <c r="C416" s="1">
        <v>1270829.0</v>
      </c>
    </row>
    <row r="417">
      <c r="A417" s="1">
        <v>2022.0</v>
      </c>
      <c r="B417" s="2" t="s">
        <v>22</v>
      </c>
      <c r="C417" s="1">
        <v>6042046.0</v>
      </c>
    </row>
    <row r="418">
      <c r="A418" s="1">
        <v>2022.0</v>
      </c>
      <c r="B418" s="2" t="s">
        <v>23</v>
      </c>
      <c r="C418" s="1">
        <v>4228352.0</v>
      </c>
    </row>
    <row r="419">
      <c r="A419" s="1">
        <v>2022.0</v>
      </c>
      <c r="B419" s="2" t="s">
        <v>24</v>
      </c>
      <c r="C419" s="1">
        <v>6783397.0</v>
      </c>
    </row>
    <row r="420">
      <c r="A420" s="1">
        <v>2022.0</v>
      </c>
      <c r="B420" s="2" t="s">
        <v>25</v>
      </c>
      <c r="C420" s="1">
        <v>2483170.0</v>
      </c>
    </row>
    <row r="421">
      <c r="A421" s="1">
        <v>2022.0</v>
      </c>
      <c r="B421" s="2" t="s">
        <v>26</v>
      </c>
      <c r="C421" s="1">
        <v>1955709.0</v>
      </c>
    </row>
    <row r="422">
      <c r="A422" s="1">
        <v>2022.0</v>
      </c>
      <c r="B422" s="2" t="s">
        <v>27</v>
      </c>
      <c r="C422" s="1">
        <v>2893019.0</v>
      </c>
    </row>
    <row r="423">
      <c r="A423" s="1">
        <v>2022.0</v>
      </c>
      <c r="B423" s="2" t="s">
        <v>28</v>
      </c>
      <c r="C423" s="1">
        <v>3106048.0</v>
      </c>
    </row>
    <row r="424">
      <c r="A424" s="1">
        <v>2022.0</v>
      </c>
      <c r="B424" s="2" t="s">
        <v>29</v>
      </c>
      <c r="C424" s="1">
        <v>3035796.0</v>
      </c>
    </row>
    <row r="425">
      <c r="A425" s="1">
        <v>2022.0</v>
      </c>
      <c r="B425" s="2" t="s">
        <v>30</v>
      </c>
      <c r="C425" s="1">
        <v>2443204.0</v>
      </c>
    </row>
    <row r="426">
      <c r="A426" s="1">
        <v>2022.0</v>
      </c>
      <c r="B426" s="2" t="s">
        <v>31</v>
      </c>
      <c r="C426" s="1">
        <v>3636033.0</v>
      </c>
    </row>
    <row r="427">
      <c r="A427" s="1">
        <v>2022.0</v>
      </c>
      <c r="B427" s="2" t="s">
        <v>32</v>
      </c>
      <c r="C427" s="1">
        <v>1386025.0</v>
      </c>
    </row>
    <row r="428">
      <c r="A428" s="1">
        <v>2022.0</v>
      </c>
      <c r="B428" s="2" t="s">
        <v>33</v>
      </c>
      <c r="C428" s="1">
        <v>8133507.0</v>
      </c>
    </row>
    <row r="429">
      <c r="A429" s="1">
        <v>2022.0</v>
      </c>
      <c r="B429" s="2" t="s">
        <v>34</v>
      </c>
      <c r="C429" s="1">
        <v>2404163.0</v>
      </c>
    </row>
    <row r="430">
      <c r="A430" s="1">
        <v>2022.0</v>
      </c>
      <c r="B430" s="2" t="s">
        <v>35</v>
      </c>
      <c r="C430" s="1">
        <v>1659845.0</v>
      </c>
    </row>
    <row r="431">
      <c r="A431" s="1">
        <v>2023.0</v>
      </c>
      <c r="B431" s="2" t="s">
        <v>3</v>
      </c>
      <c r="C431" s="1">
        <v>1.30555656E8</v>
      </c>
    </row>
    <row r="432">
      <c r="A432" s="1">
        <v>2023.0</v>
      </c>
      <c r="B432" s="2" t="s">
        <v>4</v>
      </c>
      <c r="C432" s="1">
        <v>1501081.0</v>
      </c>
    </row>
    <row r="433">
      <c r="A433" s="1">
        <v>2023.0</v>
      </c>
      <c r="B433" s="2" t="s">
        <v>5</v>
      </c>
      <c r="C433" s="1">
        <v>3979513.0</v>
      </c>
    </row>
    <row r="434">
      <c r="A434" s="1">
        <v>2023.0</v>
      </c>
      <c r="B434" s="2" t="s">
        <v>6</v>
      </c>
      <c r="C434" s="1">
        <v>858560.0</v>
      </c>
    </row>
    <row r="435">
      <c r="A435" s="1">
        <v>2023.0</v>
      </c>
      <c r="B435" s="2" t="s">
        <v>7</v>
      </c>
      <c r="C435" s="1">
        <v>948000.0</v>
      </c>
    </row>
    <row r="436">
      <c r="A436" s="1">
        <v>2023.0</v>
      </c>
      <c r="B436" s="2" t="s">
        <v>8</v>
      </c>
      <c r="C436" s="1">
        <v>3295384.0</v>
      </c>
    </row>
    <row r="437">
      <c r="A437" s="1">
        <v>2023.0</v>
      </c>
      <c r="B437" s="2" t="s">
        <v>9</v>
      </c>
      <c r="C437" s="1">
        <v>754866.0</v>
      </c>
    </row>
    <row r="438">
      <c r="A438" s="1">
        <v>2023.0</v>
      </c>
      <c r="B438" s="2" t="s">
        <v>10</v>
      </c>
      <c r="C438" s="1">
        <v>5904967.0</v>
      </c>
    </row>
    <row r="439">
      <c r="A439" s="1">
        <v>2023.0</v>
      </c>
      <c r="B439" s="2" t="s">
        <v>11</v>
      </c>
      <c r="C439" s="1">
        <v>3923261.0</v>
      </c>
    </row>
    <row r="440">
      <c r="A440" s="1">
        <v>2023.0</v>
      </c>
      <c r="B440" s="2" t="s">
        <v>12</v>
      </c>
      <c r="C440" s="1">
        <v>9229871.0</v>
      </c>
    </row>
    <row r="441">
      <c r="A441" s="1">
        <v>2023.0</v>
      </c>
      <c r="B441" s="2" t="s">
        <v>13</v>
      </c>
      <c r="C441" s="1">
        <v>1892074.0</v>
      </c>
    </row>
    <row r="442">
      <c r="A442" s="1">
        <v>2023.0</v>
      </c>
      <c r="B442" s="2" t="s">
        <v>14</v>
      </c>
      <c r="C442" s="1">
        <v>6392255.0</v>
      </c>
    </row>
    <row r="443">
      <c r="A443" s="1">
        <v>2023.0</v>
      </c>
      <c r="B443" s="2" t="s">
        <v>15</v>
      </c>
      <c r="C443" s="1">
        <v>3602510.0</v>
      </c>
    </row>
    <row r="444">
      <c r="A444" s="1">
        <v>2023.0</v>
      </c>
      <c r="B444" s="2" t="s">
        <v>16</v>
      </c>
      <c r="C444" s="1">
        <v>3209273.0</v>
      </c>
    </row>
    <row r="445">
      <c r="A445" s="1">
        <v>2023.0</v>
      </c>
      <c r="B445" s="2" t="s">
        <v>17</v>
      </c>
      <c r="C445" s="1">
        <v>8692181.0</v>
      </c>
    </row>
    <row r="446">
      <c r="A446" s="1">
        <v>2023.0</v>
      </c>
      <c r="B446" s="2" t="s">
        <v>18</v>
      </c>
      <c r="C446" s="1">
        <v>1.7441998E7</v>
      </c>
    </row>
    <row r="447">
      <c r="A447" s="1">
        <v>2023.0</v>
      </c>
      <c r="B447" s="2" t="s">
        <v>19</v>
      </c>
      <c r="C447" s="1">
        <v>4926226.0</v>
      </c>
    </row>
    <row r="448">
      <c r="A448" s="1">
        <v>2023.0</v>
      </c>
      <c r="B448" s="2" t="s">
        <v>20</v>
      </c>
      <c r="C448" s="1">
        <v>2024147.0</v>
      </c>
    </row>
    <row r="449">
      <c r="A449" s="1">
        <v>2023.0</v>
      </c>
      <c r="B449" s="2" t="s">
        <v>21</v>
      </c>
      <c r="C449" s="1">
        <v>1286397.0</v>
      </c>
    </row>
    <row r="450">
      <c r="A450" s="1">
        <v>2023.0</v>
      </c>
      <c r="B450" s="2" t="s">
        <v>22</v>
      </c>
      <c r="C450" s="1">
        <v>6148962.0</v>
      </c>
    </row>
    <row r="451">
      <c r="A451" s="1">
        <v>2023.0</v>
      </c>
      <c r="B451" s="2" t="s">
        <v>23</v>
      </c>
      <c r="C451" s="1">
        <v>4260710.0</v>
      </c>
    </row>
    <row r="452">
      <c r="A452" s="1">
        <v>2023.0</v>
      </c>
      <c r="B452" s="2" t="s">
        <v>24</v>
      </c>
      <c r="C452" s="1">
        <v>6866167.0</v>
      </c>
    </row>
    <row r="453">
      <c r="A453" s="1">
        <v>2023.0</v>
      </c>
      <c r="B453" s="2" t="s">
        <v>25</v>
      </c>
      <c r="C453" s="1">
        <v>2533271.0</v>
      </c>
    </row>
    <row r="454">
      <c r="A454" s="1">
        <v>2023.0</v>
      </c>
      <c r="B454" s="2" t="s">
        <v>26</v>
      </c>
      <c r="C454" s="1">
        <v>1998609.0</v>
      </c>
    </row>
    <row r="455">
      <c r="A455" s="1">
        <v>2023.0</v>
      </c>
      <c r="B455" s="2" t="s">
        <v>27</v>
      </c>
      <c r="C455" s="1">
        <v>2918486.0</v>
      </c>
    </row>
    <row r="456">
      <c r="A456" s="1">
        <v>2023.0</v>
      </c>
      <c r="B456" s="2" t="s">
        <v>28</v>
      </c>
      <c r="C456" s="1">
        <v>3130893.0</v>
      </c>
    </row>
    <row r="457">
      <c r="A457" s="1">
        <v>2023.0</v>
      </c>
      <c r="B457" s="2" t="s">
        <v>29</v>
      </c>
      <c r="C457" s="1">
        <v>3066575.0</v>
      </c>
    </row>
    <row r="458">
      <c r="A458" s="1">
        <v>2023.0</v>
      </c>
      <c r="B458" s="2" t="s">
        <v>30</v>
      </c>
      <c r="C458" s="1">
        <v>2451193.0</v>
      </c>
    </row>
    <row r="459">
      <c r="A459" s="1">
        <v>2023.0</v>
      </c>
      <c r="B459" s="2" t="s">
        <v>31</v>
      </c>
      <c r="C459" s="1">
        <v>3669309.0</v>
      </c>
    </row>
    <row r="460">
      <c r="A460" s="1">
        <v>2023.0</v>
      </c>
      <c r="B460" s="2" t="s">
        <v>32</v>
      </c>
      <c r="C460" s="1">
        <v>1404030.0</v>
      </c>
    </row>
    <row r="461">
      <c r="A461" s="1">
        <v>2023.0</v>
      </c>
      <c r="B461" s="2" t="s">
        <v>33</v>
      </c>
      <c r="C461" s="1">
        <v>8132954.0</v>
      </c>
    </row>
    <row r="462">
      <c r="A462" s="1">
        <v>2023.0</v>
      </c>
      <c r="B462" s="2" t="s">
        <v>34</v>
      </c>
      <c r="C462" s="1">
        <v>2436635.0</v>
      </c>
    </row>
    <row r="463">
      <c r="A463" s="1">
        <v>2023.0</v>
      </c>
      <c r="B463" s="2" t="s">
        <v>35</v>
      </c>
      <c r="C463" s="1">
        <v>1675298.0</v>
      </c>
    </row>
    <row r="464">
      <c r="A464" s="1">
        <v>2024.0</v>
      </c>
      <c r="B464" s="2" t="s">
        <v>3</v>
      </c>
      <c r="C464" s="1">
        <v>1.31715027E8</v>
      </c>
    </row>
    <row r="465">
      <c r="A465" s="1">
        <v>2024.0</v>
      </c>
      <c r="B465" s="2" t="s">
        <v>4</v>
      </c>
      <c r="C465" s="1">
        <v>1520604.0</v>
      </c>
    </row>
    <row r="466">
      <c r="A466" s="1">
        <v>2024.0</v>
      </c>
      <c r="B466" s="2" t="s">
        <v>5</v>
      </c>
      <c r="C466" s="1">
        <v>4041516.0</v>
      </c>
    </row>
    <row r="467">
      <c r="A467" s="1">
        <v>2024.0</v>
      </c>
      <c r="B467" s="2" t="s">
        <v>6</v>
      </c>
      <c r="C467" s="1">
        <v>876981.0</v>
      </c>
    </row>
    <row r="468">
      <c r="A468" s="1">
        <v>2024.0</v>
      </c>
      <c r="B468" s="2" t="s">
        <v>7</v>
      </c>
      <c r="C468" s="1">
        <v>952596.0</v>
      </c>
    </row>
    <row r="469">
      <c r="A469" s="1">
        <v>2024.0</v>
      </c>
      <c r="B469" s="2" t="s">
        <v>8</v>
      </c>
      <c r="C469" s="1">
        <v>3338089.0</v>
      </c>
    </row>
    <row r="470">
      <c r="A470" s="1">
        <v>2024.0</v>
      </c>
      <c r="B470" s="2" t="s">
        <v>9</v>
      </c>
      <c r="C470" s="1">
        <v>759943.0</v>
      </c>
    </row>
    <row r="471">
      <c r="A471" s="1">
        <v>2024.0</v>
      </c>
      <c r="B471" s="2" t="s">
        <v>10</v>
      </c>
      <c r="C471" s="1">
        <v>5987730.0</v>
      </c>
    </row>
    <row r="472">
      <c r="A472" s="1">
        <v>2024.0</v>
      </c>
      <c r="B472" s="2" t="s">
        <v>11</v>
      </c>
      <c r="C472" s="1">
        <v>3972610.0</v>
      </c>
    </row>
    <row r="473">
      <c r="A473" s="1">
        <v>2024.0</v>
      </c>
      <c r="B473" s="2" t="s">
        <v>12</v>
      </c>
      <c r="C473" s="1">
        <v>9213395.0</v>
      </c>
    </row>
    <row r="474">
      <c r="A474" s="1">
        <v>2024.0</v>
      </c>
      <c r="B474" s="2" t="s">
        <v>13</v>
      </c>
      <c r="C474" s="1">
        <v>1906840.0</v>
      </c>
    </row>
    <row r="475">
      <c r="A475" s="1">
        <v>2024.0</v>
      </c>
      <c r="B475" s="2" t="s">
        <v>14</v>
      </c>
      <c r="C475" s="1">
        <v>6452701.0</v>
      </c>
    </row>
    <row r="476">
      <c r="A476" s="1">
        <v>2024.0</v>
      </c>
      <c r="B476" s="2" t="s">
        <v>15</v>
      </c>
      <c r="C476" s="1">
        <v>3605918.0</v>
      </c>
    </row>
    <row r="477">
      <c r="A477" s="1">
        <v>2024.0</v>
      </c>
      <c r="B477" s="2" t="s">
        <v>16</v>
      </c>
      <c r="C477" s="1">
        <v>3246344.0</v>
      </c>
    </row>
    <row r="478">
      <c r="A478" s="1">
        <v>2024.0</v>
      </c>
      <c r="B478" s="2" t="s">
        <v>17</v>
      </c>
      <c r="C478" s="1">
        <v>8778827.0</v>
      </c>
    </row>
    <row r="479">
      <c r="A479" s="1">
        <v>2024.0</v>
      </c>
      <c r="B479" s="2" t="s">
        <v>18</v>
      </c>
      <c r="C479" s="1">
        <v>1.7560431E7</v>
      </c>
    </row>
    <row r="480">
      <c r="A480" s="1">
        <v>2024.0</v>
      </c>
      <c r="B480" s="2" t="s">
        <v>19</v>
      </c>
      <c r="C480" s="1">
        <v>4974969.0</v>
      </c>
    </row>
    <row r="481">
      <c r="A481" s="1">
        <v>2024.0</v>
      </c>
      <c r="B481" s="2" t="s">
        <v>20</v>
      </c>
      <c r="C481" s="1">
        <v>2037580.0</v>
      </c>
    </row>
    <row r="482">
      <c r="A482" s="1">
        <v>2024.0</v>
      </c>
      <c r="B482" s="2" t="s">
        <v>21</v>
      </c>
      <c r="C482" s="1">
        <v>1301847.0</v>
      </c>
    </row>
    <row r="483">
      <c r="A483" s="1">
        <v>2024.0</v>
      </c>
      <c r="B483" s="2" t="s">
        <v>22</v>
      </c>
      <c r="C483" s="1">
        <v>6255359.0</v>
      </c>
    </row>
    <row r="484">
      <c r="A484" s="1">
        <v>2024.0</v>
      </c>
      <c r="B484" s="2" t="s">
        <v>23</v>
      </c>
      <c r="C484" s="1">
        <v>4292835.0</v>
      </c>
    </row>
    <row r="485">
      <c r="A485" s="1">
        <v>2024.0</v>
      </c>
      <c r="B485" s="2" t="s">
        <v>24</v>
      </c>
      <c r="C485" s="1">
        <v>6948648.0</v>
      </c>
    </row>
    <row r="486">
      <c r="A486" s="1">
        <v>2024.0</v>
      </c>
      <c r="B486" s="2" t="s">
        <v>25</v>
      </c>
      <c r="C486" s="1">
        <v>2582552.0</v>
      </c>
    </row>
    <row r="487">
      <c r="A487" s="1">
        <v>2024.0</v>
      </c>
      <c r="B487" s="2" t="s">
        <v>26</v>
      </c>
      <c r="C487" s="1">
        <v>2040613.0</v>
      </c>
    </row>
    <row r="488">
      <c r="A488" s="1">
        <v>2024.0</v>
      </c>
      <c r="B488" s="2" t="s">
        <v>27</v>
      </c>
      <c r="C488" s="1">
        <v>2943610.0</v>
      </c>
    </row>
    <row r="489">
      <c r="A489" s="1">
        <v>2024.0</v>
      </c>
      <c r="B489" s="2" t="s">
        <v>28</v>
      </c>
      <c r="C489" s="1">
        <v>3154503.0</v>
      </c>
    </row>
    <row r="490">
      <c r="A490" s="1">
        <v>2024.0</v>
      </c>
      <c r="B490" s="2" t="s">
        <v>29</v>
      </c>
      <c r="C490" s="1">
        <v>3096894.0</v>
      </c>
    </row>
    <row r="491">
      <c r="A491" s="1">
        <v>2024.0</v>
      </c>
      <c r="B491" s="2" t="s">
        <v>30</v>
      </c>
      <c r="C491" s="1">
        <v>2458380.0</v>
      </c>
    </row>
    <row r="492">
      <c r="A492" s="1">
        <v>2024.0</v>
      </c>
      <c r="B492" s="2" t="s">
        <v>31</v>
      </c>
      <c r="C492" s="1">
        <v>3701845.0</v>
      </c>
    </row>
    <row r="493">
      <c r="A493" s="1">
        <v>2024.0</v>
      </c>
      <c r="B493" s="2" t="s">
        <v>32</v>
      </c>
      <c r="C493" s="1">
        <v>1421777.0</v>
      </c>
    </row>
    <row r="494">
      <c r="A494" s="1">
        <v>2024.0</v>
      </c>
      <c r="B494" s="2" t="s">
        <v>33</v>
      </c>
      <c r="C494" s="1">
        <v>8130230.0</v>
      </c>
    </row>
    <row r="495">
      <c r="A495" s="1">
        <v>2024.0</v>
      </c>
      <c r="B495" s="2" t="s">
        <v>34</v>
      </c>
      <c r="C495" s="1">
        <v>2468137.0</v>
      </c>
    </row>
    <row r="496">
      <c r="A496" s="1">
        <v>2024.0</v>
      </c>
      <c r="B496" s="2" t="s">
        <v>35</v>
      </c>
      <c r="C496" s="1">
        <v>1690723.0</v>
      </c>
    </row>
    <row r="497">
      <c r="A497" s="1">
        <v>2025.0</v>
      </c>
      <c r="B497" s="2" t="s">
        <v>3</v>
      </c>
      <c r="C497" s="1">
        <v>1.32833801E8</v>
      </c>
    </row>
    <row r="498">
      <c r="A498" s="1">
        <v>2025.0</v>
      </c>
      <c r="B498" s="2" t="s">
        <v>4</v>
      </c>
      <c r="C498" s="1">
        <v>1539766.0</v>
      </c>
    </row>
    <row r="499">
      <c r="A499" s="1">
        <v>2025.0</v>
      </c>
      <c r="B499" s="2" t="s">
        <v>5</v>
      </c>
      <c r="C499" s="1">
        <v>4102216.0</v>
      </c>
    </row>
    <row r="500">
      <c r="A500" s="1">
        <v>2025.0</v>
      </c>
      <c r="B500" s="2" t="s">
        <v>6</v>
      </c>
      <c r="C500" s="1">
        <v>895124.0</v>
      </c>
    </row>
    <row r="501">
      <c r="A501" s="1">
        <v>2025.0</v>
      </c>
      <c r="B501" s="2" t="s">
        <v>7</v>
      </c>
      <c r="C501" s="1">
        <v>956717.0</v>
      </c>
    </row>
    <row r="502">
      <c r="A502" s="1">
        <v>2025.0</v>
      </c>
      <c r="B502" s="2" t="s">
        <v>8</v>
      </c>
      <c r="C502" s="1">
        <v>3379890.0</v>
      </c>
    </row>
    <row r="503">
      <c r="A503" s="1">
        <v>2025.0</v>
      </c>
      <c r="B503" s="2" t="s">
        <v>9</v>
      </c>
      <c r="C503" s="1">
        <v>764824.0</v>
      </c>
    </row>
    <row r="504">
      <c r="A504" s="1">
        <v>2025.0</v>
      </c>
      <c r="B504" s="2" t="s">
        <v>10</v>
      </c>
      <c r="C504" s="1">
        <v>6068590.0</v>
      </c>
    </row>
    <row r="505">
      <c r="A505" s="1">
        <v>2025.0</v>
      </c>
      <c r="B505" s="2" t="s">
        <v>11</v>
      </c>
      <c r="C505" s="1">
        <v>4020404.0</v>
      </c>
    </row>
    <row r="506">
      <c r="A506" s="1">
        <v>2025.0</v>
      </c>
      <c r="B506" s="2" t="s">
        <v>12</v>
      </c>
      <c r="C506" s="1">
        <v>9194638.0</v>
      </c>
    </row>
    <row r="507">
      <c r="A507" s="1">
        <v>2025.0</v>
      </c>
      <c r="B507" s="2" t="s">
        <v>13</v>
      </c>
      <c r="C507" s="1">
        <v>1920704.0</v>
      </c>
    </row>
    <row r="508">
      <c r="A508" s="1">
        <v>2025.0</v>
      </c>
      <c r="B508" s="2" t="s">
        <v>14</v>
      </c>
      <c r="C508" s="1">
        <v>6510379.0</v>
      </c>
    </row>
    <row r="509">
      <c r="A509" s="1">
        <v>2025.0</v>
      </c>
      <c r="B509" s="2" t="s">
        <v>15</v>
      </c>
      <c r="C509" s="1">
        <v>3607546.0</v>
      </c>
    </row>
    <row r="510">
      <c r="A510" s="1">
        <v>2025.0</v>
      </c>
      <c r="B510" s="2" t="s">
        <v>16</v>
      </c>
      <c r="C510" s="1">
        <v>3282445.0</v>
      </c>
    </row>
    <row r="511">
      <c r="A511" s="1">
        <v>2025.0</v>
      </c>
      <c r="B511" s="2" t="s">
        <v>17</v>
      </c>
      <c r="C511" s="1">
        <v>8863003.0</v>
      </c>
    </row>
    <row r="512">
      <c r="A512" s="1">
        <v>2025.0</v>
      </c>
      <c r="B512" s="2" t="s">
        <v>18</v>
      </c>
      <c r="C512" s="1">
        <v>1.7671644E7</v>
      </c>
    </row>
    <row r="513">
      <c r="A513" s="1">
        <v>2025.0</v>
      </c>
      <c r="B513" s="2" t="s">
        <v>19</v>
      </c>
      <c r="C513" s="1">
        <v>5022319.0</v>
      </c>
    </row>
    <row r="514">
      <c r="A514" s="1">
        <v>2025.0</v>
      </c>
      <c r="B514" s="2" t="s">
        <v>20</v>
      </c>
      <c r="C514" s="1">
        <v>2050206.0</v>
      </c>
    </row>
    <row r="515">
      <c r="A515" s="1">
        <v>2025.0</v>
      </c>
      <c r="B515" s="2" t="s">
        <v>21</v>
      </c>
      <c r="C515" s="1">
        <v>1316987.0</v>
      </c>
    </row>
    <row r="516">
      <c r="A516" s="1">
        <v>2025.0</v>
      </c>
      <c r="B516" s="2" t="s">
        <v>22</v>
      </c>
      <c r="C516" s="1">
        <v>6361041.0</v>
      </c>
    </row>
    <row r="517">
      <c r="A517" s="1">
        <v>2025.0</v>
      </c>
      <c r="B517" s="2" t="s">
        <v>23</v>
      </c>
      <c r="C517" s="1">
        <v>4324247.0</v>
      </c>
    </row>
    <row r="518">
      <c r="A518" s="1">
        <v>2025.0</v>
      </c>
      <c r="B518" s="2" t="s">
        <v>24</v>
      </c>
      <c r="C518" s="1">
        <v>7030156.0</v>
      </c>
    </row>
    <row r="519">
      <c r="A519" s="1">
        <v>2025.0</v>
      </c>
      <c r="B519" s="2" t="s">
        <v>25</v>
      </c>
      <c r="C519" s="1">
        <v>2630850.0</v>
      </c>
    </row>
    <row r="520">
      <c r="A520" s="1">
        <v>2025.0</v>
      </c>
      <c r="B520" s="2" t="s">
        <v>26</v>
      </c>
      <c r="C520" s="1">
        <v>2081635.0</v>
      </c>
    </row>
    <row r="521">
      <c r="A521" s="1">
        <v>2025.0</v>
      </c>
      <c r="B521" s="2" t="s">
        <v>27</v>
      </c>
      <c r="C521" s="1">
        <v>2968057.0</v>
      </c>
    </row>
    <row r="522">
      <c r="A522" s="1">
        <v>2025.0</v>
      </c>
      <c r="B522" s="2" t="s">
        <v>28</v>
      </c>
      <c r="C522" s="1">
        <v>3176882.0</v>
      </c>
    </row>
    <row r="523">
      <c r="A523" s="1">
        <v>2025.0</v>
      </c>
      <c r="B523" s="2" t="s">
        <v>29</v>
      </c>
      <c r="C523" s="1">
        <v>3126508.0</v>
      </c>
    </row>
    <row r="524">
      <c r="A524" s="1">
        <v>2025.0</v>
      </c>
      <c r="B524" s="2" t="s">
        <v>30</v>
      </c>
      <c r="C524" s="1">
        <v>2464750.0</v>
      </c>
    </row>
    <row r="525">
      <c r="A525" s="1">
        <v>2025.0</v>
      </c>
      <c r="B525" s="2" t="s">
        <v>31</v>
      </c>
      <c r="C525" s="1">
        <v>3733384.0</v>
      </c>
    </row>
    <row r="526">
      <c r="A526" s="1">
        <v>2025.0</v>
      </c>
      <c r="B526" s="2" t="s">
        <v>32</v>
      </c>
      <c r="C526" s="1">
        <v>1439208.0</v>
      </c>
    </row>
    <row r="527">
      <c r="A527" s="1">
        <v>2025.0</v>
      </c>
      <c r="B527" s="2" t="s">
        <v>33</v>
      </c>
      <c r="C527" s="1">
        <v>8125230.0</v>
      </c>
    </row>
    <row r="528">
      <c r="A528" s="1">
        <v>2025.0</v>
      </c>
      <c r="B528" s="2" t="s">
        <v>34</v>
      </c>
      <c r="C528" s="1">
        <v>2498676.0</v>
      </c>
    </row>
    <row r="529">
      <c r="A529" s="1">
        <v>2025.0</v>
      </c>
      <c r="B529" s="2" t="s">
        <v>35</v>
      </c>
      <c r="C529" s="1">
        <v>1705775.0</v>
      </c>
    </row>
    <row r="530">
      <c r="A530" s="1">
        <v>2026.0</v>
      </c>
      <c r="B530" s="2" t="s">
        <v>3</v>
      </c>
      <c r="C530" s="1">
        <v>1.33901039E8</v>
      </c>
    </row>
    <row r="531">
      <c r="A531" s="1">
        <v>2026.0</v>
      </c>
      <c r="B531" s="2" t="s">
        <v>4</v>
      </c>
      <c r="C531" s="1">
        <v>1558467.0</v>
      </c>
    </row>
    <row r="532">
      <c r="A532" s="1">
        <v>2026.0</v>
      </c>
      <c r="B532" s="2" t="s">
        <v>5</v>
      </c>
      <c r="C532" s="1">
        <v>4160998.0</v>
      </c>
    </row>
    <row r="533">
      <c r="A533" s="1">
        <v>2026.0</v>
      </c>
      <c r="B533" s="2" t="s">
        <v>6</v>
      </c>
      <c r="C533" s="1">
        <v>912967.0</v>
      </c>
    </row>
    <row r="534">
      <c r="A534" s="1">
        <v>2026.0</v>
      </c>
      <c r="B534" s="2" t="s">
        <v>7</v>
      </c>
      <c r="C534" s="1">
        <v>960391.0</v>
      </c>
    </row>
    <row r="535">
      <c r="A535" s="1">
        <v>2026.0</v>
      </c>
      <c r="B535" s="2" t="s">
        <v>8</v>
      </c>
      <c r="C535" s="1">
        <v>3420609.0</v>
      </c>
    </row>
    <row r="536">
      <c r="A536" s="1">
        <v>2026.0</v>
      </c>
      <c r="B536" s="2" t="s">
        <v>9</v>
      </c>
      <c r="C536" s="1">
        <v>769389.0</v>
      </c>
    </row>
    <row r="537">
      <c r="A537" s="1">
        <v>2026.0</v>
      </c>
      <c r="B537" s="2" t="s">
        <v>10</v>
      </c>
      <c r="C537" s="1">
        <v>6147241.0</v>
      </c>
    </row>
    <row r="538">
      <c r="A538" s="1">
        <v>2026.0</v>
      </c>
      <c r="B538" s="2" t="s">
        <v>11</v>
      </c>
      <c r="C538" s="1">
        <v>4065875.0</v>
      </c>
    </row>
    <row r="539">
      <c r="A539" s="1">
        <v>2026.0</v>
      </c>
      <c r="B539" s="2" t="s">
        <v>12</v>
      </c>
      <c r="C539" s="1">
        <v>9172694.0</v>
      </c>
    </row>
    <row r="540">
      <c r="A540" s="1">
        <v>2026.0</v>
      </c>
      <c r="B540" s="2" t="s">
        <v>13</v>
      </c>
      <c r="C540" s="1">
        <v>1933553.0</v>
      </c>
    </row>
    <row r="541">
      <c r="A541" s="1">
        <v>2026.0</v>
      </c>
      <c r="B541" s="2" t="s">
        <v>14</v>
      </c>
      <c r="C541" s="1">
        <v>6564949.0</v>
      </c>
    </row>
    <row r="542">
      <c r="A542" s="1">
        <v>2026.0</v>
      </c>
      <c r="B542" s="2" t="s">
        <v>15</v>
      </c>
      <c r="C542" s="1">
        <v>3607305.0</v>
      </c>
    </row>
    <row r="543">
      <c r="A543" s="1">
        <v>2026.0</v>
      </c>
      <c r="B543" s="2" t="s">
        <v>16</v>
      </c>
      <c r="C543" s="1">
        <v>3317288.0</v>
      </c>
    </row>
    <row r="544">
      <c r="A544" s="1">
        <v>2026.0</v>
      </c>
      <c r="B544" s="2" t="s">
        <v>17</v>
      </c>
      <c r="C544" s="1">
        <v>8943667.0</v>
      </c>
    </row>
    <row r="545">
      <c r="A545" s="1">
        <v>2026.0</v>
      </c>
      <c r="B545" s="2" t="s">
        <v>18</v>
      </c>
      <c r="C545" s="1">
        <v>1.777478E7</v>
      </c>
    </row>
    <row r="546">
      <c r="A546" s="1">
        <v>2026.0</v>
      </c>
      <c r="B546" s="2" t="s">
        <v>19</v>
      </c>
      <c r="C546" s="1">
        <v>5067725.0</v>
      </c>
    </row>
    <row r="547">
      <c r="A547" s="1">
        <v>2026.0</v>
      </c>
      <c r="B547" s="2" t="s">
        <v>20</v>
      </c>
      <c r="C547" s="1">
        <v>2061986.0</v>
      </c>
    </row>
    <row r="548">
      <c r="A548" s="1">
        <v>2026.0</v>
      </c>
      <c r="B548" s="2" t="s">
        <v>21</v>
      </c>
      <c r="C548" s="1">
        <v>1331560.0</v>
      </c>
    </row>
    <row r="549">
      <c r="A549" s="1">
        <v>2026.0</v>
      </c>
      <c r="B549" s="2" t="s">
        <v>22</v>
      </c>
      <c r="C549" s="1">
        <v>6465212.0</v>
      </c>
    </row>
    <row r="550">
      <c r="A550" s="1">
        <v>2026.0</v>
      </c>
      <c r="B550" s="2" t="s">
        <v>23</v>
      </c>
      <c r="C550" s="1">
        <v>4354497.0</v>
      </c>
    </row>
    <row r="551">
      <c r="A551" s="1">
        <v>2026.0</v>
      </c>
      <c r="B551" s="2" t="s">
        <v>24</v>
      </c>
      <c r="C551" s="1">
        <v>7110088.0</v>
      </c>
    </row>
    <row r="552">
      <c r="A552" s="1">
        <v>2026.0</v>
      </c>
      <c r="B552" s="2" t="s">
        <v>25</v>
      </c>
      <c r="C552" s="1">
        <v>2677991.0</v>
      </c>
    </row>
    <row r="553">
      <c r="A553" s="1">
        <v>2026.0</v>
      </c>
      <c r="B553" s="2" t="s">
        <v>26</v>
      </c>
      <c r="C553" s="1">
        <v>2121615.0</v>
      </c>
    </row>
    <row r="554">
      <c r="A554" s="1">
        <v>2026.0</v>
      </c>
      <c r="B554" s="2" t="s">
        <v>27</v>
      </c>
      <c r="C554" s="1">
        <v>2991480.0</v>
      </c>
    </row>
    <row r="555">
      <c r="A555" s="1">
        <v>2026.0</v>
      </c>
      <c r="B555" s="2" t="s">
        <v>28</v>
      </c>
      <c r="C555" s="1">
        <v>3198045.0</v>
      </c>
    </row>
    <row r="556">
      <c r="A556" s="1">
        <v>2026.0</v>
      </c>
      <c r="B556" s="2" t="s">
        <v>29</v>
      </c>
      <c r="C556" s="1">
        <v>3155029.0</v>
      </c>
    </row>
    <row r="557">
      <c r="A557" s="1">
        <v>2026.0</v>
      </c>
      <c r="B557" s="2" t="s">
        <v>30</v>
      </c>
      <c r="C557" s="1">
        <v>2470284.0</v>
      </c>
    </row>
    <row r="558">
      <c r="A558" s="1">
        <v>2026.0</v>
      </c>
      <c r="B558" s="2" t="s">
        <v>31</v>
      </c>
      <c r="C558" s="1">
        <v>3763438.0</v>
      </c>
    </row>
    <row r="559">
      <c r="A559" s="1">
        <v>2026.0</v>
      </c>
      <c r="B559" s="2" t="s">
        <v>32</v>
      </c>
      <c r="C559" s="1">
        <v>1456228.0</v>
      </c>
    </row>
    <row r="560">
      <c r="A560" s="1">
        <v>2026.0</v>
      </c>
      <c r="B560" s="2" t="s">
        <v>33</v>
      </c>
      <c r="C560" s="1">
        <v>8117322.0</v>
      </c>
    </row>
    <row r="561">
      <c r="A561" s="1">
        <v>2026.0</v>
      </c>
      <c r="B561" s="2" t="s">
        <v>34</v>
      </c>
      <c r="C561" s="1">
        <v>2528249.0</v>
      </c>
    </row>
    <row r="562">
      <c r="A562" s="1">
        <v>2026.0</v>
      </c>
      <c r="B562" s="2" t="s">
        <v>35</v>
      </c>
      <c r="C562" s="1">
        <v>1720117.0</v>
      </c>
    </row>
    <row r="563">
      <c r="A563" s="1">
        <v>2027.0</v>
      </c>
      <c r="B563" s="2" t="s">
        <v>3</v>
      </c>
      <c r="C563" s="1">
        <v>1.34913475E8</v>
      </c>
    </row>
    <row r="564">
      <c r="A564" s="1">
        <v>2027.0</v>
      </c>
      <c r="B564" s="2" t="s">
        <v>4</v>
      </c>
      <c r="C564" s="1">
        <v>1576648.0</v>
      </c>
    </row>
    <row r="565">
      <c r="A565" s="1">
        <v>2027.0</v>
      </c>
      <c r="B565" s="2" t="s">
        <v>5</v>
      </c>
      <c r="C565" s="1">
        <v>4217571.0</v>
      </c>
    </row>
    <row r="566">
      <c r="A566" s="1">
        <v>2027.0</v>
      </c>
      <c r="B566" s="2" t="s">
        <v>6</v>
      </c>
      <c r="C566" s="1">
        <v>930499.0</v>
      </c>
    </row>
    <row r="567">
      <c r="A567" s="1">
        <v>2027.0</v>
      </c>
      <c r="B567" s="2" t="s">
        <v>7</v>
      </c>
      <c r="C567" s="1">
        <v>963629.0</v>
      </c>
    </row>
    <row r="568">
      <c r="A568" s="1">
        <v>2027.0</v>
      </c>
      <c r="B568" s="2" t="s">
        <v>8</v>
      </c>
      <c r="C568" s="1">
        <v>3460160.0</v>
      </c>
    </row>
    <row r="569">
      <c r="A569" s="1">
        <v>2027.0</v>
      </c>
      <c r="B569" s="2" t="s">
        <v>9</v>
      </c>
      <c r="C569" s="1">
        <v>773691.0</v>
      </c>
    </row>
    <row r="570">
      <c r="A570" s="1">
        <v>2027.0</v>
      </c>
      <c r="B570" s="2" t="s">
        <v>10</v>
      </c>
      <c r="C570" s="1">
        <v>6223698.0</v>
      </c>
    </row>
    <row r="571">
      <c r="A571" s="1">
        <v>2027.0</v>
      </c>
      <c r="B571" s="2" t="s">
        <v>11</v>
      </c>
      <c r="C571" s="1">
        <v>4108744.0</v>
      </c>
    </row>
    <row r="572">
      <c r="A572" s="1">
        <v>2027.0</v>
      </c>
      <c r="B572" s="2" t="s">
        <v>12</v>
      </c>
      <c r="C572" s="1">
        <v>9147230.0</v>
      </c>
    </row>
    <row r="573">
      <c r="A573" s="1">
        <v>2027.0</v>
      </c>
      <c r="B573" s="2" t="s">
        <v>13</v>
      </c>
      <c r="C573" s="1">
        <v>1945410.0</v>
      </c>
    </row>
    <row r="574">
      <c r="A574" s="1">
        <v>2027.0</v>
      </c>
      <c r="B574" s="2" t="s">
        <v>14</v>
      </c>
      <c r="C574" s="1">
        <v>6616542.0</v>
      </c>
    </row>
    <row r="575">
      <c r="A575" s="1">
        <v>2027.0</v>
      </c>
      <c r="B575" s="2" t="s">
        <v>15</v>
      </c>
      <c r="C575" s="1">
        <v>3605280.0</v>
      </c>
    </row>
    <row r="576">
      <c r="A576" s="1">
        <v>2027.0</v>
      </c>
      <c r="B576" s="2" t="s">
        <v>16</v>
      </c>
      <c r="C576" s="1">
        <v>3350825.0</v>
      </c>
    </row>
    <row r="577">
      <c r="A577" s="1">
        <v>2027.0</v>
      </c>
      <c r="B577" s="2" t="s">
        <v>17</v>
      </c>
      <c r="C577" s="1">
        <v>9020390.0</v>
      </c>
    </row>
    <row r="578">
      <c r="A578" s="1">
        <v>2027.0</v>
      </c>
      <c r="B578" s="2" t="s">
        <v>18</v>
      </c>
      <c r="C578" s="1">
        <v>1.7870134E7</v>
      </c>
    </row>
    <row r="579">
      <c r="A579" s="1">
        <v>2027.0</v>
      </c>
      <c r="B579" s="2" t="s">
        <v>19</v>
      </c>
      <c r="C579" s="1">
        <v>5111021.0</v>
      </c>
    </row>
    <row r="580">
      <c r="A580" s="1">
        <v>2027.0</v>
      </c>
      <c r="B580" s="2" t="s">
        <v>20</v>
      </c>
      <c r="C580" s="1">
        <v>2072937.0</v>
      </c>
    </row>
    <row r="581">
      <c r="A581" s="1">
        <v>2027.0</v>
      </c>
      <c r="B581" s="2" t="s">
        <v>21</v>
      </c>
      <c r="C581" s="1">
        <v>1345434.0</v>
      </c>
    </row>
    <row r="582">
      <c r="A582" s="1">
        <v>2027.0</v>
      </c>
      <c r="B582" s="2" t="s">
        <v>22</v>
      </c>
      <c r="C582" s="1">
        <v>6567184.0</v>
      </c>
    </row>
    <row r="583">
      <c r="A583" s="1">
        <v>2027.0</v>
      </c>
      <c r="B583" s="2" t="s">
        <v>23</v>
      </c>
      <c r="C583" s="1">
        <v>4383501.0</v>
      </c>
    </row>
    <row r="584">
      <c r="A584" s="1">
        <v>2027.0</v>
      </c>
      <c r="B584" s="2" t="s">
        <v>24</v>
      </c>
      <c r="C584" s="1">
        <v>7188185.0</v>
      </c>
    </row>
    <row r="585">
      <c r="A585" s="1">
        <v>2027.0</v>
      </c>
      <c r="B585" s="2" t="s">
        <v>25</v>
      </c>
      <c r="C585" s="1">
        <v>2723968.0</v>
      </c>
    </row>
    <row r="586">
      <c r="A586" s="1">
        <v>2027.0</v>
      </c>
      <c r="B586" s="2" t="s">
        <v>26</v>
      </c>
      <c r="C586" s="1">
        <v>2160547.0</v>
      </c>
    </row>
    <row r="587">
      <c r="A587" s="1">
        <v>2027.0</v>
      </c>
      <c r="B587" s="2" t="s">
        <v>27</v>
      </c>
      <c r="C587" s="1">
        <v>3013827.0</v>
      </c>
    </row>
    <row r="588">
      <c r="A588" s="1">
        <v>2027.0</v>
      </c>
      <c r="B588" s="2" t="s">
        <v>28</v>
      </c>
      <c r="C588" s="1">
        <v>3218042.0</v>
      </c>
    </row>
    <row r="589">
      <c r="A589" s="1">
        <v>2027.0</v>
      </c>
      <c r="B589" s="2" t="s">
        <v>29</v>
      </c>
      <c r="C589" s="1">
        <v>3182209.0</v>
      </c>
    </row>
    <row r="590">
      <c r="A590" s="1">
        <v>2027.0</v>
      </c>
      <c r="B590" s="2" t="s">
        <v>30</v>
      </c>
      <c r="C590" s="1">
        <v>2475048.0</v>
      </c>
    </row>
    <row r="591">
      <c r="A591" s="1">
        <v>2027.0</v>
      </c>
      <c r="B591" s="2" t="s">
        <v>31</v>
      </c>
      <c r="C591" s="1">
        <v>3791502.0</v>
      </c>
    </row>
    <row r="592">
      <c r="A592" s="1">
        <v>2027.0</v>
      </c>
      <c r="B592" s="2" t="s">
        <v>32</v>
      </c>
      <c r="C592" s="1">
        <v>1472810.0</v>
      </c>
    </row>
    <row r="593">
      <c r="A593" s="1">
        <v>2027.0</v>
      </c>
      <c r="B593" s="2" t="s">
        <v>33</v>
      </c>
      <c r="C593" s="1">
        <v>8106325.0</v>
      </c>
    </row>
    <row r="594">
      <c r="A594" s="1">
        <v>2027.0</v>
      </c>
      <c r="B594" s="2" t="s">
        <v>34</v>
      </c>
      <c r="C594" s="1">
        <v>2556815.0</v>
      </c>
    </row>
    <row r="595">
      <c r="A595" s="1">
        <v>2027.0</v>
      </c>
      <c r="B595" s="2" t="s">
        <v>35</v>
      </c>
      <c r="C595" s="1">
        <v>1733669.0</v>
      </c>
    </row>
    <row r="596">
      <c r="A596" s="1">
        <v>2028.0</v>
      </c>
      <c r="B596" s="2" t="s">
        <v>3</v>
      </c>
      <c r="C596" s="1">
        <v>1.35869851E8</v>
      </c>
    </row>
    <row r="597">
      <c r="A597" s="1">
        <v>2028.0</v>
      </c>
      <c r="B597" s="2" t="s">
        <v>4</v>
      </c>
      <c r="C597" s="1">
        <v>1594173.0</v>
      </c>
    </row>
    <row r="598">
      <c r="A598" s="1">
        <v>2028.0</v>
      </c>
      <c r="B598" s="2" t="s">
        <v>5</v>
      </c>
      <c r="C598" s="1">
        <v>4271876.0</v>
      </c>
    </row>
    <row r="599">
      <c r="A599" s="1">
        <v>2028.0</v>
      </c>
      <c r="B599" s="2" t="s">
        <v>6</v>
      </c>
      <c r="C599" s="1">
        <v>947705.0</v>
      </c>
    </row>
    <row r="600">
      <c r="A600" s="1">
        <v>2028.0</v>
      </c>
      <c r="B600" s="2" t="s">
        <v>7</v>
      </c>
      <c r="C600" s="1">
        <v>966477.0</v>
      </c>
    </row>
    <row r="601">
      <c r="A601" s="1">
        <v>2028.0</v>
      </c>
      <c r="B601" s="2" t="s">
        <v>8</v>
      </c>
      <c r="C601" s="1">
        <v>3498460.0</v>
      </c>
    </row>
    <row r="602">
      <c r="A602" s="1">
        <v>2028.0</v>
      </c>
      <c r="B602" s="2" t="s">
        <v>9</v>
      </c>
      <c r="C602" s="1">
        <v>777654.0</v>
      </c>
    </row>
    <row r="603">
      <c r="A603" s="1">
        <v>2028.0</v>
      </c>
      <c r="B603" s="2" t="s">
        <v>10</v>
      </c>
      <c r="C603" s="1">
        <v>6297938.0</v>
      </c>
    </row>
    <row r="604">
      <c r="A604" s="1">
        <v>2028.0</v>
      </c>
      <c r="B604" s="2" t="s">
        <v>11</v>
      </c>
      <c r="C604" s="1">
        <v>4148983.0</v>
      </c>
    </row>
    <row r="605">
      <c r="A605" s="1">
        <v>2028.0</v>
      </c>
      <c r="B605" s="2" t="s">
        <v>12</v>
      </c>
      <c r="C605" s="1">
        <v>9118219.0</v>
      </c>
    </row>
    <row r="606">
      <c r="A606" s="1">
        <v>2028.0</v>
      </c>
      <c r="B606" s="2" t="s">
        <v>13</v>
      </c>
      <c r="C606" s="1">
        <v>1956345.0</v>
      </c>
    </row>
    <row r="607">
      <c r="A607" s="1">
        <v>2028.0</v>
      </c>
      <c r="B607" s="2" t="s">
        <v>14</v>
      </c>
      <c r="C607" s="1">
        <v>6665210.0</v>
      </c>
    </row>
    <row r="608">
      <c r="A608" s="1">
        <v>2028.0</v>
      </c>
      <c r="B608" s="2" t="s">
        <v>15</v>
      </c>
      <c r="C608" s="1">
        <v>3601529.0</v>
      </c>
    </row>
    <row r="609">
      <c r="A609" s="1">
        <v>2028.0</v>
      </c>
      <c r="B609" s="2" t="s">
        <v>16</v>
      </c>
      <c r="C609" s="1">
        <v>3382988.0</v>
      </c>
    </row>
    <row r="610">
      <c r="A610" s="1">
        <v>2028.0</v>
      </c>
      <c r="B610" s="2" t="s">
        <v>17</v>
      </c>
      <c r="C610" s="1">
        <v>9093141.0</v>
      </c>
    </row>
    <row r="611">
      <c r="A611" s="1">
        <v>2028.0</v>
      </c>
      <c r="B611" s="2" t="s">
        <v>18</v>
      </c>
      <c r="C611" s="1">
        <v>1.7958048E7</v>
      </c>
    </row>
    <row r="612">
      <c r="A612" s="1">
        <v>2028.0</v>
      </c>
      <c r="B612" s="2" t="s">
        <v>19</v>
      </c>
      <c r="C612" s="1">
        <v>5152156.0</v>
      </c>
    </row>
    <row r="613">
      <c r="A613" s="1">
        <v>2028.0</v>
      </c>
      <c r="B613" s="2" t="s">
        <v>20</v>
      </c>
      <c r="C613" s="1">
        <v>2083055.0</v>
      </c>
    </row>
    <row r="614">
      <c r="A614" s="1">
        <v>2028.0</v>
      </c>
      <c r="B614" s="2" t="s">
        <v>21</v>
      </c>
      <c r="C614" s="1">
        <v>1358612.0</v>
      </c>
    </row>
    <row r="615">
      <c r="A615" s="1">
        <v>2028.0</v>
      </c>
      <c r="B615" s="2" t="s">
        <v>22</v>
      </c>
      <c r="C615" s="1">
        <v>6666798.0</v>
      </c>
    </row>
    <row r="616">
      <c r="A616" s="1">
        <v>2028.0</v>
      </c>
      <c r="B616" s="2" t="s">
        <v>23</v>
      </c>
      <c r="C616" s="1">
        <v>4411154.0</v>
      </c>
    </row>
    <row r="617">
      <c r="A617" s="1">
        <v>2028.0</v>
      </c>
      <c r="B617" s="2" t="s">
        <v>24</v>
      </c>
      <c r="C617" s="1">
        <v>7264116.0</v>
      </c>
    </row>
    <row r="618">
      <c r="A618" s="1">
        <v>2028.0</v>
      </c>
      <c r="B618" s="2" t="s">
        <v>25</v>
      </c>
      <c r="C618" s="1">
        <v>2768738.0</v>
      </c>
    </row>
    <row r="619">
      <c r="A619" s="1">
        <v>2028.0</v>
      </c>
      <c r="B619" s="2" t="s">
        <v>26</v>
      </c>
      <c r="C619" s="1">
        <v>2198441.0</v>
      </c>
    </row>
    <row r="620">
      <c r="A620" s="1">
        <v>2028.0</v>
      </c>
      <c r="B620" s="2" t="s">
        <v>27</v>
      </c>
      <c r="C620" s="1">
        <v>3035009.0</v>
      </c>
    </row>
    <row r="621">
      <c r="A621" s="1">
        <v>2028.0</v>
      </c>
      <c r="B621" s="2" t="s">
        <v>28</v>
      </c>
      <c r="C621" s="1">
        <v>3236783.0</v>
      </c>
    </row>
    <row r="622">
      <c r="A622" s="1">
        <v>2028.0</v>
      </c>
      <c r="B622" s="2" t="s">
        <v>29</v>
      </c>
      <c r="C622" s="1">
        <v>3207849.0</v>
      </c>
    </row>
    <row r="623">
      <c r="A623" s="1">
        <v>2028.0</v>
      </c>
      <c r="B623" s="2" t="s">
        <v>30</v>
      </c>
      <c r="C623" s="1">
        <v>2479041.0</v>
      </c>
    </row>
    <row r="624">
      <c r="A624" s="1">
        <v>2028.0</v>
      </c>
      <c r="B624" s="2" t="s">
        <v>31</v>
      </c>
      <c r="C624" s="1">
        <v>3817295.0</v>
      </c>
    </row>
    <row r="625">
      <c r="A625" s="1">
        <v>2028.0</v>
      </c>
      <c r="B625" s="2" t="s">
        <v>32</v>
      </c>
      <c r="C625" s="1">
        <v>1488888.0</v>
      </c>
    </row>
    <row r="626">
      <c r="A626" s="1">
        <v>2028.0</v>
      </c>
      <c r="B626" s="2" t="s">
        <v>33</v>
      </c>
      <c r="C626" s="1">
        <v>8092372.0</v>
      </c>
    </row>
    <row r="627">
      <c r="A627" s="1">
        <v>2028.0</v>
      </c>
      <c r="B627" s="2" t="s">
        <v>34</v>
      </c>
      <c r="C627" s="1">
        <v>2584421.0</v>
      </c>
    </row>
    <row r="628">
      <c r="A628" s="1">
        <v>2028.0</v>
      </c>
      <c r="B628" s="2" t="s">
        <v>35</v>
      </c>
      <c r="C628" s="1">
        <v>1746377.0</v>
      </c>
    </row>
    <row r="629">
      <c r="A629" s="1">
        <v>2029.0</v>
      </c>
      <c r="B629" s="2" t="s">
        <v>3</v>
      </c>
      <c r="C629" s="1">
        <v>1.36773349E8</v>
      </c>
    </row>
    <row r="630">
      <c r="A630" s="1">
        <v>2029.0</v>
      </c>
      <c r="B630" s="2" t="s">
        <v>4</v>
      </c>
      <c r="C630" s="1">
        <v>1611070.0</v>
      </c>
    </row>
    <row r="631">
      <c r="A631" s="1">
        <v>2029.0</v>
      </c>
      <c r="B631" s="2" t="s">
        <v>5</v>
      </c>
      <c r="C631" s="1">
        <v>4324039.0</v>
      </c>
    </row>
    <row r="632">
      <c r="A632" s="1">
        <v>2029.0</v>
      </c>
      <c r="B632" s="2" t="s">
        <v>6</v>
      </c>
      <c r="C632" s="1">
        <v>964585.0</v>
      </c>
    </row>
    <row r="633">
      <c r="A633" s="1">
        <v>2029.0</v>
      </c>
      <c r="B633" s="2" t="s">
        <v>7</v>
      </c>
      <c r="C633" s="1">
        <v>968956.0</v>
      </c>
    </row>
    <row r="634">
      <c r="A634" s="1">
        <v>2029.0</v>
      </c>
      <c r="B634" s="2" t="s">
        <v>8</v>
      </c>
      <c r="C634" s="1">
        <v>3535488.0</v>
      </c>
    </row>
    <row r="635">
      <c r="A635" s="1">
        <v>2029.0</v>
      </c>
      <c r="B635" s="2" t="s">
        <v>9</v>
      </c>
      <c r="C635" s="1">
        <v>781360.0</v>
      </c>
    </row>
    <row r="636">
      <c r="A636" s="1">
        <v>2029.0</v>
      </c>
      <c r="B636" s="2" t="s">
        <v>10</v>
      </c>
      <c r="C636" s="1">
        <v>6370008.0</v>
      </c>
    </row>
    <row r="637">
      <c r="A637" s="1">
        <v>2029.0</v>
      </c>
      <c r="B637" s="2" t="s">
        <v>11</v>
      </c>
      <c r="C637" s="1">
        <v>4186803.0</v>
      </c>
    </row>
    <row r="638">
      <c r="A638" s="1">
        <v>2029.0</v>
      </c>
      <c r="B638" s="2" t="s">
        <v>12</v>
      </c>
      <c r="C638" s="1">
        <v>9086045.0</v>
      </c>
    </row>
    <row r="639">
      <c r="A639" s="1">
        <v>2029.0</v>
      </c>
      <c r="B639" s="2" t="s">
        <v>13</v>
      </c>
      <c r="C639" s="1">
        <v>1966440.0</v>
      </c>
    </row>
    <row r="640">
      <c r="A640" s="1">
        <v>2029.0</v>
      </c>
      <c r="B640" s="2" t="s">
        <v>14</v>
      </c>
      <c r="C640" s="1">
        <v>6711117.0</v>
      </c>
    </row>
    <row r="641">
      <c r="A641" s="1">
        <v>2029.0</v>
      </c>
      <c r="B641" s="2" t="s">
        <v>15</v>
      </c>
      <c r="C641" s="1">
        <v>3596193.0</v>
      </c>
    </row>
    <row r="642">
      <c r="A642" s="1">
        <v>2029.0</v>
      </c>
      <c r="B642" s="2" t="s">
        <v>16</v>
      </c>
      <c r="C642" s="1">
        <v>3413849.0</v>
      </c>
    </row>
    <row r="643">
      <c r="A643" s="1">
        <v>2029.0</v>
      </c>
      <c r="B643" s="2" t="s">
        <v>17</v>
      </c>
      <c r="C643" s="1">
        <v>9162362.0</v>
      </c>
    </row>
    <row r="644">
      <c r="A644" s="1">
        <v>2029.0</v>
      </c>
      <c r="B644" s="2" t="s">
        <v>18</v>
      </c>
      <c r="C644" s="1">
        <v>1.8038634E7</v>
      </c>
    </row>
    <row r="645">
      <c r="A645" s="1">
        <v>2029.0</v>
      </c>
      <c r="B645" s="2" t="s">
        <v>19</v>
      </c>
      <c r="C645" s="1">
        <v>5191248.0</v>
      </c>
    </row>
    <row r="646">
      <c r="A646" s="1">
        <v>2029.0</v>
      </c>
      <c r="B646" s="2" t="s">
        <v>20</v>
      </c>
      <c r="C646" s="1">
        <v>2092347.0</v>
      </c>
    </row>
    <row r="647">
      <c r="A647" s="1">
        <v>2029.0</v>
      </c>
      <c r="B647" s="2" t="s">
        <v>21</v>
      </c>
      <c r="C647" s="1">
        <v>1371141.0</v>
      </c>
    </row>
    <row r="648">
      <c r="A648" s="1">
        <v>2029.0</v>
      </c>
      <c r="B648" s="2" t="s">
        <v>22</v>
      </c>
      <c r="C648" s="1">
        <v>6764417.0</v>
      </c>
    </row>
    <row r="649">
      <c r="A649" s="1">
        <v>2029.0</v>
      </c>
      <c r="B649" s="2" t="s">
        <v>23</v>
      </c>
      <c r="C649" s="1">
        <v>4437510.0</v>
      </c>
    </row>
    <row r="650">
      <c r="A650" s="1">
        <v>2029.0</v>
      </c>
      <c r="B650" s="2" t="s">
        <v>24</v>
      </c>
      <c r="C650" s="1">
        <v>7337739.0</v>
      </c>
    </row>
    <row r="651">
      <c r="A651" s="1">
        <v>2029.0</v>
      </c>
      <c r="B651" s="2" t="s">
        <v>25</v>
      </c>
      <c r="C651" s="1">
        <v>2812321.0</v>
      </c>
    </row>
    <row r="652">
      <c r="A652" s="1">
        <v>2029.0</v>
      </c>
      <c r="B652" s="2" t="s">
        <v>26</v>
      </c>
      <c r="C652" s="1">
        <v>2235259.0</v>
      </c>
    </row>
    <row r="653">
      <c r="A653" s="1">
        <v>2029.0</v>
      </c>
      <c r="B653" s="2" t="s">
        <v>27</v>
      </c>
      <c r="C653" s="1">
        <v>3055105.0</v>
      </c>
    </row>
    <row r="654">
      <c r="A654" s="1">
        <v>2029.0</v>
      </c>
      <c r="B654" s="2" t="s">
        <v>28</v>
      </c>
      <c r="C654" s="1">
        <v>3254223.0</v>
      </c>
    </row>
    <row r="655">
      <c r="A655" s="1">
        <v>2029.0</v>
      </c>
      <c r="B655" s="2" t="s">
        <v>29</v>
      </c>
      <c r="C655" s="1">
        <v>3232038.0</v>
      </c>
    </row>
    <row r="656">
      <c r="A656" s="1">
        <v>2029.0</v>
      </c>
      <c r="B656" s="2" t="s">
        <v>30</v>
      </c>
      <c r="C656" s="1">
        <v>2482300.0</v>
      </c>
    </row>
    <row r="657">
      <c r="A657" s="1">
        <v>2029.0</v>
      </c>
      <c r="B657" s="2" t="s">
        <v>31</v>
      </c>
      <c r="C657" s="1">
        <v>3840981.0</v>
      </c>
    </row>
    <row r="658">
      <c r="A658" s="1">
        <v>2029.0</v>
      </c>
      <c r="B658" s="2" t="s">
        <v>32</v>
      </c>
      <c r="C658" s="1">
        <v>1504459.0</v>
      </c>
    </row>
    <row r="659">
      <c r="A659" s="1">
        <v>2029.0</v>
      </c>
      <c r="B659" s="2" t="s">
        <v>33</v>
      </c>
      <c r="C659" s="1">
        <v>8075911.0</v>
      </c>
    </row>
    <row r="660">
      <c r="A660" s="1">
        <v>2029.0</v>
      </c>
      <c r="B660" s="2" t="s">
        <v>34</v>
      </c>
      <c r="C660" s="1">
        <v>2611141.0</v>
      </c>
    </row>
    <row r="661">
      <c r="A661" s="1">
        <v>2029.0</v>
      </c>
      <c r="B661" s="2" t="s">
        <v>35</v>
      </c>
      <c r="C661" s="1">
        <v>1758260.0</v>
      </c>
    </row>
    <row r="662">
      <c r="A662" s="1">
        <v>2030.0</v>
      </c>
      <c r="B662" s="2" t="s">
        <v>3</v>
      </c>
      <c r="C662" s="1">
        <v>1.37628264E8</v>
      </c>
    </row>
    <row r="663">
      <c r="A663" s="1">
        <v>2030.0</v>
      </c>
      <c r="B663" s="2" t="s">
        <v>4</v>
      </c>
      <c r="C663" s="1">
        <v>1627394.0</v>
      </c>
    </row>
    <row r="664">
      <c r="A664" s="1">
        <v>2030.0</v>
      </c>
      <c r="B664" s="2" t="s">
        <v>5</v>
      </c>
      <c r="C664" s="1">
        <v>4374322.0</v>
      </c>
    </row>
    <row r="665">
      <c r="A665" s="1">
        <v>2030.0</v>
      </c>
      <c r="B665" s="2" t="s">
        <v>6</v>
      </c>
      <c r="C665" s="1">
        <v>981112.0</v>
      </c>
    </row>
    <row r="666">
      <c r="A666" s="1">
        <v>2030.0</v>
      </c>
      <c r="B666" s="2" t="s">
        <v>7</v>
      </c>
      <c r="C666" s="1">
        <v>971090.0</v>
      </c>
    </row>
    <row r="667">
      <c r="A667" s="1">
        <v>2030.0</v>
      </c>
      <c r="B667" s="2" t="s">
        <v>8</v>
      </c>
      <c r="C667" s="1">
        <v>3571358.0</v>
      </c>
    </row>
    <row r="668">
      <c r="A668" s="1">
        <v>2030.0</v>
      </c>
      <c r="B668" s="2" t="s">
        <v>9</v>
      </c>
      <c r="C668" s="1">
        <v>784777.0</v>
      </c>
    </row>
    <row r="669">
      <c r="A669" s="1">
        <v>2030.0</v>
      </c>
      <c r="B669" s="2" t="s">
        <v>10</v>
      </c>
      <c r="C669" s="1">
        <v>6440034.0</v>
      </c>
    </row>
    <row r="670">
      <c r="A670" s="1">
        <v>2030.0</v>
      </c>
      <c r="B670" s="2" t="s">
        <v>11</v>
      </c>
      <c r="C670" s="1">
        <v>4222581.0</v>
      </c>
    </row>
    <row r="671">
      <c r="A671" s="1">
        <v>2030.0</v>
      </c>
      <c r="B671" s="2" t="s">
        <v>12</v>
      </c>
      <c r="C671" s="1">
        <v>9051190.0</v>
      </c>
    </row>
    <row r="672">
      <c r="A672" s="1">
        <v>2030.0</v>
      </c>
      <c r="B672" s="2" t="s">
        <v>13</v>
      </c>
      <c r="C672" s="1">
        <v>1975839.0</v>
      </c>
    </row>
    <row r="673">
      <c r="A673" s="1">
        <v>2030.0</v>
      </c>
      <c r="B673" s="2" t="s">
        <v>14</v>
      </c>
      <c r="C673" s="1">
        <v>6754541.0</v>
      </c>
    </row>
    <row r="674">
      <c r="A674" s="1">
        <v>2030.0</v>
      </c>
      <c r="B674" s="2" t="s">
        <v>15</v>
      </c>
      <c r="C674" s="1">
        <v>3589451.0</v>
      </c>
    </row>
    <row r="675">
      <c r="A675" s="1">
        <v>2030.0</v>
      </c>
      <c r="B675" s="2" t="s">
        <v>16</v>
      </c>
      <c r="C675" s="1">
        <v>3443493.0</v>
      </c>
    </row>
    <row r="676">
      <c r="A676" s="1">
        <v>2030.0</v>
      </c>
      <c r="B676" s="2" t="s">
        <v>17</v>
      </c>
      <c r="C676" s="1">
        <v>9228383.0</v>
      </c>
    </row>
    <row r="677">
      <c r="A677" s="1">
        <v>2030.0</v>
      </c>
      <c r="B677" s="2" t="s">
        <v>18</v>
      </c>
      <c r="C677" s="1">
        <v>1.8111736E7</v>
      </c>
    </row>
    <row r="678">
      <c r="A678" s="1">
        <v>2030.0</v>
      </c>
      <c r="B678" s="2" t="s">
        <v>19</v>
      </c>
      <c r="C678" s="1">
        <v>5228577.0</v>
      </c>
    </row>
    <row r="679">
      <c r="A679" s="1">
        <v>2030.0</v>
      </c>
      <c r="B679" s="2" t="s">
        <v>20</v>
      </c>
      <c r="C679" s="1">
        <v>2100853.0</v>
      </c>
    </row>
    <row r="680">
      <c r="A680" s="1">
        <v>2030.0</v>
      </c>
      <c r="B680" s="2" t="s">
        <v>21</v>
      </c>
      <c r="C680" s="1">
        <v>1383076.0</v>
      </c>
    </row>
    <row r="681">
      <c r="A681" s="1">
        <v>2030.0</v>
      </c>
      <c r="B681" s="2" t="s">
        <v>22</v>
      </c>
      <c r="C681" s="1">
        <v>6860394.0</v>
      </c>
    </row>
    <row r="682">
      <c r="A682" s="1">
        <v>2030.0</v>
      </c>
      <c r="B682" s="2" t="s">
        <v>23</v>
      </c>
      <c r="C682" s="1">
        <v>4462694.0</v>
      </c>
    </row>
    <row r="683">
      <c r="A683" s="1">
        <v>2030.0</v>
      </c>
      <c r="B683" s="2" t="s">
        <v>24</v>
      </c>
      <c r="C683" s="1">
        <v>7408955.0</v>
      </c>
    </row>
    <row r="684">
      <c r="A684" s="1">
        <v>2030.0</v>
      </c>
      <c r="B684" s="2" t="s">
        <v>25</v>
      </c>
      <c r="C684" s="1">
        <v>2854746.0</v>
      </c>
    </row>
    <row r="685">
      <c r="A685" s="1">
        <v>2030.0</v>
      </c>
      <c r="B685" s="2" t="s">
        <v>26</v>
      </c>
      <c r="C685" s="1">
        <v>2271052.0</v>
      </c>
    </row>
    <row r="686">
      <c r="A686" s="1">
        <v>2030.0</v>
      </c>
      <c r="B686" s="2" t="s">
        <v>27</v>
      </c>
      <c r="C686" s="1">
        <v>3074204.0</v>
      </c>
    </row>
    <row r="687">
      <c r="A687" s="1">
        <v>2030.0</v>
      </c>
      <c r="B687" s="2" t="s">
        <v>28</v>
      </c>
      <c r="C687" s="1">
        <v>3270335.0</v>
      </c>
    </row>
    <row r="688">
      <c r="A688" s="1">
        <v>2030.0</v>
      </c>
      <c r="B688" s="2" t="s">
        <v>29</v>
      </c>
      <c r="C688" s="1">
        <v>3255017.0</v>
      </c>
    </row>
    <row r="689">
      <c r="A689" s="1">
        <v>2030.0</v>
      </c>
      <c r="B689" s="2" t="s">
        <v>30</v>
      </c>
      <c r="C689" s="1">
        <v>2484870.0</v>
      </c>
    </row>
    <row r="690">
      <c r="A690" s="1">
        <v>2030.0</v>
      </c>
      <c r="B690" s="2" t="s">
        <v>31</v>
      </c>
      <c r="C690" s="1">
        <v>3863006.0</v>
      </c>
    </row>
    <row r="691">
      <c r="A691" s="1">
        <v>2030.0</v>
      </c>
      <c r="B691" s="2" t="s">
        <v>32</v>
      </c>
      <c r="C691" s="1">
        <v>1519499.0</v>
      </c>
    </row>
    <row r="692">
      <c r="A692" s="1">
        <v>2030.0</v>
      </c>
      <c r="B692" s="2" t="s">
        <v>33</v>
      </c>
      <c r="C692" s="1">
        <v>8057157.0</v>
      </c>
    </row>
    <row r="693">
      <c r="A693" s="1">
        <v>2030.0</v>
      </c>
      <c r="B693" s="2" t="s">
        <v>34</v>
      </c>
      <c r="C693" s="1">
        <v>2637065.0</v>
      </c>
    </row>
    <row r="694">
      <c r="A694" s="1">
        <v>2030.0</v>
      </c>
      <c r="B694" s="2" t="s">
        <v>35</v>
      </c>
      <c r="C694" s="1">
        <v>1769463.0</v>
      </c>
    </row>
  </sheetData>
  <autoFilter ref="$A$1:$C$530">
    <sortState ref="A1:C530">
      <sortCondition ref="A1:A530"/>
      <sortCondition ref="B1:B53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8" max="9" width="12.63"/>
    <col customWidth="1" min="10" max="10" width="34.25"/>
    <col customWidth="1" min="11" max="11" width="62.13"/>
    <col customWidth="1" min="12" max="12" width="27.13"/>
    <col customWidth="1" min="13" max="13" width="40.13"/>
    <col customWidth="1" min="14" max="14" width="19.0"/>
    <col customWidth="1" min="15" max="16" width="16.75"/>
    <col customWidth="1" min="17" max="18" width="25.75"/>
    <col customWidth="1" min="19" max="19" width="19.25"/>
    <col customWidth="1" min="20" max="20" width="39.0"/>
    <col customWidth="1" min="25" max="28" width="79.25"/>
  </cols>
  <sheetData>
    <row r="1">
      <c r="A1" s="7" t="s">
        <v>36</v>
      </c>
      <c r="B1" s="7" t="s">
        <v>37</v>
      </c>
      <c r="C1" s="7" t="s">
        <v>38</v>
      </c>
      <c r="D1" s="7" t="s">
        <v>39</v>
      </c>
      <c r="E1" s="7" t="s">
        <v>40</v>
      </c>
      <c r="F1" s="7" t="s">
        <v>41</v>
      </c>
      <c r="G1" s="7" t="s">
        <v>42</v>
      </c>
      <c r="H1" s="7" t="s">
        <v>43</v>
      </c>
      <c r="I1" s="7" t="s">
        <v>44</v>
      </c>
      <c r="J1" s="7" t="s">
        <v>45</v>
      </c>
      <c r="K1" s="7" t="s">
        <v>46</v>
      </c>
      <c r="L1" s="7" t="s">
        <v>47</v>
      </c>
      <c r="M1" s="7" t="s">
        <v>48</v>
      </c>
      <c r="N1" s="7" t="s">
        <v>49</v>
      </c>
      <c r="O1" s="7" t="s">
        <v>50</v>
      </c>
      <c r="P1" s="7" t="s">
        <v>51</v>
      </c>
      <c r="Q1" s="8" t="s">
        <v>52</v>
      </c>
      <c r="R1" s="8" t="s">
        <v>53</v>
      </c>
      <c r="S1" s="8" t="s">
        <v>54</v>
      </c>
      <c r="T1" s="8" t="s">
        <v>55</v>
      </c>
      <c r="U1" s="7" t="s">
        <v>56</v>
      </c>
      <c r="V1" s="7" t="s">
        <v>57</v>
      </c>
      <c r="W1" s="7" t="s">
        <v>58</v>
      </c>
      <c r="X1" s="7" t="s">
        <v>59</v>
      </c>
      <c r="Y1" s="7" t="s">
        <v>60</v>
      </c>
      <c r="Z1" s="7" t="s">
        <v>61</v>
      </c>
      <c r="AA1" s="7" t="s">
        <v>62</v>
      </c>
      <c r="AB1" s="7"/>
    </row>
    <row r="2">
      <c r="A2" s="9" t="s">
        <v>4</v>
      </c>
      <c r="B2" s="9" t="s">
        <v>4</v>
      </c>
      <c r="C2" s="9" t="s">
        <v>4</v>
      </c>
      <c r="D2" s="7">
        <v>-1.0</v>
      </c>
      <c r="E2" s="1" t="str">
        <f t="shared" ref="E2:E35" si="1">IF(D2=1,"Directa","Inversa")</f>
        <v>Inversa</v>
      </c>
      <c r="H2" s="7" t="s">
        <v>63</v>
      </c>
      <c r="I2" s="7" t="s">
        <v>64</v>
      </c>
      <c r="J2" s="7" t="s">
        <v>65</v>
      </c>
      <c r="K2" s="7" t="s">
        <v>66</v>
      </c>
      <c r="L2" s="7" t="s">
        <v>67</v>
      </c>
      <c r="M2" s="7" t="s">
        <v>68</v>
      </c>
      <c r="N2" s="10"/>
      <c r="O2" s="7">
        <v>2022.0</v>
      </c>
      <c r="P2" s="7">
        <v>2022.0</v>
      </c>
      <c r="Q2" s="8" t="s">
        <v>69</v>
      </c>
      <c r="R2" s="8" t="s">
        <v>70</v>
      </c>
      <c r="S2" s="8"/>
      <c r="T2" s="8"/>
      <c r="U2" s="11" t="s">
        <v>71</v>
      </c>
      <c r="X2" s="12"/>
      <c r="Y2" s="7" t="s">
        <v>72</v>
      </c>
      <c r="Z2" s="7"/>
      <c r="AA2" s="9" t="s">
        <v>73</v>
      </c>
      <c r="AB2" s="7"/>
    </row>
    <row r="3">
      <c r="A3" s="9" t="s">
        <v>4</v>
      </c>
      <c r="B3" s="9" t="s">
        <v>4</v>
      </c>
      <c r="C3" s="9" t="s">
        <v>5</v>
      </c>
      <c r="D3" s="7">
        <v>-1.0</v>
      </c>
      <c r="E3" s="1" t="str">
        <f t="shared" si="1"/>
        <v>Inversa</v>
      </c>
      <c r="F3" s="7">
        <v>0.0</v>
      </c>
      <c r="G3" s="7"/>
      <c r="H3" s="7" t="s">
        <v>74</v>
      </c>
      <c r="I3" s="7" t="s">
        <v>64</v>
      </c>
      <c r="J3" s="7" t="s">
        <v>75</v>
      </c>
      <c r="K3" s="7" t="s">
        <v>76</v>
      </c>
      <c r="L3" s="7" t="s">
        <v>77</v>
      </c>
      <c r="M3" s="7" t="s">
        <v>78</v>
      </c>
      <c r="N3" s="7" t="s">
        <v>79</v>
      </c>
      <c r="O3" s="7">
        <v>2023.0</v>
      </c>
      <c r="P3" s="7">
        <v>2023.0</v>
      </c>
      <c r="Q3" s="8" t="s">
        <v>69</v>
      </c>
      <c r="R3" s="8" t="s">
        <v>69</v>
      </c>
      <c r="S3" s="8" t="s">
        <v>80</v>
      </c>
      <c r="T3" s="8" t="s">
        <v>81</v>
      </c>
      <c r="U3" s="13" t="s">
        <v>82</v>
      </c>
      <c r="Y3" s="7" t="s">
        <v>72</v>
      </c>
      <c r="Z3" s="7"/>
      <c r="AA3" s="9" t="s">
        <v>83</v>
      </c>
      <c r="AB3" s="7"/>
    </row>
    <row r="4">
      <c r="A4" s="9" t="s">
        <v>4</v>
      </c>
      <c r="B4" s="9" t="s">
        <v>4</v>
      </c>
      <c r="C4" s="9" t="s">
        <v>6</v>
      </c>
      <c r="D4" s="7">
        <v>-1.0</v>
      </c>
      <c r="E4" s="1" t="str">
        <f t="shared" si="1"/>
        <v>Inversa</v>
      </c>
      <c r="F4" s="7">
        <v>0.0</v>
      </c>
      <c r="G4" s="7"/>
      <c r="H4" s="7" t="s">
        <v>74</v>
      </c>
      <c r="I4" s="7" t="s">
        <v>64</v>
      </c>
      <c r="J4" s="7" t="s">
        <v>84</v>
      </c>
      <c r="K4" s="7" t="s">
        <v>85</v>
      </c>
      <c r="L4" s="7" t="s">
        <v>86</v>
      </c>
      <c r="M4" s="7" t="s">
        <v>78</v>
      </c>
      <c r="N4" s="7" t="s">
        <v>87</v>
      </c>
      <c r="O4" s="7">
        <v>2022.0</v>
      </c>
      <c r="P4" s="7">
        <v>2022.0</v>
      </c>
      <c r="Q4" s="8" t="s">
        <v>70</v>
      </c>
      <c r="R4" s="8" t="s">
        <v>69</v>
      </c>
      <c r="S4" s="8"/>
      <c r="T4" s="8" t="s">
        <v>88</v>
      </c>
      <c r="U4" s="11" t="s">
        <v>82</v>
      </c>
      <c r="Y4" s="7" t="s">
        <v>72</v>
      </c>
      <c r="Z4" s="7"/>
      <c r="AA4" s="9" t="s">
        <v>83</v>
      </c>
      <c r="AB4" s="7"/>
    </row>
    <row r="5">
      <c r="A5" s="9" t="s">
        <v>4</v>
      </c>
      <c r="B5" s="9" t="s">
        <v>4</v>
      </c>
      <c r="C5" s="9" t="s">
        <v>7</v>
      </c>
      <c r="D5" s="7">
        <v>-1.0</v>
      </c>
      <c r="E5" s="1" t="str">
        <f t="shared" si="1"/>
        <v>Inversa</v>
      </c>
      <c r="F5" s="7">
        <v>0.0</v>
      </c>
      <c r="G5" s="7"/>
      <c r="H5" s="7" t="s">
        <v>74</v>
      </c>
      <c r="I5" s="7" t="s">
        <v>74</v>
      </c>
      <c r="J5" s="7" t="s">
        <v>89</v>
      </c>
      <c r="K5" s="7" t="s">
        <v>90</v>
      </c>
      <c r="L5" s="7" t="s">
        <v>77</v>
      </c>
      <c r="M5" s="7" t="s">
        <v>91</v>
      </c>
      <c r="N5" s="7" t="s">
        <v>92</v>
      </c>
      <c r="O5" s="7">
        <v>2022.0</v>
      </c>
      <c r="P5" s="7">
        <v>2022.0</v>
      </c>
      <c r="Q5" s="8" t="s">
        <v>70</v>
      </c>
      <c r="R5" s="8" t="s">
        <v>69</v>
      </c>
      <c r="S5" s="7" t="s">
        <v>93</v>
      </c>
      <c r="T5" s="8" t="s">
        <v>94</v>
      </c>
      <c r="U5" s="11" t="s">
        <v>95</v>
      </c>
      <c r="Y5" s="7" t="s">
        <v>72</v>
      </c>
      <c r="Z5" s="7"/>
      <c r="AA5" s="9" t="s">
        <v>96</v>
      </c>
      <c r="AB5" s="7"/>
    </row>
    <row r="6">
      <c r="A6" s="9" t="s">
        <v>4</v>
      </c>
      <c r="B6" s="9" t="s">
        <v>5</v>
      </c>
      <c r="C6" s="7" t="s">
        <v>8</v>
      </c>
      <c r="D6" s="7">
        <v>1.0</v>
      </c>
      <c r="E6" s="1" t="str">
        <f t="shared" si="1"/>
        <v>Directa</v>
      </c>
      <c r="F6" s="7">
        <v>100.0</v>
      </c>
      <c r="G6" s="7">
        <v>0.0</v>
      </c>
      <c r="H6" s="7" t="s">
        <v>97</v>
      </c>
      <c r="I6" s="7" t="s">
        <v>64</v>
      </c>
      <c r="J6" s="7" t="s">
        <v>98</v>
      </c>
      <c r="K6" s="7" t="str">
        <f t="shared" ref="K6:K12" si="2">CONCAT(J6, " (%)")</f>
        <v>Hogares con disponibilidad de agua dentro de la vivienda (%)</v>
      </c>
      <c r="L6" s="7" t="s">
        <v>67</v>
      </c>
      <c r="M6" s="7" t="s">
        <v>99</v>
      </c>
      <c r="O6" s="7">
        <v>2022.0</v>
      </c>
      <c r="P6" s="7">
        <v>2022.0</v>
      </c>
      <c r="Q6" s="8" t="s">
        <v>69</v>
      </c>
      <c r="R6" s="8" t="s">
        <v>70</v>
      </c>
      <c r="S6" s="8"/>
      <c r="T6" s="8" t="s">
        <v>100</v>
      </c>
      <c r="U6" s="12" t="s">
        <v>101</v>
      </c>
      <c r="W6" s="7" t="s">
        <v>102</v>
      </c>
      <c r="Y6" s="7" t="s">
        <v>103</v>
      </c>
      <c r="Z6" s="7"/>
      <c r="AA6" s="9" t="s">
        <v>104</v>
      </c>
      <c r="AB6" s="7"/>
    </row>
    <row r="7">
      <c r="A7" s="9" t="s">
        <v>4</v>
      </c>
      <c r="B7" s="9" t="s">
        <v>5</v>
      </c>
      <c r="C7" s="7" t="s">
        <v>9</v>
      </c>
      <c r="D7" s="7">
        <v>1.0</v>
      </c>
      <c r="E7" s="1" t="str">
        <f t="shared" si="1"/>
        <v>Directa</v>
      </c>
      <c r="F7" s="7">
        <v>100.0</v>
      </c>
      <c r="G7" s="7">
        <v>0.0</v>
      </c>
      <c r="H7" s="7" t="s">
        <v>105</v>
      </c>
      <c r="I7" s="7" t="s">
        <v>74</v>
      </c>
      <c r="J7" s="7" t="s">
        <v>106</v>
      </c>
      <c r="K7" s="7" t="str">
        <f t="shared" si="2"/>
        <v>Hogares con dotación diaria de agua (%)</v>
      </c>
      <c r="L7" s="7" t="s">
        <v>67</v>
      </c>
      <c r="M7" s="7" t="s">
        <v>107</v>
      </c>
      <c r="O7" s="7">
        <v>2022.0</v>
      </c>
      <c r="P7" s="7">
        <v>2022.0</v>
      </c>
      <c r="Q7" s="8" t="s">
        <v>69</v>
      </c>
      <c r="R7" s="8" t="s">
        <v>69</v>
      </c>
      <c r="S7" s="8" t="s">
        <v>108</v>
      </c>
      <c r="T7" s="8" t="s">
        <v>100</v>
      </c>
      <c r="U7" s="7" t="s">
        <v>109</v>
      </c>
      <c r="W7" s="7" t="s">
        <v>110</v>
      </c>
      <c r="Y7" s="7" t="s">
        <v>111</v>
      </c>
      <c r="Z7" s="7"/>
      <c r="AA7" s="14" t="s">
        <v>112</v>
      </c>
      <c r="AB7" s="7"/>
    </row>
    <row r="8">
      <c r="A8" s="9" t="s">
        <v>4</v>
      </c>
      <c r="B8" s="9" t="s">
        <v>5</v>
      </c>
      <c r="C8" s="7" t="s">
        <v>10</v>
      </c>
      <c r="D8" s="7">
        <v>1.0</v>
      </c>
      <c r="E8" s="1" t="str">
        <f t="shared" si="1"/>
        <v>Directa</v>
      </c>
      <c r="F8" s="7">
        <v>100.0</v>
      </c>
      <c r="G8" s="7">
        <v>0.0</v>
      </c>
      <c r="H8" s="7" t="s">
        <v>105</v>
      </c>
      <c r="I8" s="7" t="s">
        <v>64</v>
      </c>
      <c r="J8" s="7" t="s">
        <v>113</v>
      </c>
      <c r="K8" s="7" t="str">
        <f t="shared" si="2"/>
        <v>Hogares con servicio sanitario exclusivo para la vivienda (%)</v>
      </c>
      <c r="L8" s="7" t="s">
        <v>67</v>
      </c>
      <c r="M8" s="7" t="s">
        <v>107</v>
      </c>
      <c r="O8" s="7">
        <v>2022.0</v>
      </c>
      <c r="P8" s="7">
        <v>2022.0</v>
      </c>
      <c r="Q8" s="8" t="s">
        <v>69</v>
      </c>
      <c r="R8" s="8" t="s">
        <v>69</v>
      </c>
      <c r="S8" s="8" t="s">
        <v>114</v>
      </c>
      <c r="T8" s="8" t="s">
        <v>100</v>
      </c>
      <c r="U8" s="12" t="s">
        <v>101</v>
      </c>
      <c r="W8" s="7" t="s">
        <v>110</v>
      </c>
      <c r="Y8" s="7" t="s">
        <v>111</v>
      </c>
      <c r="Z8" s="7"/>
      <c r="AA8" s="14" t="s">
        <v>112</v>
      </c>
      <c r="AB8" s="7"/>
    </row>
    <row r="9">
      <c r="A9" s="9" t="s">
        <v>4</v>
      </c>
      <c r="B9" s="9" t="s">
        <v>6</v>
      </c>
      <c r="C9" s="7" t="s">
        <v>11</v>
      </c>
      <c r="D9" s="7">
        <v>-1.0</v>
      </c>
      <c r="E9" s="1" t="str">
        <f t="shared" si="1"/>
        <v>Inversa</v>
      </c>
      <c r="F9" s="7">
        <v>0.0</v>
      </c>
      <c r="H9" s="7" t="s">
        <v>64</v>
      </c>
      <c r="I9" s="7" t="s">
        <v>74</v>
      </c>
      <c r="J9" s="7" t="s">
        <v>115</v>
      </c>
      <c r="K9" s="7" t="str">
        <f t="shared" si="2"/>
        <v>Hogares con paredes material frágil (%)</v>
      </c>
      <c r="L9" s="7" t="s">
        <v>67</v>
      </c>
      <c r="M9" s="7" t="s">
        <v>116</v>
      </c>
      <c r="O9" s="7">
        <v>2022.0</v>
      </c>
      <c r="P9" s="7">
        <v>2022.0</v>
      </c>
      <c r="Q9" s="8" t="s">
        <v>69</v>
      </c>
      <c r="R9" s="8" t="s">
        <v>70</v>
      </c>
      <c r="S9" s="8"/>
      <c r="T9" s="8" t="s">
        <v>100</v>
      </c>
      <c r="U9" s="12" t="s">
        <v>117</v>
      </c>
      <c r="W9" s="7" t="s">
        <v>118</v>
      </c>
      <c r="Y9" s="7" t="s">
        <v>72</v>
      </c>
      <c r="AA9" s="9" t="s">
        <v>119</v>
      </c>
      <c r="AB9" s="7"/>
    </row>
    <row r="10">
      <c r="A10" s="9" t="s">
        <v>4</v>
      </c>
      <c r="B10" s="9" t="s">
        <v>6</v>
      </c>
      <c r="C10" s="7" t="s">
        <v>12</v>
      </c>
      <c r="D10" s="7">
        <v>-1.0</v>
      </c>
      <c r="E10" s="1" t="str">
        <f t="shared" si="1"/>
        <v>Inversa</v>
      </c>
      <c r="F10" s="7">
        <v>0.0</v>
      </c>
      <c r="H10" s="7" t="s">
        <v>105</v>
      </c>
      <c r="I10" s="7" t="s">
        <v>64</v>
      </c>
      <c r="J10" s="7" t="s">
        <v>120</v>
      </c>
      <c r="K10" s="7" t="str">
        <f t="shared" si="2"/>
        <v>Hogares con piso de tierra (%)</v>
      </c>
      <c r="L10" s="7" t="s">
        <v>67</v>
      </c>
      <c r="M10" s="7" t="s">
        <v>99</v>
      </c>
      <c r="O10" s="7">
        <v>2022.0</v>
      </c>
      <c r="P10" s="7">
        <v>2022.0</v>
      </c>
      <c r="Q10" s="8" t="s">
        <v>69</v>
      </c>
      <c r="R10" s="8" t="s">
        <v>70</v>
      </c>
      <c r="S10" s="8"/>
      <c r="T10" s="8" t="s">
        <v>100</v>
      </c>
      <c r="U10" s="12" t="s">
        <v>101</v>
      </c>
      <c r="Y10" s="7" t="s">
        <v>103</v>
      </c>
      <c r="Z10" s="7"/>
      <c r="AA10" s="9" t="s">
        <v>121</v>
      </c>
      <c r="AB10" s="7"/>
    </row>
    <row r="11">
      <c r="A11" s="9" t="s">
        <v>4</v>
      </c>
      <c r="B11" s="9" t="s">
        <v>6</v>
      </c>
      <c r="C11" s="7" t="s">
        <v>13</v>
      </c>
      <c r="D11" s="7">
        <v>-1.0</v>
      </c>
      <c r="E11" s="1" t="str">
        <f t="shared" si="1"/>
        <v>Inversa</v>
      </c>
      <c r="F11" s="7">
        <v>0.0</v>
      </c>
      <c r="G11" s="7">
        <v>100.0</v>
      </c>
      <c r="H11" s="7" t="s">
        <v>74</v>
      </c>
      <c r="I11" s="7" t="s">
        <v>64</v>
      </c>
      <c r="J11" s="7" t="s">
        <v>122</v>
      </c>
      <c r="K11" s="7" t="str">
        <f t="shared" si="2"/>
        <v>Hogares que cocinan con leña o carbón (%)</v>
      </c>
      <c r="L11" s="7" t="s">
        <v>67</v>
      </c>
      <c r="M11" s="7" t="s">
        <v>99</v>
      </c>
      <c r="O11" s="7">
        <v>2022.0</v>
      </c>
      <c r="P11" s="7">
        <v>2022.0</v>
      </c>
      <c r="Q11" s="8" t="s">
        <v>69</v>
      </c>
      <c r="R11" s="8" t="s">
        <v>70</v>
      </c>
      <c r="S11" s="8"/>
      <c r="T11" s="8" t="s">
        <v>100</v>
      </c>
      <c r="U11" s="12" t="s">
        <v>101</v>
      </c>
      <c r="W11" s="15"/>
      <c r="Y11" s="7" t="s">
        <v>103</v>
      </c>
      <c r="Z11" s="7"/>
      <c r="AA11" s="9" t="s">
        <v>119</v>
      </c>
      <c r="AB11" s="7"/>
    </row>
    <row r="12">
      <c r="A12" s="9" t="s">
        <v>4</v>
      </c>
      <c r="B12" s="9" t="s">
        <v>6</v>
      </c>
      <c r="C12" s="7" t="s">
        <v>14</v>
      </c>
      <c r="D12" s="7">
        <v>-1.0</v>
      </c>
      <c r="E12" s="1" t="str">
        <f t="shared" si="1"/>
        <v>Inversa</v>
      </c>
      <c r="F12" s="7">
        <v>0.0</v>
      </c>
      <c r="G12" s="7">
        <v>100.0</v>
      </c>
      <c r="H12" s="7" t="s">
        <v>63</v>
      </c>
      <c r="I12" s="7" t="s">
        <v>74</v>
      </c>
      <c r="J12" s="7" t="s">
        <v>123</v>
      </c>
      <c r="K12" s="7" t="str">
        <f t="shared" si="2"/>
        <v>Hogares en hacinamiento (%)</v>
      </c>
      <c r="L12" s="7" t="s">
        <v>67</v>
      </c>
      <c r="M12" s="7" t="s">
        <v>124</v>
      </c>
      <c r="O12" s="7">
        <v>2022.0</v>
      </c>
      <c r="P12" s="7">
        <v>2022.0</v>
      </c>
      <c r="Q12" s="8" t="s">
        <v>69</v>
      </c>
      <c r="R12" s="8" t="s">
        <v>69</v>
      </c>
      <c r="S12" s="8"/>
      <c r="T12" s="8" t="s">
        <v>100</v>
      </c>
      <c r="U12" s="13" t="s">
        <v>125</v>
      </c>
      <c r="X12" s="12"/>
      <c r="Y12" s="7" t="s">
        <v>103</v>
      </c>
      <c r="Z12" s="7"/>
      <c r="AA12" s="7" t="s">
        <v>126</v>
      </c>
      <c r="AB12" s="7"/>
    </row>
    <row r="13">
      <c r="A13" s="9" t="s">
        <v>4</v>
      </c>
      <c r="B13" s="9" t="s">
        <v>7</v>
      </c>
      <c r="C13" s="7" t="s">
        <v>15</v>
      </c>
      <c r="D13" s="7">
        <v>-1.0</v>
      </c>
      <c r="E13" s="1" t="str">
        <f t="shared" si="1"/>
        <v>Inversa</v>
      </c>
      <c r="F13" s="7">
        <v>0.0</v>
      </c>
      <c r="G13" s="7"/>
      <c r="H13" s="7" t="s">
        <v>74</v>
      </c>
      <c r="I13" s="7" t="s">
        <v>74</v>
      </c>
      <c r="J13" s="7" t="s">
        <v>127</v>
      </c>
      <c r="K13" s="7" t="s">
        <v>128</v>
      </c>
      <c r="L13" s="7"/>
      <c r="M13" s="7" t="s">
        <v>129</v>
      </c>
      <c r="N13" s="7" t="s">
        <v>92</v>
      </c>
      <c r="O13" s="7">
        <v>2023.0</v>
      </c>
      <c r="P13" s="7">
        <v>2023.0</v>
      </c>
      <c r="Q13" s="8" t="s">
        <v>69</v>
      </c>
      <c r="R13" s="8" t="s">
        <v>69</v>
      </c>
      <c r="S13" s="8"/>
      <c r="T13" s="8" t="s">
        <v>130</v>
      </c>
      <c r="U13" s="16" t="s">
        <v>131</v>
      </c>
      <c r="V13" s="7" t="s">
        <v>132</v>
      </c>
      <c r="Y13" s="7" t="s">
        <v>133</v>
      </c>
      <c r="Z13" s="7"/>
      <c r="AA13" s="9" t="s">
        <v>134</v>
      </c>
      <c r="AB13" s="7"/>
    </row>
    <row r="14">
      <c r="A14" s="9" t="s">
        <v>4</v>
      </c>
      <c r="B14" s="9" t="s">
        <v>7</v>
      </c>
      <c r="C14" s="7" t="s">
        <v>16</v>
      </c>
      <c r="D14" s="7">
        <v>-1.0</v>
      </c>
      <c r="E14" s="1" t="str">
        <f t="shared" si="1"/>
        <v>Inversa</v>
      </c>
      <c r="F14" s="7">
        <v>0.0</v>
      </c>
      <c r="G14" s="7"/>
      <c r="H14" s="7" t="s">
        <v>135</v>
      </c>
      <c r="I14" s="7" t="s">
        <v>64</v>
      </c>
      <c r="J14" s="7" t="s">
        <v>136</v>
      </c>
      <c r="K14" s="7" t="s">
        <v>137</v>
      </c>
      <c r="L14" s="7"/>
      <c r="M14" s="7" t="s">
        <v>91</v>
      </c>
      <c r="N14" s="7" t="s">
        <v>92</v>
      </c>
      <c r="O14" s="7">
        <v>2023.0</v>
      </c>
      <c r="P14" s="7">
        <v>2023.0</v>
      </c>
      <c r="Q14" s="8" t="s">
        <v>69</v>
      </c>
      <c r="R14" s="8" t="s">
        <v>69</v>
      </c>
      <c r="S14" s="8" t="s">
        <v>138</v>
      </c>
      <c r="T14" s="8" t="s">
        <v>139</v>
      </c>
      <c r="U14" s="13" t="s">
        <v>82</v>
      </c>
      <c r="Y14" s="7" t="s">
        <v>72</v>
      </c>
      <c r="Z14" s="7"/>
      <c r="AA14" s="9" t="s">
        <v>140</v>
      </c>
      <c r="AB14" s="7"/>
    </row>
    <row r="15">
      <c r="A15" s="9" t="s">
        <v>4</v>
      </c>
      <c r="B15" s="9" t="s">
        <v>7</v>
      </c>
      <c r="C15" s="7" t="s">
        <v>17</v>
      </c>
      <c r="D15" s="7">
        <v>-1.0</v>
      </c>
      <c r="E15" s="1" t="str">
        <f t="shared" si="1"/>
        <v>Inversa</v>
      </c>
      <c r="F15" s="7">
        <v>1.0</v>
      </c>
      <c r="G15" s="7">
        <v>5.0</v>
      </c>
      <c r="H15" s="7" t="s">
        <v>141</v>
      </c>
      <c r="I15" s="7" t="s">
        <v>64</v>
      </c>
      <c r="J15" s="7" t="s">
        <v>142</v>
      </c>
      <c r="K15" s="7" t="s">
        <v>143</v>
      </c>
      <c r="L15" s="7"/>
      <c r="M15" s="7" t="s">
        <v>144</v>
      </c>
      <c r="O15" s="7">
        <v>2023.0</v>
      </c>
      <c r="P15" s="7">
        <v>2023.0</v>
      </c>
      <c r="Q15" s="8" t="s">
        <v>69</v>
      </c>
      <c r="R15" s="8" t="s">
        <v>70</v>
      </c>
      <c r="S15" s="8"/>
      <c r="T15" s="8"/>
      <c r="U15" s="13" t="s">
        <v>145</v>
      </c>
      <c r="X15" s="12"/>
      <c r="Y15" s="7" t="s">
        <v>72</v>
      </c>
      <c r="Z15" s="7"/>
      <c r="AA15" s="9" t="s">
        <v>146</v>
      </c>
      <c r="AB15" s="7"/>
    </row>
    <row r="16">
      <c r="A16" s="9" t="s">
        <v>4</v>
      </c>
      <c r="B16" s="9" t="s">
        <v>7</v>
      </c>
      <c r="C16" s="7" t="s">
        <v>18</v>
      </c>
      <c r="D16" s="7">
        <v>-1.0</v>
      </c>
      <c r="E16" s="1" t="str">
        <f t="shared" si="1"/>
        <v>Inversa</v>
      </c>
      <c r="F16" s="7">
        <v>1.0</v>
      </c>
      <c r="G16" s="7">
        <v>5.0</v>
      </c>
      <c r="H16" s="7" t="s">
        <v>147</v>
      </c>
      <c r="I16" s="7" t="s">
        <v>74</v>
      </c>
      <c r="J16" s="7" t="s">
        <v>148</v>
      </c>
      <c r="K16" s="7" t="s">
        <v>149</v>
      </c>
      <c r="L16" s="7"/>
      <c r="M16" s="7" t="s">
        <v>144</v>
      </c>
      <c r="O16" s="7">
        <v>2023.0</v>
      </c>
      <c r="P16" s="7">
        <v>2023.0</v>
      </c>
      <c r="Q16" s="8" t="s">
        <v>69</v>
      </c>
      <c r="R16" s="8" t="s">
        <v>70</v>
      </c>
      <c r="S16" s="8"/>
      <c r="T16" s="8"/>
      <c r="U16" s="13" t="s">
        <v>150</v>
      </c>
      <c r="W16" s="7">
        <v>2022.0</v>
      </c>
      <c r="X16" s="12"/>
      <c r="Y16" s="7" t="s">
        <v>72</v>
      </c>
      <c r="Z16" s="7"/>
      <c r="AA16" s="9" t="s">
        <v>151</v>
      </c>
      <c r="AB16" s="7"/>
    </row>
    <row r="17">
      <c r="A17" s="9" t="s">
        <v>4</v>
      </c>
      <c r="B17" s="9" t="s">
        <v>7</v>
      </c>
      <c r="C17" s="7" t="s">
        <v>19</v>
      </c>
      <c r="D17" s="7">
        <v>-1.0</v>
      </c>
      <c r="E17" s="1" t="str">
        <f t="shared" si="1"/>
        <v>Inversa</v>
      </c>
      <c r="F17" s="7">
        <v>0.0</v>
      </c>
      <c r="G17" s="7">
        <v>100.0</v>
      </c>
      <c r="H17" s="7" t="s">
        <v>74</v>
      </c>
      <c r="I17" s="7" t="s">
        <v>74</v>
      </c>
      <c r="J17" s="7" t="s">
        <v>152</v>
      </c>
      <c r="K17" s="7" t="s">
        <v>153</v>
      </c>
      <c r="L17" s="7" t="s">
        <v>67</v>
      </c>
      <c r="M17" s="7" t="s">
        <v>154</v>
      </c>
      <c r="O17" s="7">
        <v>2024.0</v>
      </c>
      <c r="P17" s="7">
        <v>2024.0</v>
      </c>
      <c r="Q17" s="8" t="s">
        <v>69</v>
      </c>
      <c r="R17" s="8" t="s">
        <v>70</v>
      </c>
      <c r="S17" s="8"/>
      <c r="T17" s="8"/>
      <c r="U17" s="11" t="s">
        <v>155</v>
      </c>
      <c r="V17" s="7" t="s">
        <v>156</v>
      </c>
      <c r="Y17" s="7" t="s">
        <v>72</v>
      </c>
      <c r="Z17" s="7"/>
      <c r="AA17" s="9" t="s">
        <v>157</v>
      </c>
      <c r="AB17" s="7"/>
    </row>
    <row r="18">
      <c r="A18" s="9" t="s">
        <v>5</v>
      </c>
      <c r="B18" s="9" t="s">
        <v>8</v>
      </c>
      <c r="C18" s="7" t="s">
        <v>20</v>
      </c>
      <c r="D18" s="7">
        <v>1.0</v>
      </c>
      <c r="E18" s="1" t="str">
        <f t="shared" si="1"/>
        <v>Directa</v>
      </c>
      <c r="F18" s="7">
        <v>100.0</v>
      </c>
      <c r="G18" s="7"/>
      <c r="H18" s="7" t="s">
        <v>64</v>
      </c>
      <c r="I18" s="7" t="s">
        <v>64</v>
      </c>
      <c r="J18" s="7" t="s">
        <v>158</v>
      </c>
      <c r="K18" s="7" t="s">
        <v>159</v>
      </c>
      <c r="L18" s="7"/>
      <c r="M18" s="7" t="s">
        <v>160</v>
      </c>
      <c r="N18" s="7" t="s">
        <v>161</v>
      </c>
      <c r="O18" s="7">
        <v>2023.0</v>
      </c>
      <c r="P18" s="7">
        <v>2023.0</v>
      </c>
      <c r="Q18" s="8" t="s">
        <v>69</v>
      </c>
      <c r="R18" s="15" t="s">
        <v>69</v>
      </c>
      <c r="S18" s="15"/>
      <c r="T18" s="15" t="s">
        <v>162</v>
      </c>
      <c r="U18" s="16" t="s">
        <v>163</v>
      </c>
      <c r="V18" s="7" t="s">
        <v>161</v>
      </c>
      <c r="W18" s="7" t="s">
        <v>164</v>
      </c>
      <c r="Y18" s="7" t="s">
        <v>72</v>
      </c>
      <c r="Z18" s="7"/>
      <c r="AA18" s="9" t="s">
        <v>165</v>
      </c>
      <c r="AB18" s="7"/>
    </row>
    <row r="19">
      <c r="A19" s="9" t="s">
        <v>5</v>
      </c>
      <c r="B19" s="9" t="s">
        <v>8</v>
      </c>
      <c r="C19" s="7" t="s">
        <v>21</v>
      </c>
      <c r="D19" s="7">
        <v>-1.0</v>
      </c>
      <c r="E19" s="1" t="str">
        <f t="shared" si="1"/>
        <v>Inversa</v>
      </c>
      <c r="F19" s="7">
        <v>0.0</v>
      </c>
      <c r="G19" s="7">
        <v>100.0</v>
      </c>
      <c r="H19" s="7" t="s">
        <v>63</v>
      </c>
      <c r="I19" s="7" t="s">
        <v>64</v>
      </c>
      <c r="J19" s="7" t="s">
        <v>166</v>
      </c>
      <c r="K19" s="7" t="s">
        <v>167</v>
      </c>
      <c r="L19" s="7" t="s">
        <v>67</v>
      </c>
      <c r="M19" s="7" t="s">
        <v>168</v>
      </c>
      <c r="N19" s="7" t="s">
        <v>161</v>
      </c>
      <c r="O19" s="7">
        <v>2023.0</v>
      </c>
      <c r="P19" s="7">
        <v>2023.0</v>
      </c>
      <c r="Q19" s="8" t="s">
        <v>69</v>
      </c>
      <c r="R19" s="8" t="s">
        <v>70</v>
      </c>
      <c r="S19" s="8"/>
      <c r="T19" s="8"/>
      <c r="U19" s="13" t="s">
        <v>169</v>
      </c>
      <c r="V19" s="7" t="s">
        <v>161</v>
      </c>
      <c r="W19" s="12" t="s">
        <v>170</v>
      </c>
      <c r="Y19" s="7" t="s">
        <v>72</v>
      </c>
      <c r="Z19" s="7"/>
      <c r="AA19" s="7" t="s">
        <v>171</v>
      </c>
      <c r="AB19" s="7"/>
    </row>
    <row r="20">
      <c r="A20" s="9" t="s">
        <v>5</v>
      </c>
      <c r="B20" s="9" t="s">
        <v>8</v>
      </c>
      <c r="C20" s="7" t="s">
        <v>22</v>
      </c>
      <c r="D20" s="7">
        <v>1.0</v>
      </c>
      <c r="E20" s="1" t="str">
        <f t="shared" si="1"/>
        <v>Directa</v>
      </c>
      <c r="G20" s="7"/>
      <c r="H20" s="7" t="s">
        <v>64</v>
      </c>
      <c r="I20" s="7" t="s">
        <v>74</v>
      </c>
      <c r="J20" s="7" t="s">
        <v>172</v>
      </c>
      <c r="K20" s="7" t="s">
        <v>173</v>
      </c>
      <c r="L20" s="7"/>
      <c r="M20" s="7" t="s">
        <v>160</v>
      </c>
      <c r="N20" s="7" t="s">
        <v>161</v>
      </c>
      <c r="O20" s="7">
        <v>2023.0</v>
      </c>
      <c r="P20" s="7">
        <v>2023.0</v>
      </c>
      <c r="Q20" s="8" t="s">
        <v>69</v>
      </c>
      <c r="R20" s="8" t="s">
        <v>69</v>
      </c>
      <c r="S20" s="8"/>
      <c r="T20" s="8"/>
      <c r="U20" s="17" t="s">
        <v>174</v>
      </c>
      <c r="V20" s="7" t="s">
        <v>161</v>
      </c>
      <c r="W20" s="7" t="s">
        <v>164</v>
      </c>
      <c r="X20" s="12" t="s">
        <v>175</v>
      </c>
      <c r="Y20" s="7" t="s">
        <v>72</v>
      </c>
      <c r="Z20" s="7" t="s">
        <v>176</v>
      </c>
      <c r="AA20" s="9" t="s">
        <v>177</v>
      </c>
      <c r="AB20" s="7"/>
    </row>
    <row r="21">
      <c r="A21" s="9" t="s">
        <v>5</v>
      </c>
      <c r="B21" s="9" t="s">
        <v>8</v>
      </c>
      <c r="C21" s="7" t="s">
        <v>23</v>
      </c>
      <c r="D21" s="7">
        <v>1.0</v>
      </c>
      <c r="E21" s="1" t="str">
        <f t="shared" si="1"/>
        <v>Directa</v>
      </c>
      <c r="G21" s="7"/>
      <c r="H21" s="7" t="s">
        <v>64</v>
      </c>
      <c r="I21" s="7" t="s">
        <v>74</v>
      </c>
      <c r="J21" s="7" t="s">
        <v>178</v>
      </c>
      <c r="K21" s="7" t="s">
        <v>179</v>
      </c>
      <c r="L21" s="7"/>
      <c r="M21" s="7" t="s">
        <v>160</v>
      </c>
      <c r="N21" s="7" t="s">
        <v>161</v>
      </c>
      <c r="O21" s="7">
        <v>2023.0</v>
      </c>
      <c r="P21" s="7">
        <v>2023.0</v>
      </c>
      <c r="Q21" s="8" t="s">
        <v>69</v>
      </c>
      <c r="R21" s="15" t="s">
        <v>69</v>
      </c>
      <c r="S21" s="15"/>
      <c r="T21" s="15"/>
      <c r="U21" s="16" t="s">
        <v>180</v>
      </c>
      <c r="V21" s="7" t="s">
        <v>161</v>
      </c>
      <c r="W21" s="7" t="s">
        <v>164</v>
      </c>
      <c r="X21" s="12" t="s">
        <v>175</v>
      </c>
      <c r="Y21" s="7" t="s">
        <v>72</v>
      </c>
      <c r="Z21" s="7" t="s">
        <v>176</v>
      </c>
      <c r="AA21" s="9" t="s">
        <v>177</v>
      </c>
      <c r="AB21" s="7"/>
    </row>
    <row r="22">
      <c r="A22" s="9" t="s">
        <v>5</v>
      </c>
      <c r="B22" s="9" t="s">
        <v>8</v>
      </c>
      <c r="C22" s="7" t="s">
        <v>24</v>
      </c>
      <c r="D22" s="7">
        <v>1.0</v>
      </c>
      <c r="E22" s="1" t="str">
        <f t="shared" si="1"/>
        <v>Directa</v>
      </c>
      <c r="F22" s="7"/>
      <c r="G22" s="7"/>
      <c r="H22" s="7" t="s">
        <v>64</v>
      </c>
      <c r="I22" s="7" t="s">
        <v>74</v>
      </c>
      <c r="J22" s="7" t="s">
        <v>181</v>
      </c>
      <c r="K22" s="7" t="s">
        <v>182</v>
      </c>
      <c r="L22" s="7" t="s">
        <v>67</v>
      </c>
      <c r="M22" s="7" t="s">
        <v>160</v>
      </c>
      <c r="N22" s="7" t="s">
        <v>161</v>
      </c>
      <c r="O22" s="7">
        <v>2023.0</v>
      </c>
      <c r="P22" s="7">
        <v>2023.0</v>
      </c>
      <c r="Q22" s="8" t="s">
        <v>69</v>
      </c>
      <c r="R22" s="15" t="s">
        <v>69</v>
      </c>
      <c r="S22" s="15"/>
      <c r="T22" s="15" t="s">
        <v>162</v>
      </c>
      <c r="U22" s="16" t="s">
        <v>163</v>
      </c>
      <c r="W22" s="12"/>
      <c r="Y22" s="7" t="s">
        <v>183</v>
      </c>
      <c r="Z22" s="7"/>
      <c r="AA22" s="9" t="s">
        <v>184</v>
      </c>
      <c r="AB22" s="7"/>
    </row>
    <row r="23">
      <c r="A23" s="9" t="s">
        <v>5</v>
      </c>
      <c r="B23" s="9" t="s">
        <v>9</v>
      </c>
      <c r="C23" s="7" t="s">
        <v>25</v>
      </c>
      <c r="D23" s="7">
        <v>1.0</v>
      </c>
      <c r="E23" s="1" t="str">
        <f t="shared" si="1"/>
        <v>Directa</v>
      </c>
      <c r="F23" s="7">
        <v>100.0</v>
      </c>
      <c r="G23" s="7">
        <v>0.0</v>
      </c>
      <c r="H23" s="7" t="s">
        <v>63</v>
      </c>
      <c r="I23" s="7" t="s">
        <v>74</v>
      </c>
      <c r="J23" s="7" t="s">
        <v>185</v>
      </c>
      <c r="K23" s="7" t="s">
        <v>186</v>
      </c>
      <c r="L23" s="7" t="s">
        <v>67</v>
      </c>
      <c r="M23" s="7" t="s">
        <v>187</v>
      </c>
      <c r="N23" s="7" t="s">
        <v>188</v>
      </c>
      <c r="O23" s="7">
        <v>2023.0</v>
      </c>
      <c r="P23" s="7">
        <v>2023.0</v>
      </c>
      <c r="Q23" s="8" t="s">
        <v>69</v>
      </c>
      <c r="R23" s="8" t="s">
        <v>70</v>
      </c>
      <c r="S23" s="8"/>
      <c r="T23" s="8"/>
      <c r="U23" s="11" t="s">
        <v>189</v>
      </c>
      <c r="V23" s="7" t="s">
        <v>190</v>
      </c>
      <c r="Y23" s="7" t="s">
        <v>72</v>
      </c>
      <c r="Z23" s="7"/>
      <c r="AA23" s="9" t="s">
        <v>191</v>
      </c>
      <c r="AB23" s="7"/>
    </row>
    <row r="24">
      <c r="A24" s="9" t="s">
        <v>5</v>
      </c>
      <c r="B24" s="9" t="s">
        <v>9</v>
      </c>
      <c r="C24" s="7" t="s">
        <v>26</v>
      </c>
      <c r="D24" s="7">
        <v>1.0</v>
      </c>
      <c r="E24" s="1" t="str">
        <f t="shared" si="1"/>
        <v>Directa</v>
      </c>
      <c r="G24" s="7">
        <v>0.0</v>
      </c>
      <c r="H24" s="7" t="s">
        <v>63</v>
      </c>
      <c r="I24" s="7" t="s">
        <v>74</v>
      </c>
      <c r="J24" s="7" t="s">
        <v>192</v>
      </c>
      <c r="K24" s="7" t="str">
        <f t="shared" ref="K24:K25" si="3">CONCAT(J24, " (%)")</f>
        <v>Hogares con computadoras (%)</v>
      </c>
      <c r="L24" s="7" t="s">
        <v>67</v>
      </c>
      <c r="M24" s="7" t="s">
        <v>187</v>
      </c>
      <c r="N24" s="7" t="s">
        <v>188</v>
      </c>
      <c r="O24" s="7">
        <v>2023.0</v>
      </c>
      <c r="P24" s="7">
        <v>2023.0</v>
      </c>
      <c r="Q24" s="8" t="s">
        <v>69</v>
      </c>
      <c r="R24" s="8" t="s">
        <v>70</v>
      </c>
      <c r="S24" s="8"/>
      <c r="T24" s="8"/>
      <c r="U24" s="11" t="s">
        <v>189</v>
      </c>
      <c r="V24" s="7">
        <v>2024.0</v>
      </c>
      <c r="Y24" s="7" t="s">
        <v>72</v>
      </c>
      <c r="AA24" s="9" t="s">
        <v>193</v>
      </c>
      <c r="AB24" s="7"/>
    </row>
    <row r="25">
      <c r="A25" s="9" t="s">
        <v>5</v>
      </c>
      <c r="B25" s="9" t="s">
        <v>9</v>
      </c>
      <c r="C25" s="7" t="s">
        <v>27</v>
      </c>
      <c r="D25" s="7">
        <v>1.0</v>
      </c>
      <c r="E25" s="1" t="str">
        <f t="shared" si="1"/>
        <v>Directa</v>
      </c>
      <c r="F25" s="7">
        <v>100.0</v>
      </c>
      <c r="G25" s="7">
        <v>0.0</v>
      </c>
      <c r="H25" s="7" t="s">
        <v>63</v>
      </c>
      <c r="I25" s="7" t="s">
        <v>74</v>
      </c>
      <c r="J25" s="7" t="s">
        <v>194</v>
      </c>
      <c r="K25" s="7" t="str">
        <f t="shared" si="3"/>
        <v>Hogares con conexión a internet (%)</v>
      </c>
      <c r="L25" s="7" t="s">
        <v>67</v>
      </c>
      <c r="M25" s="7" t="s">
        <v>187</v>
      </c>
      <c r="N25" s="7" t="s">
        <v>188</v>
      </c>
      <c r="O25" s="7">
        <v>2023.0</v>
      </c>
      <c r="P25" s="7">
        <v>2023.0</v>
      </c>
      <c r="Q25" s="8" t="s">
        <v>69</v>
      </c>
      <c r="R25" s="8" t="s">
        <v>70</v>
      </c>
      <c r="S25" s="8"/>
      <c r="T25" s="8"/>
      <c r="U25" s="11" t="s">
        <v>189</v>
      </c>
      <c r="Y25" s="7" t="s">
        <v>72</v>
      </c>
      <c r="Z25" s="7"/>
      <c r="AA25" s="9" t="s">
        <v>193</v>
      </c>
      <c r="AB25" s="7"/>
    </row>
    <row r="26">
      <c r="A26" s="9" t="s">
        <v>5</v>
      </c>
      <c r="B26" s="9" t="s">
        <v>9</v>
      </c>
      <c r="C26" s="7" t="s">
        <v>28</v>
      </c>
      <c r="D26" s="7">
        <v>-1.0</v>
      </c>
      <c r="E26" s="1" t="str">
        <f t="shared" si="1"/>
        <v>Inversa</v>
      </c>
      <c r="F26" s="7">
        <v>0.0</v>
      </c>
      <c r="G26" s="7"/>
      <c r="H26" s="7" t="s">
        <v>64</v>
      </c>
      <c r="I26" s="7" t="s">
        <v>64</v>
      </c>
      <c r="J26" s="7" t="s">
        <v>195</v>
      </c>
      <c r="K26" s="7" t="s">
        <v>196</v>
      </c>
      <c r="L26" s="7"/>
      <c r="M26" s="7" t="s">
        <v>197</v>
      </c>
      <c r="N26" s="7" t="s">
        <v>198</v>
      </c>
      <c r="O26" s="7">
        <v>2022.0</v>
      </c>
      <c r="P26" s="7">
        <v>2022.0</v>
      </c>
      <c r="Q26" s="8" t="s">
        <v>69</v>
      </c>
      <c r="R26" s="8" t="s">
        <v>69</v>
      </c>
      <c r="S26" s="8"/>
      <c r="T26" s="8" t="s">
        <v>199</v>
      </c>
      <c r="U26" s="16" t="s">
        <v>200</v>
      </c>
      <c r="V26" s="7">
        <v>2024.0</v>
      </c>
      <c r="W26" s="7"/>
      <c r="Y26" s="7" t="s">
        <v>201</v>
      </c>
      <c r="Z26" s="7" t="s">
        <v>202</v>
      </c>
      <c r="AA26" s="9" t="s">
        <v>203</v>
      </c>
      <c r="AB26" s="7"/>
    </row>
    <row r="27">
      <c r="A27" s="9" t="s">
        <v>5</v>
      </c>
      <c r="B27" s="9" t="s">
        <v>10</v>
      </c>
      <c r="C27" s="7" t="s">
        <v>29</v>
      </c>
      <c r="D27" s="7">
        <v>1.0</v>
      </c>
      <c r="E27" s="1" t="str">
        <f t="shared" si="1"/>
        <v>Directa</v>
      </c>
      <c r="F27" s="7">
        <v>83.7</v>
      </c>
      <c r="H27" s="7" t="s">
        <v>74</v>
      </c>
      <c r="I27" s="7" t="s">
        <v>74</v>
      </c>
      <c r="J27" s="7" t="s">
        <v>204</v>
      </c>
      <c r="K27" s="7" t="s">
        <v>205</v>
      </c>
      <c r="L27" s="7" t="s">
        <v>206</v>
      </c>
      <c r="M27" s="7" t="s">
        <v>207</v>
      </c>
      <c r="N27" s="7" t="s">
        <v>208</v>
      </c>
      <c r="O27" s="7">
        <v>2024.0</v>
      </c>
      <c r="P27" s="7">
        <v>2024.0</v>
      </c>
      <c r="Q27" s="8" t="s">
        <v>69</v>
      </c>
      <c r="R27" s="8" t="s">
        <v>70</v>
      </c>
      <c r="S27" s="8"/>
      <c r="T27" s="8"/>
      <c r="U27" s="16" t="s">
        <v>209</v>
      </c>
      <c r="V27" s="7">
        <v>2024.0</v>
      </c>
      <c r="W27" s="7" t="s">
        <v>210</v>
      </c>
      <c r="Y27" s="7" t="s">
        <v>72</v>
      </c>
      <c r="Z27" s="7"/>
      <c r="AA27" s="9" t="s">
        <v>140</v>
      </c>
      <c r="AB27" s="7"/>
    </row>
    <row r="28">
      <c r="A28" s="9" t="s">
        <v>5</v>
      </c>
      <c r="B28" s="9" t="s">
        <v>10</v>
      </c>
      <c r="C28" s="7" t="s">
        <v>30</v>
      </c>
      <c r="D28" s="7">
        <v>-1.0</v>
      </c>
      <c r="E28" s="1" t="str">
        <f t="shared" si="1"/>
        <v>Inversa</v>
      </c>
      <c r="F28" s="7">
        <v>0.0</v>
      </c>
      <c r="G28" s="7"/>
      <c r="H28" s="7" t="s">
        <v>74</v>
      </c>
      <c r="I28" s="7" t="s">
        <v>74</v>
      </c>
      <c r="J28" s="7" t="s">
        <v>211</v>
      </c>
      <c r="K28" s="7" t="s">
        <v>212</v>
      </c>
      <c r="L28" s="7" t="s">
        <v>213</v>
      </c>
      <c r="M28" s="7" t="s">
        <v>214</v>
      </c>
      <c r="N28" s="7" t="s">
        <v>215</v>
      </c>
      <c r="O28" s="7">
        <v>2022.0</v>
      </c>
      <c r="P28" s="7">
        <v>2022.0</v>
      </c>
      <c r="Q28" s="7" t="s">
        <v>70</v>
      </c>
      <c r="R28" s="8" t="s">
        <v>69</v>
      </c>
      <c r="S28" s="8"/>
      <c r="T28" s="8" t="s">
        <v>216</v>
      </c>
      <c r="U28" s="16" t="s">
        <v>217</v>
      </c>
      <c r="Y28" s="7" t="s">
        <v>133</v>
      </c>
      <c r="Z28" s="7"/>
      <c r="AA28" s="9" t="s">
        <v>203</v>
      </c>
      <c r="AB28" s="7"/>
    </row>
    <row r="29">
      <c r="A29" s="9" t="s">
        <v>5</v>
      </c>
      <c r="B29" s="9" t="s">
        <v>10</v>
      </c>
      <c r="C29" s="7" t="s">
        <v>31</v>
      </c>
      <c r="D29" s="7">
        <v>-1.0</v>
      </c>
      <c r="E29" s="1" t="str">
        <f t="shared" si="1"/>
        <v>Inversa</v>
      </c>
      <c r="F29" s="7">
        <v>0.0</v>
      </c>
      <c r="G29" s="7"/>
      <c r="H29" s="7" t="s">
        <v>74</v>
      </c>
      <c r="I29" s="7" t="s">
        <v>74</v>
      </c>
      <c r="J29" s="7" t="s">
        <v>218</v>
      </c>
      <c r="K29" s="7" t="str">
        <f t="shared" ref="K29:K30" si="4">CONCAT(J29, " (tasa por cada 100 mil habitantes)")</f>
        <v>Mortalidad por enfermedades circulatorias (tasa por cada 100 mil habitantes)</v>
      </c>
      <c r="L29" s="7" t="s">
        <v>213</v>
      </c>
      <c r="M29" s="7" t="s">
        <v>91</v>
      </c>
      <c r="N29" s="7" t="s">
        <v>215</v>
      </c>
      <c r="O29" s="7">
        <v>2022.0</v>
      </c>
      <c r="P29" s="7">
        <v>2022.0</v>
      </c>
      <c r="Q29" s="7" t="s">
        <v>70</v>
      </c>
      <c r="R29" s="8" t="s">
        <v>69</v>
      </c>
      <c r="S29" s="8"/>
      <c r="T29" s="8" t="s">
        <v>219</v>
      </c>
      <c r="U29" s="11" t="s">
        <v>220</v>
      </c>
      <c r="Y29" s="7" t="s">
        <v>133</v>
      </c>
      <c r="Z29" s="7"/>
      <c r="AA29" s="9" t="s">
        <v>221</v>
      </c>
      <c r="AB29" s="7"/>
    </row>
    <row r="30">
      <c r="A30" s="9" t="s">
        <v>5</v>
      </c>
      <c r="B30" s="9" t="s">
        <v>10</v>
      </c>
      <c r="C30" s="7" t="s">
        <v>32</v>
      </c>
      <c r="D30" s="7">
        <v>-1.0</v>
      </c>
      <c r="E30" s="1" t="str">
        <f t="shared" si="1"/>
        <v>Inversa</v>
      </c>
      <c r="F30" s="7">
        <v>0.0</v>
      </c>
      <c r="G30" s="7"/>
      <c r="H30" s="7" t="s">
        <v>74</v>
      </c>
      <c r="I30" s="7" t="s">
        <v>64</v>
      </c>
      <c r="J30" s="7" t="s">
        <v>222</v>
      </c>
      <c r="K30" s="7" t="str">
        <f t="shared" si="4"/>
        <v>Mortalidad por diabetes (tasa por cada 100 mil habitantes)</v>
      </c>
      <c r="L30" s="7" t="s">
        <v>213</v>
      </c>
      <c r="M30" s="7" t="s">
        <v>91</v>
      </c>
      <c r="N30" s="7" t="s">
        <v>215</v>
      </c>
      <c r="O30" s="7">
        <v>2022.0</v>
      </c>
      <c r="P30" s="7">
        <v>2022.0</v>
      </c>
      <c r="Q30" s="7" t="s">
        <v>70</v>
      </c>
      <c r="R30" s="8" t="s">
        <v>69</v>
      </c>
      <c r="S30" s="8"/>
      <c r="T30" s="8" t="s">
        <v>223</v>
      </c>
      <c r="U30" s="11" t="s">
        <v>220</v>
      </c>
      <c r="Y30" s="7" t="s">
        <v>133</v>
      </c>
      <c r="Z30" s="7"/>
      <c r="AA30" s="9" t="s">
        <v>224</v>
      </c>
      <c r="AB30" s="7"/>
    </row>
    <row r="31">
      <c r="A31" s="9" t="s">
        <v>5</v>
      </c>
      <c r="B31" s="9" t="s">
        <v>10</v>
      </c>
      <c r="C31" s="7" t="s">
        <v>33</v>
      </c>
      <c r="D31" s="7">
        <v>-1.0</v>
      </c>
      <c r="E31" s="1" t="str">
        <f t="shared" si="1"/>
        <v>Inversa</v>
      </c>
      <c r="F31" s="7">
        <v>0.0</v>
      </c>
      <c r="G31" s="7"/>
      <c r="H31" s="7" t="s">
        <v>74</v>
      </c>
      <c r="I31" s="7" t="s">
        <v>64</v>
      </c>
      <c r="J31" s="7" t="s">
        <v>225</v>
      </c>
      <c r="K31" s="7" t="s">
        <v>226</v>
      </c>
      <c r="L31" s="7" t="s">
        <v>67</v>
      </c>
      <c r="M31" s="7" t="s">
        <v>227</v>
      </c>
      <c r="N31" s="7" t="s">
        <v>228</v>
      </c>
      <c r="O31" s="7">
        <v>2022.0</v>
      </c>
      <c r="P31" s="7">
        <v>2018.0</v>
      </c>
      <c r="Q31" s="7" t="s">
        <v>69</v>
      </c>
      <c r="R31" s="8" t="s">
        <v>70</v>
      </c>
      <c r="S31" s="8"/>
      <c r="T31" s="8" t="s">
        <v>229</v>
      </c>
      <c r="U31" s="16" t="s">
        <v>230</v>
      </c>
      <c r="Y31" s="7" t="s">
        <v>231</v>
      </c>
      <c r="Z31" s="7" t="s">
        <v>232</v>
      </c>
      <c r="AA31" s="9" t="s">
        <v>233</v>
      </c>
      <c r="AB31" s="7"/>
    </row>
    <row r="32">
      <c r="A32" s="9" t="s">
        <v>5</v>
      </c>
      <c r="B32" s="9" t="s">
        <v>11</v>
      </c>
      <c r="C32" s="9" t="s">
        <v>34</v>
      </c>
      <c r="D32" s="7">
        <v>-1.0</v>
      </c>
      <c r="E32" s="1" t="str">
        <f t="shared" si="1"/>
        <v>Inversa</v>
      </c>
      <c r="F32" s="7">
        <v>0.0</v>
      </c>
      <c r="G32" s="7"/>
      <c r="H32" s="7" t="s">
        <v>74</v>
      </c>
      <c r="I32" s="7" t="s">
        <v>74</v>
      </c>
      <c r="J32" s="7" t="s">
        <v>234</v>
      </c>
      <c r="K32" s="7" t="s">
        <v>234</v>
      </c>
      <c r="L32" s="7" t="s">
        <v>67</v>
      </c>
      <c r="M32" s="7" t="s">
        <v>235</v>
      </c>
      <c r="N32" s="7" t="s">
        <v>236</v>
      </c>
      <c r="O32" s="7">
        <v>2022.0</v>
      </c>
      <c r="P32" s="7">
        <v>2022.0</v>
      </c>
      <c r="Q32" s="7" t="s">
        <v>69</v>
      </c>
      <c r="R32" s="8" t="s">
        <v>69</v>
      </c>
      <c r="S32" s="8" t="s">
        <v>237</v>
      </c>
      <c r="T32" s="8" t="s">
        <v>238</v>
      </c>
      <c r="U32" s="13" t="s">
        <v>239</v>
      </c>
      <c r="V32" s="7">
        <v>2024.0</v>
      </c>
      <c r="Y32" s="7" t="s">
        <v>240</v>
      </c>
      <c r="Z32" s="7"/>
      <c r="AA32" s="9" t="s">
        <v>241</v>
      </c>
      <c r="AB32" s="7"/>
    </row>
    <row r="33">
      <c r="A33" s="9" t="s">
        <v>5</v>
      </c>
      <c r="B33" s="9" t="s">
        <v>11</v>
      </c>
      <c r="C33" s="9" t="s">
        <v>35</v>
      </c>
      <c r="D33" s="7">
        <v>-1.0</v>
      </c>
      <c r="E33" s="1" t="str">
        <f t="shared" si="1"/>
        <v>Inversa</v>
      </c>
      <c r="F33" s="7">
        <v>0.0</v>
      </c>
      <c r="G33" s="7">
        <v>100.0</v>
      </c>
      <c r="H33" s="7" t="s">
        <v>74</v>
      </c>
      <c r="I33" s="7" t="s">
        <v>64</v>
      </c>
      <c r="J33" s="7" t="s">
        <v>242</v>
      </c>
      <c r="K33" s="7" t="s">
        <v>243</v>
      </c>
      <c r="L33" s="7" t="s">
        <v>67</v>
      </c>
      <c r="M33" s="7" t="s">
        <v>244</v>
      </c>
      <c r="O33" s="7">
        <v>2022.0</v>
      </c>
      <c r="P33" s="7">
        <v>2022.0</v>
      </c>
      <c r="Q33" s="7" t="s">
        <v>69</v>
      </c>
      <c r="R33" s="8" t="s">
        <v>69</v>
      </c>
      <c r="S33" s="8"/>
      <c r="T33" s="8" t="s">
        <v>245</v>
      </c>
      <c r="U33" s="13" t="s">
        <v>246</v>
      </c>
      <c r="V33" s="7">
        <v>2025.0</v>
      </c>
      <c r="Y33" s="7" t="s">
        <v>247</v>
      </c>
      <c r="Z33" s="7" t="s">
        <v>248</v>
      </c>
      <c r="AA33" s="7" t="s">
        <v>112</v>
      </c>
      <c r="AB33" s="7"/>
    </row>
    <row r="34">
      <c r="A34" s="9" t="s">
        <v>5</v>
      </c>
      <c r="B34" s="9" t="s">
        <v>11</v>
      </c>
      <c r="C34" s="9" t="s">
        <v>249</v>
      </c>
      <c r="D34" s="7">
        <v>1.0</v>
      </c>
      <c r="E34" s="1" t="str">
        <f t="shared" si="1"/>
        <v>Directa</v>
      </c>
      <c r="F34" s="7">
        <v>100.0</v>
      </c>
      <c r="G34" s="7">
        <v>0.0</v>
      </c>
      <c r="H34" s="7" t="s">
        <v>147</v>
      </c>
      <c r="I34" s="7" t="s">
        <v>64</v>
      </c>
      <c r="J34" s="7" t="s">
        <v>250</v>
      </c>
      <c r="K34" s="7" t="str">
        <f>CONCAT(J34, " (% de la población)")</f>
        <v>Satisfacción con áreas verdes (% de la población)</v>
      </c>
      <c r="L34" s="7" t="s">
        <v>67</v>
      </c>
      <c r="M34" s="7" t="s">
        <v>251</v>
      </c>
      <c r="N34" s="7" t="s">
        <v>252</v>
      </c>
      <c r="O34" s="7">
        <v>2023.0</v>
      </c>
      <c r="P34" s="7">
        <v>2023.0</v>
      </c>
      <c r="Q34" s="7" t="s">
        <v>69</v>
      </c>
      <c r="R34" s="8" t="s">
        <v>70</v>
      </c>
      <c r="S34" s="8"/>
      <c r="T34" s="8"/>
      <c r="U34" s="13" t="s">
        <v>253</v>
      </c>
      <c r="V34" s="7">
        <v>2023.0</v>
      </c>
      <c r="Y34" s="7" t="s">
        <v>72</v>
      </c>
      <c r="Z34" s="7"/>
      <c r="AA34" s="9" t="s">
        <v>254</v>
      </c>
      <c r="AB34" s="7"/>
    </row>
    <row r="35">
      <c r="A35" s="9" t="s">
        <v>5</v>
      </c>
      <c r="B35" s="9" t="s">
        <v>11</v>
      </c>
      <c r="C35" s="7" t="s">
        <v>255</v>
      </c>
      <c r="D35" s="7">
        <v>1.0</v>
      </c>
      <c r="E35" s="1" t="str">
        <f t="shared" si="1"/>
        <v>Directa</v>
      </c>
      <c r="F35" s="7">
        <v>100.0</v>
      </c>
      <c r="G35" s="7"/>
      <c r="H35" s="7" t="s">
        <v>63</v>
      </c>
      <c r="I35" s="7" t="s">
        <v>64</v>
      </c>
      <c r="J35" s="7" t="s">
        <v>256</v>
      </c>
      <c r="K35" s="7" t="s">
        <v>257</v>
      </c>
      <c r="L35" s="7" t="s">
        <v>67</v>
      </c>
      <c r="M35" s="7" t="s">
        <v>124</v>
      </c>
      <c r="O35" s="7">
        <v>2022.0</v>
      </c>
      <c r="P35" s="7">
        <v>2022.0</v>
      </c>
      <c r="Q35" s="7" t="s">
        <v>69</v>
      </c>
      <c r="R35" s="8" t="s">
        <v>69</v>
      </c>
      <c r="S35" s="8"/>
      <c r="T35" s="8" t="s">
        <v>245</v>
      </c>
      <c r="U35" s="13" t="s">
        <v>258</v>
      </c>
      <c r="V35" s="7">
        <v>2024.0</v>
      </c>
      <c r="Y35" s="7" t="s">
        <v>72</v>
      </c>
      <c r="Z35" s="7"/>
      <c r="AA35" s="9" t="s">
        <v>259</v>
      </c>
      <c r="AB35" s="7"/>
    </row>
    <row r="36">
      <c r="A36" s="9" t="s">
        <v>5</v>
      </c>
      <c r="B36" s="9" t="s">
        <v>11</v>
      </c>
      <c r="C36" s="9" t="s">
        <v>260</v>
      </c>
      <c r="D36" s="7">
        <v>-1.0</v>
      </c>
      <c r="E36" s="7" t="s">
        <v>261</v>
      </c>
      <c r="F36" s="7">
        <v>0.0</v>
      </c>
      <c r="G36" s="7"/>
      <c r="H36" s="7"/>
      <c r="I36" s="7"/>
      <c r="J36" s="7" t="s">
        <v>262</v>
      </c>
      <c r="K36" s="7" t="s">
        <v>262</v>
      </c>
      <c r="L36" s="7" t="s">
        <v>263</v>
      </c>
      <c r="M36" s="7" t="s">
        <v>264</v>
      </c>
      <c r="N36" s="7"/>
      <c r="O36" s="7">
        <v>2022.0</v>
      </c>
      <c r="P36" s="7">
        <v>2022.0</v>
      </c>
      <c r="Q36" s="7" t="s">
        <v>70</v>
      </c>
      <c r="R36" s="8" t="s">
        <v>70</v>
      </c>
      <c r="S36" s="8"/>
      <c r="T36" s="8" t="s">
        <v>265</v>
      </c>
      <c r="U36" s="12"/>
      <c r="Y36" s="7" t="s">
        <v>266</v>
      </c>
      <c r="Z36" s="7"/>
      <c r="AA36" s="9" t="s">
        <v>267</v>
      </c>
      <c r="AB36" s="7"/>
    </row>
    <row r="37">
      <c r="A37" s="9" t="s">
        <v>5</v>
      </c>
      <c r="B37" s="9" t="s">
        <v>11</v>
      </c>
      <c r="C37" s="9" t="s">
        <v>268</v>
      </c>
      <c r="D37" s="7">
        <v>-1.0</v>
      </c>
      <c r="E37" s="7" t="s">
        <v>261</v>
      </c>
      <c r="F37" s="7"/>
      <c r="G37" s="7"/>
      <c r="H37" s="7"/>
      <c r="I37" s="7"/>
      <c r="J37" s="7" t="s">
        <v>269</v>
      </c>
      <c r="K37" s="7" t="s">
        <v>270</v>
      </c>
      <c r="L37" s="7" t="s">
        <v>271</v>
      </c>
      <c r="M37" s="7" t="s">
        <v>272</v>
      </c>
      <c r="O37" s="7">
        <v>2020.0</v>
      </c>
      <c r="P37" s="7">
        <v>2020.0</v>
      </c>
      <c r="Q37" s="7" t="s">
        <v>69</v>
      </c>
      <c r="R37" s="8" t="s">
        <v>70</v>
      </c>
      <c r="S37" s="8"/>
      <c r="T37" s="8"/>
      <c r="U37" s="12"/>
      <c r="V37" s="7">
        <v>2030.0</v>
      </c>
      <c r="Y37" s="7"/>
      <c r="Z37" s="7"/>
      <c r="AA37" s="7" t="s">
        <v>273</v>
      </c>
      <c r="AB37" s="7"/>
    </row>
    <row r="38">
      <c r="A38" s="9" t="s">
        <v>6</v>
      </c>
      <c r="B38" s="9" t="s">
        <v>12</v>
      </c>
      <c r="C38" s="7" t="s">
        <v>274</v>
      </c>
      <c r="D38" s="7">
        <v>1.0</v>
      </c>
      <c r="E38" s="1" t="str">
        <f t="shared" ref="E38:E41" si="5">IF(D38=1,"Directa","Inversa")</f>
        <v>Directa</v>
      </c>
      <c r="F38" s="7">
        <v>100.0</v>
      </c>
      <c r="G38" s="7">
        <v>0.0</v>
      </c>
      <c r="H38" s="7" t="s">
        <v>74</v>
      </c>
      <c r="I38" s="7" t="s">
        <v>64</v>
      </c>
      <c r="J38" s="7" t="s">
        <v>275</v>
      </c>
      <c r="K38" s="7" t="str">
        <f>CONCAT(J38, " (%)")</f>
        <v>Hogares con título de propiedad (%)</v>
      </c>
      <c r="L38" s="7" t="s">
        <v>67</v>
      </c>
      <c r="M38" s="7" t="s">
        <v>124</v>
      </c>
      <c r="O38" s="7">
        <v>2022.0</v>
      </c>
      <c r="P38" s="7">
        <v>2022.0</v>
      </c>
      <c r="Q38" s="7" t="s">
        <v>69</v>
      </c>
      <c r="R38" s="8" t="s">
        <v>69</v>
      </c>
      <c r="S38" s="8"/>
      <c r="T38" s="8" t="s">
        <v>245</v>
      </c>
      <c r="U38" s="13" t="s">
        <v>276</v>
      </c>
      <c r="V38" s="7">
        <v>2024.0</v>
      </c>
      <c r="Y38" s="7" t="s">
        <v>103</v>
      </c>
      <c r="Z38" s="7"/>
      <c r="AA38" s="9" t="s">
        <v>277</v>
      </c>
      <c r="AB38" s="7"/>
    </row>
    <row r="39">
      <c r="A39" s="9" t="s">
        <v>6</v>
      </c>
      <c r="B39" s="9" t="s">
        <v>12</v>
      </c>
      <c r="C39" s="7" t="s">
        <v>278</v>
      </c>
      <c r="D39" s="7">
        <v>1.0</v>
      </c>
      <c r="E39" s="1" t="str">
        <f t="shared" si="5"/>
        <v>Directa</v>
      </c>
      <c r="F39" s="7"/>
      <c r="G39" s="7"/>
      <c r="H39" s="7" t="s">
        <v>74</v>
      </c>
      <c r="I39" s="7" t="s">
        <v>74</v>
      </c>
      <c r="J39" s="7" t="s">
        <v>279</v>
      </c>
      <c r="K39" s="7" t="s">
        <v>280</v>
      </c>
      <c r="L39" s="7" t="s">
        <v>67</v>
      </c>
      <c r="M39" s="7" t="s">
        <v>281</v>
      </c>
      <c r="N39" s="7" t="s">
        <v>282</v>
      </c>
      <c r="O39" s="7">
        <v>2024.0</v>
      </c>
      <c r="P39" s="7">
        <v>2024.0</v>
      </c>
      <c r="Q39" s="7" t="s">
        <v>69</v>
      </c>
      <c r="R39" s="8" t="s">
        <v>69</v>
      </c>
      <c r="S39" s="8"/>
      <c r="T39" s="8" t="s">
        <v>283</v>
      </c>
      <c r="U39" s="13" t="s">
        <v>284</v>
      </c>
      <c r="V39" s="7">
        <v>2024.0</v>
      </c>
      <c r="Y39" s="7" t="s">
        <v>72</v>
      </c>
      <c r="Z39" s="7" t="s">
        <v>285</v>
      </c>
      <c r="AA39" s="7" t="s">
        <v>286</v>
      </c>
      <c r="AB39" s="7"/>
    </row>
    <row r="40">
      <c r="A40" s="9" t="s">
        <v>6</v>
      </c>
      <c r="B40" s="9" t="s">
        <v>12</v>
      </c>
      <c r="C40" s="7" t="s">
        <v>287</v>
      </c>
      <c r="D40" s="7">
        <v>1.0</v>
      </c>
      <c r="E40" s="1" t="str">
        <f t="shared" si="5"/>
        <v>Directa</v>
      </c>
      <c r="G40" s="7"/>
      <c r="H40" s="7" t="s">
        <v>63</v>
      </c>
      <c r="I40" s="7" t="s">
        <v>64</v>
      </c>
      <c r="J40" s="7" t="s">
        <v>288</v>
      </c>
      <c r="K40" s="7" t="str">
        <f>CONCAT(J40, " (% de la población)")</f>
        <v>Interacción con gobierno electrónico (% de la población)</v>
      </c>
      <c r="L40" s="7" t="s">
        <v>67</v>
      </c>
      <c r="M40" s="7" t="s">
        <v>251</v>
      </c>
      <c r="N40" s="7" t="s">
        <v>252</v>
      </c>
      <c r="O40" s="7">
        <v>2023.0</v>
      </c>
      <c r="P40" s="7">
        <v>2023.0</v>
      </c>
      <c r="Q40" s="7" t="s">
        <v>69</v>
      </c>
      <c r="R40" s="8" t="s">
        <v>70</v>
      </c>
      <c r="S40" s="8"/>
      <c r="T40" s="8"/>
      <c r="U40" s="13" t="s">
        <v>56</v>
      </c>
      <c r="Y40" s="7" t="s">
        <v>72</v>
      </c>
      <c r="Z40" s="7"/>
      <c r="AA40" s="9" t="s">
        <v>289</v>
      </c>
      <c r="AB40" s="7"/>
    </row>
    <row r="41">
      <c r="A41" s="9" t="s">
        <v>6</v>
      </c>
      <c r="B41" s="9" t="s">
        <v>12</v>
      </c>
      <c r="C41" s="7" t="s">
        <v>290</v>
      </c>
      <c r="D41" s="7">
        <v>1.0</v>
      </c>
      <c r="E41" s="1" t="str">
        <f t="shared" si="5"/>
        <v>Directa</v>
      </c>
      <c r="F41" s="7"/>
      <c r="G41" s="7">
        <v>0.0</v>
      </c>
      <c r="H41" s="7" t="s">
        <v>64</v>
      </c>
      <c r="I41" s="7" t="s">
        <v>74</v>
      </c>
      <c r="J41" s="7" t="s">
        <v>291</v>
      </c>
      <c r="K41" s="7" t="s">
        <v>291</v>
      </c>
      <c r="L41" s="7" t="s">
        <v>292</v>
      </c>
      <c r="M41" s="7" t="s">
        <v>293</v>
      </c>
      <c r="N41" s="12" t="s">
        <v>294</v>
      </c>
      <c r="O41" s="7">
        <v>2023.0</v>
      </c>
      <c r="P41" s="7">
        <v>2023.0</v>
      </c>
      <c r="Q41" s="7" t="s">
        <v>69</v>
      </c>
      <c r="R41" s="8" t="s">
        <v>70</v>
      </c>
      <c r="S41" s="8"/>
      <c r="T41" s="8"/>
      <c r="U41" s="13" t="s">
        <v>295</v>
      </c>
      <c r="V41" s="7">
        <v>2023.0</v>
      </c>
      <c r="W41" s="7" t="s">
        <v>296</v>
      </c>
      <c r="Y41" s="7" t="s">
        <v>297</v>
      </c>
      <c r="Z41" s="7" t="s">
        <v>298</v>
      </c>
      <c r="AA41" s="7" t="s">
        <v>299</v>
      </c>
      <c r="AB41" s="7"/>
    </row>
    <row r="42">
      <c r="A42" s="9" t="s">
        <v>6</v>
      </c>
      <c r="B42" s="9" t="s">
        <v>12</v>
      </c>
      <c r="C42" s="7" t="s">
        <v>300</v>
      </c>
      <c r="D42" s="7">
        <v>-1.0</v>
      </c>
      <c r="E42" s="7" t="s">
        <v>261</v>
      </c>
      <c r="F42" s="7">
        <v>100.0</v>
      </c>
      <c r="G42" s="7">
        <v>0.0</v>
      </c>
      <c r="H42" s="7" t="s">
        <v>63</v>
      </c>
      <c r="I42" s="7" t="s">
        <v>74</v>
      </c>
      <c r="J42" s="7" t="s">
        <v>301</v>
      </c>
      <c r="K42" s="7" t="str">
        <f>CONCAT(J42, " (% de la población)")</f>
        <v>Percepción de corrupción en instituciones que imparten justicia (% de la población)</v>
      </c>
      <c r="L42" s="7" t="s">
        <v>67</v>
      </c>
      <c r="M42" s="7" t="s">
        <v>251</v>
      </c>
      <c r="N42" s="7" t="s">
        <v>252</v>
      </c>
      <c r="O42" s="7">
        <v>2023.0</v>
      </c>
      <c r="P42" s="7">
        <v>2023.0</v>
      </c>
      <c r="Q42" s="7" t="s">
        <v>69</v>
      </c>
      <c r="R42" s="8" t="s">
        <v>70</v>
      </c>
      <c r="S42" s="8"/>
      <c r="T42" s="8"/>
      <c r="U42" s="13" t="s">
        <v>56</v>
      </c>
      <c r="Y42" s="7" t="s">
        <v>72</v>
      </c>
      <c r="Z42" s="7"/>
      <c r="AA42" s="9" t="s">
        <v>302</v>
      </c>
      <c r="AB42" s="7"/>
    </row>
    <row r="43">
      <c r="A43" s="9" t="s">
        <v>6</v>
      </c>
      <c r="B43" s="9" t="s">
        <v>13</v>
      </c>
      <c r="C43" s="7" t="s">
        <v>303</v>
      </c>
      <c r="D43" s="7">
        <v>-1.0</v>
      </c>
      <c r="E43" s="1" t="str">
        <f t="shared" ref="E43:E58" si="6">IF(D43=1,"Directa","Inversa")</f>
        <v>Inversa</v>
      </c>
      <c r="F43" s="7">
        <v>0.0</v>
      </c>
      <c r="H43" s="7" t="s">
        <v>74</v>
      </c>
      <c r="I43" s="7" t="s">
        <v>64</v>
      </c>
      <c r="J43" s="7" t="s">
        <v>304</v>
      </c>
      <c r="K43" s="7" t="str">
        <f>CONCAT(J43, " (% de la población en ese rango de edad)")</f>
        <v>Jóvenes de 15 a 24 años que no estudian y no tienen un trabajo remunerado (% de la población en ese rango de edad)</v>
      </c>
      <c r="L43" s="7" t="s">
        <v>67</v>
      </c>
      <c r="M43" s="7" t="s">
        <v>305</v>
      </c>
      <c r="N43" s="7" t="s">
        <v>306</v>
      </c>
      <c r="O43" s="7">
        <v>2023.0</v>
      </c>
      <c r="P43" s="7">
        <v>2022.0</v>
      </c>
      <c r="Q43" s="7" t="s">
        <v>69</v>
      </c>
      <c r="R43" s="8" t="s">
        <v>69</v>
      </c>
      <c r="S43" s="18"/>
      <c r="T43" s="18" t="s">
        <v>307</v>
      </c>
      <c r="U43" s="13" t="s">
        <v>56</v>
      </c>
      <c r="V43" s="7">
        <v>2025.0</v>
      </c>
      <c r="Y43" s="7" t="s">
        <v>72</v>
      </c>
      <c r="AA43" s="9" t="s">
        <v>308</v>
      </c>
      <c r="AB43" s="7"/>
    </row>
    <row r="44">
      <c r="A44" s="9" t="s">
        <v>6</v>
      </c>
      <c r="B44" s="9" t="s">
        <v>13</v>
      </c>
      <c r="C44" s="7" t="s">
        <v>309</v>
      </c>
      <c r="D44" s="7">
        <v>-1.0</v>
      </c>
      <c r="E44" s="1" t="str">
        <f t="shared" si="6"/>
        <v>Inversa</v>
      </c>
      <c r="F44" s="7">
        <v>0.0</v>
      </c>
      <c r="G44" s="7"/>
      <c r="H44" s="7" t="s">
        <v>74</v>
      </c>
      <c r="I44" s="7" t="s">
        <v>74</v>
      </c>
      <c r="J44" s="7" t="s">
        <v>310</v>
      </c>
      <c r="K44" s="7" t="s">
        <v>311</v>
      </c>
      <c r="L44" s="7" t="s">
        <v>67</v>
      </c>
      <c r="M44" s="7" t="s">
        <v>312</v>
      </c>
      <c r="O44" s="7">
        <v>2023.0</v>
      </c>
      <c r="P44" s="7">
        <v>2023.0</v>
      </c>
      <c r="Q44" s="7" t="s">
        <v>69</v>
      </c>
      <c r="R44" s="15" t="s">
        <v>70</v>
      </c>
      <c r="S44" s="15"/>
      <c r="T44" s="15"/>
      <c r="U44" s="13" t="s">
        <v>56</v>
      </c>
      <c r="V44" s="7" t="s">
        <v>313</v>
      </c>
      <c r="Y44" s="7" t="s">
        <v>72</v>
      </c>
      <c r="Z44" s="7"/>
      <c r="AA44" s="7" t="s">
        <v>314</v>
      </c>
      <c r="AB44" s="7"/>
    </row>
    <row r="45">
      <c r="A45" s="9" t="s">
        <v>6</v>
      </c>
      <c r="B45" s="9" t="s">
        <v>13</v>
      </c>
      <c r="C45" s="7" t="s">
        <v>315</v>
      </c>
      <c r="D45" s="7">
        <v>-1.0</v>
      </c>
      <c r="E45" s="1" t="str">
        <f t="shared" si="6"/>
        <v>Inversa</v>
      </c>
      <c r="G45" s="7"/>
      <c r="H45" s="7" t="s">
        <v>74</v>
      </c>
      <c r="I45" s="7" t="s">
        <v>64</v>
      </c>
      <c r="J45" s="7" t="s">
        <v>316</v>
      </c>
      <c r="K45" s="7" t="s">
        <v>317</v>
      </c>
      <c r="L45" s="7" t="s">
        <v>317</v>
      </c>
      <c r="M45" s="7" t="s">
        <v>251</v>
      </c>
      <c r="N45" s="7" t="s">
        <v>252</v>
      </c>
      <c r="O45" s="7">
        <v>2023.0</v>
      </c>
      <c r="P45" s="7">
        <v>2023.0</v>
      </c>
      <c r="Q45" s="7" t="s">
        <v>69</v>
      </c>
      <c r="R45" s="8" t="s">
        <v>70</v>
      </c>
      <c r="S45" s="8"/>
      <c r="T45" s="8"/>
      <c r="U45" s="13" t="s">
        <v>56</v>
      </c>
      <c r="V45" s="7">
        <v>2023.0</v>
      </c>
      <c r="Y45" s="7" t="s">
        <v>72</v>
      </c>
      <c r="Z45" s="7"/>
      <c r="AA45" s="9" t="s">
        <v>318</v>
      </c>
      <c r="AB45" s="7"/>
    </row>
    <row r="46">
      <c r="A46" s="9" t="s">
        <v>6</v>
      </c>
      <c r="B46" s="9" t="s">
        <v>13</v>
      </c>
      <c r="C46" s="7" t="s">
        <v>319</v>
      </c>
      <c r="D46" s="7">
        <v>-1.0</v>
      </c>
      <c r="E46" s="1" t="str">
        <f t="shared" si="6"/>
        <v>Inversa</v>
      </c>
      <c r="F46" s="7">
        <v>0.0</v>
      </c>
      <c r="G46" s="7">
        <v>100.0</v>
      </c>
      <c r="H46" s="7" t="s">
        <v>141</v>
      </c>
      <c r="I46" s="7" t="s">
        <v>74</v>
      </c>
      <c r="J46" s="7" t="s">
        <v>320</v>
      </c>
      <c r="K46" s="7" t="s">
        <v>321</v>
      </c>
      <c r="L46" s="7" t="s">
        <v>322</v>
      </c>
      <c r="M46" s="7" t="s">
        <v>305</v>
      </c>
      <c r="N46" s="7" t="s">
        <v>323</v>
      </c>
      <c r="O46" s="7">
        <v>2024.0</v>
      </c>
      <c r="P46" s="7">
        <v>2023.0</v>
      </c>
      <c r="Q46" s="7" t="s">
        <v>69</v>
      </c>
      <c r="R46" s="8" t="s">
        <v>70</v>
      </c>
      <c r="S46" s="8"/>
      <c r="T46" s="8"/>
      <c r="U46" s="13" t="s">
        <v>56</v>
      </c>
      <c r="V46" s="19" t="s">
        <v>324</v>
      </c>
      <c r="W46" s="7" t="s">
        <v>325</v>
      </c>
      <c r="Y46" s="7" t="s">
        <v>72</v>
      </c>
      <c r="Z46" s="7"/>
      <c r="AA46" s="9" t="s">
        <v>326</v>
      </c>
      <c r="AB46" s="7"/>
    </row>
    <row r="47">
      <c r="A47" s="9" t="s">
        <v>6</v>
      </c>
      <c r="B47" s="9" t="s">
        <v>13</v>
      </c>
      <c r="C47" s="7" t="s">
        <v>327</v>
      </c>
      <c r="D47" s="7">
        <v>-1.0</v>
      </c>
      <c r="E47" s="1" t="str">
        <f t="shared" si="6"/>
        <v>Inversa</v>
      </c>
      <c r="F47" s="7">
        <v>0.0</v>
      </c>
      <c r="G47" s="7"/>
      <c r="H47" s="7" t="s">
        <v>74</v>
      </c>
      <c r="I47" s="7" t="s">
        <v>64</v>
      </c>
      <c r="J47" s="7" t="s">
        <v>328</v>
      </c>
      <c r="K47" s="7" t="s">
        <v>328</v>
      </c>
      <c r="L47" s="7" t="s">
        <v>67</v>
      </c>
      <c r="M47" s="7" t="s">
        <v>329</v>
      </c>
      <c r="O47" s="7">
        <v>2019.0</v>
      </c>
      <c r="P47" s="7">
        <v>2019.0</v>
      </c>
      <c r="Q47" s="7" t="s">
        <v>69</v>
      </c>
      <c r="R47" s="8" t="s">
        <v>70</v>
      </c>
      <c r="S47" s="8"/>
      <c r="T47" s="8"/>
      <c r="U47" s="13" t="s">
        <v>330</v>
      </c>
      <c r="V47" s="7">
        <v>2024.0</v>
      </c>
      <c r="X47" s="12" t="s">
        <v>331</v>
      </c>
      <c r="Y47" s="7" t="s">
        <v>332</v>
      </c>
      <c r="Z47" s="7" t="s">
        <v>333</v>
      </c>
      <c r="AA47" s="9" t="s">
        <v>334</v>
      </c>
      <c r="AB47" s="7"/>
    </row>
    <row r="48">
      <c r="A48" s="9" t="s">
        <v>6</v>
      </c>
      <c r="B48" s="9" t="s">
        <v>14</v>
      </c>
      <c r="C48" s="7" t="s">
        <v>335</v>
      </c>
      <c r="D48" s="7">
        <v>1.0</v>
      </c>
      <c r="E48" s="1" t="str">
        <f t="shared" si="6"/>
        <v>Directa</v>
      </c>
      <c r="F48" s="7">
        <v>100.0</v>
      </c>
      <c r="H48" s="7" t="s">
        <v>141</v>
      </c>
      <c r="I48" s="7" t="s">
        <v>64</v>
      </c>
      <c r="J48" s="7" t="s">
        <v>336</v>
      </c>
      <c r="K48" s="7" t="str">
        <f>CONCAT(J48, " (% de la población)")</f>
        <v>Confianza en los vecinos (% de la población)</v>
      </c>
      <c r="L48" s="7" t="s">
        <v>67</v>
      </c>
      <c r="M48" s="7" t="s">
        <v>154</v>
      </c>
      <c r="N48" s="7" t="s">
        <v>252</v>
      </c>
      <c r="O48" s="7">
        <v>2023.0</v>
      </c>
      <c r="P48" s="7">
        <v>2023.0</v>
      </c>
      <c r="Q48" s="7" t="s">
        <v>69</v>
      </c>
      <c r="R48" s="8" t="s">
        <v>69</v>
      </c>
      <c r="S48" s="8"/>
      <c r="T48" s="8"/>
      <c r="U48" s="13" t="s">
        <v>56</v>
      </c>
      <c r="V48" s="7">
        <v>2023.0</v>
      </c>
      <c r="W48" s="7" t="s">
        <v>337</v>
      </c>
      <c r="Y48" s="7" t="s">
        <v>72</v>
      </c>
      <c r="Z48" s="7"/>
      <c r="AA48" s="9" t="s">
        <v>338</v>
      </c>
      <c r="AB48" s="7"/>
    </row>
    <row r="49">
      <c r="A49" s="9" t="s">
        <v>6</v>
      </c>
      <c r="B49" s="9" t="s">
        <v>14</v>
      </c>
      <c r="C49" s="7" t="s">
        <v>339</v>
      </c>
      <c r="D49" s="7">
        <v>1.0</v>
      </c>
      <c r="E49" s="1" t="str">
        <f t="shared" si="6"/>
        <v>Directa</v>
      </c>
      <c r="H49" s="7" t="s">
        <v>64</v>
      </c>
      <c r="I49" s="7" t="s">
        <v>64</v>
      </c>
      <c r="J49" s="7" t="s">
        <v>340</v>
      </c>
      <c r="K49" s="7" t="s">
        <v>341</v>
      </c>
      <c r="L49" s="7" t="s">
        <v>67</v>
      </c>
      <c r="M49" s="12" t="s">
        <v>342</v>
      </c>
      <c r="O49" s="7">
        <v>2024.0</v>
      </c>
      <c r="P49" s="7">
        <v>2023.0</v>
      </c>
      <c r="Q49" s="7" t="s">
        <v>69</v>
      </c>
      <c r="R49" s="7" t="s">
        <v>69</v>
      </c>
      <c r="S49" s="20"/>
      <c r="T49" s="20" t="s">
        <v>343</v>
      </c>
      <c r="W49" s="7" t="s">
        <v>344</v>
      </c>
      <c r="X49" s="13" t="s">
        <v>56</v>
      </c>
      <c r="Y49" s="7" t="s">
        <v>72</v>
      </c>
      <c r="Z49" s="7"/>
      <c r="AA49" s="9" t="s">
        <v>345</v>
      </c>
      <c r="AB49" s="7"/>
    </row>
    <row r="50">
      <c r="A50" s="9" t="s">
        <v>6</v>
      </c>
      <c r="B50" s="9" t="s">
        <v>14</v>
      </c>
      <c r="C50" s="7" t="s">
        <v>346</v>
      </c>
      <c r="D50" s="7">
        <v>-1.0</v>
      </c>
      <c r="E50" s="1" t="str">
        <f t="shared" si="6"/>
        <v>Inversa</v>
      </c>
      <c r="F50" s="7">
        <v>0.0</v>
      </c>
      <c r="H50" s="7" t="s">
        <v>74</v>
      </c>
      <c r="I50" s="7" t="s">
        <v>74</v>
      </c>
      <c r="J50" s="7" t="s">
        <v>347</v>
      </c>
      <c r="K50" s="7" t="s">
        <v>348</v>
      </c>
      <c r="L50" s="7" t="s">
        <v>67</v>
      </c>
      <c r="M50" s="7" t="s">
        <v>349</v>
      </c>
      <c r="N50" s="7" t="s">
        <v>350</v>
      </c>
      <c r="O50" s="7">
        <v>2022.0</v>
      </c>
      <c r="P50" s="7">
        <v>2022.0</v>
      </c>
      <c r="Q50" s="7" t="s">
        <v>69</v>
      </c>
      <c r="R50" s="8" t="s">
        <v>70</v>
      </c>
      <c r="S50" s="8"/>
      <c r="T50" s="8" t="s">
        <v>351</v>
      </c>
      <c r="U50" s="13" t="s">
        <v>56</v>
      </c>
      <c r="V50" s="7" t="s">
        <v>352</v>
      </c>
      <c r="W50" s="7" t="s">
        <v>353</v>
      </c>
      <c r="X50" s="13" t="s">
        <v>354</v>
      </c>
      <c r="Y50" s="7" t="s">
        <v>355</v>
      </c>
      <c r="Z50" s="7" t="s">
        <v>356</v>
      </c>
      <c r="AA50" s="14" t="s">
        <v>357</v>
      </c>
      <c r="AB50" s="7"/>
    </row>
    <row r="51">
      <c r="A51" s="9" t="s">
        <v>6</v>
      </c>
      <c r="B51" s="9" t="s">
        <v>14</v>
      </c>
      <c r="C51" s="7" t="s">
        <v>358</v>
      </c>
      <c r="D51" s="7">
        <v>-1.0</v>
      </c>
      <c r="E51" s="1" t="str">
        <f t="shared" si="6"/>
        <v>Inversa</v>
      </c>
      <c r="F51" s="7">
        <v>0.0</v>
      </c>
      <c r="H51" s="7" t="s">
        <v>63</v>
      </c>
      <c r="I51" s="7" t="s">
        <v>74</v>
      </c>
      <c r="J51" s="7" t="s">
        <v>359</v>
      </c>
      <c r="K51" s="7" t="s">
        <v>359</v>
      </c>
      <c r="L51" s="7" t="s">
        <v>67</v>
      </c>
      <c r="M51" s="7" t="s">
        <v>107</v>
      </c>
      <c r="O51" s="7">
        <v>2022.0</v>
      </c>
      <c r="P51" s="7">
        <v>2022.0</v>
      </c>
      <c r="Q51" s="7" t="s">
        <v>69</v>
      </c>
      <c r="R51" s="8" t="s">
        <v>69</v>
      </c>
      <c r="S51" s="8"/>
      <c r="T51" s="8"/>
      <c r="U51" s="13" t="s">
        <v>56</v>
      </c>
      <c r="Y51" s="7" t="s">
        <v>72</v>
      </c>
      <c r="Z51" s="7"/>
      <c r="AA51" s="7" t="s">
        <v>360</v>
      </c>
      <c r="AB51" s="7"/>
    </row>
    <row r="52">
      <c r="A52" s="9" t="s">
        <v>6</v>
      </c>
      <c r="B52" s="9" t="s">
        <v>14</v>
      </c>
      <c r="C52" s="7" t="s">
        <v>361</v>
      </c>
      <c r="D52" s="7">
        <v>-1.0</v>
      </c>
      <c r="E52" s="1" t="str">
        <f t="shared" si="6"/>
        <v>Inversa</v>
      </c>
      <c r="F52" s="7">
        <v>0.0</v>
      </c>
      <c r="H52" s="7" t="s">
        <v>63</v>
      </c>
      <c r="I52" s="7" t="s">
        <v>74</v>
      </c>
      <c r="J52" s="7" t="s">
        <v>362</v>
      </c>
      <c r="K52" s="7" t="s">
        <v>362</v>
      </c>
      <c r="L52" s="7" t="s">
        <v>67</v>
      </c>
      <c r="M52" s="7" t="s">
        <v>107</v>
      </c>
      <c r="O52" s="7">
        <v>2022.0</v>
      </c>
      <c r="P52" s="7">
        <v>2022.0</v>
      </c>
      <c r="Q52" s="7" t="s">
        <v>69</v>
      </c>
      <c r="R52" s="8" t="s">
        <v>69</v>
      </c>
      <c r="S52" s="8"/>
      <c r="T52" s="8"/>
      <c r="U52" s="13" t="s">
        <v>56</v>
      </c>
      <c r="Y52" s="7" t="s">
        <v>72</v>
      </c>
      <c r="Z52" s="7"/>
      <c r="AA52" s="7" t="s">
        <v>360</v>
      </c>
      <c r="AB52" s="7"/>
    </row>
    <row r="53">
      <c r="A53" s="9" t="s">
        <v>6</v>
      </c>
      <c r="B53" s="9" t="s">
        <v>15</v>
      </c>
      <c r="C53" s="7" t="s">
        <v>363</v>
      </c>
      <c r="D53" s="7">
        <v>1.0</v>
      </c>
      <c r="E53" s="1" t="str">
        <f t="shared" si="6"/>
        <v>Directa</v>
      </c>
      <c r="G53" s="7"/>
      <c r="H53" s="7" t="s">
        <v>141</v>
      </c>
      <c r="I53" s="7" t="s">
        <v>64</v>
      </c>
      <c r="J53" s="7" t="s">
        <v>364</v>
      </c>
      <c r="K53" s="7" t="s">
        <v>365</v>
      </c>
      <c r="L53" s="7" t="s">
        <v>67</v>
      </c>
      <c r="M53" s="7" t="s">
        <v>366</v>
      </c>
      <c r="N53" s="7" t="s">
        <v>367</v>
      </c>
      <c r="O53" s="7">
        <v>2023.0</v>
      </c>
      <c r="P53" s="7">
        <v>2023.0</v>
      </c>
      <c r="Q53" s="7" t="s">
        <v>69</v>
      </c>
      <c r="R53" s="8" t="s">
        <v>70</v>
      </c>
      <c r="S53" s="8"/>
      <c r="T53" s="8"/>
      <c r="U53" s="13" t="s">
        <v>56</v>
      </c>
      <c r="V53" s="7">
        <v>2022.0</v>
      </c>
      <c r="W53" s="7" t="s">
        <v>368</v>
      </c>
      <c r="X53" s="13" t="s">
        <v>369</v>
      </c>
      <c r="Y53" s="7" t="s">
        <v>72</v>
      </c>
      <c r="Z53" s="7"/>
      <c r="AA53" s="9" t="s">
        <v>370</v>
      </c>
      <c r="AB53" s="7"/>
    </row>
    <row r="54">
      <c r="A54" s="9" t="s">
        <v>6</v>
      </c>
      <c r="B54" s="9" t="s">
        <v>15</v>
      </c>
      <c r="C54" s="7" t="s">
        <v>371</v>
      </c>
      <c r="D54" s="7">
        <v>1.0</v>
      </c>
      <c r="E54" s="1" t="str">
        <f t="shared" si="6"/>
        <v>Directa</v>
      </c>
      <c r="F54" s="7"/>
      <c r="G54" s="7">
        <v>0.0</v>
      </c>
      <c r="H54" s="7" t="s">
        <v>64</v>
      </c>
      <c r="I54" s="7" t="s">
        <v>64</v>
      </c>
      <c r="J54" s="7" t="s">
        <v>372</v>
      </c>
      <c r="K54" s="7" t="s">
        <v>373</v>
      </c>
      <c r="L54" s="7" t="s">
        <v>67</v>
      </c>
      <c r="M54" s="7" t="s">
        <v>366</v>
      </c>
      <c r="N54" s="7" t="s">
        <v>367</v>
      </c>
      <c r="O54" s="7">
        <v>2023.0</v>
      </c>
      <c r="P54" s="7">
        <v>2023.0</v>
      </c>
      <c r="Q54" s="7" t="s">
        <v>69</v>
      </c>
      <c r="R54" s="7" t="s">
        <v>69</v>
      </c>
      <c r="U54" s="13" t="s">
        <v>56</v>
      </c>
      <c r="V54" s="7">
        <v>2024.0</v>
      </c>
      <c r="W54" s="7" t="s">
        <v>374</v>
      </c>
      <c r="X54" s="13" t="s">
        <v>56</v>
      </c>
      <c r="Y54" s="20" t="s">
        <v>375</v>
      </c>
      <c r="Z54" s="7"/>
      <c r="AA54" s="9" t="s">
        <v>376</v>
      </c>
      <c r="AB54" s="7"/>
    </row>
    <row r="55">
      <c r="A55" s="9" t="s">
        <v>6</v>
      </c>
      <c r="B55" s="9" t="s">
        <v>15</v>
      </c>
      <c r="C55" s="7" t="s">
        <v>377</v>
      </c>
      <c r="D55" s="7">
        <v>1.0</v>
      </c>
      <c r="E55" s="1" t="str">
        <f t="shared" si="6"/>
        <v>Directa</v>
      </c>
      <c r="F55" s="7"/>
      <c r="G55" s="7">
        <v>0.0</v>
      </c>
      <c r="H55" s="7" t="s">
        <v>141</v>
      </c>
      <c r="I55" s="7" t="s">
        <v>64</v>
      </c>
      <c r="J55" s="7" t="s">
        <v>378</v>
      </c>
      <c r="K55" s="7" t="s">
        <v>379</v>
      </c>
      <c r="L55" s="7" t="s">
        <v>380</v>
      </c>
      <c r="M55" s="7" t="s">
        <v>381</v>
      </c>
      <c r="N55" s="7" t="s">
        <v>382</v>
      </c>
      <c r="O55" s="7">
        <v>2020.0</v>
      </c>
      <c r="P55" s="7">
        <v>2020.0</v>
      </c>
      <c r="Q55" s="7" t="s">
        <v>69</v>
      </c>
      <c r="R55" s="7" t="s">
        <v>70</v>
      </c>
      <c r="U55" s="13" t="s">
        <v>56</v>
      </c>
      <c r="V55" s="21" t="s">
        <v>383</v>
      </c>
      <c r="Y55" s="22" t="s">
        <v>72</v>
      </c>
      <c r="Z55" s="22"/>
      <c r="AA55" s="23" t="s">
        <v>384</v>
      </c>
      <c r="AB55" s="22"/>
    </row>
    <row r="56">
      <c r="A56" s="9" t="s">
        <v>6</v>
      </c>
      <c r="B56" s="9" t="s">
        <v>15</v>
      </c>
      <c r="C56" s="7" t="s">
        <v>385</v>
      </c>
      <c r="D56" s="7">
        <v>1.0</v>
      </c>
      <c r="E56" s="1" t="str">
        <f t="shared" si="6"/>
        <v>Directa</v>
      </c>
      <c r="G56" s="7"/>
      <c r="H56" s="7" t="s">
        <v>64</v>
      </c>
      <c r="I56" s="7" t="s">
        <v>74</v>
      </c>
      <c r="J56" s="7" t="s">
        <v>386</v>
      </c>
      <c r="K56" s="7" t="s">
        <v>387</v>
      </c>
      <c r="L56" s="7" t="s">
        <v>67</v>
      </c>
      <c r="M56" s="7" t="s">
        <v>366</v>
      </c>
      <c r="N56" s="7" t="s">
        <v>367</v>
      </c>
      <c r="O56" s="7">
        <v>2023.0</v>
      </c>
      <c r="P56" s="7">
        <v>2023.0</v>
      </c>
      <c r="Q56" s="8" t="s">
        <v>69</v>
      </c>
      <c r="R56" s="7" t="s">
        <v>69</v>
      </c>
      <c r="U56" s="13" t="s">
        <v>56</v>
      </c>
      <c r="V56" s="7">
        <v>2023.0</v>
      </c>
      <c r="Y56" s="7" t="s">
        <v>72</v>
      </c>
      <c r="Z56" s="7"/>
      <c r="AA56" s="9" t="s">
        <v>388</v>
      </c>
      <c r="AB56" s="7"/>
    </row>
    <row r="57">
      <c r="A57" s="9" t="s">
        <v>6</v>
      </c>
      <c r="B57" s="9" t="s">
        <v>15</v>
      </c>
      <c r="C57" s="7" t="s">
        <v>389</v>
      </c>
      <c r="D57" s="7">
        <v>1.0</v>
      </c>
      <c r="E57" s="1" t="str">
        <f t="shared" si="6"/>
        <v>Directa</v>
      </c>
      <c r="F57" s="7"/>
      <c r="G57" s="7"/>
      <c r="H57" s="7" t="s">
        <v>64</v>
      </c>
      <c r="I57" s="7" t="s">
        <v>64</v>
      </c>
      <c r="J57" s="7" t="s">
        <v>390</v>
      </c>
      <c r="K57" s="7" t="s">
        <v>391</v>
      </c>
      <c r="L57" s="7" t="s">
        <v>67</v>
      </c>
      <c r="M57" s="7" t="s">
        <v>366</v>
      </c>
      <c r="N57" s="7" t="s">
        <v>367</v>
      </c>
      <c r="O57" s="7">
        <v>2023.0</v>
      </c>
      <c r="P57" s="7">
        <v>2023.0</v>
      </c>
      <c r="Q57" s="8" t="s">
        <v>69</v>
      </c>
      <c r="R57" s="7" t="s">
        <v>69</v>
      </c>
      <c r="U57" s="13" t="s">
        <v>56</v>
      </c>
      <c r="V57" s="7">
        <v>2023.0</v>
      </c>
      <c r="Y57" s="7" t="s">
        <v>72</v>
      </c>
      <c r="Z57" s="7"/>
      <c r="AA57" s="9" t="s">
        <v>388</v>
      </c>
      <c r="AB57" s="7"/>
    </row>
    <row r="58">
      <c r="A58" s="9" t="s">
        <v>6</v>
      </c>
      <c r="B58" s="9" t="s">
        <v>15</v>
      </c>
      <c r="C58" s="7" t="s">
        <v>392</v>
      </c>
      <c r="D58" s="7">
        <v>1.0</v>
      </c>
      <c r="E58" s="1" t="str">
        <f t="shared" si="6"/>
        <v>Directa</v>
      </c>
      <c r="G58" s="7">
        <v>0.0</v>
      </c>
      <c r="H58" s="7" t="s">
        <v>64</v>
      </c>
      <c r="I58" s="7" t="s">
        <v>74</v>
      </c>
      <c r="J58" s="7" t="s">
        <v>393</v>
      </c>
      <c r="K58" s="1" t="str">
        <f>CONCAT(J58, " (tasa por cada 100 mil habitantes)")</f>
        <v>Posgrados nacionales (tasa por cada 100 mil habitantes)</v>
      </c>
      <c r="L58" s="7" t="s">
        <v>213</v>
      </c>
      <c r="M58" s="7" t="s">
        <v>394</v>
      </c>
      <c r="N58" s="7" t="s">
        <v>395</v>
      </c>
      <c r="O58" s="7">
        <v>2023.0</v>
      </c>
      <c r="P58" s="7">
        <v>2023.0</v>
      </c>
      <c r="Q58" s="8" t="s">
        <v>69</v>
      </c>
      <c r="R58" s="7" t="s">
        <v>69</v>
      </c>
      <c r="S58" s="7"/>
      <c r="T58" s="7" t="s">
        <v>396</v>
      </c>
      <c r="U58" s="13" t="s">
        <v>56</v>
      </c>
      <c r="V58" s="7">
        <v>2023.0</v>
      </c>
      <c r="W58" s="7" t="s">
        <v>397</v>
      </c>
      <c r="Y58" s="7" t="s">
        <v>72</v>
      </c>
      <c r="Z58" s="7"/>
      <c r="AA58" s="9" t="s">
        <v>398</v>
      </c>
      <c r="AB58" s="7"/>
    </row>
    <row r="59">
      <c r="Q59" s="24"/>
      <c r="R59" s="24"/>
      <c r="S59" s="24"/>
      <c r="T59" s="24"/>
    </row>
    <row r="60">
      <c r="Q60" s="24"/>
      <c r="R60" s="24"/>
      <c r="S60" s="24"/>
      <c r="T60" s="24"/>
    </row>
    <row r="61">
      <c r="Q61" s="24"/>
      <c r="R61" s="24"/>
      <c r="S61" s="24"/>
      <c r="T61" s="24"/>
    </row>
    <row r="62">
      <c r="Q62" s="24"/>
      <c r="R62" s="24"/>
      <c r="S62" s="24"/>
      <c r="T62" s="24"/>
    </row>
    <row r="63">
      <c r="Q63" s="24"/>
      <c r="R63" s="24"/>
      <c r="S63" s="24"/>
      <c r="T63" s="24"/>
    </row>
    <row r="64">
      <c r="Q64" s="24"/>
      <c r="R64" s="24"/>
      <c r="S64" s="24"/>
      <c r="T64" s="24"/>
    </row>
    <row r="65">
      <c r="Q65" s="24"/>
      <c r="R65" s="24"/>
      <c r="S65" s="24"/>
      <c r="T65" s="24"/>
    </row>
    <row r="66">
      <c r="Q66" s="24"/>
      <c r="R66" s="24"/>
      <c r="S66" s="24"/>
      <c r="T66" s="24"/>
    </row>
    <row r="67">
      <c r="Q67" s="24"/>
      <c r="R67" s="24"/>
      <c r="S67" s="24"/>
      <c r="T67" s="24"/>
    </row>
    <row r="68">
      <c r="Q68" s="24"/>
      <c r="R68" s="24"/>
      <c r="S68" s="24"/>
      <c r="T68" s="24"/>
    </row>
    <row r="69">
      <c r="Q69" s="24"/>
      <c r="R69" s="24"/>
      <c r="S69" s="24"/>
      <c r="T69" s="24"/>
    </row>
    <row r="70">
      <c r="Q70" s="24"/>
      <c r="R70" s="24"/>
      <c r="S70" s="24"/>
      <c r="T70" s="24"/>
    </row>
    <row r="71">
      <c r="Q71" s="24"/>
      <c r="R71" s="24"/>
      <c r="S71" s="24"/>
      <c r="T71" s="24"/>
    </row>
    <row r="72">
      <c r="Q72" s="24"/>
      <c r="R72" s="24"/>
      <c r="S72" s="24"/>
      <c r="T72" s="24"/>
    </row>
    <row r="73">
      <c r="Q73" s="24"/>
      <c r="R73" s="24"/>
      <c r="S73" s="24"/>
      <c r="T73" s="24"/>
    </row>
    <row r="74">
      <c r="Q74" s="24"/>
      <c r="R74" s="24"/>
      <c r="S74" s="24"/>
      <c r="T74" s="24"/>
    </row>
    <row r="75">
      <c r="Q75" s="24"/>
      <c r="R75" s="24"/>
      <c r="S75" s="24"/>
      <c r="T75" s="24"/>
    </row>
    <row r="76">
      <c r="Q76" s="24"/>
      <c r="R76" s="24"/>
      <c r="S76" s="24"/>
      <c r="T76" s="24"/>
    </row>
    <row r="77">
      <c r="Q77" s="24"/>
      <c r="R77" s="24"/>
      <c r="S77" s="24"/>
      <c r="T77" s="24"/>
    </row>
    <row r="78">
      <c r="Q78" s="24"/>
      <c r="R78" s="24"/>
      <c r="S78" s="24"/>
      <c r="T78" s="24"/>
    </row>
    <row r="79">
      <c r="Q79" s="24"/>
      <c r="R79" s="24"/>
      <c r="S79" s="24"/>
      <c r="T79" s="24"/>
    </row>
    <row r="80">
      <c r="Q80" s="24"/>
      <c r="R80" s="24"/>
      <c r="S80" s="24"/>
      <c r="T80" s="24"/>
    </row>
    <row r="81">
      <c r="Q81" s="24"/>
      <c r="R81" s="24"/>
      <c r="S81" s="24"/>
      <c r="T81" s="24"/>
    </row>
    <row r="82">
      <c r="Q82" s="24"/>
      <c r="R82" s="24"/>
      <c r="S82" s="24"/>
      <c r="T82" s="24"/>
    </row>
    <row r="83">
      <c r="Q83" s="24"/>
      <c r="R83" s="24"/>
      <c r="S83" s="24"/>
      <c r="T83" s="24"/>
    </row>
    <row r="84">
      <c r="Q84" s="24"/>
      <c r="R84" s="24"/>
      <c r="S84" s="24"/>
      <c r="T84" s="24"/>
    </row>
    <row r="85">
      <c r="Q85" s="24"/>
      <c r="R85" s="24"/>
      <c r="S85" s="24"/>
      <c r="T85" s="24"/>
    </row>
    <row r="86">
      <c r="Q86" s="24"/>
      <c r="R86" s="24"/>
      <c r="S86" s="24"/>
      <c r="T86" s="24"/>
    </row>
    <row r="87">
      <c r="Q87" s="24"/>
      <c r="R87" s="24"/>
      <c r="S87" s="24"/>
      <c r="T87" s="24"/>
    </row>
    <row r="88">
      <c r="Q88" s="24"/>
      <c r="R88" s="24"/>
      <c r="S88" s="24"/>
      <c r="T88" s="24"/>
    </row>
    <row r="89">
      <c r="Q89" s="24"/>
      <c r="R89" s="24"/>
      <c r="S89" s="24"/>
      <c r="T89" s="24"/>
    </row>
    <row r="90">
      <c r="Q90" s="24"/>
      <c r="R90" s="24"/>
      <c r="S90" s="24"/>
      <c r="T90" s="24"/>
    </row>
    <row r="91">
      <c r="Q91" s="24"/>
      <c r="R91" s="24"/>
      <c r="S91" s="24"/>
      <c r="T91" s="24"/>
    </row>
    <row r="92">
      <c r="Q92" s="24"/>
      <c r="R92" s="24"/>
      <c r="S92" s="24"/>
      <c r="T92" s="24"/>
    </row>
    <row r="93">
      <c r="Q93" s="24"/>
      <c r="R93" s="24"/>
      <c r="S93" s="24"/>
      <c r="T93" s="24"/>
    </row>
    <row r="94">
      <c r="Q94" s="24"/>
      <c r="R94" s="24"/>
      <c r="S94" s="24"/>
      <c r="T94" s="24"/>
    </row>
    <row r="95">
      <c r="Q95" s="24"/>
      <c r="R95" s="24"/>
      <c r="S95" s="24"/>
      <c r="T95" s="24"/>
    </row>
    <row r="96">
      <c r="Q96" s="24"/>
      <c r="R96" s="24"/>
      <c r="S96" s="24"/>
      <c r="T96" s="24"/>
    </row>
    <row r="97">
      <c r="Q97" s="24"/>
      <c r="R97" s="24"/>
      <c r="S97" s="24"/>
      <c r="T97" s="24"/>
    </row>
    <row r="98">
      <c r="Q98" s="24"/>
      <c r="R98" s="24"/>
      <c r="S98" s="24"/>
      <c r="T98" s="24"/>
    </row>
    <row r="99">
      <c r="Q99" s="24"/>
      <c r="R99" s="24"/>
      <c r="S99" s="24"/>
      <c r="T99" s="24"/>
    </row>
    <row r="100">
      <c r="Q100" s="24"/>
      <c r="R100" s="24"/>
      <c r="S100" s="24"/>
      <c r="T100" s="24"/>
    </row>
    <row r="101">
      <c r="Q101" s="24"/>
      <c r="R101" s="24"/>
      <c r="S101" s="24"/>
      <c r="T101" s="24"/>
    </row>
    <row r="102">
      <c r="Q102" s="24"/>
      <c r="R102" s="24"/>
      <c r="S102" s="24"/>
      <c r="T102" s="24"/>
    </row>
    <row r="103">
      <c r="Q103" s="24"/>
      <c r="R103" s="24"/>
      <c r="S103" s="24"/>
      <c r="T103" s="24"/>
    </row>
    <row r="104">
      <c r="Q104" s="24"/>
      <c r="R104" s="24"/>
      <c r="S104" s="24"/>
      <c r="T104" s="24"/>
    </row>
    <row r="105">
      <c r="Q105" s="24"/>
      <c r="R105" s="24"/>
      <c r="S105" s="24"/>
      <c r="T105" s="24"/>
    </row>
    <row r="106">
      <c r="Q106" s="24"/>
      <c r="R106" s="24"/>
      <c r="S106" s="24"/>
      <c r="T106" s="24"/>
    </row>
    <row r="107">
      <c r="Q107" s="24"/>
      <c r="R107" s="24"/>
      <c r="S107" s="24"/>
      <c r="T107" s="24"/>
    </row>
    <row r="108">
      <c r="Q108" s="24"/>
      <c r="R108" s="24"/>
      <c r="S108" s="24"/>
      <c r="T108" s="24"/>
    </row>
    <row r="109">
      <c r="Q109" s="24"/>
      <c r="R109" s="24"/>
      <c r="S109" s="24"/>
      <c r="T109" s="24"/>
    </row>
    <row r="110">
      <c r="Q110" s="24"/>
      <c r="R110" s="24"/>
      <c r="S110" s="24"/>
      <c r="T110" s="24"/>
    </row>
    <row r="111">
      <c r="Q111" s="24"/>
      <c r="R111" s="24"/>
      <c r="S111" s="24"/>
      <c r="T111" s="24"/>
    </row>
    <row r="112">
      <c r="Q112" s="24"/>
      <c r="R112" s="24"/>
      <c r="S112" s="24"/>
      <c r="T112" s="24"/>
    </row>
    <row r="113">
      <c r="Q113" s="24"/>
      <c r="R113" s="24"/>
      <c r="S113" s="24"/>
      <c r="T113" s="24"/>
    </row>
    <row r="114">
      <c r="Q114" s="24"/>
      <c r="R114" s="24"/>
      <c r="S114" s="24"/>
      <c r="T114" s="24"/>
    </row>
    <row r="115">
      <c r="Q115" s="24"/>
      <c r="R115" s="24"/>
      <c r="S115" s="24"/>
      <c r="T115" s="24"/>
    </row>
    <row r="116">
      <c r="Q116" s="24"/>
      <c r="R116" s="24"/>
      <c r="S116" s="24"/>
      <c r="T116" s="24"/>
    </row>
    <row r="117">
      <c r="Q117" s="24"/>
      <c r="R117" s="24"/>
      <c r="S117" s="24"/>
      <c r="T117" s="24"/>
    </row>
    <row r="118">
      <c r="Q118" s="24"/>
      <c r="R118" s="24"/>
      <c r="S118" s="24"/>
      <c r="T118" s="24"/>
    </row>
    <row r="119">
      <c r="Q119" s="24"/>
      <c r="R119" s="24"/>
      <c r="S119" s="24"/>
      <c r="T119" s="24"/>
    </row>
    <row r="120">
      <c r="Q120" s="24"/>
      <c r="R120" s="24"/>
      <c r="S120" s="24"/>
      <c r="T120" s="24"/>
    </row>
    <row r="121">
      <c r="Q121" s="24"/>
      <c r="R121" s="24"/>
      <c r="S121" s="24"/>
      <c r="T121" s="24"/>
    </row>
    <row r="122">
      <c r="Q122" s="24"/>
      <c r="R122" s="24"/>
      <c r="S122" s="24"/>
      <c r="T122" s="24"/>
    </row>
    <row r="123">
      <c r="Q123" s="24"/>
      <c r="R123" s="24"/>
      <c r="S123" s="24"/>
      <c r="T123" s="24"/>
    </row>
    <row r="124">
      <c r="Q124" s="24"/>
      <c r="R124" s="24"/>
      <c r="S124" s="24"/>
      <c r="T124" s="24"/>
    </row>
    <row r="125">
      <c r="Q125" s="24"/>
      <c r="R125" s="24"/>
      <c r="S125" s="24"/>
      <c r="T125" s="24"/>
    </row>
    <row r="126">
      <c r="Q126" s="24"/>
      <c r="R126" s="24"/>
      <c r="S126" s="24"/>
      <c r="T126" s="24"/>
    </row>
    <row r="127">
      <c r="Q127" s="24"/>
      <c r="R127" s="24"/>
      <c r="S127" s="24"/>
      <c r="T127" s="24"/>
    </row>
    <row r="128">
      <c r="Q128" s="24"/>
      <c r="R128" s="24"/>
      <c r="S128" s="24"/>
      <c r="T128" s="24"/>
    </row>
    <row r="129">
      <c r="Q129" s="24"/>
      <c r="R129" s="24"/>
      <c r="S129" s="24"/>
      <c r="T129" s="24"/>
    </row>
    <row r="130">
      <c r="Q130" s="24"/>
      <c r="R130" s="24"/>
      <c r="S130" s="24"/>
      <c r="T130" s="24"/>
    </row>
    <row r="131">
      <c r="Q131" s="24"/>
      <c r="R131" s="24"/>
      <c r="S131" s="24"/>
      <c r="T131" s="24"/>
    </row>
    <row r="132">
      <c r="Q132" s="24"/>
      <c r="R132" s="24"/>
      <c r="S132" s="24"/>
      <c r="T132" s="24"/>
    </row>
    <row r="133">
      <c r="Q133" s="24"/>
      <c r="R133" s="24"/>
      <c r="S133" s="24"/>
      <c r="T133" s="24"/>
    </row>
    <row r="134">
      <c r="Q134" s="24"/>
      <c r="R134" s="24"/>
      <c r="S134" s="24"/>
      <c r="T134" s="24"/>
    </row>
    <row r="135">
      <c r="Q135" s="24"/>
      <c r="R135" s="24"/>
      <c r="S135" s="24"/>
      <c r="T135" s="24"/>
    </row>
    <row r="136">
      <c r="Q136" s="24"/>
      <c r="R136" s="24"/>
      <c r="S136" s="24"/>
      <c r="T136" s="24"/>
    </row>
    <row r="137">
      <c r="Q137" s="24"/>
      <c r="R137" s="24"/>
      <c r="S137" s="24"/>
      <c r="T137" s="24"/>
    </row>
    <row r="138">
      <c r="Q138" s="24"/>
      <c r="R138" s="24"/>
      <c r="S138" s="24"/>
      <c r="T138" s="24"/>
    </row>
    <row r="139">
      <c r="Q139" s="24"/>
      <c r="R139" s="24"/>
      <c r="S139" s="24"/>
      <c r="T139" s="24"/>
    </row>
    <row r="140">
      <c r="Q140" s="24"/>
      <c r="R140" s="24"/>
      <c r="S140" s="24"/>
      <c r="T140" s="24"/>
    </row>
    <row r="141">
      <c r="Q141" s="24"/>
      <c r="R141" s="24"/>
      <c r="S141" s="24"/>
      <c r="T141" s="24"/>
    </row>
    <row r="142">
      <c r="Q142" s="24"/>
      <c r="R142" s="24"/>
      <c r="S142" s="24"/>
      <c r="T142" s="24"/>
    </row>
    <row r="143">
      <c r="Q143" s="24"/>
      <c r="R143" s="24"/>
      <c r="S143" s="24"/>
      <c r="T143" s="24"/>
    </row>
    <row r="144">
      <c r="Q144" s="24"/>
      <c r="R144" s="24"/>
      <c r="S144" s="24"/>
      <c r="T144" s="24"/>
    </row>
    <row r="145">
      <c r="Q145" s="24"/>
      <c r="R145" s="24"/>
      <c r="S145" s="24"/>
      <c r="T145" s="24"/>
    </row>
    <row r="146">
      <c r="Q146" s="24"/>
      <c r="R146" s="24"/>
      <c r="S146" s="24"/>
      <c r="T146" s="24"/>
    </row>
    <row r="147">
      <c r="Q147" s="24"/>
      <c r="R147" s="24"/>
      <c r="S147" s="24"/>
      <c r="T147" s="24"/>
    </row>
    <row r="148">
      <c r="Q148" s="24"/>
      <c r="R148" s="24"/>
      <c r="S148" s="24"/>
      <c r="T148" s="24"/>
    </row>
    <row r="149">
      <c r="Q149" s="24"/>
      <c r="R149" s="24"/>
      <c r="S149" s="24"/>
      <c r="T149" s="24"/>
    </row>
    <row r="150">
      <c r="Q150" s="24"/>
      <c r="R150" s="24"/>
      <c r="S150" s="24"/>
      <c r="T150" s="24"/>
    </row>
    <row r="151">
      <c r="Q151" s="24"/>
      <c r="R151" s="24"/>
      <c r="S151" s="24"/>
      <c r="T151" s="24"/>
    </row>
    <row r="152">
      <c r="Q152" s="24"/>
      <c r="R152" s="24"/>
      <c r="S152" s="24"/>
      <c r="T152" s="24"/>
    </row>
    <row r="153">
      <c r="Q153" s="24"/>
      <c r="R153" s="24"/>
      <c r="S153" s="24"/>
      <c r="T153" s="24"/>
    </row>
    <row r="154">
      <c r="Q154" s="24"/>
      <c r="R154" s="24"/>
      <c r="S154" s="24"/>
      <c r="T154" s="24"/>
    </row>
    <row r="155">
      <c r="Q155" s="24"/>
      <c r="R155" s="24"/>
      <c r="S155" s="24"/>
      <c r="T155" s="24"/>
    </row>
    <row r="156">
      <c r="Q156" s="24"/>
      <c r="R156" s="24"/>
      <c r="S156" s="24"/>
      <c r="T156" s="24"/>
    </row>
    <row r="157">
      <c r="Q157" s="24"/>
      <c r="R157" s="24"/>
      <c r="S157" s="24"/>
      <c r="T157" s="24"/>
    </row>
    <row r="158">
      <c r="Q158" s="24"/>
      <c r="R158" s="24"/>
      <c r="S158" s="24"/>
      <c r="T158" s="24"/>
    </row>
    <row r="159">
      <c r="Q159" s="24"/>
      <c r="R159" s="24"/>
      <c r="S159" s="24"/>
      <c r="T159" s="24"/>
    </row>
    <row r="160">
      <c r="Q160" s="24"/>
      <c r="R160" s="24"/>
      <c r="S160" s="24"/>
      <c r="T160" s="24"/>
    </row>
    <row r="161">
      <c r="Q161" s="24"/>
      <c r="R161" s="24"/>
      <c r="S161" s="24"/>
      <c r="T161" s="24"/>
    </row>
    <row r="162">
      <c r="Q162" s="24"/>
      <c r="R162" s="24"/>
      <c r="S162" s="24"/>
      <c r="T162" s="24"/>
    </row>
    <row r="163">
      <c r="Q163" s="24"/>
      <c r="R163" s="24"/>
      <c r="S163" s="24"/>
      <c r="T163" s="24"/>
    </row>
    <row r="164">
      <c r="Q164" s="24"/>
      <c r="R164" s="24"/>
      <c r="S164" s="24"/>
      <c r="T164" s="24"/>
    </row>
    <row r="165">
      <c r="Q165" s="24"/>
      <c r="R165" s="24"/>
      <c r="S165" s="24"/>
      <c r="T165" s="24"/>
    </row>
    <row r="166">
      <c r="Q166" s="24"/>
      <c r="R166" s="24"/>
      <c r="S166" s="24"/>
      <c r="T166" s="24"/>
    </row>
    <row r="167">
      <c r="Q167" s="24"/>
      <c r="R167" s="24"/>
      <c r="S167" s="24"/>
      <c r="T167" s="24"/>
    </row>
    <row r="168">
      <c r="Q168" s="24"/>
      <c r="R168" s="24"/>
      <c r="S168" s="24"/>
      <c r="T168" s="24"/>
    </row>
    <row r="169">
      <c r="Q169" s="24"/>
      <c r="R169" s="24"/>
      <c r="S169" s="24"/>
      <c r="T169" s="24"/>
    </row>
    <row r="170">
      <c r="Q170" s="24"/>
      <c r="R170" s="24"/>
      <c r="S170" s="24"/>
      <c r="T170" s="24"/>
    </row>
    <row r="171">
      <c r="Q171" s="24"/>
      <c r="R171" s="24"/>
      <c r="S171" s="24"/>
      <c r="T171" s="24"/>
    </row>
    <row r="172">
      <c r="Q172" s="24"/>
      <c r="R172" s="24"/>
      <c r="S172" s="24"/>
      <c r="T172" s="24"/>
    </row>
    <row r="173">
      <c r="Q173" s="24"/>
      <c r="R173" s="24"/>
      <c r="S173" s="24"/>
      <c r="T173" s="24"/>
    </row>
    <row r="174">
      <c r="Q174" s="24"/>
      <c r="R174" s="24"/>
      <c r="S174" s="24"/>
      <c r="T174" s="24"/>
    </row>
    <row r="175">
      <c r="Q175" s="24"/>
      <c r="R175" s="24"/>
      <c r="S175" s="24"/>
      <c r="T175" s="24"/>
    </row>
    <row r="176">
      <c r="Q176" s="24"/>
      <c r="R176" s="24"/>
      <c r="S176" s="24"/>
      <c r="T176" s="24"/>
    </row>
    <row r="177">
      <c r="Q177" s="24"/>
      <c r="R177" s="24"/>
      <c r="S177" s="24"/>
      <c r="T177" s="24"/>
    </row>
    <row r="178">
      <c r="Q178" s="24"/>
      <c r="R178" s="24"/>
      <c r="S178" s="24"/>
      <c r="T178" s="24"/>
    </row>
    <row r="179">
      <c r="Q179" s="24"/>
      <c r="R179" s="24"/>
      <c r="S179" s="24"/>
      <c r="T179" s="24"/>
    </row>
    <row r="180">
      <c r="Q180" s="24"/>
      <c r="R180" s="24"/>
      <c r="S180" s="24"/>
      <c r="T180" s="24"/>
    </row>
    <row r="181">
      <c r="Q181" s="24"/>
      <c r="R181" s="24"/>
      <c r="S181" s="24"/>
      <c r="T181" s="24"/>
    </row>
    <row r="182">
      <c r="Q182" s="24"/>
      <c r="R182" s="24"/>
      <c r="S182" s="24"/>
      <c r="T182" s="24"/>
    </row>
    <row r="183">
      <c r="Q183" s="24"/>
      <c r="R183" s="24"/>
      <c r="S183" s="24"/>
      <c r="T183" s="24"/>
    </row>
    <row r="184">
      <c r="Q184" s="24"/>
      <c r="R184" s="24"/>
      <c r="S184" s="24"/>
      <c r="T184" s="24"/>
    </row>
    <row r="185">
      <c r="Q185" s="24"/>
      <c r="R185" s="24"/>
      <c r="S185" s="24"/>
      <c r="T185" s="24"/>
    </row>
    <row r="186">
      <c r="Q186" s="24"/>
      <c r="R186" s="24"/>
      <c r="S186" s="24"/>
      <c r="T186" s="24"/>
    </row>
    <row r="187">
      <c r="Q187" s="24"/>
      <c r="R187" s="24"/>
      <c r="S187" s="24"/>
      <c r="T187" s="24"/>
    </row>
    <row r="188">
      <c r="Q188" s="24"/>
      <c r="R188" s="24"/>
      <c r="S188" s="24"/>
      <c r="T188" s="24"/>
    </row>
    <row r="189">
      <c r="Q189" s="24"/>
      <c r="R189" s="24"/>
      <c r="S189" s="24"/>
      <c r="T189" s="24"/>
    </row>
    <row r="190">
      <c r="Q190" s="24"/>
      <c r="R190" s="24"/>
      <c r="S190" s="24"/>
      <c r="T190" s="24"/>
    </row>
    <row r="191">
      <c r="Q191" s="24"/>
      <c r="R191" s="24"/>
      <c r="S191" s="24"/>
      <c r="T191" s="24"/>
    </row>
    <row r="192">
      <c r="Q192" s="24"/>
      <c r="R192" s="24"/>
      <c r="S192" s="24"/>
      <c r="T192" s="24"/>
    </row>
    <row r="193">
      <c r="Q193" s="24"/>
      <c r="R193" s="24"/>
      <c r="S193" s="24"/>
      <c r="T193" s="24"/>
    </row>
    <row r="194">
      <c r="Q194" s="24"/>
      <c r="R194" s="24"/>
      <c r="S194" s="24"/>
      <c r="T194" s="24"/>
    </row>
    <row r="195">
      <c r="Q195" s="24"/>
      <c r="R195" s="24"/>
      <c r="S195" s="24"/>
      <c r="T195" s="24"/>
    </row>
    <row r="196">
      <c r="Q196" s="24"/>
      <c r="R196" s="24"/>
      <c r="S196" s="24"/>
      <c r="T196" s="24"/>
    </row>
    <row r="197">
      <c r="Q197" s="24"/>
      <c r="R197" s="24"/>
      <c r="S197" s="24"/>
      <c r="T197" s="24"/>
    </row>
    <row r="198">
      <c r="Q198" s="24"/>
      <c r="R198" s="24"/>
      <c r="S198" s="24"/>
      <c r="T198" s="24"/>
    </row>
    <row r="199">
      <c r="Q199" s="24"/>
      <c r="R199" s="24"/>
      <c r="S199" s="24"/>
      <c r="T199" s="24"/>
    </row>
    <row r="200">
      <c r="Q200" s="24"/>
      <c r="R200" s="24"/>
      <c r="S200" s="24"/>
      <c r="T200" s="24"/>
    </row>
    <row r="201">
      <c r="Q201" s="24"/>
      <c r="R201" s="24"/>
      <c r="S201" s="24"/>
      <c r="T201" s="24"/>
    </row>
    <row r="202">
      <c r="Q202" s="24"/>
      <c r="R202" s="24"/>
      <c r="S202" s="24"/>
      <c r="T202" s="24"/>
    </row>
    <row r="203">
      <c r="Q203" s="24"/>
      <c r="R203" s="24"/>
      <c r="S203" s="24"/>
      <c r="T203" s="24"/>
    </row>
    <row r="204">
      <c r="Q204" s="24"/>
      <c r="R204" s="24"/>
      <c r="S204" s="24"/>
      <c r="T204" s="24"/>
    </row>
    <row r="205">
      <c r="Q205" s="24"/>
      <c r="R205" s="24"/>
      <c r="S205" s="24"/>
      <c r="T205" s="24"/>
    </row>
    <row r="206">
      <c r="Q206" s="24"/>
      <c r="R206" s="24"/>
      <c r="S206" s="24"/>
      <c r="T206" s="24"/>
    </row>
    <row r="207">
      <c r="Q207" s="24"/>
      <c r="R207" s="24"/>
      <c r="S207" s="24"/>
      <c r="T207" s="24"/>
    </row>
    <row r="208">
      <c r="Q208" s="24"/>
      <c r="R208" s="24"/>
      <c r="S208" s="24"/>
      <c r="T208" s="24"/>
    </row>
    <row r="209">
      <c r="Q209" s="24"/>
      <c r="R209" s="24"/>
      <c r="S209" s="24"/>
      <c r="T209" s="24"/>
    </row>
    <row r="210">
      <c r="Q210" s="24"/>
      <c r="R210" s="24"/>
      <c r="S210" s="24"/>
      <c r="T210" s="24"/>
    </row>
    <row r="211">
      <c r="Q211" s="24"/>
      <c r="R211" s="24"/>
      <c r="S211" s="24"/>
      <c r="T211" s="24"/>
    </row>
    <row r="212">
      <c r="Q212" s="24"/>
      <c r="R212" s="24"/>
      <c r="S212" s="24"/>
      <c r="T212" s="24"/>
    </row>
    <row r="213">
      <c r="Q213" s="24"/>
      <c r="R213" s="24"/>
      <c r="S213" s="24"/>
      <c r="T213" s="24"/>
    </row>
    <row r="214">
      <c r="Q214" s="24"/>
      <c r="R214" s="24"/>
      <c r="S214" s="24"/>
      <c r="T214" s="24"/>
    </row>
    <row r="215">
      <c r="Q215" s="24"/>
      <c r="R215" s="24"/>
      <c r="S215" s="24"/>
      <c r="T215" s="24"/>
    </row>
    <row r="216">
      <c r="Q216" s="24"/>
      <c r="R216" s="24"/>
      <c r="S216" s="24"/>
      <c r="T216" s="24"/>
    </row>
    <row r="217">
      <c r="Q217" s="24"/>
      <c r="R217" s="24"/>
      <c r="S217" s="24"/>
      <c r="T217" s="24"/>
    </row>
    <row r="218">
      <c r="Q218" s="24"/>
      <c r="R218" s="24"/>
      <c r="S218" s="24"/>
      <c r="T218" s="24"/>
    </row>
    <row r="219">
      <c r="Q219" s="24"/>
      <c r="R219" s="24"/>
      <c r="S219" s="24"/>
      <c r="T219" s="24"/>
    </row>
    <row r="220">
      <c r="Q220" s="24"/>
      <c r="R220" s="24"/>
      <c r="S220" s="24"/>
      <c r="T220" s="24"/>
    </row>
    <row r="221">
      <c r="Q221" s="24"/>
      <c r="R221" s="24"/>
      <c r="S221" s="24"/>
      <c r="T221" s="24"/>
    </row>
    <row r="222">
      <c r="Q222" s="24"/>
      <c r="R222" s="24"/>
      <c r="S222" s="24"/>
      <c r="T222" s="24"/>
    </row>
    <row r="223">
      <c r="Q223" s="24"/>
      <c r="R223" s="24"/>
      <c r="S223" s="24"/>
      <c r="T223" s="24"/>
    </row>
    <row r="224">
      <c r="Q224" s="24"/>
      <c r="R224" s="24"/>
      <c r="S224" s="24"/>
      <c r="T224" s="24"/>
    </row>
    <row r="225">
      <c r="Q225" s="24"/>
      <c r="R225" s="24"/>
      <c r="S225" s="24"/>
      <c r="T225" s="24"/>
    </row>
    <row r="226">
      <c r="Q226" s="24"/>
      <c r="R226" s="24"/>
      <c r="S226" s="24"/>
      <c r="T226" s="24"/>
    </row>
    <row r="227">
      <c r="Q227" s="24"/>
      <c r="R227" s="24"/>
      <c r="S227" s="24"/>
      <c r="T227" s="24"/>
    </row>
    <row r="228">
      <c r="Q228" s="24"/>
      <c r="R228" s="24"/>
      <c r="S228" s="24"/>
      <c r="T228" s="24"/>
    </row>
    <row r="229">
      <c r="Q229" s="24"/>
      <c r="R229" s="24"/>
      <c r="S229" s="24"/>
      <c r="T229" s="24"/>
    </row>
    <row r="230">
      <c r="Q230" s="24"/>
      <c r="R230" s="24"/>
      <c r="S230" s="24"/>
      <c r="T230" s="24"/>
    </row>
    <row r="231">
      <c r="Q231" s="24"/>
      <c r="R231" s="24"/>
      <c r="S231" s="24"/>
      <c r="T231" s="24"/>
    </row>
    <row r="232">
      <c r="Q232" s="24"/>
      <c r="R232" s="24"/>
      <c r="S232" s="24"/>
      <c r="T232" s="24"/>
    </row>
    <row r="233">
      <c r="Q233" s="24"/>
      <c r="R233" s="24"/>
      <c r="S233" s="24"/>
      <c r="T233" s="24"/>
    </row>
    <row r="234">
      <c r="Q234" s="24"/>
      <c r="R234" s="24"/>
      <c r="S234" s="24"/>
      <c r="T234" s="24"/>
    </row>
    <row r="235">
      <c r="Q235" s="24"/>
      <c r="R235" s="24"/>
      <c r="S235" s="24"/>
      <c r="T235" s="24"/>
    </row>
    <row r="236">
      <c r="Q236" s="24"/>
      <c r="R236" s="24"/>
      <c r="S236" s="24"/>
      <c r="T236" s="24"/>
    </row>
    <row r="237">
      <c r="Q237" s="24"/>
      <c r="R237" s="24"/>
      <c r="S237" s="24"/>
      <c r="T237" s="24"/>
    </row>
    <row r="238">
      <c r="Q238" s="24"/>
      <c r="R238" s="24"/>
      <c r="S238" s="24"/>
      <c r="T238" s="24"/>
    </row>
    <row r="239">
      <c r="Q239" s="24"/>
      <c r="R239" s="24"/>
      <c r="S239" s="24"/>
      <c r="T239" s="24"/>
    </row>
    <row r="240">
      <c r="Q240" s="24"/>
      <c r="R240" s="24"/>
      <c r="S240" s="24"/>
      <c r="T240" s="24"/>
    </row>
    <row r="241">
      <c r="Q241" s="24"/>
      <c r="R241" s="24"/>
      <c r="S241" s="24"/>
      <c r="T241" s="24"/>
    </row>
    <row r="242">
      <c r="Q242" s="24"/>
      <c r="R242" s="24"/>
      <c r="S242" s="24"/>
      <c r="T242" s="24"/>
    </row>
    <row r="243">
      <c r="Q243" s="24"/>
      <c r="R243" s="24"/>
      <c r="S243" s="24"/>
      <c r="T243" s="24"/>
    </row>
    <row r="244">
      <c r="Q244" s="24"/>
      <c r="R244" s="24"/>
      <c r="S244" s="24"/>
      <c r="T244" s="24"/>
    </row>
    <row r="245">
      <c r="Q245" s="24"/>
      <c r="R245" s="24"/>
      <c r="S245" s="24"/>
      <c r="T245" s="24"/>
    </row>
    <row r="246">
      <c r="Q246" s="24"/>
      <c r="R246" s="24"/>
      <c r="S246" s="24"/>
      <c r="T246" s="24"/>
    </row>
    <row r="247">
      <c r="Q247" s="24"/>
      <c r="R247" s="24"/>
      <c r="S247" s="24"/>
      <c r="T247" s="24"/>
    </row>
    <row r="248">
      <c r="Q248" s="24"/>
      <c r="R248" s="24"/>
      <c r="S248" s="24"/>
      <c r="T248" s="24"/>
    </row>
    <row r="249">
      <c r="Q249" s="24"/>
      <c r="R249" s="24"/>
      <c r="S249" s="24"/>
      <c r="T249" s="24"/>
    </row>
    <row r="250">
      <c r="Q250" s="24"/>
      <c r="R250" s="24"/>
      <c r="S250" s="24"/>
      <c r="T250" s="24"/>
    </row>
    <row r="251">
      <c r="Q251" s="24"/>
      <c r="R251" s="24"/>
      <c r="S251" s="24"/>
      <c r="T251" s="24"/>
    </row>
    <row r="252">
      <c r="Q252" s="24"/>
      <c r="R252" s="24"/>
      <c r="S252" s="24"/>
      <c r="T252" s="24"/>
    </row>
    <row r="253">
      <c r="Q253" s="24"/>
      <c r="R253" s="24"/>
      <c r="S253" s="24"/>
      <c r="T253" s="24"/>
    </row>
    <row r="254">
      <c r="Q254" s="24"/>
      <c r="R254" s="24"/>
      <c r="S254" s="24"/>
      <c r="T254" s="24"/>
    </row>
    <row r="255">
      <c r="Q255" s="24"/>
      <c r="R255" s="24"/>
      <c r="S255" s="24"/>
      <c r="T255" s="24"/>
    </row>
    <row r="256">
      <c r="Q256" s="24"/>
      <c r="R256" s="24"/>
      <c r="S256" s="24"/>
      <c r="T256" s="24"/>
    </row>
    <row r="257">
      <c r="Q257" s="24"/>
      <c r="R257" s="24"/>
      <c r="S257" s="24"/>
      <c r="T257" s="24"/>
    </row>
    <row r="258">
      <c r="Q258" s="24"/>
      <c r="R258" s="24"/>
      <c r="S258" s="24"/>
      <c r="T258" s="24"/>
    </row>
    <row r="259">
      <c r="Q259" s="24"/>
      <c r="R259" s="24"/>
      <c r="S259" s="24"/>
      <c r="T259" s="24"/>
    </row>
    <row r="260">
      <c r="Q260" s="24"/>
      <c r="R260" s="24"/>
      <c r="S260" s="24"/>
      <c r="T260" s="24"/>
    </row>
    <row r="261">
      <c r="Q261" s="24"/>
      <c r="R261" s="24"/>
      <c r="S261" s="24"/>
      <c r="T261" s="24"/>
    </row>
    <row r="262">
      <c r="Q262" s="24"/>
      <c r="R262" s="24"/>
      <c r="S262" s="24"/>
      <c r="T262" s="24"/>
    </row>
    <row r="263">
      <c r="Q263" s="24"/>
      <c r="R263" s="24"/>
      <c r="S263" s="24"/>
      <c r="T263" s="24"/>
    </row>
    <row r="264">
      <c r="Q264" s="24"/>
      <c r="R264" s="24"/>
      <c r="S264" s="24"/>
      <c r="T264" s="24"/>
    </row>
    <row r="265">
      <c r="Q265" s="24"/>
      <c r="R265" s="24"/>
      <c r="S265" s="24"/>
      <c r="T265" s="24"/>
    </row>
    <row r="266">
      <c r="Q266" s="24"/>
      <c r="R266" s="24"/>
      <c r="S266" s="24"/>
      <c r="T266" s="24"/>
    </row>
    <row r="267">
      <c r="Q267" s="24"/>
      <c r="R267" s="24"/>
      <c r="S267" s="24"/>
      <c r="T267" s="24"/>
    </row>
    <row r="268">
      <c r="Q268" s="24"/>
      <c r="R268" s="24"/>
      <c r="S268" s="24"/>
      <c r="T268" s="24"/>
    </row>
    <row r="269">
      <c r="Q269" s="24"/>
      <c r="R269" s="24"/>
      <c r="S269" s="24"/>
      <c r="T269" s="24"/>
    </row>
    <row r="270">
      <c r="Q270" s="24"/>
      <c r="R270" s="24"/>
      <c r="S270" s="24"/>
      <c r="T270" s="24"/>
    </row>
    <row r="271">
      <c r="Q271" s="24"/>
      <c r="R271" s="24"/>
      <c r="S271" s="24"/>
      <c r="T271" s="24"/>
    </row>
    <row r="272">
      <c r="Q272" s="24"/>
      <c r="R272" s="24"/>
      <c r="S272" s="24"/>
      <c r="T272" s="24"/>
    </row>
    <row r="273">
      <c r="Q273" s="24"/>
      <c r="R273" s="24"/>
      <c r="S273" s="24"/>
      <c r="T273" s="24"/>
    </row>
    <row r="274">
      <c r="Q274" s="24"/>
      <c r="R274" s="24"/>
      <c r="S274" s="24"/>
      <c r="T274" s="24"/>
    </row>
    <row r="275">
      <c r="Q275" s="24"/>
      <c r="R275" s="24"/>
      <c r="S275" s="24"/>
      <c r="T275" s="24"/>
    </row>
    <row r="276">
      <c r="Q276" s="24"/>
      <c r="R276" s="24"/>
      <c r="S276" s="24"/>
      <c r="T276" s="24"/>
    </row>
    <row r="277">
      <c r="Q277" s="24"/>
      <c r="R277" s="24"/>
      <c r="S277" s="24"/>
      <c r="T277" s="24"/>
    </row>
    <row r="278">
      <c r="Q278" s="24"/>
      <c r="R278" s="24"/>
      <c r="S278" s="24"/>
      <c r="T278" s="24"/>
    </row>
    <row r="279">
      <c r="Q279" s="24"/>
      <c r="R279" s="24"/>
      <c r="S279" s="24"/>
      <c r="T279" s="24"/>
    </row>
    <row r="280">
      <c r="Q280" s="24"/>
      <c r="R280" s="24"/>
      <c r="S280" s="24"/>
      <c r="T280" s="24"/>
    </row>
    <row r="281">
      <c r="Q281" s="24"/>
      <c r="R281" s="24"/>
      <c r="S281" s="24"/>
      <c r="T281" s="24"/>
    </row>
    <row r="282">
      <c r="Q282" s="24"/>
      <c r="R282" s="24"/>
      <c r="S282" s="24"/>
      <c r="T282" s="24"/>
    </row>
    <row r="283">
      <c r="Q283" s="24"/>
      <c r="R283" s="24"/>
      <c r="S283" s="24"/>
      <c r="T283" s="24"/>
    </row>
    <row r="284">
      <c r="Q284" s="24"/>
      <c r="R284" s="24"/>
      <c r="S284" s="24"/>
      <c r="T284" s="24"/>
    </row>
    <row r="285">
      <c r="Q285" s="24"/>
      <c r="R285" s="24"/>
      <c r="S285" s="24"/>
      <c r="T285" s="24"/>
    </row>
    <row r="286">
      <c r="Q286" s="24"/>
      <c r="R286" s="24"/>
      <c r="S286" s="24"/>
      <c r="T286" s="24"/>
    </row>
    <row r="287">
      <c r="Q287" s="24"/>
      <c r="R287" s="24"/>
      <c r="S287" s="24"/>
      <c r="T287" s="24"/>
    </row>
    <row r="288">
      <c r="Q288" s="24"/>
      <c r="R288" s="24"/>
      <c r="S288" s="24"/>
      <c r="T288" s="24"/>
    </row>
    <row r="289">
      <c r="Q289" s="24"/>
      <c r="R289" s="24"/>
      <c r="S289" s="24"/>
      <c r="T289" s="24"/>
    </row>
    <row r="290">
      <c r="Q290" s="24"/>
      <c r="R290" s="24"/>
      <c r="S290" s="24"/>
      <c r="T290" s="24"/>
    </row>
    <row r="291">
      <c r="Q291" s="24"/>
      <c r="R291" s="24"/>
      <c r="S291" s="24"/>
      <c r="T291" s="24"/>
    </row>
    <row r="292">
      <c r="Q292" s="24"/>
      <c r="R292" s="24"/>
      <c r="S292" s="24"/>
      <c r="T292" s="24"/>
    </row>
    <row r="293">
      <c r="Q293" s="24"/>
      <c r="R293" s="24"/>
      <c r="S293" s="24"/>
      <c r="T293" s="24"/>
    </row>
    <row r="294">
      <c r="Q294" s="24"/>
      <c r="R294" s="24"/>
      <c r="S294" s="24"/>
      <c r="T294" s="24"/>
    </row>
    <row r="295">
      <c r="Q295" s="24"/>
      <c r="R295" s="24"/>
      <c r="S295" s="24"/>
      <c r="T295" s="24"/>
    </row>
    <row r="296">
      <c r="Q296" s="24"/>
      <c r="R296" s="24"/>
      <c r="S296" s="24"/>
      <c r="T296" s="24"/>
    </row>
    <row r="297">
      <c r="Q297" s="24"/>
      <c r="R297" s="24"/>
      <c r="S297" s="24"/>
      <c r="T297" s="24"/>
    </row>
    <row r="298">
      <c r="Q298" s="24"/>
      <c r="R298" s="24"/>
      <c r="S298" s="24"/>
      <c r="T298" s="24"/>
    </row>
    <row r="299">
      <c r="Q299" s="24"/>
      <c r="R299" s="24"/>
      <c r="S299" s="24"/>
      <c r="T299" s="24"/>
    </row>
    <row r="300">
      <c r="Q300" s="24"/>
      <c r="R300" s="24"/>
      <c r="S300" s="24"/>
      <c r="T300" s="24"/>
    </row>
    <row r="301">
      <c r="Q301" s="24"/>
      <c r="R301" s="24"/>
      <c r="S301" s="24"/>
      <c r="T301" s="24"/>
    </row>
    <row r="302">
      <c r="Q302" s="24"/>
      <c r="R302" s="24"/>
      <c r="S302" s="24"/>
      <c r="T302" s="24"/>
    </row>
    <row r="303">
      <c r="Q303" s="24"/>
      <c r="R303" s="24"/>
      <c r="S303" s="24"/>
      <c r="T303" s="24"/>
    </row>
    <row r="304">
      <c r="Q304" s="24"/>
      <c r="R304" s="24"/>
      <c r="S304" s="24"/>
      <c r="T304" s="24"/>
    </row>
    <row r="305">
      <c r="Q305" s="24"/>
      <c r="R305" s="24"/>
      <c r="S305" s="24"/>
      <c r="T305" s="24"/>
    </row>
    <row r="306">
      <c r="Q306" s="24"/>
      <c r="R306" s="24"/>
      <c r="S306" s="24"/>
      <c r="T306" s="24"/>
    </row>
    <row r="307">
      <c r="Q307" s="24"/>
      <c r="R307" s="24"/>
      <c r="S307" s="24"/>
      <c r="T307" s="24"/>
    </row>
    <row r="308">
      <c r="Q308" s="24"/>
      <c r="R308" s="24"/>
      <c r="S308" s="24"/>
      <c r="T308" s="24"/>
    </row>
    <row r="309">
      <c r="Q309" s="24"/>
      <c r="R309" s="24"/>
      <c r="S309" s="24"/>
      <c r="T309" s="24"/>
    </row>
    <row r="310">
      <c r="Q310" s="24"/>
      <c r="R310" s="24"/>
      <c r="S310" s="24"/>
      <c r="T310" s="24"/>
    </row>
    <row r="311">
      <c r="Q311" s="24"/>
      <c r="R311" s="24"/>
      <c r="S311" s="24"/>
      <c r="T311" s="24"/>
    </row>
    <row r="312">
      <c r="Q312" s="24"/>
      <c r="R312" s="24"/>
      <c r="S312" s="24"/>
      <c r="T312" s="24"/>
    </row>
    <row r="313">
      <c r="Q313" s="24"/>
      <c r="R313" s="24"/>
      <c r="S313" s="24"/>
      <c r="T313" s="24"/>
    </row>
    <row r="314">
      <c r="Q314" s="24"/>
      <c r="R314" s="24"/>
      <c r="S314" s="24"/>
      <c r="T314" s="24"/>
    </row>
    <row r="315">
      <c r="Q315" s="24"/>
      <c r="R315" s="24"/>
      <c r="S315" s="24"/>
      <c r="T315" s="24"/>
    </row>
    <row r="316">
      <c r="Q316" s="24"/>
      <c r="R316" s="24"/>
      <c r="S316" s="24"/>
      <c r="T316" s="24"/>
    </row>
    <row r="317">
      <c r="Q317" s="24"/>
      <c r="R317" s="24"/>
      <c r="S317" s="24"/>
      <c r="T317" s="24"/>
    </row>
    <row r="318">
      <c r="Q318" s="24"/>
      <c r="R318" s="24"/>
      <c r="S318" s="24"/>
      <c r="T318" s="24"/>
    </row>
    <row r="319">
      <c r="Q319" s="24"/>
      <c r="R319" s="24"/>
      <c r="S319" s="24"/>
      <c r="T319" s="24"/>
    </row>
    <row r="320">
      <c r="Q320" s="24"/>
      <c r="R320" s="24"/>
      <c r="S320" s="24"/>
      <c r="T320" s="24"/>
    </row>
    <row r="321">
      <c r="Q321" s="24"/>
      <c r="R321" s="24"/>
      <c r="S321" s="24"/>
      <c r="T321" s="24"/>
    </row>
    <row r="322">
      <c r="Q322" s="24"/>
      <c r="R322" s="24"/>
      <c r="S322" s="24"/>
      <c r="T322" s="24"/>
    </row>
    <row r="323">
      <c r="Q323" s="24"/>
      <c r="R323" s="24"/>
      <c r="S323" s="24"/>
      <c r="T323" s="24"/>
    </row>
    <row r="324">
      <c r="Q324" s="24"/>
      <c r="R324" s="24"/>
      <c r="S324" s="24"/>
      <c r="T324" s="24"/>
    </row>
    <row r="325">
      <c r="Q325" s="24"/>
      <c r="R325" s="24"/>
      <c r="S325" s="24"/>
      <c r="T325" s="24"/>
    </row>
    <row r="326">
      <c r="Q326" s="24"/>
      <c r="R326" s="24"/>
      <c r="S326" s="24"/>
      <c r="T326" s="24"/>
    </row>
    <row r="327">
      <c r="Q327" s="24"/>
      <c r="R327" s="24"/>
      <c r="S327" s="24"/>
      <c r="T327" s="24"/>
    </row>
    <row r="328">
      <c r="Q328" s="24"/>
      <c r="R328" s="24"/>
      <c r="S328" s="24"/>
      <c r="T328" s="24"/>
    </row>
    <row r="329">
      <c r="Q329" s="24"/>
      <c r="R329" s="24"/>
      <c r="S329" s="24"/>
      <c r="T329" s="24"/>
    </row>
    <row r="330">
      <c r="Q330" s="24"/>
      <c r="R330" s="24"/>
      <c r="S330" s="24"/>
      <c r="T330" s="24"/>
    </row>
    <row r="331">
      <c r="Q331" s="24"/>
      <c r="R331" s="24"/>
      <c r="S331" s="24"/>
      <c r="T331" s="24"/>
    </row>
    <row r="332">
      <c r="Q332" s="24"/>
      <c r="R332" s="24"/>
      <c r="S332" s="24"/>
      <c r="T332" s="24"/>
    </row>
    <row r="333">
      <c r="Q333" s="24"/>
      <c r="R333" s="24"/>
      <c r="S333" s="24"/>
      <c r="T333" s="24"/>
    </row>
    <row r="334">
      <c r="Q334" s="24"/>
      <c r="R334" s="24"/>
      <c r="S334" s="24"/>
      <c r="T334" s="24"/>
    </row>
    <row r="335">
      <c r="Q335" s="24"/>
      <c r="R335" s="24"/>
      <c r="S335" s="24"/>
      <c r="T335" s="24"/>
    </row>
    <row r="336">
      <c r="Q336" s="24"/>
      <c r="R336" s="24"/>
      <c r="S336" s="24"/>
      <c r="T336" s="24"/>
    </row>
    <row r="337">
      <c r="Q337" s="24"/>
      <c r="R337" s="24"/>
      <c r="S337" s="24"/>
      <c r="T337" s="24"/>
    </row>
    <row r="338">
      <c r="Q338" s="24"/>
      <c r="R338" s="24"/>
      <c r="S338" s="24"/>
      <c r="T338" s="24"/>
    </row>
    <row r="339">
      <c r="Q339" s="24"/>
      <c r="R339" s="24"/>
      <c r="S339" s="24"/>
      <c r="T339" s="24"/>
    </row>
    <row r="340">
      <c r="Q340" s="24"/>
      <c r="R340" s="24"/>
      <c r="S340" s="24"/>
      <c r="T340" s="24"/>
    </row>
    <row r="341">
      <c r="Q341" s="24"/>
      <c r="R341" s="24"/>
      <c r="S341" s="24"/>
      <c r="T341" s="24"/>
    </row>
    <row r="342">
      <c r="Q342" s="24"/>
      <c r="R342" s="24"/>
      <c r="S342" s="24"/>
      <c r="T342" s="24"/>
    </row>
    <row r="343">
      <c r="Q343" s="24"/>
      <c r="R343" s="24"/>
      <c r="S343" s="24"/>
      <c r="T343" s="24"/>
    </row>
    <row r="344">
      <c r="Q344" s="24"/>
      <c r="R344" s="24"/>
      <c r="S344" s="24"/>
      <c r="T344" s="24"/>
    </row>
    <row r="345">
      <c r="Q345" s="24"/>
      <c r="R345" s="24"/>
      <c r="S345" s="24"/>
      <c r="T345" s="24"/>
    </row>
    <row r="346">
      <c r="Q346" s="24"/>
      <c r="R346" s="24"/>
      <c r="S346" s="24"/>
      <c r="T346" s="24"/>
    </row>
    <row r="347">
      <c r="Q347" s="24"/>
      <c r="R347" s="24"/>
      <c r="S347" s="24"/>
      <c r="T347" s="24"/>
    </row>
    <row r="348">
      <c r="Q348" s="24"/>
      <c r="R348" s="24"/>
      <c r="S348" s="24"/>
      <c r="T348" s="24"/>
    </row>
    <row r="349">
      <c r="Q349" s="24"/>
      <c r="R349" s="24"/>
      <c r="S349" s="24"/>
      <c r="T349" s="24"/>
    </row>
    <row r="350">
      <c r="Q350" s="24"/>
      <c r="R350" s="24"/>
      <c r="S350" s="24"/>
      <c r="T350" s="24"/>
    </row>
    <row r="351">
      <c r="Q351" s="24"/>
      <c r="R351" s="24"/>
      <c r="S351" s="24"/>
      <c r="T351" s="24"/>
    </row>
    <row r="352">
      <c r="Q352" s="24"/>
      <c r="R352" s="24"/>
      <c r="S352" s="24"/>
      <c r="T352" s="24"/>
    </row>
    <row r="353">
      <c r="Q353" s="24"/>
      <c r="R353" s="24"/>
      <c r="S353" s="24"/>
      <c r="T353" s="24"/>
    </row>
    <row r="354">
      <c r="Q354" s="24"/>
      <c r="R354" s="24"/>
      <c r="S354" s="24"/>
      <c r="T354" s="24"/>
    </row>
    <row r="355">
      <c r="Q355" s="24"/>
      <c r="R355" s="24"/>
      <c r="S355" s="24"/>
      <c r="T355" s="24"/>
    </row>
    <row r="356">
      <c r="Q356" s="24"/>
      <c r="R356" s="24"/>
      <c r="S356" s="24"/>
      <c r="T356" s="24"/>
    </row>
    <row r="357">
      <c r="Q357" s="24"/>
      <c r="R357" s="24"/>
      <c r="S357" s="24"/>
      <c r="T357" s="24"/>
    </row>
    <row r="358">
      <c r="Q358" s="24"/>
      <c r="R358" s="24"/>
      <c r="S358" s="24"/>
      <c r="T358" s="24"/>
    </row>
    <row r="359">
      <c r="Q359" s="24"/>
      <c r="R359" s="24"/>
      <c r="S359" s="24"/>
      <c r="T359" s="24"/>
    </row>
    <row r="360">
      <c r="Q360" s="24"/>
      <c r="R360" s="24"/>
      <c r="S360" s="24"/>
      <c r="T360" s="24"/>
    </row>
    <row r="361">
      <c r="Q361" s="24"/>
      <c r="R361" s="24"/>
      <c r="S361" s="24"/>
      <c r="T361" s="24"/>
    </row>
    <row r="362">
      <c r="Q362" s="24"/>
      <c r="R362" s="24"/>
      <c r="S362" s="24"/>
      <c r="T362" s="24"/>
    </row>
    <row r="363">
      <c r="Q363" s="24"/>
      <c r="R363" s="24"/>
      <c r="S363" s="24"/>
      <c r="T363" s="24"/>
    </row>
    <row r="364">
      <c r="Q364" s="24"/>
      <c r="R364" s="24"/>
      <c r="S364" s="24"/>
      <c r="T364" s="24"/>
    </row>
    <row r="365">
      <c r="Q365" s="24"/>
      <c r="R365" s="24"/>
      <c r="S365" s="24"/>
      <c r="T365" s="24"/>
    </row>
    <row r="366">
      <c r="Q366" s="24"/>
      <c r="R366" s="24"/>
      <c r="S366" s="24"/>
      <c r="T366" s="24"/>
    </row>
    <row r="367">
      <c r="Q367" s="24"/>
      <c r="R367" s="24"/>
      <c r="S367" s="24"/>
      <c r="T367" s="24"/>
    </row>
    <row r="368">
      <c r="Q368" s="24"/>
      <c r="R368" s="24"/>
      <c r="S368" s="24"/>
      <c r="T368" s="24"/>
    </row>
    <row r="369">
      <c r="Q369" s="24"/>
      <c r="R369" s="24"/>
      <c r="S369" s="24"/>
      <c r="T369" s="24"/>
    </row>
    <row r="370">
      <c r="Q370" s="24"/>
      <c r="R370" s="24"/>
      <c r="S370" s="24"/>
      <c r="T370" s="24"/>
    </row>
    <row r="371">
      <c r="Q371" s="24"/>
      <c r="R371" s="24"/>
      <c r="S371" s="24"/>
      <c r="T371" s="24"/>
    </row>
    <row r="372">
      <c r="Q372" s="24"/>
      <c r="R372" s="24"/>
      <c r="S372" s="24"/>
      <c r="T372" s="24"/>
    </row>
    <row r="373">
      <c r="Q373" s="24"/>
      <c r="R373" s="24"/>
      <c r="S373" s="24"/>
      <c r="T373" s="24"/>
    </row>
    <row r="374">
      <c r="Q374" s="24"/>
      <c r="R374" s="24"/>
      <c r="S374" s="24"/>
      <c r="T374" s="24"/>
    </row>
    <row r="375">
      <c r="Q375" s="24"/>
      <c r="R375" s="24"/>
      <c r="S375" s="24"/>
      <c r="T375" s="24"/>
    </row>
    <row r="376">
      <c r="Q376" s="24"/>
      <c r="R376" s="24"/>
      <c r="S376" s="24"/>
      <c r="T376" s="24"/>
    </row>
    <row r="377">
      <c r="Q377" s="24"/>
      <c r="R377" s="24"/>
      <c r="S377" s="24"/>
      <c r="T377" s="24"/>
    </row>
    <row r="378">
      <c r="Q378" s="24"/>
      <c r="R378" s="24"/>
      <c r="S378" s="24"/>
      <c r="T378" s="24"/>
    </row>
    <row r="379">
      <c r="Q379" s="24"/>
      <c r="R379" s="24"/>
      <c r="S379" s="24"/>
      <c r="T379" s="24"/>
    </row>
    <row r="380">
      <c r="Q380" s="24"/>
      <c r="R380" s="24"/>
      <c r="S380" s="24"/>
      <c r="T380" s="24"/>
    </row>
    <row r="381">
      <c r="Q381" s="24"/>
      <c r="R381" s="24"/>
      <c r="S381" s="24"/>
      <c r="T381" s="24"/>
    </row>
    <row r="382">
      <c r="Q382" s="24"/>
      <c r="R382" s="24"/>
      <c r="S382" s="24"/>
      <c r="T382" s="24"/>
    </row>
    <row r="383">
      <c r="Q383" s="24"/>
      <c r="R383" s="24"/>
      <c r="S383" s="24"/>
      <c r="T383" s="24"/>
    </row>
    <row r="384">
      <c r="Q384" s="24"/>
      <c r="R384" s="24"/>
      <c r="S384" s="24"/>
      <c r="T384" s="24"/>
    </row>
    <row r="385">
      <c r="Q385" s="24"/>
      <c r="R385" s="24"/>
      <c r="S385" s="24"/>
      <c r="T385" s="24"/>
    </row>
    <row r="386">
      <c r="Q386" s="24"/>
      <c r="R386" s="24"/>
      <c r="S386" s="24"/>
      <c r="T386" s="24"/>
    </row>
    <row r="387">
      <c r="Q387" s="24"/>
      <c r="R387" s="24"/>
      <c r="S387" s="24"/>
      <c r="T387" s="24"/>
    </row>
    <row r="388">
      <c r="Q388" s="24"/>
      <c r="R388" s="24"/>
      <c r="S388" s="24"/>
      <c r="T388" s="24"/>
    </row>
    <row r="389">
      <c r="Q389" s="24"/>
      <c r="R389" s="24"/>
      <c r="S389" s="24"/>
      <c r="T389" s="24"/>
    </row>
    <row r="390">
      <c r="Q390" s="24"/>
      <c r="R390" s="24"/>
      <c r="S390" s="24"/>
      <c r="T390" s="24"/>
    </row>
    <row r="391">
      <c r="Q391" s="24"/>
      <c r="R391" s="24"/>
      <c r="S391" s="24"/>
      <c r="T391" s="24"/>
    </row>
    <row r="392">
      <c r="Q392" s="24"/>
      <c r="R392" s="24"/>
      <c r="S392" s="24"/>
      <c r="T392" s="24"/>
    </row>
    <row r="393">
      <c r="Q393" s="24"/>
      <c r="R393" s="24"/>
      <c r="S393" s="24"/>
      <c r="T393" s="24"/>
    </row>
    <row r="394">
      <c r="Q394" s="24"/>
      <c r="R394" s="24"/>
      <c r="S394" s="24"/>
      <c r="T394" s="24"/>
    </row>
    <row r="395">
      <c r="Q395" s="24"/>
      <c r="R395" s="24"/>
      <c r="S395" s="24"/>
      <c r="T395" s="24"/>
    </row>
    <row r="396">
      <c r="Q396" s="24"/>
      <c r="R396" s="24"/>
      <c r="S396" s="24"/>
      <c r="T396" s="24"/>
    </row>
    <row r="397">
      <c r="Q397" s="24"/>
      <c r="R397" s="24"/>
      <c r="S397" s="24"/>
      <c r="T397" s="24"/>
    </row>
    <row r="398">
      <c r="Q398" s="24"/>
      <c r="R398" s="24"/>
      <c r="S398" s="24"/>
      <c r="T398" s="24"/>
    </row>
    <row r="399">
      <c r="Q399" s="24"/>
      <c r="R399" s="24"/>
      <c r="S399" s="24"/>
      <c r="T399" s="24"/>
    </row>
    <row r="400">
      <c r="Q400" s="24"/>
      <c r="R400" s="24"/>
      <c r="S400" s="24"/>
      <c r="T400" s="24"/>
    </row>
    <row r="401">
      <c r="Q401" s="24"/>
      <c r="R401" s="24"/>
      <c r="S401" s="24"/>
      <c r="T401" s="24"/>
    </row>
    <row r="402">
      <c r="Q402" s="24"/>
      <c r="R402" s="24"/>
      <c r="S402" s="24"/>
      <c r="T402" s="24"/>
    </row>
    <row r="403">
      <c r="Q403" s="24"/>
      <c r="R403" s="24"/>
      <c r="S403" s="24"/>
      <c r="T403" s="24"/>
    </row>
    <row r="404">
      <c r="Q404" s="24"/>
      <c r="R404" s="24"/>
      <c r="S404" s="24"/>
      <c r="T404" s="24"/>
    </row>
    <row r="405">
      <c r="Q405" s="24"/>
      <c r="R405" s="24"/>
      <c r="S405" s="24"/>
      <c r="T405" s="24"/>
    </row>
    <row r="406">
      <c r="Q406" s="24"/>
      <c r="R406" s="24"/>
      <c r="S406" s="24"/>
      <c r="T406" s="24"/>
    </row>
    <row r="407">
      <c r="Q407" s="24"/>
      <c r="R407" s="24"/>
      <c r="S407" s="24"/>
      <c r="T407" s="24"/>
    </row>
    <row r="408">
      <c r="Q408" s="24"/>
      <c r="R408" s="24"/>
      <c r="S408" s="24"/>
      <c r="T408" s="24"/>
    </row>
    <row r="409">
      <c r="Q409" s="24"/>
      <c r="R409" s="24"/>
      <c r="S409" s="24"/>
      <c r="T409" s="24"/>
    </row>
    <row r="410">
      <c r="Q410" s="24"/>
      <c r="R410" s="24"/>
      <c r="S410" s="24"/>
      <c r="T410" s="24"/>
    </row>
    <row r="411">
      <c r="Q411" s="24"/>
      <c r="R411" s="24"/>
      <c r="S411" s="24"/>
      <c r="T411" s="24"/>
    </row>
    <row r="412">
      <c r="Q412" s="24"/>
      <c r="R412" s="24"/>
      <c r="S412" s="24"/>
      <c r="T412" s="24"/>
    </row>
    <row r="413">
      <c r="Q413" s="24"/>
      <c r="R413" s="24"/>
      <c r="S413" s="24"/>
      <c r="T413" s="24"/>
    </row>
    <row r="414">
      <c r="Q414" s="24"/>
      <c r="R414" s="24"/>
      <c r="S414" s="24"/>
      <c r="T414" s="24"/>
    </row>
    <row r="415">
      <c r="Q415" s="24"/>
      <c r="R415" s="24"/>
      <c r="S415" s="24"/>
      <c r="T415" s="24"/>
    </row>
    <row r="416">
      <c r="Q416" s="24"/>
      <c r="R416" s="24"/>
      <c r="S416" s="24"/>
      <c r="T416" s="24"/>
    </row>
    <row r="417">
      <c r="Q417" s="24"/>
      <c r="R417" s="24"/>
      <c r="S417" s="24"/>
      <c r="T417" s="24"/>
    </row>
    <row r="418">
      <c r="Q418" s="24"/>
      <c r="R418" s="24"/>
      <c r="S418" s="24"/>
      <c r="T418" s="24"/>
    </row>
    <row r="419">
      <c r="Q419" s="24"/>
      <c r="R419" s="24"/>
      <c r="S419" s="24"/>
      <c r="T419" s="24"/>
    </row>
    <row r="420">
      <c r="Q420" s="24"/>
      <c r="R420" s="24"/>
      <c r="S420" s="24"/>
      <c r="T420" s="24"/>
    </row>
    <row r="421">
      <c r="Q421" s="24"/>
      <c r="R421" s="24"/>
      <c r="S421" s="24"/>
      <c r="T421" s="24"/>
    </row>
    <row r="422">
      <c r="Q422" s="24"/>
      <c r="R422" s="24"/>
      <c r="S422" s="24"/>
      <c r="T422" s="24"/>
    </row>
    <row r="423">
      <c r="Q423" s="24"/>
      <c r="R423" s="24"/>
      <c r="S423" s="24"/>
      <c r="T423" s="24"/>
    </row>
    <row r="424">
      <c r="Q424" s="24"/>
      <c r="R424" s="24"/>
      <c r="S424" s="24"/>
      <c r="T424" s="24"/>
    </row>
    <row r="425">
      <c r="Q425" s="24"/>
      <c r="R425" s="24"/>
      <c r="S425" s="24"/>
      <c r="T425" s="24"/>
    </row>
    <row r="426">
      <c r="Q426" s="24"/>
      <c r="R426" s="24"/>
      <c r="S426" s="24"/>
      <c r="T426" s="24"/>
    </row>
    <row r="427">
      <c r="Q427" s="24"/>
      <c r="R427" s="24"/>
      <c r="S427" s="24"/>
      <c r="T427" s="24"/>
    </row>
    <row r="428">
      <c r="Q428" s="24"/>
      <c r="R428" s="24"/>
      <c r="S428" s="24"/>
      <c r="T428" s="24"/>
    </row>
    <row r="429">
      <c r="Q429" s="24"/>
      <c r="R429" s="24"/>
      <c r="S429" s="24"/>
      <c r="T429" s="24"/>
    </row>
    <row r="430">
      <c r="Q430" s="24"/>
      <c r="R430" s="24"/>
      <c r="S430" s="24"/>
      <c r="T430" s="24"/>
    </row>
    <row r="431">
      <c r="Q431" s="24"/>
      <c r="R431" s="24"/>
      <c r="S431" s="24"/>
      <c r="T431" s="24"/>
    </row>
    <row r="432">
      <c r="Q432" s="24"/>
      <c r="R432" s="24"/>
      <c r="S432" s="24"/>
      <c r="T432" s="24"/>
    </row>
    <row r="433">
      <c r="Q433" s="24"/>
      <c r="R433" s="24"/>
      <c r="S433" s="24"/>
      <c r="T433" s="24"/>
    </row>
    <row r="434">
      <c r="Q434" s="24"/>
      <c r="R434" s="24"/>
      <c r="S434" s="24"/>
      <c r="T434" s="24"/>
    </row>
    <row r="435">
      <c r="Q435" s="24"/>
      <c r="R435" s="24"/>
      <c r="S435" s="24"/>
      <c r="T435" s="24"/>
    </row>
    <row r="436">
      <c r="Q436" s="24"/>
      <c r="R436" s="24"/>
      <c r="S436" s="24"/>
      <c r="T436" s="24"/>
    </row>
    <row r="437">
      <c r="Q437" s="24"/>
      <c r="R437" s="24"/>
      <c r="S437" s="24"/>
      <c r="T437" s="24"/>
    </row>
    <row r="438">
      <c r="Q438" s="24"/>
      <c r="R438" s="24"/>
      <c r="S438" s="24"/>
      <c r="T438" s="24"/>
    </row>
    <row r="439">
      <c r="Q439" s="24"/>
      <c r="R439" s="24"/>
      <c r="S439" s="24"/>
      <c r="T439" s="24"/>
    </row>
    <row r="440">
      <c r="Q440" s="24"/>
      <c r="R440" s="24"/>
      <c r="S440" s="24"/>
      <c r="T440" s="24"/>
    </row>
    <row r="441">
      <c r="Q441" s="24"/>
      <c r="R441" s="24"/>
      <c r="S441" s="24"/>
      <c r="T441" s="24"/>
    </row>
    <row r="442">
      <c r="Q442" s="24"/>
      <c r="R442" s="24"/>
      <c r="S442" s="24"/>
      <c r="T442" s="24"/>
    </row>
    <row r="443">
      <c r="Q443" s="24"/>
      <c r="R443" s="24"/>
      <c r="S443" s="24"/>
      <c r="T443" s="24"/>
    </row>
    <row r="444">
      <c r="Q444" s="24"/>
      <c r="R444" s="24"/>
      <c r="S444" s="24"/>
      <c r="T444" s="24"/>
    </row>
    <row r="445">
      <c r="Q445" s="24"/>
      <c r="R445" s="24"/>
      <c r="S445" s="24"/>
      <c r="T445" s="24"/>
    </row>
    <row r="446">
      <c r="Q446" s="24"/>
      <c r="R446" s="24"/>
      <c r="S446" s="24"/>
      <c r="T446" s="24"/>
    </row>
    <row r="447">
      <c r="Q447" s="24"/>
      <c r="R447" s="24"/>
      <c r="S447" s="24"/>
      <c r="T447" s="24"/>
    </row>
    <row r="448">
      <c r="Q448" s="24"/>
      <c r="R448" s="24"/>
      <c r="S448" s="24"/>
      <c r="T448" s="24"/>
    </row>
    <row r="449">
      <c r="Q449" s="24"/>
      <c r="R449" s="24"/>
      <c r="S449" s="24"/>
      <c r="T449" s="24"/>
    </row>
    <row r="450">
      <c r="Q450" s="24"/>
      <c r="R450" s="24"/>
      <c r="S450" s="24"/>
      <c r="T450" s="24"/>
    </row>
    <row r="451">
      <c r="Q451" s="24"/>
      <c r="R451" s="24"/>
      <c r="S451" s="24"/>
      <c r="T451" s="24"/>
    </row>
    <row r="452">
      <c r="Q452" s="24"/>
      <c r="R452" s="24"/>
      <c r="S452" s="24"/>
      <c r="T452" s="24"/>
    </row>
    <row r="453">
      <c r="Q453" s="24"/>
      <c r="R453" s="24"/>
      <c r="S453" s="24"/>
      <c r="T453" s="24"/>
    </row>
    <row r="454">
      <c r="Q454" s="24"/>
      <c r="R454" s="24"/>
      <c r="S454" s="24"/>
      <c r="T454" s="24"/>
    </row>
    <row r="455">
      <c r="Q455" s="24"/>
      <c r="R455" s="24"/>
      <c r="S455" s="24"/>
      <c r="T455" s="24"/>
    </row>
    <row r="456">
      <c r="Q456" s="24"/>
      <c r="R456" s="24"/>
      <c r="S456" s="24"/>
      <c r="T456" s="24"/>
    </row>
    <row r="457">
      <c r="Q457" s="24"/>
      <c r="R457" s="24"/>
      <c r="S457" s="24"/>
      <c r="T457" s="24"/>
    </row>
    <row r="458">
      <c r="Q458" s="24"/>
      <c r="R458" s="24"/>
      <c r="S458" s="24"/>
      <c r="T458" s="24"/>
    </row>
    <row r="459">
      <c r="Q459" s="24"/>
      <c r="R459" s="24"/>
      <c r="S459" s="24"/>
      <c r="T459" s="24"/>
    </row>
    <row r="460">
      <c r="Q460" s="24"/>
      <c r="R460" s="24"/>
      <c r="S460" s="24"/>
      <c r="T460" s="24"/>
    </row>
    <row r="461">
      <c r="Q461" s="24"/>
      <c r="R461" s="24"/>
      <c r="S461" s="24"/>
      <c r="T461" s="24"/>
    </row>
    <row r="462">
      <c r="Q462" s="24"/>
      <c r="R462" s="24"/>
      <c r="S462" s="24"/>
      <c r="T462" s="24"/>
    </row>
    <row r="463">
      <c r="Q463" s="24"/>
      <c r="R463" s="24"/>
      <c r="S463" s="24"/>
      <c r="T463" s="24"/>
    </row>
    <row r="464">
      <c r="Q464" s="24"/>
      <c r="R464" s="24"/>
      <c r="S464" s="24"/>
      <c r="T464" s="24"/>
    </row>
    <row r="465">
      <c r="Q465" s="24"/>
      <c r="R465" s="24"/>
      <c r="S465" s="24"/>
      <c r="T465" s="24"/>
    </row>
    <row r="466">
      <c r="Q466" s="24"/>
      <c r="R466" s="24"/>
      <c r="S466" s="24"/>
      <c r="T466" s="24"/>
    </row>
    <row r="467">
      <c r="Q467" s="24"/>
      <c r="R467" s="24"/>
      <c r="S467" s="24"/>
      <c r="T467" s="24"/>
    </row>
    <row r="468">
      <c r="Q468" s="24"/>
      <c r="R468" s="24"/>
      <c r="S468" s="24"/>
      <c r="T468" s="24"/>
    </row>
    <row r="469">
      <c r="Q469" s="24"/>
      <c r="R469" s="24"/>
      <c r="S469" s="24"/>
      <c r="T469" s="24"/>
    </row>
    <row r="470">
      <c r="Q470" s="24"/>
      <c r="R470" s="24"/>
      <c r="S470" s="24"/>
      <c r="T470" s="24"/>
    </row>
    <row r="471">
      <c r="Q471" s="24"/>
      <c r="R471" s="24"/>
      <c r="S471" s="24"/>
      <c r="T471" s="24"/>
    </row>
    <row r="472">
      <c r="Q472" s="24"/>
      <c r="R472" s="24"/>
      <c r="S472" s="24"/>
      <c r="T472" s="24"/>
    </row>
    <row r="473">
      <c r="Q473" s="24"/>
      <c r="R473" s="24"/>
      <c r="S473" s="24"/>
      <c r="T473" s="24"/>
    </row>
    <row r="474">
      <c r="Q474" s="24"/>
      <c r="R474" s="24"/>
      <c r="S474" s="24"/>
      <c r="T474" s="24"/>
    </row>
    <row r="475">
      <c r="Q475" s="24"/>
      <c r="R475" s="24"/>
      <c r="S475" s="24"/>
      <c r="T475" s="24"/>
    </row>
    <row r="476">
      <c r="Q476" s="24"/>
      <c r="R476" s="24"/>
      <c r="S476" s="24"/>
      <c r="T476" s="24"/>
    </row>
    <row r="477">
      <c r="Q477" s="24"/>
      <c r="R477" s="24"/>
      <c r="S477" s="24"/>
      <c r="T477" s="24"/>
    </row>
    <row r="478">
      <c r="Q478" s="24"/>
      <c r="R478" s="24"/>
      <c r="S478" s="24"/>
      <c r="T478" s="24"/>
    </row>
    <row r="479">
      <c r="Q479" s="24"/>
      <c r="R479" s="24"/>
      <c r="S479" s="24"/>
      <c r="T479" s="24"/>
    </row>
    <row r="480">
      <c r="Q480" s="24"/>
      <c r="R480" s="24"/>
      <c r="S480" s="24"/>
      <c r="T480" s="24"/>
    </row>
    <row r="481">
      <c r="Q481" s="24"/>
      <c r="R481" s="24"/>
      <c r="S481" s="24"/>
      <c r="T481" s="24"/>
    </row>
    <row r="482">
      <c r="Q482" s="24"/>
      <c r="R482" s="24"/>
      <c r="S482" s="24"/>
      <c r="T482" s="24"/>
    </row>
    <row r="483">
      <c r="Q483" s="24"/>
      <c r="R483" s="24"/>
      <c r="S483" s="24"/>
      <c r="T483" s="24"/>
    </row>
    <row r="484">
      <c r="Q484" s="24"/>
      <c r="R484" s="24"/>
      <c r="S484" s="24"/>
      <c r="T484" s="24"/>
    </row>
    <row r="485">
      <c r="Q485" s="24"/>
      <c r="R485" s="24"/>
      <c r="S485" s="24"/>
      <c r="T485" s="24"/>
    </row>
    <row r="486">
      <c r="Q486" s="24"/>
      <c r="R486" s="24"/>
      <c r="S486" s="24"/>
      <c r="T486" s="24"/>
    </row>
    <row r="487">
      <c r="Q487" s="24"/>
      <c r="R487" s="24"/>
      <c r="S487" s="24"/>
      <c r="T487" s="24"/>
    </row>
    <row r="488">
      <c r="Q488" s="24"/>
      <c r="R488" s="24"/>
      <c r="S488" s="24"/>
      <c r="T488" s="24"/>
    </row>
    <row r="489">
      <c r="Q489" s="24"/>
      <c r="R489" s="24"/>
      <c r="S489" s="24"/>
      <c r="T489" s="24"/>
    </row>
    <row r="490">
      <c r="Q490" s="24"/>
      <c r="R490" s="24"/>
      <c r="S490" s="24"/>
      <c r="T490" s="24"/>
    </row>
    <row r="491">
      <c r="Q491" s="24"/>
      <c r="R491" s="24"/>
      <c r="S491" s="24"/>
      <c r="T491" s="24"/>
    </row>
    <row r="492">
      <c r="Q492" s="24"/>
      <c r="R492" s="24"/>
      <c r="S492" s="24"/>
      <c r="T492" s="24"/>
    </row>
    <row r="493">
      <c r="Q493" s="24"/>
      <c r="R493" s="24"/>
      <c r="S493" s="24"/>
      <c r="T493" s="24"/>
    </row>
    <row r="494">
      <c r="Q494" s="24"/>
      <c r="R494" s="24"/>
      <c r="S494" s="24"/>
      <c r="T494" s="24"/>
    </row>
    <row r="495">
      <c r="Q495" s="24"/>
      <c r="R495" s="24"/>
      <c r="S495" s="24"/>
      <c r="T495" s="24"/>
    </row>
    <row r="496">
      <c r="Q496" s="24"/>
      <c r="R496" s="24"/>
      <c r="S496" s="24"/>
      <c r="T496" s="24"/>
    </row>
    <row r="497">
      <c r="Q497" s="24"/>
      <c r="R497" s="24"/>
      <c r="S497" s="24"/>
      <c r="T497" s="24"/>
    </row>
    <row r="498">
      <c r="Q498" s="24"/>
      <c r="R498" s="24"/>
      <c r="S498" s="24"/>
      <c r="T498" s="24"/>
    </row>
    <row r="499">
      <c r="Q499" s="24"/>
      <c r="R499" s="24"/>
      <c r="S499" s="24"/>
      <c r="T499" s="24"/>
    </row>
    <row r="500">
      <c r="Q500" s="24"/>
      <c r="R500" s="24"/>
      <c r="S500" s="24"/>
      <c r="T500" s="24"/>
    </row>
    <row r="501">
      <c r="Q501" s="24"/>
      <c r="R501" s="24"/>
      <c r="S501" s="24"/>
      <c r="T501" s="24"/>
    </row>
    <row r="502">
      <c r="Q502" s="24"/>
      <c r="R502" s="24"/>
      <c r="S502" s="24"/>
      <c r="T502" s="24"/>
    </row>
    <row r="503">
      <c r="Q503" s="24"/>
      <c r="R503" s="24"/>
      <c r="S503" s="24"/>
      <c r="T503" s="24"/>
    </row>
    <row r="504">
      <c r="Q504" s="24"/>
      <c r="R504" s="24"/>
      <c r="S504" s="24"/>
      <c r="T504" s="24"/>
    </row>
    <row r="505">
      <c r="Q505" s="24"/>
      <c r="R505" s="24"/>
      <c r="S505" s="24"/>
      <c r="T505" s="24"/>
    </row>
    <row r="506">
      <c r="Q506" s="24"/>
      <c r="R506" s="24"/>
      <c r="S506" s="24"/>
      <c r="T506" s="24"/>
    </row>
    <row r="507">
      <c r="Q507" s="24"/>
      <c r="R507" s="24"/>
      <c r="S507" s="24"/>
      <c r="T507" s="24"/>
    </row>
    <row r="508">
      <c r="Q508" s="24"/>
      <c r="R508" s="24"/>
      <c r="S508" s="24"/>
      <c r="T508" s="24"/>
    </row>
    <row r="509">
      <c r="Q509" s="24"/>
      <c r="R509" s="24"/>
      <c r="S509" s="24"/>
      <c r="T509" s="24"/>
    </row>
    <row r="510">
      <c r="Q510" s="24"/>
      <c r="R510" s="24"/>
      <c r="S510" s="24"/>
      <c r="T510" s="24"/>
    </row>
    <row r="511">
      <c r="Q511" s="24"/>
      <c r="R511" s="24"/>
      <c r="S511" s="24"/>
      <c r="T511" s="24"/>
    </row>
    <row r="512">
      <c r="Q512" s="24"/>
      <c r="R512" s="24"/>
      <c r="S512" s="24"/>
      <c r="T512" s="24"/>
    </row>
    <row r="513">
      <c r="Q513" s="24"/>
      <c r="R513" s="24"/>
      <c r="S513" s="24"/>
      <c r="T513" s="24"/>
    </row>
    <row r="514">
      <c r="Q514" s="24"/>
      <c r="R514" s="24"/>
      <c r="S514" s="24"/>
      <c r="T514" s="24"/>
    </row>
    <row r="515">
      <c r="Q515" s="24"/>
      <c r="R515" s="24"/>
      <c r="S515" s="24"/>
      <c r="T515" s="24"/>
    </row>
    <row r="516">
      <c r="Q516" s="24"/>
      <c r="R516" s="24"/>
      <c r="S516" s="24"/>
      <c r="T516" s="24"/>
    </row>
    <row r="517">
      <c r="Q517" s="24"/>
      <c r="R517" s="24"/>
      <c r="S517" s="24"/>
      <c r="T517" s="24"/>
    </row>
    <row r="518">
      <c r="Q518" s="24"/>
      <c r="R518" s="24"/>
      <c r="S518" s="24"/>
      <c r="T518" s="24"/>
    </row>
    <row r="519">
      <c r="Q519" s="24"/>
      <c r="R519" s="24"/>
      <c r="S519" s="24"/>
      <c r="T519" s="24"/>
    </row>
    <row r="520">
      <c r="Q520" s="24"/>
      <c r="R520" s="24"/>
      <c r="S520" s="24"/>
      <c r="T520" s="24"/>
    </row>
    <row r="521">
      <c r="Q521" s="24"/>
      <c r="R521" s="24"/>
      <c r="S521" s="24"/>
      <c r="T521" s="24"/>
    </row>
    <row r="522">
      <c r="Q522" s="24"/>
      <c r="R522" s="24"/>
      <c r="S522" s="24"/>
      <c r="T522" s="24"/>
    </row>
    <row r="523">
      <c r="Q523" s="24"/>
      <c r="R523" s="24"/>
      <c r="S523" s="24"/>
      <c r="T523" s="24"/>
    </row>
    <row r="524">
      <c r="Q524" s="24"/>
      <c r="R524" s="24"/>
      <c r="S524" s="24"/>
      <c r="T524" s="24"/>
    </row>
    <row r="525">
      <c r="Q525" s="24"/>
      <c r="R525" s="24"/>
      <c r="S525" s="24"/>
      <c r="T525" s="24"/>
    </row>
    <row r="526">
      <c r="Q526" s="24"/>
      <c r="R526" s="24"/>
      <c r="S526" s="24"/>
      <c r="T526" s="24"/>
    </row>
    <row r="527">
      <c r="Q527" s="24"/>
      <c r="R527" s="24"/>
      <c r="S527" s="24"/>
      <c r="T527" s="24"/>
    </row>
    <row r="528">
      <c r="Q528" s="24"/>
      <c r="R528" s="24"/>
      <c r="S528" s="24"/>
      <c r="T528" s="24"/>
    </row>
    <row r="529">
      <c r="Q529" s="24"/>
      <c r="R529" s="24"/>
      <c r="S529" s="24"/>
      <c r="T529" s="24"/>
    </row>
    <row r="530">
      <c r="Q530" s="24"/>
      <c r="R530" s="24"/>
      <c r="S530" s="24"/>
      <c r="T530" s="24"/>
    </row>
    <row r="531">
      <c r="Q531" s="24"/>
      <c r="R531" s="24"/>
      <c r="S531" s="24"/>
      <c r="T531" s="24"/>
    </row>
    <row r="532">
      <c r="Q532" s="24"/>
      <c r="R532" s="24"/>
      <c r="S532" s="24"/>
      <c r="T532" s="24"/>
    </row>
    <row r="533">
      <c r="Q533" s="24"/>
      <c r="R533" s="24"/>
      <c r="S533" s="24"/>
      <c r="T533" s="24"/>
    </row>
    <row r="534">
      <c r="Q534" s="24"/>
      <c r="R534" s="24"/>
      <c r="S534" s="24"/>
      <c r="T534" s="24"/>
    </row>
    <row r="535">
      <c r="Q535" s="24"/>
      <c r="R535" s="24"/>
      <c r="S535" s="24"/>
      <c r="T535" s="24"/>
    </row>
    <row r="536">
      <c r="Q536" s="24"/>
      <c r="R536" s="24"/>
      <c r="S536" s="24"/>
      <c r="T536" s="24"/>
    </row>
    <row r="537">
      <c r="Q537" s="24"/>
      <c r="R537" s="24"/>
      <c r="S537" s="24"/>
      <c r="T537" s="24"/>
    </row>
    <row r="538">
      <c r="Q538" s="24"/>
      <c r="R538" s="24"/>
      <c r="S538" s="24"/>
      <c r="T538" s="24"/>
    </row>
    <row r="539">
      <c r="Q539" s="24"/>
      <c r="R539" s="24"/>
      <c r="S539" s="24"/>
      <c r="T539" s="24"/>
    </row>
    <row r="540">
      <c r="Q540" s="24"/>
      <c r="R540" s="24"/>
      <c r="S540" s="24"/>
      <c r="T540" s="24"/>
    </row>
    <row r="541">
      <c r="Q541" s="24"/>
      <c r="R541" s="24"/>
      <c r="S541" s="24"/>
      <c r="T541" s="24"/>
    </row>
    <row r="542">
      <c r="Q542" s="24"/>
      <c r="R542" s="24"/>
      <c r="S542" s="24"/>
      <c r="T542" s="24"/>
    </row>
    <row r="543">
      <c r="Q543" s="24"/>
      <c r="R543" s="24"/>
      <c r="S543" s="24"/>
      <c r="T543" s="24"/>
    </row>
    <row r="544">
      <c r="Q544" s="24"/>
      <c r="R544" s="24"/>
      <c r="S544" s="24"/>
      <c r="T544" s="24"/>
    </row>
    <row r="545">
      <c r="Q545" s="24"/>
      <c r="R545" s="24"/>
      <c r="S545" s="24"/>
      <c r="T545" s="24"/>
    </row>
    <row r="546">
      <c r="Q546" s="24"/>
      <c r="R546" s="24"/>
      <c r="S546" s="24"/>
      <c r="T546" s="24"/>
    </row>
    <row r="547">
      <c r="Q547" s="24"/>
      <c r="R547" s="24"/>
      <c r="S547" s="24"/>
      <c r="T547" s="24"/>
    </row>
    <row r="548">
      <c r="Q548" s="24"/>
      <c r="R548" s="24"/>
      <c r="S548" s="24"/>
      <c r="T548" s="24"/>
    </row>
    <row r="549">
      <c r="Q549" s="24"/>
      <c r="R549" s="24"/>
      <c r="S549" s="24"/>
      <c r="T549" s="24"/>
    </row>
    <row r="550">
      <c r="Q550" s="24"/>
      <c r="R550" s="24"/>
      <c r="S550" s="24"/>
      <c r="T550" s="24"/>
    </row>
    <row r="551">
      <c r="Q551" s="24"/>
      <c r="R551" s="24"/>
      <c r="S551" s="24"/>
      <c r="T551" s="24"/>
    </row>
    <row r="552">
      <c r="Q552" s="24"/>
      <c r="R552" s="24"/>
      <c r="S552" s="24"/>
      <c r="T552" s="24"/>
    </row>
    <row r="553">
      <c r="Q553" s="24"/>
      <c r="R553" s="24"/>
      <c r="S553" s="24"/>
      <c r="T553" s="24"/>
    </row>
    <row r="554">
      <c r="Q554" s="24"/>
      <c r="R554" s="24"/>
      <c r="S554" s="24"/>
      <c r="T554" s="24"/>
    </row>
    <row r="555">
      <c r="Q555" s="24"/>
      <c r="R555" s="24"/>
      <c r="S555" s="24"/>
      <c r="T555" s="24"/>
    </row>
    <row r="556">
      <c r="Q556" s="24"/>
      <c r="R556" s="24"/>
      <c r="S556" s="24"/>
      <c r="T556" s="24"/>
    </row>
    <row r="557">
      <c r="Q557" s="24"/>
      <c r="R557" s="24"/>
      <c r="S557" s="24"/>
      <c r="T557" s="24"/>
    </row>
    <row r="558">
      <c r="Q558" s="24"/>
      <c r="R558" s="24"/>
      <c r="S558" s="24"/>
      <c r="T558" s="24"/>
    </row>
    <row r="559">
      <c r="Q559" s="24"/>
      <c r="R559" s="24"/>
      <c r="S559" s="24"/>
      <c r="T559" s="24"/>
    </row>
    <row r="560">
      <c r="Q560" s="24"/>
      <c r="R560" s="24"/>
      <c r="S560" s="24"/>
      <c r="T560" s="24"/>
    </row>
    <row r="561">
      <c r="Q561" s="24"/>
      <c r="R561" s="24"/>
      <c r="S561" s="24"/>
      <c r="T561" s="24"/>
    </row>
    <row r="562">
      <c r="Q562" s="24"/>
      <c r="R562" s="24"/>
      <c r="S562" s="24"/>
      <c r="T562" s="24"/>
    </row>
    <row r="563">
      <c r="Q563" s="24"/>
      <c r="R563" s="24"/>
      <c r="S563" s="24"/>
      <c r="T563" s="24"/>
    </row>
    <row r="564">
      <c r="Q564" s="24"/>
      <c r="R564" s="24"/>
      <c r="S564" s="24"/>
      <c r="T564" s="24"/>
    </row>
    <row r="565">
      <c r="Q565" s="24"/>
      <c r="R565" s="24"/>
      <c r="S565" s="24"/>
      <c r="T565" s="24"/>
    </row>
    <row r="566">
      <c r="Q566" s="24"/>
      <c r="R566" s="24"/>
      <c r="S566" s="24"/>
      <c r="T566" s="24"/>
    </row>
    <row r="567">
      <c r="Q567" s="24"/>
      <c r="R567" s="24"/>
      <c r="S567" s="24"/>
      <c r="T567" s="24"/>
    </row>
    <row r="568">
      <c r="Q568" s="24"/>
      <c r="R568" s="24"/>
      <c r="S568" s="24"/>
      <c r="T568" s="24"/>
    </row>
    <row r="569">
      <c r="Q569" s="24"/>
      <c r="R569" s="24"/>
      <c r="S569" s="24"/>
      <c r="T569" s="24"/>
    </row>
    <row r="570">
      <c r="Q570" s="24"/>
      <c r="R570" s="24"/>
      <c r="S570" s="24"/>
      <c r="T570" s="24"/>
    </row>
    <row r="571">
      <c r="Q571" s="24"/>
      <c r="R571" s="24"/>
      <c r="S571" s="24"/>
      <c r="T571" s="24"/>
    </row>
    <row r="572">
      <c r="Q572" s="24"/>
      <c r="R572" s="24"/>
      <c r="S572" s="24"/>
      <c r="T572" s="24"/>
    </row>
    <row r="573">
      <c r="Q573" s="24"/>
      <c r="R573" s="24"/>
      <c r="S573" s="24"/>
      <c r="T573" s="24"/>
    </row>
    <row r="574">
      <c r="Q574" s="24"/>
      <c r="R574" s="24"/>
      <c r="S574" s="24"/>
      <c r="T574" s="24"/>
    </row>
    <row r="575">
      <c r="Q575" s="24"/>
      <c r="R575" s="24"/>
      <c r="S575" s="24"/>
      <c r="T575" s="24"/>
    </row>
    <row r="576">
      <c r="Q576" s="24"/>
      <c r="R576" s="24"/>
      <c r="S576" s="24"/>
      <c r="T576" s="24"/>
    </row>
    <row r="577">
      <c r="Q577" s="24"/>
      <c r="R577" s="24"/>
      <c r="S577" s="24"/>
      <c r="T577" s="24"/>
    </row>
    <row r="578">
      <c r="Q578" s="24"/>
      <c r="R578" s="24"/>
      <c r="S578" s="24"/>
      <c r="T578" s="24"/>
    </row>
    <row r="579">
      <c r="Q579" s="24"/>
      <c r="R579" s="24"/>
      <c r="S579" s="24"/>
      <c r="T579" s="24"/>
    </row>
    <row r="580">
      <c r="Q580" s="24"/>
      <c r="R580" s="24"/>
      <c r="S580" s="24"/>
      <c r="T580" s="24"/>
    </row>
    <row r="581">
      <c r="Q581" s="24"/>
      <c r="R581" s="24"/>
      <c r="S581" s="24"/>
      <c r="T581" s="24"/>
    </row>
    <row r="582">
      <c r="Q582" s="24"/>
      <c r="R582" s="24"/>
      <c r="S582" s="24"/>
      <c r="T582" s="24"/>
    </row>
    <row r="583">
      <c r="Q583" s="24"/>
      <c r="R583" s="24"/>
      <c r="S583" s="24"/>
      <c r="T583" s="24"/>
    </row>
    <row r="584">
      <c r="Q584" s="24"/>
      <c r="R584" s="24"/>
      <c r="S584" s="24"/>
      <c r="T584" s="24"/>
    </row>
    <row r="585">
      <c r="Q585" s="24"/>
      <c r="R585" s="24"/>
      <c r="S585" s="24"/>
      <c r="T585" s="24"/>
    </row>
    <row r="586">
      <c r="Q586" s="24"/>
      <c r="R586" s="24"/>
      <c r="S586" s="24"/>
      <c r="T586" s="24"/>
    </row>
    <row r="587">
      <c r="Q587" s="24"/>
      <c r="R587" s="24"/>
      <c r="S587" s="24"/>
      <c r="T587" s="24"/>
    </row>
    <row r="588">
      <c r="Q588" s="24"/>
      <c r="R588" s="24"/>
      <c r="S588" s="24"/>
      <c r="T588" s="24"/>
    </row>
    <row r="589">
      <c r="Q589" s="24"/>
      <c r="R589" s="24"/>
      <c r="S589" s="24"/>
      <c r="T589" s="24"/>
    </row>
    <row r="590">
      <c r="Q590" s="24"/>
      <c r="R590" s="24"/>
      <c r="S590" s="24"/>
      <c r="T590" s="24"/>
    </row>
    <row r="591">
      <c r="Q591" s="24"/>
      <c r="R591" s="24"/>
      <c r="S591" s="24"/>
      <c r="T591" s="24"/>
    </row>
    <row r="592">
      <c r="Q592" s="24"/>
      <c r="R592" s="24"/>
      <c r="S592" s="24"/>
      <c r="T592" s="24"/>
    </row>
    <row r="593">
      <c r="Q593" s="24"/>
      <c r="R593" s="24"/>
      <c r="S593" s="24"/>
      <c r="T593" s="24"/>
    </row>
    <row r="594">
      <c r="Q594" s="24"/>
      <c r="R594" s="24"/>
      <c r="S594" s="24"/>
      <c r="T594" s="24"/>
    </row>
    <row r="595">
      <c r="Q595" s="24"/>
      <c r="R595" s="24"/>
      <c r="S595" s="24"/>
      <c r="T595" s="24"/>
    </row>
    <row r="596">
      <c r="Q596" s="24"/>
      <c r="R596" s="24"/>
      <c r="S596" s="24"/>
      <c r="T596" s="24"/>
    </row>
    <row r="597">
      <c r="Q597" s="24"/>
      <c r="R597" s="24"/>
      <c r="S597" s="24"/>
      <c r="T597" s="24"/>
    </row>
    <row r="598">
      <c r="Q598" s="24"/>
      <c r="R598" s="24"/>
      <c r="S598" s="24"/>
      <c r="T598" s="24"/>
    </row>
    <row r="599">
      <c r="Q599" s="24"/>
      <c r="R599" s="24"/>
      <c r="S599" s="24"/>
      <c r="T599" s="24"/>
    </row>
    <row r="600">
      <c r="Q600" s="24"/>
      <c r="R600" s="24"/>
      <c r="S600" s="24"/>
      <c r="T600" s="24"/>
    </row>
    <row r="601">
      <c r="Q601" s="24"/>
      <c r="R601" s="24"/>
      <c r="S601" s="24"/>
      <c r="T601" s="24"/>
    </row>
    <row r="602">
      <c r="Q602" s="24"/>
      <c r="R602" s="24"/>
      <c r="S602" s="24"/>
      <c r="T602" s="24"/>
    </row>
    <row r="603">
      <c r="Q603" s="24"/>
      <c r="R603" s="24"/>
      <c r="S603" s="24"/>
      <c r="T603" s="24"/>
    </row>
    <row r="604">
      <c r="Q604" s="24"/>
      <c r="R604" s="24"/>
      <c r="S604" s="24"/>
      <c r="T604" s="24"/>
    </row>
    <row r="605">
      <c r="Q605" s="24"/>
      <c r="R605" s="24"/>
      <c r="S605" s="24"/>
      <c r="T605" s="24"/>
    </row>
    <row r="606">
      <c r="Q606" s="24"/>
      <c r="R606" s="24"/>
      <c r="S606" s="24"/>
      <c r="T606" s="24"/>
    </row>
    <row r="607">
      <c r="Q607" s="24"/>
      <c r="R607" s="24"/>
      <c r="S607" s="24"/>
      <c r="T607" s="24"/>
    </row>
    <row r="608">
      <c r="Q608" s="24"/>
      <c r="R608" s="24"/>
      <c r="S608" s="24"/>
      <c r="T608" s="24"/>
    </row>
    <row r="609">
      <c r="Q609" s="24"/>
      <c r="R609" s="24"/>
      <c r="S609" s="24"/>
      <c r="T609" s="24"/>
    </row>
    <row r="610">
      <c r="Q610" s="24"/>
      <c r="R610" s="24"/>
      <c r="S610" s="24"/>
      <c r="T610" s="24"/>
    </row>
    <row r="611">
      <c r="Q611" s="24"/>
      <c r="R611" s="24"/>
      <c r="S611" s="24"/>
      <c r="T611" s="24"/>
    </row>
    <row r="612">
      <c r="Q612" s="24"/>
      <c r="R612" s="24"/>
      <c r="S612" s="24"/>
      <c r="T612" s="24"/>
    </row>
    <row r="613">
      <c r="Q613" s="24"/>
      <c r="R613" s="24"/>
      <c r="S613" s="24"/>
      <c r="T613" s="24"/>
    </row>
    <row r="614">
      <c r="Q614" s="24"/>
      <c r="R614" s="24"/>
      <c r="S614" s="24"/>
      <c r="T614" s="24"/>
    </row>
    <row r="615">
      <c r="Q615" s="24"/>
      <c r="R615" s="24"/>
      <c r="S615" s="24"/>
      <c r="T615" s="24"/>
    </row>
    <row r="616">
      <c r="Q616" s="24"/>
      <c r="R616" s="24"/>
      <c r="S616" s="24"/>
      <c r="T616" s="24"/>
    </row>
    <row r="617">
      <c r="Q617" s="24"/>
      <c r="R617" s="24"/>
      <c r="S617" s="24"/>
      <c r="T617" s="24"/>
    </row>
    <row r="618">
      <c r="Q618" s="24"/>
      <c r="R618" s="24"/>
      <c r="S618" s="24"/>
      <c r="T618" s="24"/>
    </row>
    <row r="619">
      <c r="Q619" s="24"/>
      <c r="R619" s="24"/>
      <c r="S619" s="24"/>
      <c r="T619" s="24"/>
    </row>
    <row r="620">
      <c r="Q620" s="24"/>
      <c r="R620" s="24"/>
      <c r="S620" s="24"/>
      <c r="T620" s="24"/>
    </row>
    <row r="621">
      <c r="Q621" s="24"/>
      <c r="R621" s="24"/>
      <c r="S621" s="24"/>
      <c r="T621" s="24"/>
    </row>
    <row r="622">
      <c r="Q622" s="24"/>
      <c r="R622" s="24"/>
      <c r="S622" s="24"/>
      <c r="T622" s="24"/>
    </row>
    <row r="623">
      <c r="Q623" s="24"/>
      <c r="R623" s="24"/>
      <c r="S623" s="24"/>
      <c r="T623" s="24"/>
    </row>
    <row r="624">
      <c r="Q624" s="24"/>
      <c r="R624" s="24"/>
      <c r="S624" s="24"/>
      <c r="T624" s="24"/>
    </row>
    <row r="625">
      <c r="Q625" s="24"/>
      <c r="R625" s="24"/>
      <c r="S625" s="24"/>
      <c r="T625" s="24"/>
    </row>
    <row r="626">
      <c r="Q626" s="24"/>
      <c r="R626" s="24"/>
      <c r="S626" s="24"/>
      <c r="T626" s="24"/>
    </row>
    <row r="627">
      <c r="Q627" s="24"/>
      <c r="R627" s="24"/>
      <c r="S627" s="24"/>
      <c r="T627" s="24"/>
    </row>
    <row r="628">
      <c r="Q628" s="24"/>
      <c r="R628" s="24"/>
      <c r="S628" s="24"/>
      <c r="T628" s="24"/>
    </row>
    <row r="629">
      <c r="Q629" s="24"/>
      <c r="R629" s="24"/>
      <c r="S629" s="24"/>
      <c r="T629" s="24"/>
    </row>
    <row r="630">
      <c r="Q630" s="24"/>
      <c r="R630" s="24"/>
      <c r="S630" s="24"/>
      <c r="T630" s="24"/>
    </row>
    <row r="631">
      <c r="Q631" s="24"/>
      <c r="R631" s="24"/>
      <c r="S631" s="24"/>
      <c r="T631" s="24"/>
    </row>
    <row r="632">
      <c r="Q632" s="24"/>
      <c r="R632" s="24"/>
      <c r="S632" s="24"/>
      <c r="T632" s="24"/>
    </row>
    <row r="633">
      <c r="Q633" s="24"/>
      <c r="R633" s="24"/>
      <c r="S633" s="24"/>
      <c r="T633" s="24"/>
    </row>
    <row r="634">
      <c r="Q634" s="24"/>
      <c r="R634" s="24"/>
      <c r="S634" s="24"/>
      <c r="T634" s="24"/>
    </row>
    <row r="635">
      <c r="Q635" s="24"/>
      <c r="R635" s="24"/>
      <c r="S635" s="24"/>
      <c r="T635" s="24"/>
    </row>
    <row r="636">
      <c r="Q636" s="24"/>
      <c r="R636" s="24"/>
      <c r="S636" s="24"/>
      <c r="T636" s="24"/>
    </row>
    <row r="637">
      <c r="Q637" s="24"/>
      <c r="R637" s="24"/>
      <c r="S637" s="24"/>
      <c r="T637" s="24"/>
    </row>
    <row r="638">
      <c r="Q638" s="24"/>
      <c r="R638" s="24"/>
      <c r="S638" s="24"/>
      <c r="T638" s="24"/>
    </row>
    <row r="639">
      <c r="Q639" s="24"/>
      <c r="R639" s="24"/>
      <c r="S639" s="24"/>
      <c r="T639" s="24"/>
    </row>
    <row r="640">
      <c r="Q640" s="24"/>
      <c r="R640" s="24"/>
      <c r="S640" s="24"/>
      <c r="T640" s="24"/>
    </row>
    <row r="641">
      <c r="Q641" s="24"/>
      <c r="R641" s="24"/>
      <c r="S641" s="24"/>
      <c r="T641" s="24"/>
    </row>
    <row r="642">
      <c r="Q642" s="24"/>
      <c r="R642" s="24"/>
      <c r="S642" s="24"/>
      <c r="T642" s="24"/>
    </row>
    <row r="643">
      <c r="Q643" s="24"/>
      <c r="R643" s="24"/>
      <c r="S643" s="24"/>
      <c r="T643" s="24"/>
    </row>
    <row r="644">
      <c r="Q644" s="24"/>
      <c r="R644" s="24"/>
      <c r="S644" s="24"/>
      <c r="T644" s="24"/>
    </row>
    <row r="645">
      <c r="Q645" s="24"/>
      <c r="R645" s="24"/>
      <c r="S645" s="24"/>
      <c r="T645" s="24"/>
    </row>
    <row r="646">
      <c r="Q646" s="24"/>
      <c r="R646" s="24"/>
      <c r="S646" s="24"/>
      <c r="T646" s="24"/>
    </row>
    <row r="647">
      <c r="Q647" s="24"/>
      <c r="R647" s="24"/>
      <c r="S647" s="24"/>
      <c r="T647" s="24"/>
    </row>
    <row r="648">
      <c r="Q648" s="24"/>
      <c r="R648" s="24"/>
      <c r="S648" s="24"/>
      <c r="T648" s="24"/>
    </row>
    <row r="649">
      <c r="Q649" s="24"/>
      <c r="R649" s="24"/>
      <c r="S649" s="24"/>
      <c r="T649" s="24"/>
    </row>
    <row r="650">
      <c r="Q650" s="24"/>
      <c r="R650" s="24"/>
      <c r="S650" s="24"/>
      <c r="T650" s="24"/>
    </row>
    <row r="651">
      <c r="Q651" s="24"/>
      <c r="R651" s="24"/>
      <c r="S651" s="24"/>
      <c r="T651" s="24"/>
    </row>
    <row r="652">
      <c r="Q652" s="24"/>
      <c r="R652" s="24"/>
      <c r="S652" s="24"/>
      <c r="T652" s="24"/>
    </row>
    <row r="653">
      <c r="Q653" s="24"/>
      <c r="R653" s="24"/>
      <c r="S653" s="24"/>
      <c r="T653" s="24"/>
    </row>
    <row r="654">
      <c r="Q654" s="24"/>
      <c r="R654" s="24"/>
      <c r="S654" s="24"/>
      <c r="T654" s="24"/>
    </row>
    <row r="655">
      <c r="Q655" s="24"/>
      <c r="R655" s="24"/>
      <c r="S655" s="24"/>
      <c r="T655" s="24"/>
    </row>
    <row r="656">
      <c r="Q656" s="24"/>
      <c r="R656" s="24"/>
      <c r="S656" s="24"/>
      <c r="T656" s="24"/>
    </row>
    <row r="657">
      <c r="Q657" s="24"/>
      <c r="R657" s="24"/>
      <c r="S657" s="24"/>
      <c r="T657" s="24"/>
    </row>
    <row r="658">
      <c r="Q658" s="24"/>
      <c r="R658" s="24"/>
      <c r="S658" s="24"/>
      <c r="T658" s="24"/>
    </row>
    <row r="659">
      <c r="Q659" s="24"/>
      <c r="R659" s="24"/>
      <c r="S659" s="24"/>
      <c r="T659" s="24"/>
    </row>
    <row r="660">
      <c r="Q660" s="24"/>
      <c r="R660" s="24"/>
      <c r="S660" s="24"/>
      <c r="T660" s="24"/>
    </row>
    <row r="661">
      <c r="Q661" s="24"/>
      <c r="R661" s="24"/>
      <c r="S661" s="24"/>
      <c r="T661" s="24"/>
    </row>
    <row r="662">
      <c r="Q662" s="24"/>
      <c r="R662" s="24"/>
      <c r="S662" s="24"/>
      <c r="T662" s="24"/>
    </row>
    <row r="663">
      <c r="Q663" s="24"/>
      <c r="R663" s="24"/>
      <c r="S663" s="24"/>
      <c r="T663" s="24"/>
    </row>
    <row r="664">
      <c r="Q664" s="24"/>
      <c r="R664" s="24"/>
      <c r="S664" s="24"/>
      <c r="T664" s="24"/>
    </row>
    <row r="665">
      <c r="Q665" s="24"/>
      <c r="R665" s="24"/>
      <c r="S665" s="24"/>
      <c r="T665" s="24"/>
    </row>
    <row r="666">
      <c r="Q666" s="24"/>
      <c r="R666" s="24"/>
      <c r="S666" s="24"/>
      <c r="T666" s="24"/>
    </row>
    <row r="667">
      <c r="Q667" s="24"/>
      <c r="R667" s="24"/>
      <c r="S667" s="24"/>
      <c r="T667" s="24"/>
    </row>
    <row r="668">
      <c r="Q668" s="24"/>
      <c r="R668" s="24"/>
      <c r="S668" s="24"/>
      <c r="T668" s="24"/>
    </row>
    <row r="669">
      <c r="Q669" s="24"/>
      <c r="R669" s="24"/>
      <c r="S669" s="24"/>
      <c r="T669" s="24"/>
    </row>
    <row r="670">
      <c r="Q670" s="24"/>
      <c r="R670" s="24"/>
      <c r="S670" s="24"/>
      <c r="T670" s="24"/>
    </row>
    <row r="671">
      <c r="Q671" s="24"/>
      <c r="R671" s="24"/>
      <c r="S671" s="24"/>
      <c r="T671" s="24"/>
    </row>
    <row r="672">
      <c r="Q672" s="24"/>
      <c r="R672" s="24"/>
      <c r="S672" s="24"/>
      <c r="T672" s="24"/>
    </row>
    <row r="673">
      <c r="Q673" s="24"/>
      <c r="R673" s="24"/>
      <c r="S673" s="24"/>
      <c r="T673" s="24"/>
    </row>
    <row r="674">
      <c r="Q674" s="24"/>
      <c r="R674" s="24"/>
      <c r="S674" s="24"/>
      <c r="T674" s="24"/>
    </row>
    <row r="675">
      <c r="Q675" s="24"/>
      <c r="R675" s="24"/>
      <c r="S675" s="24"/>
      <c r="T675" s="24"/>
    </row>
    <row r="676">
      <c r="Q676" s="24"/>
      <c r="R676" s="24"/>
      <c r="S676" s="24"/>
      <c r="T676" s="24"/>
    </row>
    <row r="677">
      <c r="Q677" s="24"/>
      <c r="R677" s="24"/>
      <c r="S677" s="24"/>
      <c r="T677" s="24"/>
    </row>
    <row r="678">
      <c r="Q678" s="24"/>
      <c r="R678" s="24"/>
      <c r="S678" s="24"/>
      <c r="T678" s="24"/>
    </row>
    <row r="679">
      <c r="Q679" s="24"/>
      <c r="R679" s="24"/>
      <c r="S679" s="24"/>
      <c r="T679" s="24"/>
    </row>
    <row r="680">
      <c r="Q680" s="24"/>
      <c r="R680" s="24"/>
      <c r="S680" s="24"/>
      <c r="T680" s="24"/>
    </row>
    <row r="681">
      <c r="Q681" s="24"/>
      <c r="R681" s="24"/>
      <c r="S681" s="24"/>
      <c r="T681" s="24"/>
    </row>
    <row r="682">
      <c r="Q682" s="24"/>
      <c r="R682" s="24"/>
      <c r="S682" s="24"/>
      <c r="T682" s="24"/>
    </row>
    <row r="683">
      <c r="Q683" s="24"/>
      <c r="R683" s="24"/>
      <c r="S683" s="24"/>
      <c r="T683" s="24"/>
    </row>
    <row r="684">
      <c r="Q684" s="24"/>
      <c r="R684" s="24"/>
      <c r="S684" s="24"/>
      <c r="T684" s="24"/>
    </row>
    <row r="685">
      <c r="Q685" s="24"/>
      <c r="R685" s="24"/>
      <c r="S685" s="24"/>
      <c r="T685" s="24"/>
    </row>
    <row r="686">
      <c r="Q686" s="24"/>
      <c r="R686" s="24"/>
      <c r="S686" s="24"/>
      <c r="T686" s="24"/>
    </row>
    <row r="687">
      <c r="Q687" s="24"/>
      <c r="R687" s="24"/>
      <c r="S687" s="24"/>
      <c r="T687" s="24"/>
    </row>
    <row r="688">
      <c r="Q688" s="24"/>
      <c r="R688" s="24"/>
      <c r="S688" s="24"/>
      <c r="T688" s="24"/>
    </row>
    <row r="689">
      <c r="Q689" s="24"/>
      <c r="R689" s="24"/>
      <c r="S689" s="24"/>
      <c r="T689" s="24"/>
    </row>
    <row r="690">
      <c r="Q690" s="24"/>
      <c r="R690" s="24"/>
      <c r="S690" s="24"/>
      <c r="T690" s="24"/>
    </row>
    <row r="691">
      <c r="Q691" s="24"/>
      <c r="R691" s="24"/>
      <c r="S691" s="24"/>
      <c r="T691" s="24"/>
    </row>
    <row r="692">
      <c r="Q692" s="24"/>
      <c r="R692" s="24"/>
      <c r="S692" s="24"/>
      <c r="T692" s="24"/>
    </row>
    <row r="693">
      <c r="Q693" s="24"/>
      <c r="R693" s="24"/>
      <c r="S693" s="24"/>
      <c r="T693" s="24"/>
    </row>
    <row r="694">
      <c r="Q694" s="24"/>
      <c r="R694" s="24"/>
      <c r="S694" s="24"/>
      <c r="T694" s="24"/>
    </row>
    <row r="695">
      <c r="Q695" s="24"/>
      <c r="R695" s="24"/>
      <c r="S695" s="24"/>
      <c r="T695" s="24"/>
    </row>
    <row r="696">
      <c r="Q696" s="24"/>
      <c r="R696" s="24"/>
      <c r="S696" s="24"/>
      <c r="T696" s="24"/>
    </row>
    <row r="697">
      <c r="Q697" s="24"/>
      <c r="R697" s="24"/>
      <c r="S697" s="24"/>
      <c r="T697" s="24"/>
    </row>
    <row r="698">
      <c r="Q698" s="24"/>
      <c r="R698" s="24"/>
      <c r="S698" s="24"/>
      <c r="T698" s="24"/>
    </row>
    <row r="699">
      <c r="Q699" s="24"/>
      <c r="R699" s="24"/>
      <c r="S699" s="24"/>
      <c r="T699" s="24"/>
    </row>
    <row r="700">
      <c r="Q700" s="24"/>
      <c r="R700" s="24"/>
      <c r="S700" s="24"/>
      <c r="T700" s="24"/>
    </row>
    <row r="701">
      <c r="Q701" s="24"/>
      <c r="R701" s="24"/>
      <c r="S701" s="24"/>
      <c r="T701" s="24"/>
    </row>
    <row r="702">
      <c r="Q702" s="24"/>
      <c r="R702" s="24"/>
      <c r="S702" s="24"/>
      <c r="T702" s="24"/>
    </row>
    <row r="703">
      <c r="Q703" s="24"/>
      <c r="R703" s="24"/>
      <c r="S703" s="24"/>
      <c r="T703" s="24"/>
    </row>
    <row r="704">
      <c r="Q704" s="24"/>
      <c r="R704" s="24"/>
      <c r="S704" s="24"/>
      <c r="T704" s="24"/>
    </row>
    <row r="705">
      <c r="Q705" s="24"/>
      <c r="R705" s="24"/>
      <c r="S705" s="24"/>
      <c r="T705" s="24"/>
    </row>
    <row r="706">
      <c r="Q706" s="24"/>
      <c r="R706" s="24"/>
      <c r="S706" s="24"/>
      <c r="T706" s="24"/>
    </row>
    <row r="707">
      <c r="Q707" s="24"/>
      <c r="R707" s="24"/>
      <c r="S707" s="24"/>
      <c r="T707" s="24"/>
    </row>
    <row r="708">
      <c r="Q708" s="24"/>
      <c r="R708" s="24"/>
      <c r="S708" s="24"/>
      <c r="T708" s="24"/>
    </row>
    <row r="709">
      <c r="Q709" s="24"/>
      <c r="R709" s="24"/>
      <c r="S709" s="24"/>
      <c r="T709" s="24"/>
    </row>
    <row r="710">
      <c r="Q710" s="24"/>
      <c r="R710" s="24"/>
      <c r="S710" s="24"/>
      <c r="T710" s="24"/>
    </row>
    <row r="711">
      <c r="Q711" s="24"/>
      <c r="R711" s="24"/>
      <c r="S711" s="24"/>
      <c r="T711" s="24"/>
    </row>
    <row r="712">
      <c r="Q712" s="24"/>
      <c r="R712" s="24"/>
      <c r="S712" s="24"/>
      <c r="T712" s="24"/>
    </row>
    <row r="713">
      <c r="Q713" s="24"/>
      <c r="R713" s="24"/>
      <c r="S713" s="24"/>
      <c r="T713" s="24"/>
    </row>
    <row r="714">
      <c r="Q714" s="24"/>
      <c r="R714" s="24"/>
      <c r="S714" s="24"/>
      <c r="T714" s="24"/>
    </row>
    <row r="715">
      <c r="Q715" s="24"/>
      <c r="R715" s="24"/>
      <c r="S715" s="24"/>
      <c r="T715" s="24"/>
    </row>
    <row r="716">
      <c r="Q716" s="24"/>
      <c r="R716" s="24"/>
      <c r="S716" s="24"/>
      <c r="T716" s="24"/>
    </row>
    <row r="717">
      <c r="Q717" s="24"/>
      <c r="R717" s="24"/>
      <c r="S717" s="24"/>
      <c r="T717" s="24"/>
    </row>
    <row r="718">
      <c r="Q718" s="24"/>
      <c r="R718" s="24"/>
      <c r="S718" s="24"/>
      <c r="T718" s="24"/>
    </row>
    <row r="719">
      <c r="Q719" s="24"/>
      <c r="R719" s="24"/>
      <c r="S719" s="24"/>
      <c r="T719" s="24"/>
    </row>
    <row r="720">
      <c r="Q720" s="24"/>
      <c r="R720" s="24"/>
      <c r="S720" s="24"/>
      <c r="T720" s="24"/>
    </row>
    <row r="721">
      <c r="Q721" s="24"/>
      <c r="R721" s="24"/>
      <c r="S721" s="24"/>
      <c r="T721" s="24"/>
    </row>
    <row r="722">
      <c r="Q722" s="24"/>
      <c r="R722" s="24"/>
      <c r="S722" s="24"/>
      <c r="T722" s="24"/>
    </row>
    <row r="723">
      <c r="Q723" s="24"/>
      <c r="R723" s="24"/>
      <c r="S723" s="24"/>
      <c r="T723" s="24"/>
    </row>
    <row r="724">
      <c r="Q724" s="24"/>
      <c r="R724" s="24"/>
      <c r="S724" s="24"/>
      <c r="T724" s="24"/>
    </row>
    <row r="725">
      <c r="Q725" s="24"/>
      <c r="R725" s="24"/>
      <c r="S725" s="24"/>
      <c r="T725" s="24"/>
    </row>
    <row r="726">
      <c r="Q726" s="24"/>
      <c r="R726" s="24"/>
      <c r="S726" s="24"/>
      <c r="T726" s="24"/>
    </row>
    <row r="727">
      <c r="Q727" s="24"/>
      <c r="R727" s="24"/>
      <c r="S727" s="24"/>
      <c r="T727" s="24"/>
    </row>
    <row r="728">
      <c r="Q728" s="24"/>
      <c r="R728" s="24"/>
      <c r="S728" s="24"/>
      <c r="T728" s="24"/>
    </row>
    <row r="729">
      <c r="Q729" s="24"/>
      <c r="R729" s="24"/>
      <c r="S729" s="24"/>
      <c r="T729" s="24"/>
    </row>
    <row r="730">
      <c r="Q730" s="24"/>
      <c r="R730" s="24"/>
      <c r="S730" s="24"/>
      <c r="T730" s="24"/>
    </row>
    <row r="731">
      <c r="Q731" s="24"/>
      <c r="R731" s="24"/>
      <c r="S731" s="24"/>
      <c r="T731" s="24"/>
    </row>
    <row r="732">
      <c r="Q732" s="24"/>
      <c r="R732" s="24"/>
      <c r="S732" s="24"/>
      <c r="T732" s="24"/>
    </row>
    <row r="733">
      <c r="Q733" s="24"/>
      <c r="R733" s="24"/>
      <c r="S733" s="24"/>
      <c r="T733" s="24"/>
    </row>
    <row r="734">
      <c r="Q734" s="24"/>
      <c r="R734" s="24"/>
      <c r="S734" s="24"/>
      <c r="T734" s="24"/>
    </row>
    <row r="735">
      <c r="Q735" s="24"/>
      <c r="R735" s="24"/>
      <c r="S735" s="24"/>
      <c r="T735" s="24"/>
    </row>
    <row r="736">
      <c r="Q736" s="24"/>
      <c r="R736" s="24"/>
      <c r="S736" s="24"/>
      <c r="T736" s="24"/>
    </row>
    <row r="737">
      <c r="Q737" s="24"/>
      <c r="R737" s="24"/>
      <c r="S737" s="24"/>
      <c r="T737" s="24"/>
    </row>
    <row r="738">
      <c r="Q738" s="24"/>
      <c r="R738" s="24"/>
      <c r="S738" s="24"/>
      <c r="T738" s="24"/>
    </row>
    <row r="739">
      <c r="Q739" s="24"/>
      <c r="R739" s="24"/>
      <c r="S739" s="24"/>
      <c r="T739" s="24"/>
    </row>
    <row r="740">
      <c r="Q740" s="24"/>
      <c r="R740" s="24"/>
      <c r="S740" s="24"/>
      <c r="T740" s="24"/>
    </row>
    <row r="741">
      <c r="Q741" s="24"/>
      <c r="R741" s="24"/>
      <c r="S741" s="24"/>
      <c r="T741" s="24"/>
    </row>
    <row r="742">
      <c r="Q742" s="24"/>
      <c r="R742" s="24"/>
      <c r="S742" s="24"/>
      <c r="T742" s="24"/>
    </row>
    <row r="743">
      <c r="Q743" s="24"/>
      <c r="R743" s="24"/>
      <c r="S743" s="24"/>
      <c r="T743" s="24"/>
    </row>
    <row r="744">
      <c r="Q744" s="24"/>
      <c r="R744" s="24"/>
      <c r="S744" s="24"/>
      <c r="T744" s="24"/>
    </row>
    <row r="745">
      <c r="Q745" s="24"/>
      <c r="R745" s="24"/>
      <c r="S745" s="24"/>
      <c r="T745" s="24"/>
    </row>
    <row r="746">
      <c r="Q746" s="24"/>
      <c r="R746" s="24"/>
      <c r="S746" s="24"/>
      <c r="T746" s="24"/>
    </row>
    <row r="747">
      <c r="Q747" s="24"/>
      <c r="R747" s="24"/>
      <c r="S747" s="24"/>
      <c r="T747" s="24"/>
    </row>
    <row r="748">
      <c r="Q748" s="24"/>
      <c r="R748" s="24"/>
      <c r="S748" s="24"/>
      <c r="T748" s="24"/>
    </row>
    <row r="749">
      <c r="Q749" s="24"/>
      <c r="R749" s="24"/>
      <c r="S749" s="24"/>
      <c r="T749" s="24"/>
    </row>
    <row r="750">
      <c r="Q750" s="24"/>
      <c r="R750" s="24"/>
      <c r="S750" s="24"/>
      <c r="T750" s="24"/>
    </row>
    <row r="751">
      <c r="Q751" s="24"/>
      <c r="R751" s="24"/>
      <c r="S751" s="24"/>
      <c r="T751" s="24"/>
    </row>
    <row r="752">
      <c r="Q752" s="24"/>
      <c r="R752" s="24"/>
      <c r="S752" s="24"/>
      <c r="T752" s="24"/>
    </row>
    <row r="753">
      <c r="Q753" s="24"/>
      <c r="R753" s="24"/>
      <c r="S753" s="24"/>
      <c r="T753" s="24"/>
    </row>
    <row r="754">
      <c r="Q754" s="24"/>
      <c r="R754" s="24"/>
      <c r="S754" s="24"/>
      <c r="T754" s="24"/>
    </row>
    <row r="755">
      <c r="Q755" s="24"/>
      <c r="R755" s="24"/>
      <c r="S755" s="24"/>
      <c r="T755" s="24"/>
    </row>
    <row r="756">
      <c r="Q756" s="24"/>
      <c r="R756" s="24"/>
      <c r="S756" s="24"/>
      <c r="T756" s="24"/>
    </row>
    <row r="757">
      <c r="Q757" s="24"/>
      <c r="R757" s="24"/>
      <c r="S757" s="24"/>
      <c r="T757" s="24"/>
    </row>
    <row r="758">
      <c r="Q758" s="24"/>
      <c r="R758" s="24"/>
      <c r="S758" s="24"/>
      <c r="T758" s="24"/>
    </row>
    <row r="759">
      <c r="Q759" s="24"/>
      <c r="R759" s="24"/>
      <c r="S759" s="24"/>
      <c r="T759" s="24"/>
    </row>
    <row r="760">
      <c r="Q760" s="24"/>
      <c r="R760" s="24"/>
      <c r="S760" s="24"/>
      <c r="T760" s="24"/>
    </row>
    <row r="761">
      <c r="Q761" s="24"/>
      <c r="R761" s="24"/>
      <c r="S761" s="24"/>
      <c r="T761" s="24"/>
    </row>
    <row r="762">
      <c r="Q762" s="24"/>
      <c r="R762" s="24"/>
      <c r="S762" s="24"/>
      <c r="T762" s="24"/>
    </row>
    <row r="763">
      <c r="Q763" s="24"/>
      <c r="R763" s="24"/>
      <c r="S763" s="24"/>
      <c r="T763" s="24"/>
    </row>
    <row r="764">
      <c r="Q764" s="24"/>
      <c r="R764" s="24"/>
      <c r="S764" s="24"/>
      <c r="T764" s="24"/>
    </row>
    <row r="765">
      <c r="Q765" s="24"/>
      <c r="R765" s="24"/>
      <c r="S765" s="24"/>
      <c r="T765" s="24"/>
    </row>
    <row r="766">
      <c r="Q766" s="24"/>
      <c r="R766" s="24"/>
      <c r="S766" s="24"/>
      <c r="T766" s="24"/>
    </row>
    <row r="767">
      <c r="Q767" s="24"/>
      <c r="R767" s="24"/>
      <c r="S767" s="24"/>
      <c r="T767" s="24"/>
    </row>
    <row r="768">
      <c r="Q768" s="24"/>
      <c r="R768" s="24"/>
      <c r="S768" s="24"/>
      <c r="T768" s="24"/>
    </row>
    <row r="769">
      <c r="Q769" s="24"/>
      <c r="R769" s="24"/>
      <c r="S769" s="24"/>
      <c r="T769" s="24"/>
    </row>
    <row r="770">
      <c r="Q770" s="24"/>
      <c r="R770" s="24"/>
      <c r="S770" s="24"/>
      <c r="T770" s="24"/>
    </row>
    <row r="771">
      <c r="Q771" s="24"/>
      <c r="R771" s="24"/>
      <c r="S771" s="24"/>
      <c r="T771" s="24"/>
    </row>
    <row r="772">
      <c r="Q772" s="24"/>
      <c r="R772" s="24"/>
      <c r="S772" s="24"/>
      <c r="T772" s="24"/>
    </row>
    <row r="773">
      <c r="Q773" s="24"/>
      <c r="R773" s="24"/>
      <c r="S773" s="24"/>
      <c r="T773" s="24"/>
    </row>
    <row r="774">
      <c r="Q774" s="24"/>
      <c r="R774" s="24"/>
      <c r="S774" s="24"/>
      <c r="T774" s="24"/>
    </row>
    <row r="775">
      <c r="Q775" s="24"/>
      <c r="R775" s="24"/>
      <c r="S775" s="24"/>
      <c r="T775" s="24"/>
    </row>
    <row r="776">
      <c r="Q776" s="24"/>
      <c r="R776" s="24"/>
      <c r="S776" s="24"/>
      <c r="T776" s="24"/>
    </row>
    <row r="777">
      <c r="Q777" s="24"/>
      <c r="R777" s="24"/>
      <c r="S777" s="24"/>
      <c r="T777" s="24"/>
    </row>
    <row r="778">
      <c r="Q778" s="24"/>
      <c r="R778" s="24"/>
      <c r="S778" s="24"/>
      <c r="T778" s="24"/>
    </row>
    <row r="779">
      <c r="Q779" s="24"/>
      <c r="R779" s="24"/>
      <c r="S779" s="24"/>
      <c r="T779" s="24"/>
    </row>
    <row r="780">
      <c r="Q780" s="24"/>
      <c r="R780" s="24"/>
      <c r="S780" s="24"/>
      <c r="T780" s="24"/>
    </row>
    <row r="781">
      <c r="Q781" s="24"/>
      <c r="R781" s="24"/>
      <c r="S781" s="24"/>
      <c r="T781" s="24"/>
    </row>
    <row r="782">
      <c r="Q782" s="24"/>
      <c r="R782" s="24"/>
      <c r="S782" s="24"/>
      <c r="T782" s="24"/>
    </row>
    <row r="783">
      <c r="Q783" s="24"/>
      <c r="R783" s="24"/>
      <c r="S783" s="24"/>
      <c r="T783" s="24"/>
    </row>
    <row r="784">
      <c r="Q784" s="24"/>
      <c r="R784" s="24"/>
      <c r="S784" s="24"/>
      <c r="T784" s="24"/>
    </row>
    <row r="785">
      <c r="Q785" s="24"/>
      <c r="R785" s="24"/>
      <c r="S785" s="24"/>
      <c r="T785" s="24"/>
    </row>
    <row r="786">
      <c r="Q786" s="24"/>
      <c r="R786" s="24"/>
      <c r="S786" s="24"/>
      <c r="T786" s="24"/>
    </row>
    <row r="787">
      <c r="Q787" s="24"/>
      <c r="R787" s="24"/>
      <c r="S787" s="24"/>
      <c r="T787" s="24"/>
    </row>
    <row r="788">
      <c r="Q788" s="24"/>
      <c r="R788" s="24"/>
      <c r="S788" s="24"/>
      <c r="T788" s="24"/>
    </row>
    <row r="789">
      <c r="Q789" s="24"/>
      <c r="R789" s="24"/>
      <c r="S789" s="24"/>
      <c r="T789" s="24"/>
    </row>
    <row r="790">
      <c r="Q790" s="24"/>
      <c r="R790" s="24"/>
      <c r="S790" s="24"/>
      <c r="T790" s="24"/>
    </row>
    <row r="791">
      <c r="Q791" s="24"/>
      <c r="R791" s="24"/>
      <c r="S791" s="24"/>
      <c r="T791" s="24"/>
    </row>
    <row r="792">
      <c r="Q792" s="24"/>
      <c r="R792" s="24"/>
      <c r="S792" s="24"/>
      <c r="T792" s="24"/>
    </row>
    <row r="793">
      <c r="Q793" s="24"/>
      <c r="R793" s="24"/>
      <c r="S793" s="24"/>
      <c r="T793" s="24"/>
    </row>
    <row r="794">
      <c r="Q794" s="24"/>
      <c r="R794" s="24"/>
      <c r="S794" s="24"/>
      <c r="T794" s="24"/>
    </row>
    <row r="795">
      <c r="Q795" s="24"/>
      <c r="R795" s="24"/>
      <c r="S795" s="24"/>
      <c r="T795" s="24"/>
    </row>
    <row r="796">
      <c r="Q796" s="24"/>
      <c r="R796" s="24"/>
      <c r="S796" s="24"/>
      <c r="T796" s="24"/>
    </row>
    <row r="797">
      <c r="Q797" s="24"/>
      <c r="R797" s="24"/>
      <c r="S797" s="24"/>
      <c r="T797" s="24"/>
    </row>
    <row r="798">
      <c r="Q798" s="24"/>
      <c r="R798" s="24"/>
      <c r="S798" s="24"/>
      <c r="T798" s="24"/>
    </row>
    <row r="799">
      <c r="Q799" s="24"/>
      <c r="R799" s="24"/>
      <c r="S799" s="24"/>
      <c r="T799" s="24"/>
    </row>
    <row r="800">
      <c r="Q800" s="24"/>
      <c r="R800" s="24"/>
      <c r="S800" s="24"/>
      <c r="T800" s="24"/>
    </row>
    <row r="801">
      <c r="Q801" s="24"/>
      <c r="R801" s="24"/>
      <c r="S801" s="24"/>
      <c r="T801" s="24"/>
    </row>
    <row r="802">
      <c r="Q802" s="24"/>
      <c r="R802" s="24"/>
      <c r="S802" s="24"/>
      <c r="T802" s="24"/>
    </row>
    <row r="803">
      <c r="Q803" s="24"/>
      <c r="R803" s="24"/>
      <c r="S803" s="24"/>
      <c r="T803" s="24"/>
    </row>
    <row r="804">
      <c r="Q804" s="24"/>
      <c r="R804" s="24"/>
      <c r="S804" s="24"/>
      <c r="T804" s="24"/>
    </row>
    <row r="805">
      <c r="Q805" s="24"/>
      <c r="R805" s="24"/>
      <c r="S805" s="24"/>
      <c r="T805" s="24"/>
    </row>
    <row r="806">
      <c r="Q806" s="24"/>
      <c r="R806" s="24"/>
      <c r="S806" s="24"/>
      <c r="T806" s="24"/>
    </row>
    <row r="807">
      <c r="Q807" s="24"/>
      <c r="R807" s="24"/>
      <c r="S807" s="24"/>
      <c r="T807" s="24"/>
    </row>
    <row r="808">
      <c r="Q808" s="24"/>
      <c r="R808" s="24"/>
      <c r="S808" s="24"/>
      <c r="T808" s="24"/>
    </row>
    <row r="809">
      <c r="Q809" s="24"/>
      <c r="R809" s="24"/>
      <c r="S809" s="24"/>
      <c r="T809" s="24"/>
    </row>
    <row r="810">
      <c r="Q810" s="24"/>
      <c r="R810" s="24"/>
      <c r="S810" s="24"/>
      <c r="T810" s="24"/>
    </row>
    <row r="811">
      <c r="Q811" s="24"/>
      <c r="R811" s="24"/>
      <c r="S811" s="24"/>
      <c r="T811" s="24"/>
    </row>
    <row r="812">
      <c r="Q812" s="24"/>
      <c r="R812" s="24"/>
      <c r="S812" s="24"/>
      <c r="T812" s="24"/>
    </row>
    <row r="813">
      <c r="Q813" s="24"/>
      <c r="R813" s="24"/>
      <c r="S813" s="24"/>
      <c r="T813" s="24"/>
    </row>
    <row r="814">
      <c r="Q814" s="24"/>
      <c r="R814" s="24"/>
      <c r="S814" s="24"/>
      <c r="T814" s="24"/>
    </row>
    <row r="815">
      <c r="Q815" s="24"/>
      <c r="R815" s="24"/>
      <c r="S815" s="24"/>
      <c r="T815" s="24"/>
    </row>
    <row r="816">
      <c r="Q816" s="24"/>
      <c r="R816" s="24"/>
      <c r="S816" s="24"/>
      <c r="T816" s="24"/>
    </row>
    <row r="817">
      <c r="Q817" s="24"/>
      <c r="R817" s="24"/>
      <c r="S817" s="24"/>
      <c r="T817" s="24"/>
    </row>
    <row r="818">
      <c r="Q818" s="24"/>
      <c r="R818" s="24"/>
      <c r="S818" s="24"/>
      <c r="T818" s="24"/>
    </row>
    <row r="819">
      <c r="Q819" s="24"/>
      <c r="R819" s="24"/>
      <c r="S819" s="24"/>
      <c r="T819" s="24"/>
    </row>
    <row r="820">
      <c r="Q820" s="24"/>
      <c r="R820" s="24"/>
      <c r="S820" s="24"/>
      <c r="T820" s="24"/>
    </row>
    <row r="821">
      <c r="Q821" s="24"/>
      <c r="R821" s="24"/>
      <c r="S821" s="24"/>
      <c r="T821" s="24"/>
    </row>
    <row r="822">
      <c r="Q822" s="24"/>
      <c r="R822" s="24"/>
      <c r="S822" s="24"/>
      <c r="T822" s="24"/>
    </row>
    <row r="823">
      <c r="Q823" s="24"/>
      <c r="R823" s="24"/>
      <c r="S823" s="24"/>
      <c r="T823" s="24"/>
    </row>
    <row r="824">
      <c r="Q824" s="24"/>
      <c r="R824" s="24"/>
      <c r="S824" s="24"/>
      <c r="T824" s="24"/>
    </row>
    <row r="825">
      <c r="Q825" s="24"/>
      <c r="R825" s="24"/>
      <c r="S825" s="24"/>
      <c r="T825" s="24"/>
    </row>
    <row r="826">
      <c r="Q826" s="24"/>
      <c r="R826" s="24"/>
      <c r="S826" s="24"/>
      <c r="T826" s="24"/>
    </row>
    <row r="827">
      <c r="Q827" s="24"/>
      <c r="R827" s="24"/>
      <c r="S827" s="24"/>
      <c r="T827" s="24"/>
    </row>
    <row r="828">
      <c r="Q828" s="24"/>
      <c r="R828" s="24"/>
      <c r="S828" s="24"/>
      <c r="T828" s="24"/>
    </row>
    <row r="829">
      <c r="Q829" s="24"/>
      <c r="R829" s="24"/>
      <c r="S829" s="24"/>
      <c r="T829" s="24"/>
    </row>
    <row r="830">
      <c r="Q830" s="24"/>
      <c r="R830" s="24"/>
      <c r="S830" s="24"/>
      <c r="T830" s="24"/>
    </row>
    <row r="831">
      <c r="Q831" s="24"/>
      <c r="R831" s="24"/>
      <c r="S831" s="24"/>
      <c r="T831" s="24"/>
    </row>
    <row r="832">
      <c r="Q832" s="24"/>
      <c r="R832" s="24"/>
      <c r="S832" s="24"/>
      <c r="T832" s="24"/>
    </row>
    <row r="833">
      <c r="Q833" s="24"/>
      <c r="R833" s="24"/>
      <c r="S833" s="24"/>
      <c r="T833" s="24"/>
    </row>
    <row r="834">
      <c r="Q834" s="24"/>
      <c r="R834" s="24"/>
      <c r="S834" s="24"/>
      <c r="T834" s="24"/>
    </row>
    <row r="835">
      <c r="Q835" s="24"/>
      <c r="R835" s="24"/>
      <c r="S835" s="24"/>
      <c r="T835" s="24"/>
    </row>
    <row r="836">
      <c r="Q836" s="24"/>
      <c r="R836" s="24"/>
      <c r="S836" s="24"/>
      <c r="T836" s="24"/>
    </row>
    <row r="837">
      <c r="Q837" s="24"/>
      <c r="R837" s="24"/>
      <c r="S837" s="24"/>
      <c r="T837" s="24"/>
    </row>
    <row r="838">
      <c r="Q838" s="24"/>
      <c r="R838" s="24"/>
      <c r="S838" s="24"/>
      <c r="T838" s="24"/>
    </row>
    <row r="839">
      <c r="Q839" s="24"/>
      <c r="R839" s="24"/>
      <c r="S839" s="24"/>
      <c r="T839" s="24"/>
    </row>
    <row r="840">
      <c r="Q840" s="24"/>
      <c r="R840" s="24"/>
      <c r="S840" s="24"/>
      <c r="T840" s="24"/>
    </row>
    <row r="841">
      <c r="Q841" s="24"/>
      <c r="R841" s="24"/>
      <c r="S841" s="24"/>
      <c r="T841" s="24"/>
    </row>
    <row r="842">
      <c r="Q842" s="24"/>
      <c r="R842" s="24"/>
      <c r="S842" s="24"/>
      <c r="T842" s="24"/>
    </row>
    <row r="843">
      <c r="Q843" s="24"/>
      <c r="R843" s="24"/>
      <c r="S843" s="24"/>
      <c r="T843" s="24"/>
    </row>
    <row r="844">
      <c r="Q844" s="24"/>
      <c r="R844" s="24"/>
      <c r="S844" s="24"/>
      <c r="T844" s="24"/>
    </row>
    <row r="845">
      <c r="Q845" s="24"/>
      <c r="R845" s="24"/>
      <c r="S845" s="24"/>
      <c r="T845" s="24"/>
    </row>
    <row r="846">
      <c r="Q846" s="24"/>
      <c r="R846" s="24"/>
      <c r="S846" s="24"/>
      <c r="T846" s="24"/>
    </row>
    <row r="847">
      <c r="Q847" s="24"/>
      <c r="R847" s="24"/>
      <c r="S847" s="24"/>
      <c r="T847" s="24"/>
    </row>
    <row r="848">
      <c r="Q848" s="24"/>
      <c r="R848" s="24"/>
      <c r="S848" s="24"/>
      <c r="T848" s="24"/>
    </row>
    <row r="849">
      <c r="Q849" s="24"/>
      <c r="R849" s="24"/>
      <c r="S849" s="24"/>
      <c r="T849" s="24"/>
    </row>
    <row r="850">
      <c r="Q850" s="24"/>
      <c r="R850" s="24"/>
      <c r="S850" s="24"/>
      <c r="T850" s="24"/>
    </row>
    <row r="851">
      <c r="Q851" s="24"/>
      <c r="R851" s="24"/>
      <c r="S851" s="24"/>
      <c r="T851" s="24"/>
    </row>
    <row r="852">
      <c r="Q852" s="24"/>
      <c r="R852" s="24"/>
      <c r="S852" s="24"/>
      <c r="T852" s="24"/>
    </row>
    <row r="853">
      <c r="Q853" s="24"/>
      <c r="R853" s="24"/>
      <c r="S853" s="24"/>
      <c r="T853" s="24"/>
    </row>
    <row r="854">
      <c r="Q854" s="24"/>
      <c r="R854" s="24"/>
      <c r="S854" s="24"/>
      <c r="T854" s="24"/>
    </row>
    <row r="855">
      <c r="Q855" s="24"/>
      <c r="R855" s="24"/>
      <c r="S855" s="24"/>
      <c r="T855" s="24"/>
    </row>
    <row r="856">
      <c r="Q856" s="24"/>
      <c r="R856" s="24"/>
      <c r="S856" s="24"/>
      <c r="T856" s="24"/>
    </row>
    <row r="857">
      <c r="Q857" s="24"/>
      <c r="R857" s="24"/>
      <c r="S857" s="24"/>
      <c r="T857" s="24"/>
    </row>
    <row r="858">
      <c r="Q858" s="24"/>
      <c r="R858" s="24"/>
      <c r="S858" s="24"/>
      <c r="T858" s="24"/>
    </row>
    <row r="859">
      <c r="Q859" s="24"/>
      <c r="R859" s="24"/>
      <c r="S859" s="24"/>
      <c r="T859" s="24"/>
    </row>
    <row r="860">
      <c r="Q860" s="24"/>
      <c r="R860" s="24"/>
      <c r="S860" s="24"/>
      <c r="T860" s="24"/>
    </row>
    <row r="861">
      <c r="Q861" s="24"/>
      <c r="R861" s="24"/>
      <c r="S861" s="24"/>
      <c r="T861" s="24"/>
    </row>
    <row r="862">
      <c r="Q862" s="24"/>
      <c r="R862" s="24"/>
      <c r="S862" s="24"/>
      <c r="T862" s="24"/>
    </row>
    <row r="863">
      <c r="Q863" s="24"/>
      <c r="R863" s="24"/>
      <c r="S863" s="24"/>
      <c r="T863" s="24"/>
    </row>
    <row r="864">
      <c r="Q864" s="24"/>
      <c r="R864" s="24"/>
      <c r="S864" s="24"/>
      <c r="T864" s="24"/>
    </row>
    <row r="865">
      <c r="Q865" s="24"/>
      <c r="R865" s="24"/>
      <c r="S865" s="24"/>
      <c r="T865" s="24"/>
    </row>
    <row r="866">
      <c r="Q866" s="24"/>
      <c r="R866" s="24"/>
      <c r="S866" s="24"/>
      <c r="T866" s="24"/>
    </row>
    <row r="867">
      <c r="Q867" s="24"/>
      <c r="R867" s="24"/>
      <c r="S867" s="24"/>
      <c r="T867" s="24"/>
    </row>
    <row r="868">
      <c r="Q868" s="24"/>
      <c r="R868" s="24"/>
      <c r="S868" s="24"/>
      <c r="T868" s="24"/>
    </row>
    <row r="869">
      <c r="Q869" s="24"/>
      <c r="R869" s="24"/>
      <c r="S869" s="24"/>
      <c r="T869" s="24"/>
    </row>
    <row r="870">
      <c r="Q870" s="24"/>
      <c r="R870" s="24"/>
      <c r="S870" s="24"/>
      <c r="T870" s="24"/>
    </row>
    <row r="871">
      <c r="Q871" s="24"/>
      <c r="R871" s="24"/>
      <c r="S871" s="24"/>
      <c r="T871" s="24"/>
    </row>
    <row r="872">
      <c r="Q872" s="24"/>
      <c r="R872" s="24"/>
      <c r="S872" s="24"/>
      <c r="T872" s="24"/>
    </row>
    <row r="873">
      <c r="Q873" s="24"/>
      <c r="R873" s="24"/>
      <c r="S873" s="24"/>
      <c r="T873" s="24"/>
    </row>
    <row r="874">
      <c r="Q874" s="24"/>
      <c r="R874" s="24"/>
      <c r="S874" s="24"/>
      <c r="T874" s="24"/>
    </row>
    <row r="875">
      <c r="Q875" s="24"/>
      <c r="R875" s="24"/>
      <c r="S875" s="24"/>
      <c r="T875" s="24"/>
    </row>
    <row r="876">
      <c r="Q876" s="24"/>
      <c r="R876" s="24"/>
      <c r="S876" s="24"/>
      <c r="T876" s="24"/>
    </row>
    <row r="877">
      <c r="Q877" s="24"/>
      <c r="R877" s="24"/>
      <c r="S877" s="24"/>
      <c r="T877" s="24"/>
    </row>
    <row r="878">
      <c r="Q878" s="24"/>
      <c r="R878" s="24"/>
      <c r="S878" s="24"/>
      <c r="T878" s="24"/>
    </row>
    <row r="879">
      <c r="Q879" s="24"/>
      <c r="R879" s="24"/>
      <c r="S879" s="24"/>
      <c r="T879" s="24"/>
    </row>
    <row r="880">
      <c r="Q880" s="24"/>
      <c r="R880" s="24"/>
      <c r="S880" s="24"/>
      <c r="T880" s="24"/>
    </row>
    <row r="881">
      <c r="Q881" s="24"/>
      <c r="R881" s="24"/>
      <c r="S881" s="24"/>
      <c r="T881" s="24"/>
    </row>
    <row r="882">
      <c r="Q882" s="24"/>
      <c r="R882" s="24"/>
      <c r="S882" s="24"/>
      <c r="T882" s="24"/>
    </row>
    <row r="883">
      <c r="Q883" s="24"/>
      <c r="R883" s="24"/>
      <c r="S883" s="24"/>
      <c r="T883" s="24"/>
    </row>
    <row r="884">
      <c r="Q884" s="24"/>
      <c r="R884" s="24"/>
      <c r="S884" s="24"/>
      <c r="T884" s="24"/>
    </row>
    <row r="885">
      <c r="Q885" s="24"/>
      <c r="R885" s="24"/>
      <c r="S885" s="24"/>
      <c r="T885" s="24"/>
    </row>
    <row r="886">
      <c r="Q886" s="24"/>
      <c r="R886" s="24"/>
      <c r="S886" s="24"/>
      <c r="T886" s="24"/>
    </row>
    <row r="887">
      <c r="Q887" s="24"/>
      <c r="R887" s="24"/>
      <c r="S887" s="24"/>
      <c r="T887" s="24"/>
    </row>
    <row r="888">
      <c r="Q888" s="24"/>
      <c r="R888" s="24"/>
      <c r="S888" s="24"/>
      <c r="T888" s="24"/>
    </row>
    <row r="889">
      <c r="Q889" s="24"/>
      <c r="R889" s="24"/>
      <c r="S889" s="24"/>
      <c r="T889" s="24"/>
    </row>
    <row r="890">
      <c r="Q890" s="24"/>
      <c r="R890" s="24"/>
      <c r="S890" s="24"/>
      <c r="T890" s="24"/>
    </row>
    <row r="891">
      <c r="Q891" s="24"/>
      <c r="R891" s="24"/>
      <c r="S891" s="24"/>
      <c r="T891" s="24"/>
    </row>
    <row r="892">
      <c r="Q892" s="24"/>
      <c r="R892" s="24"/>
      <c r="S892" s="24"/>
      <c r="T892" s="24"/>
    </row>
    <row r="893">
      <c r="Q893" s="24"/>
      <c r="R893" s="24"/>
      <c r="S893" s="24"/>
      <c r="T893" s="24"/>
    </row>
    <row r="894">
      <c r="Q894" s="24"/>
      <c r="R894" s="24"/>
      <c r="S894" s="24"/>
      <c r="T894" s="24"/>
    </row>
    <row r="895">
      <c r="Q895" s="24"/>
      <c r="R895" s="24"/>
      <c r="S895" s="24"/>
      <c r="T895" s="24"/>
    </row>
    <row r="896">
      <c r="Q896" s="24"/>
      <c r="R896" s="24"/>
      <c r="S896" s="24"/>
      <c r="T896" s="24"/>
    </row>
    <row r="897">
      <c r="Q897" s="24"/>
      <c r="R897" s="24"/>
      <c r="S897" s="24"/>
      <c r="T897" s="24"/>
    </row>
    <row r="898">
      <c r="Q898" s="24"/>
      <c r="R898" s="24"/>
      <c r="S898" s="24"/>
      <c r="T898" s="24"/>
    </row>
    <row r="899">
      <c r="Q899" s="24"/>
      <c r="R899" s="24"/>
      <c r="S899" s="24"/>
      <c r="T899" s="24"/>
    </row>
    <row r="900">
      <c r="Q900" s="24"/>
      <c r="R900" s="24"/>
      <c r="S900" s="24"/>
      <c r="T900" s="24"/>
    </row>
    <row r="901">
      <c r="Q901" s="24"/>
      <c r="R901" s="24"/>
      <c r="S901" s="24"/>
      <c r="T901" s="24"/>
    </row>
    <row r="902">
      <c r="Q902" s="24"/>
      <c r="R902" s="24"/>
      <c r="S902" s="24"/>
      <c r="T902" s="24"/>
    </row>
    <row r="903">
      <c r="Q903" s="24"/>
      <c r="R903" s="24"/>
      <c r="S903" s="24"/>
      <c r="T903" s="24"/>
    </row>
    <row r="904">
      <c r="Q904" s="24"/>
      <c r="R904" s="24"/>
      <c r="S904" s="24"/>
      <c r="T904" s="24"/>
    </row>
    <row r="905">
      <c r="Q905" s="24"/>
      <c r="R905" s="24"/>
      <c r="S905" s="24"/>
      <c r="T905" s="24"/>
    </row>
    <row r="906">
      <c r="Q906" s="24"/>
      <c r="R906" s="24"/>
      <c r="S906" s="24"/>
      <c r="T906" s="24"/>
    </row>
    <row r="907">
      <c r="Q907" s="24"/>
      <c r="R907" s="24"/>
      <c r="S907" s="24"/>
      <c r="T907" s="24"/>
    </row>
    <row r="908">
      <c r="Q908" s="24"/>
      <c r="R908" s="24"/>
      <c r="S908" s="24"/>
      <c r="T908" s="24"/>
    </row>
    <row r="909">
      <c r="Q909" s="24"/>
      <c r="R909" s="24"/>
      <c r="S909" s="24"/>
      <c r="T909" s="24"/>
    </row>
    <row r="910">
      <c r="Q910" s="24"/>
      <c r="R910" s="24"/>
      <c r="S910" s="24"/>
      <c r="T910" s="24"/>
    </row>
    <row r="911">
      <c r="Q911" s="24"/>
      <c r="R911" s="24"/>
      <c r="S911" s="24"/>
      <c r="T911" s="24"/>
    </row>
    <row r="912">
      <c r="Q912" s="24"/>
      <c r="R912" s="24"/>
      <c r="S912" s="24"/>
      <c r="T912" s="24"/>
    </row>
    <row r="913">
      <c r="Q913" s="24"/>
      <c r="R913" s="24"/>
      <c r="S913" s="24"/>
      <c r="T913" s="24"/>
    </row>
    <row r="914">
      <c r="Q914" s="24"/>
      <c r="R914" s="24"/>
      <c r="S914" s="24"/>
      <c r="T914" s="24"/>
    </row>
    <row r="915">
      <c r="Q915" s="24"/>
      <c r="R915" s="24"/>
      <c r="S915" s="24"/>
      <c r="T915" s="24"/>
    </row>
    <row r="916">
      <c r="Q916" s="24"/>
      <c r="R916" s="24"/>
      <c r="S916" s="24"/>
      <c r="T916" s="24"/>
    </row>
    <row r="917">
      <c r="Q917" s="24"/>
      <c r="R917" s="24"/>
      <c r="S917" s="24"/>
      <c r="T917" s="24"/>
    </row>
    <row r="918">
      <c r="Q918" s="24"/>
      <c r="R918" s="24"/>
      <c r="S918" s="24"/>
      <c r="T918" s="24"/>
    </row>
    <row r="919">
      <c r="Q919" s="24"/>
      <c r="R919" s="24"/>
      <c r="S919" s="24"/>
      <c r="T919" s="24"/>
    </row>
    <row r="920">
      <c r="Q920" s="24"/>
      <c r="R920" s="24"/>
      <c r="S920" s="24"/>
      <c r="T920" s="24"/>
    </row>
    <row r="921">
      <c r="Q921" s="24"/>
      <c r="R921" s="24"/>
      <c r="S921" s="24"/>
      <c r="T921" s="24"/>
    </row>
    <row r="922">
      <c r="Q922" s="24"/>
      <c r="R922" s="24"/>
      <c r="S922" s="24"/>
      <c r="T922" s="24"/>
    </row>
    <row r="923">
      <c r="Q923" s="24"/>
      <c r="R923" s="24"/>
      <c r="S923" s="24"/>
      <c r="T923" s="24"/>
    </row>
    <row r="924">
      <c r="Q924" s="24"/>
      <c r="R924" s="24"/>
      <c r="S924" s="24"/>
      <c r="T924" s="24"/>
    </row>
    <row r="925">
      <c r="Q925" s="24"/>
      <c r="R925" s="24"/>
      <c r="S925" s="24"/>
      <c r="T925" s="24"/>
    </row>
    <row r="926">
      <c r="Q926" s="24"/>
      <c r="R926" s="24"/>
      <c r="S926" s="24"/>
      <c r="T926" s="24"/>
    </row>
    <row r="927">
      <c r="Q927" s="24"/>
      <c r="R927" s="24"/>
      <c r="S927" s="24"/>
      <c r="T927" s="24"/>
    </row>
    <row r="928">
      <c r="Q928" s="24"/>
      <c r="R928" s="24"/>
      <c r="S928" s="24"/>
      <c r="T928" s="24"/>
    </row>
    <row r="929">
      <c r="Q929" s="24"/>
      <c r="R929" s="24"/>
      <c r="S929" s="24"/>
      <c r="T929" s="24"/>
    </row>
    <row r="930">
      <c r="Q930" s="24"/>
      <c r="R930" s="24"/>
      <c r="S930" s="24"/>
      <c r="T930" s="24"/>
    </row>
    <row r="931">
      <c r="Q931" s="24"/>
      <c r="R931" s="24"/>
      <c r="S931" s="24"/>
      <c r="T931" s="24"/>
    </row>
    <row r="932">
      <c r="Q932" s="24"/>
      <c r="R932" s="24"/>
      <c r="S932" s="24"/>
      <c r="T932" s="24"/>
    </row>
    <row r="933">
      <c r="Q933" s="24"/>
      <c r="R933" s="24"/>
      <c r="S933" s="24"/>
      <c r="T933" s="24"/>
    </row>
    <row r="934">
      <c r="Q934" s="24"/>
      <c r="R934" s="24"/>
      <c r="S934" s="24"/>
      <c r="T934" s="24"/>
    </row>
    <row r="935">
      <c r="Q935" s="24"/>
      <c r="R935" s="24"/>
      <c r="S935" s="24"/>
      <c r="T935" s="24"/>
    </row>
    <row r="936">
      <c r="Q936" s="24"/>
      <c r="R936" s="24"/>
      <c r="S936" s="24"/>
      <c r="T936" s="24"/>
    </row>
    <row r="937">
      <c r="Q937" s="24"/>
      <c r="R937" s="24"/>
      <c r="S937" s="24"/>
      <c r="T937" s="24"/>
    </row>
    <row r="938">
      <c r="Q938" s="24"/>
      <c r="R938" s="24"/>
      <c r="S938" s="24"/>
      <c r="T938" s="24"/>
    </row>
    <row r="939">
      <c r="Q939" s="24"/>
      <c r="R939" s="24"/>
      <c r="S939" s="24"/>
      <c r="T939" s="24"/>
    </row>
    <row r="940">
      <c r="Q940" s="24"/>
      <c r="R940" s="24"/>
      <c r="S940" s="24"/>
      <c r="T940" s="24"/>
    </row>
    <row r="941">
      <c r="Q941" s="24"/>
      <c r="R941" s="24"/>
      <c r="S941" s="24"/>
      <c r="T941" s="24"/>
    </row>
    <row r="942">
      <c r="Q942" s="24"/>
      <c r="R942" s="24"/>
      <c r="S942" s="24"/>
      <c r="T942" s="24"/>
    </row>
    <row r="943">
      <c r="Q943" s="24"/>
      <c r="R943" s="24"/>
      <c r="S943" s="24"/>
      <c r="T943" s="24"/>
    </row>
    <row r="944">
      <c r="Q944" s="24"/>
      <c r="R944" s="24"/>
      <c r="S944" s="24"/>
      <c r="T944" s="24"/>
    </row>
    <row r="945">
      <c r="Q945" s="24"/>
      <c r="R945" s="24"/>
      <c r="S945" s="24"/>
      <c r="T945" s="24"/>
    </row>
    <row r="946">
      <c r="Q946" s="24"/>
      <c r="R946" s="24"/>
      <c r="S946" s="24"/>
      <c r="T946" s="24"/>
    </row>
    <row r="947">
      <c r="Q947" s="24"/>
      <c r="R947" s="24"/>
      <c r="S947" s="24"/>
      <c r="T947" s="24"/>
    </row>
    <row r="948">
      <c r="Q948" s="24"/>
      <c r="R948" s="24"/>
      <c r="S948" s="24"/>
      <c r="T948" s="24"/>
    </row>
    <row r="949">
      <c r="Q949" s="24"/>
      <c r="R949" s="24"/>
      <c r="S949" s="24"/>
      <c r="T949" s="24"/>
    </row>
    <row r="950">
      <c r="Q950" s="24"/>
      <c r="R950" s="24"/>
      <c r="S950" s="24"/>
      <c r="T950" s="24"/>
    </row>
    <row r="951">
      <c r="Q951" s="24"/>
      <c r="R951" s="24"/>
      <c r="S951" s="24"/>
      <c r="T951" s="24"/>
    </row>
    <row r="952">
      <c r="Q952" s="24"/>
      <c r="R952" s="24"/>
      <c r="S952" s="24"/>
      <c r="T952" s="24"/>
    </row>
    <row r="953">
      <c r="Q953" s="24"/>
      <c r="R953" s="24"/>
      <c r="S953" s="24"/>
      <c r="T953" s="24"/>
    </row>
    <row r="954">
      <c r="Q954" s="24"/>
      <c r="R954" s="24"/>
      <c r="S954" s="24"/>
      <c r="T954" s="24"/>
    </row>
    <row r="955">
      <c r="Q955" s="24"/>
      <c r="R955" s="24"/>
      <c r="S955" s="24"/>
      <c r="T955" s="24"/>
    </row>
    <row r="956">
      <c r="Q956" s="24"/>
      <c r="R956" s="24"/>
      <c r="S956" s="24"/>
      <c r="T956" s="24"/>
    </row>
    <row r="957">
      <c r="Q957" s="24"/>
      <c r="R957" s="24"/>
      <c r="S957" s="24"/>
      <c r="T957" s="24"/>
    </row>
    <row r="958">
      <c r="Q958" s="24"/>
      <c r="R958" s="24"/>
      <c r="S958" s="24"/>
      <c r="T958" s="24"/>
    </row>
    <row r="959">
      <c r="Q959" s="24"/>
      <c r="R959" s="24"/>
      <c r="S959" s="24"/>
      <c r="T959" s="24"/>
    </row>
    <row r="960">
      <c r="Q960" s="24"/>
      <c r="R960" s="24"/>
      <c r="S960" s="24"/>
      <c r="T960" s="24"/>
    </row>
    <row r="961">
      <c r="Q961" s="24"/>
      <c r="R961" s="24"/>
      <c r="S961" s="24"/>
      <c r="T961" s="24"/>
    </row>
    <row r="962">
      <c r="Q962" s="24"/>
      <c r="R962" s="24"/>
      <c r="S962" s="24"/>
      <c r="T962" s="24"/>
    </row>
    <row r="963">
      <c r="Q963" s="24"/>
      <c r="R963" s="24"/>
      <c r="S963" s="24"/>
      <c r="T963" s="24"/>
    </row>
    <row r="964">
      <c r="Q964" s="24"/>
      <c r="R964" s="24"/>
      <c r="S964" s="24"/>
      <c r="T964" s="24"/>
    </row>
    <row r="965">
      <c r="Q965" s="24"/>
      <c r="R965" s="24"/>
      <c r="S965" s="24"/>
      <c r="T965" s="24"/>
    </row>
    <row r="966">
      <c r="Q966" s="24"/>
      <c r="R966" s="24"/>
      <c r="S966" s="24"/>
      <c r="T966" s="24"/>
    </row>
    <row r="967">
      <c r="Q967" s="24"/>
      <c r="R967" s="24"/>
      <c r="S967" s="24"/>
      <c r="T967" s="24"/>
    </row>
    <row r="968">
      <c r="Q968" s="24"/>
      <c r="R968" s="24"/>
      <c r="S968" s="24"/>
      <c r="T968" s="24"/>
    </row>
    <row r="969">
      <c r="Q969" s="24"/>
      <c r="R969" s="24"/>
      <c r="S969" s="24"/>
      <c r="T969" s="24"/>
    </row>
    <row r="970">
      <c r="Q970" s="24"/>
      <c r="R970" s="24"/>
      <c r="S970" s="24"/>
      <c r="T970" s="24"/>
    </row>
    <row r="971">
      <c r="Q971" s="24"/>
      <c r="R971" s="24"/>
      <c r="S971" s="24"/>
      <c r="T971" s="24"/>
    </row>
    <row r="972">
      <c r="Q972" s="24"/>
      <c r="R972" s="24"/>
      <c r="S972" s="24"/>
      <c r="T972" s="24"/>
    </row>
    <row r="973">
      <c r="Q973" s="24"/>
      <c r="R973" s="24"/>
      <c r="S973" s="24"/>
      <c r="T973" s="24"/>
    </row>
    <row r="974">
      <c r="Q974" s="24"/>
      <c r="R974" s="24"/>
      <c r="S974" s="24"/>
      <c r="T974" s="24"/>
    </row>
    <row r="975">
      <c r="Q975" s="24"/>
      <c r="R975" s="24"/>
      <c r="S975" s="24"/>
      <c r="T975" s="24"/>
    </row>
    <row r="976">
      <c r="Q976" s="24"/>
      <c r="R976" s="24"/>
      <c r="S976" s="24"/>
      <c r="T976" s="24"/>
    </row>
    <row r="977">
      <c r="Q977" s="24"/>
      <c r="R977" s="24"/>
      <c r="S977" s="24"/>
      <c r="T977" s="24"/>
    </row>
    <row r="978">
      <c r="Q978" s="24"/>
      <c r="R978" s="24"/>
      <c r="S978" s="24"/>
      <c r="T978" s="24"/>
    </row>
    <row r="979">
      <c r="Q979" s="24"/>
      <c r="R979" s="24"/>
      <c r="S979" s="24"/>
      <c r="T979" s="24"/>
    </row>
    <row r="980">
      <c r="Q980" s="24"/>
      <c r="R980" s="24"/>
      <c r="S980" s="24"/>
      <c r="T980" s="24"/>
    </row>
    <row r="981">
      <c r="Q981" s="24"/>
      <c r="R981" s="24"/>
      <c r="S981" s="24"/>
      <c r="T981" s="24"/>
    </row>
    <row r="982">
      <c r="Q982" s="24"/>
      <c r="R982" s="24"/>
      <c r="S982" s="24"/>
      <c r="T982" s="24"/>
    </row>
    <row r="983">
      <c r="Q983" s="24"/>
      <c r="R983" s="24"/>
      <c r="S983" s="24"/>
      <c r="T983" s="24"/>
    </row>
    <row r="984">
      <c r="Q984" s="24"/>
      <c r="R984" s="24"/>
      <c r="S984" s="24"/>
      <c r="T984" s="24"/>
    </row>
    <row r="985">
      <c r="Q985" s="24"/>
      <c r="R985" s="24"/>
      <c r="S985" s="24"/>
      <c r="T985" s="24"/>
    </row>
    <row r="986">
      <c r="Q986" s="24"/>
      <c r="R986" s="24"/>
      <c r="S986" s="24"/>
      <c r="T986" s="24"/>
    </row>
    <row r="987">
      <c r="Q987" s="24"/>
      <c r="R987" s="24"/>
      <c r="S987" s="24"/>
      <c r="T987" s="24"/>
    </row>
    <row r="988">
      <c r="Q988" s="24"/>
      <c r="R988" s="24"/>
      <c r="S988" s="24"/>
      <c r="T988" s="24"/>
    </row>
    <row r="989">
      <c r="Q989" s="24"/>
      <c r="R989" s="24"/>
      <c r="S989" s="24"/>
      <c r="T989" s="24"/>
    </row>
    <row r="990">
      <c r="Q990" s="24"/>
      <c r="R990" s="24"/>
      <c r="S990" s="24"/>
      <c r="T990" s="24"/>
    </row>
    <row r="991">
      <c r="Q991" s="24"/>
      <c r="R991" s="24"/>
      <c r="S991" s="24"/>
      <c r="T991" s="24"/>
    </row>
    <row r="992">
      <c r="Q992" s="24"/>
      <c r="R992" s="24"/>
      <c r="S992" s="24"/>
      <c r="T992" s="24"/>
    </row>
    <row r="993">
      <c r="Q993" s="24"/>
      <c r="R993" s="24"/>
      <c r="S993" s="24"/>
      <c r="T993" s="24"/>
    </row>
    <row r="994">
      <c r="Q994" s="24"/>
      <c r="R994" s="24"/>
      <c r="S994" s="24"/>
      <c r="T994" s="24"/>
    </row>
    <row r="995">
      <c r="Q995" s="24"/>
      <c r="R995" s="24"/>
      <c r="S995" s="24"/>
      <c r="T995" s="24"/>
    </row>
    <row r="996">
      <c r="Q996" s="24"/>
      <c r="R996" s="24"/>
      <c r="S996" s="24"/>
      <c r="T996" s="24"/>
    </row>
    <row r="997">
      <c r="Q997" s="24"/>
      <c r="R997" s="24"/>
      <c r="S997" s="24"/>
      <c r="T997" s="24"/>
    </row>
    <row r="998">
      <c r="Q998" s="24"/>
      <c r="R998" s="24"/>
      <c r="S998" s="24"/>
      <c r="T998" s="24"/>
    </row>
    <row r="999">
      <c r="Q999" s="24"/>
      <c r="R999" s="24"/>
      <c r="S999" s="24"/>
      <c r="T999" s="24"/>
    </row>
    <row r="1000">
      <c r="Q1000" s="24"/>
      <c r="R1000" s="24"/>
      <c r="S1000" s="24"/>
      <c r="T1000" s="24"/>
    </row>
  </sheetData>
  <dataValidations>
    <dataValidation type="list" allowBlank="1" showErrorMessage="1" sqref="Q2:R58">
      <formula1>"Si,No"</formula1>
    </dataValidation>
  </dataValidations>
  <hyperlinks>
    <hyperlink r:id="rId2" ref="U2"/>
    <hyperlink r:id="rId3" ref="U3"/>
    <hyperlink r:id="rId4" ref="U4"/>
    <hyperlink r:id="rId5" ref="U5"/>
    <hyperlink r:id="rId6" ref="U12"/>
    <hyperlink r:id="rId7" ref="U13"/>
    <hyperlink r:id="rId8" ref="U14"/>
    <hyperlink r:id="rId9" ref="U15"/>
    <hyperlink r:id="rId10" ref="U16"/>
    <hyperlink r:id="rId11" location="tabulados" ref="U17"/>
    <hyperlink r:id="rId12" ref="U18"/>
    <hyperlink r:id="rId13" ref="U19"/>
    <hyperlink r:id="rId14" ref="U21"/>
    <hyperlink r:id="rId15" ref="U22"/>
    <hyperlink r:id="rId16" ref="U23"/>
    <hyperlink r:id="rId17" ref="U24"/>
    <hyperlink r:id="rId18" ref="U25"/>
    <hyperlink r:id="rId19" ref="U26"/>
    <hyperlink r:id="rId20" ref="U27"/>
    <hyperlink r:id="rId21" location="Tabulados" ref="U28"/>
    <hyperlink r:id="rId22" ref="U29"/>
    <hyperlink r:id="rId23" ref="U30"/>
    <hyperlink r:id="rId24" ref="U31"/>
    <hyperlink r:id="rId25" ref="U32"/>
    <hyperlink r:id="rId26" ref="U33"/>
    <hyperlink r:id="rId27" location="Tabulados" ref="U34"/>
    <hyperlink r:id="rId28" ref="U35"/>
    <hyperlink r:id="rId29" ref="U38"/>
    <hyperlink r:id="rId30" location="/presidencia/entidad/1/1/2/1" ref="U39"/>
    <hyperlink r:id="rId31" location="Tabulados" ref="U40"/>
    <hyperlink r:id="rId32" ref="U41"/>
    <hyperlink r:id="rId33" location="Tabulados" ref="U42"/>
    <hyperlink r:id="rId34" ref="U43"/>
    <hyperlink r:id="rId35" ref="U44"/>
    <hyperlink r:id="rId36" ref="U45"/>
    <hyperlink r:id="rId37" ref="U46"/>
    <hyperlink r:id="rId38" ref="U47"/>
    <hyperlink r:id="rId39" ref="U48"/>
    <hyperlink r:id="rId40" ref="X49"/>
    <hyperlink r:id="rId41" location="tabulados" ref="U50"/>
    <hyperlink r:id="rId42" ref="X50"/>
    <hyperlink r:id="rId43" ref="U51"/>
    <hyperlink r:id="rId44" ref="U52"/>
    <hyperlink r:id="rId45" ref="U53"/>
    <hyperlink r:id="rId46" ref="X53"/>
    <hyperlink r:id="rId47" ref="U54"/>
    <hyperlink r:id="rId48" ref="X54"/>
    <hyperlink r:id="rId49" ref="U55"/>
    <hyperlink r:id="rId50" ref="U56"/>
    <hyperlink r:id="rId51" ref="U57"/>
    <hyperlink r:id="rId52" ref="U58"/>
  </hyperlinks>
  <drawing r:id="rId53"/>
  <legacyDrawing r:id="rId5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4.38"/>
  </cols>
  <sheetData>
    <row r="1">
      <c r="A1" s="25" t="s">
        <v>1</v>
      </c>
      <c r="B1" s="26" t="s">
        <v>399</v>
      </c>
      <c r="C1" s="26" t="s">
        <v>0</v>
      </c>
      <c r="D1" s="26" t="s">
        <v>36</v>
      </c>
      <c r="E1" s="26" t="s">
        <v>38</v>
      </c>
      <c r="F1" s="26" t="s">
        <v>400</v>
      </c>
    </row>
    <row r="2">
      <c r="A2" s="27" t="s">
        <v>4</v>
      </c>
      <c r="B2" s="26" t="s">
        <v>401</v>
      </c>
      <c r="C2" s="5">
        <v>2022.0</v>
      </c>
      <c r="D2" s="28" t="s">
        <v>4</v>
      </c>
      <c r="E2" s="28" t="s">
        <v>4</v>
      </c>
      <c r="F2" s="29">
        <v>15.6</v>
      </c>
    </row>
    <row r="3">
      <c r="A3" s="27" t="s">
        <v>4</v>
      </c>
      <c r="B3" s="26" t="s">
        <v>401</v>
      </c>
      <c r="C3" s="7">
        <v>2014.0</v>
      </c>
      <c r="D3" s="30" t="s">
        <v>4</v>
      </c>
      <c r="E3" s="30" t="s">
        <v>4</v>
      </c>
      <c r="F3" s="7">
        <v>21.6</v>
      </c>
    </row>
    <row r="4">
      <c r="A4" s="27" t="s">
        <v>4</v>
      </c>
      <c r="B4" s="26" t="s">
        <v>401</v>
      </c>
      <c r="C4" s="7">
        <v>2012.0</v>
      </c>
      <c r="D4" s="30" t="s">
        <v>4</v>
      </c>
      <c r="E4" s="30" t="s">
        <v>4</v>
      </c>
      <c r="F4" s="7">
        <v>21.5</v>
      </c>
    </row>
    <row r="5">
      <c r="A5" s="27" t="s">
        <v>4</v>
      </c>
      <c r="B5" s="26" t="s">
        <v>401</v>
      </c>
      <c r="C5" s="7">
        <v>2010.0</v>
      </c>
      <c r="D5" s="30" t="s">
        <v>4</v>
      </c>
      <c r="E5" s="30" t="s">
        <v>4</v>
      </c>
      <c r="F5" s="7">
        <v>20.2</v>
      </c>
    </row>
    <row r="6">
      <c r="A6" s="27" t="s">
        <v>4</v>
      </c>
      <c r="B6" s="26" t="s">
        <v>401</v>
      </c>
      <c r="C6" s="7">
        <v>2008.0</v>
      </c>
      <c r="D6" s="9" t="s">
        <v>4</v>
      </c>
      <c r="E6" s="9" t="s">
        <v>4</v>
      </c>
      <c r="F6" s="7">
        <v>20.1</v>
      </c>
    </row>
    <row r="7">
      <c r="A7" s="27" t="s">
        <v>4</v>
      </c>
      <c r="B7" s="26" t="s">
        <v>401</v>
      </c>
      <c r="C7" s="7">
        <v>2020.0</v>
      </c>
      <c r="D7" s="30" t="s">
        <v>4</v>
      </c>
      <c r="E7" s="30" t="s">
        <v>4</v>
      </c>
      <c r="F7" s="31">
        <v>18.2</v>
      </c>
    </row>
    <row r="8">
      <c r="A8" s="27" t="s">
        <v>4</v>
      </c>
      <c r="B8" s="26" t="s">
        <v>401</v>
      </c>
      <c r="C8" s="7">
        <v>2016.0</v>
      </c>
      <c r="D8" s="30" t="s">
        <v>4</v>
      </c>
      <c r="E8" s="30" t="s">
        <v>4</v>
      </c>
      <c r="F8" s="7">
        <v>17.2</v>
      </c>
    </row>
    <row r="9">
      <c r="A9" s="27" t="s">
        <v>4</v>
      </c>
      <c r="B9" s="26" t="s">
        <v>401</v>
      </c>
      <c r="C9" s="7">
        <v>2018.0</v>
      </c>
      <c r="D9" s="30" t="s">
        <v>4</v>
      </c>
      <c r="E9" s="30" t="s">
        <v>4</v>
      </c>
      <c r="F9" s="7">
        <v>13.0</v>
      </c>
    </row>
    <row r="10">
      <c r="A10" s="32" t="s">
        <v>5</v>
      </c>
      <c r="B10" s="26" t="s">
        <v>402</v>
      </c>
      <c r="C10" s="5">
        <v>2022.0</v>
      </c>
      <c r="D10" s="28" t="s">
        <v>4</v>
      </c>
      <c r="E10" s="28" t="s">
        <v>4</v>
      </c>
      <c r="F10" s="29">
        <v>10.0</v>
      </c>
    </row>
    <row r="11">
      <c r="A11" s="32" t="s">
        <v>5</v>
      </c>
      <c r="B11" s="26" t="s">
        <v>402</v>
      </c>
      <c r="C11" s="7">
        <v>2014.0</v>
      </c>
      <c r="D11" s="30" t="s">
        <v>4</v>
      </c>
      <c r="E11" s="30" t="s">
        <v>4</v>
      </c>
      <c r="F11" s="7">
        <v>17.2</v>
      </c>
    </row>
    <row r="12">
      <c r="A12" s="32" t="s">
        <v>5</v>
      </c>
      <c r="B12" s="26" t="s">
        <v>402</v>
      </c>
      <c r="C12" s="7">
        <v>2010.0</v>
      </c>
      <c r="D12" s="30" t="s">
        <v>4</v>
      </c>
      <c r="E12" s="30" t="s">
        <v>4</v>
      </c>
      <c r="F12" s="7">
        <v>16.4</v>
      </c>
    </row>
    <row r="13">
      <c r="A13" s="32" t="s">
        <v>5</v>
      </c>
      <c r="B13" s="26" t="s">
        <v>402</v>
      </c>
      <c r="C13" s="7">
        <v>2012.0</v>
      </c>
      <c r="D13" s="30" t="s">
        <v>4</v>
      </c>
      <c r="E13" s="30" t="s">
        <v>4</v>
      </c>
      <c r="F13" s="7">
        <v>15.2</v>
      </c>
    </row>
    <row r="14">
      <c r="A14" s="32" t="s">
        <v>5</v>
      </c>
      <c r="B14" s="26" t="s">
        <v>402</v>
      </c>
      <c r="C14" s="7">
        <v>2016.0</v>
      </c>
      <c r="D14" s="30" t="s">
        <v>4</v>
      </c>
      <c r="E14" s="30" t="s">
        <v>4</v>
      </c>
      <c r="F14" s="7">
        <v>14.9</v>
      </c>
    </row>
    <row r="15">
      <c r="A15" s="32" t="s">
        <v>5</v>
      </c>
      <c r="B15" s="26" t="s">
        <v>402</v>
      </c>
      <c r="C15" s="7">
        <v>2008.0</v>
      </c>
      <c r="D15" s="9" t="s">
        <v>4</v>
      </c>
      <c r="E15" s="9" t="s">
        <v>4</v>
      </c>
      <c r="F15" s="7">
        <v>14.1</v>
      </c>
    </row>
    <row r="16">
      <c r="A16" s="32" t="s">
        <v>5</v>
      </c>
      <c r="B16" s="26" t="s">
        <v>402</v>
      </c>
      <c r="C16" s="7">
        <v>2018.0</v>
      </c>
      <c r="D16" s="30" t="s">
        <v>4</v>
      </c>
      <c r="E16" s="30" t="s">
        <v>4</v>
      </c>
      <c r="F16" s="7">
        <v>14.1</v>
      </c>
    </row>
    <row r="17">
      <c r="A17" s="32" t="s">
        <v>5</v>
      </c>
      <c r="B17" s="26" t="s">
        <v>402</v>
      </c>
      <c r="C17" s="7">
        <v>2020.0</v>
      </c>
      <c r="D17" s="30" t="s">
        <v>4</v>
      </c>
      <c r="E17" s="30" t="s">
        <v>4</v>
      </c>
      <c r="F17" s="31">
        <v>13.4</v>
      </c>
    </row>
    <row r="18">
      <c r="A18" s="32" t="s">
        <v>6</v>
      </c>
      <c r="B18" s="26" t="s">
        <v>403</v>
      </c>
      <c r="C18" s="5">
        <v>2022.0</v>
      </c>
      <c r="D18" s="28" t="s">
        <v>4</v>
      </c>
      <c r="E18" s="28" t="s">
        <v>4</v>
      </c>
      <c r="F18" s="29">
        <v>14.5</v>
      </c>
    </row>
    <row r="19">
      <c r="A19" s="32" t="s">
        <v>6</v>
      </c>
      <c r="B19" s="26" t="s">
        <v>403</v>
      </c>
      <c r="C19" s="7">
        <v>2010.0</v>
      </c>
      <c r="D19" s="30" t="s">
        <v>4</v>
      </c>
      <c r="E19" s="30" t="s">
        <v>4</v>
      </c>
      <c r="F19" s="7">
        <v>26.0</v>
      </c>
    </row>
    <row r="20">
      <c r="A20" s="32" t="s">
        <v>6</v>
      </c>
      <c r="B20" s="26" t="s">
        <v>403</v>
      </c>
      <c r="C20" s="7">
        <v>2014.0</v>
      </c>
      <c r="D20" s="30" t="s">
        <v>4</v>
      </c>
      <c r="E20" s="30" t="s">
        <v>4</v>
      </c>
      <c r="F20" s="7">
        <v>24.6</v>
      </c>
    </row>
    <row r="21">
      <c r="A21" s="32" t="s">
        <v>6</v>
      </c>
      <c r="B21" s="26" t="s">
        <v>403</v>
      </c>
      <c r="C21" s="7">
        <v>2020.0</v>
      </c>
      <c r="D21" s="30" t="s">
        <v>4</v>
      </c>
      <c r="E21" s="30" t="s">
        <v>4</v>
      </c>
      <c r="F21" s="31">
        <v>23.4</v>
      </c>
    </row>
    <row r="22">
      <c r="A22" s="32" t="s">
        <v>6</v>
      </c>
      <c r="B22" s="26" t="s">
        <v>403</v>
      </c>
      <c r="C22" s="7">
        <v>2012.0</v>
      </c>
      <c r="D22" s="30" t="s">
        <v>4</v>
      </c>
      <c r="E22" s="30" t="s">
        <v>4</v>
      </c>
      <c r="F22" s="7">
        <v>21.9</v>
      </c>
    </row>
    <row r="23">
      <c r="A23" s="32" t="s">
        <v>6</v>
      </c>
      <c r="B23" s="26" t="s">
        <v>403</v>
      </c>
      <c r="C23" s="7">
        <v>2016.0</v>
      </c>
      <c r="D23" s="30" t="s">
        <v>4</v>
      </c>
      <c r="E23" s="30" t="s">
        <v>4</v>
      </c>
      <c r="F23" s="7">
        <v>19.2</v>
      </c>
    </row>
    <row r="24">
      <c r="A24" s="32" t="s">
        <v>6</v>
      </c>
      <c r="B24" s="26" t="s">
        <v>403</v>
      </c>
      <c r="C24" s="7">
        <v>2018.0</v>
      </c>
      <c r="D24" s="30" t="s">
        <v>4</v>
      </c>
      <c r="E24" s="30" t="s">
        <v>4</v>
      </c>
      <c r="F24" s="7">
        <v>17.8</v>
      </c>
    </row>
    <row r="25">
      <c r="A25" s="32" t="s">
        <v>6</v>
      </c>
      <c r="B25" s="26" t="s">
        <v>403</v>
      </c>
      <c r="C25" s="7">
        <v>2008.0</v>
      </c>
      <c r="D25" s="9" t="s">
        <v>4</v>
      </c>
      <c r="E25" s="9" t="s">
        <v>4</v>
      </c>
      <c r="F25" s="7">
        <v>15.4</v>
      </c>
    </row>
    <row r="26">
      <c r="A26" s="32" t="s">
        <v>7</v>
      </c>
      <c r="B26" s="26" t="s">
        <v>404</v>
      </c>
      <c r="C26" s="7">
        <v>2010.0</v>
      </c>
      <c r="D26" s="30" t="s">
        <v>4</v>
      </c>
      <c r="E26" s="30" t="s">
        <v>4</v>
      </c>
      <c r="F26" s="7">
        <v>31.2</v>
      </c>
    </row>
    <row r="27">
      <c r="A27" s="32" t="s">
        <v>7</v>
      </c>
      <c r="B27" s="26" t="s">
        <v>404</v>
      </c>
      <c r="C27" s="7">
        <v>2018.0</v>
      </c>
      <c r="D27" s="30" t="s">
        <v>4</v>
      </c>
      <c r="E27" s="30" t="s">
        <v>4</v>
      </c>
      <c r="F27" s="7">
        <v>27.4</v>
      </c>
    </row>
    <row r="28">
      <c r="A28" s="32" t="s">
        <v>7</v>
      </c>
      <c r="B28" s="26" t="s">
        <v>404</v>
      </c>
      <c r="C28" s="7">
        <v>2020.0</v>
      </c>
      <c r="D28" s="30" t="s">
        <v>4</v>
      </c>
      <c r="E28" s="30" t="s">
        <v>4</v>
      </c>
      <c r="F28" s="31">
        <v>26.1</v>
      </c>
    </row>
    <row r="29">
      <c r="A29" s="32" t="s">
        <v>7</v>
      </c>
      <c r="B29" s="26" t="s">
        <v>404</v>
      </c>
      <c r="C29" s="7">
        <v>2016.0</v>
      </c>
      <c r="D29" s="30" t="s">
        <v>4</v>
      </c>
      <c r="E29" s="30" t="s">
        <v>4</v>
      </c>
      <c r="F29" s="7">
        <v>25.6</v>
      </c>
    </row>
    <row r="30">
      <c r="A30" s="32" t="s">
        <v>7</v>
      </c>
      <c r="B30" s="26" t="s">
        <v>404</v>
      </c>
      <c r="C30" s="7">
        <v>2014.0</v>
      </c>
      <c r="D30" s="30" t="s">
        <v>4</v>
      </c>
      <c r="E30" s="30" t="s">
        <v>4</v>
      </c>
      <c r="F30" s="7">
        <v>24.3</v>
      </c>
    </row>
    <row r="31">
      <c r="A31" s="32" t="s">
        <v>7</v>
      </c>
      <c r="B31" s="26" t="s">
        <v>404</v>
      </c>
      <c r="C31" s="5">
        <v>2022.0</v>
      </c>
      <c r="D31" s="28" t="s">
        <v>4</v>
      </c>
      <c r="E31" s="28" t="s">
        <v>4</v>
      </c>
      <c r="F31" s="29">
        <v>22.0</v>
      </c>
    </row>
    <row r="32">
      <c r="A32" s="32" t="s">
        <v>7</v>
      </c>
      <c r="B32" s="26" t="s">
        <v>404</v>
      </c>
      <c r="C32" s="7">
        <v>2008.0</v>
      </c>
      <c r="D32" s="9" t="s">
        <v>4</v>
      </c>
      <c r="E32" s="9" t="s">
        <v>4</v>
      </c>
      <c r="F32" s="7">
        <v>20.3</v>
      </c>
    </row>
    <row r="33">
      <c r="A33" s="32" t="s">
        <v>7</v>
      </c>
      <c r="B33" s="26" t="s">
        <v>404</v>
      </c>
      <c r="C33" s="7">
        <v>2012.0</v>
      </c>
      <c r="D33" s="30" t="s">
        <v>4</v>
      </c>
      <c r="E33" s="30" t="s">
        <v>4</v>
      </c>
      <c r="F33" s="7">
        <v>18.7</v>
      </c>
    </row>
    <row r="34">
      <c r="A34" s="32" t="s">
        <v>12</v>
      </c>
      <c r="B34" s="26" t="s">
        <v>405</v>
      </c>
      <c r="C34" s="5">
        <v>2022.0</v>
      </c>
      <c r="D34" s="28" t="s">
        <v>4</v>
      </c>
      <c r="E34" s="28" t="s">
        <v>4</v>
      </c>
      <c r="F34" s="29">
        <v>11.4</v>
      </c>
    </row>
    <row r="35">
      <c r="A35" s="32" t="s">
        <v>12</v>
      </c>
      <c r="B35" s="26" t="s">
        <v>405</v>
      </c>
      <c r="C35" s="7">
        <v>2020.0</v>
      </c>
      <c r="D35" s="30" t="s">
        <v>4</v>
      </c>
      <c r="E35" s="30" t="s">
        <v>4</v>
      </c>
      <c r="F35" s="31">
        <v>17.8</v>
      </c>
    </row>
    <row r="36">
      <c r="A36" s="32" t="s">
        <v>12</v>
      </c>
      <c r="B36" s="26" t="s">
        <v>405</v>
      </c>
      <c r="C36" s="7">
        <v>2008.0</v>
      </c>
      <c r="D36" s="9" t="s">
        <v>4</v>
      </c>
      <c r="E36" s="9" t="s">
        <v>4</v>
      </c>
      <c r="F36" s="7">
        <v>15.6</v>
      </c>
    </row>
    <row r="37">
      <c r="A37" s="32" t="s">
        <v>12</v>
      </c>
      <c r="B37" s="26" t="s">
        <v>405</v>
      </c>
      <c r="C37" s="7">
        <v>2010.0</v>
      </c>
      <c r="D37" s="30" t="s">
        <v>4</v>
      </c>
      <c r="E37" s="30" t="s">
        <v>4</v>
      </c>
      <c r="F37" s="7">
        <v>15.5</v>
      </c>
    </row>
    <row r="38">
      <c r="A38" s="32" t="s">
        <v>12</v>
      </c>
      <c r="B38" s="26" t="s">
        <v>405</v>
      </c>
      <c r="C38" s="7">
        <v>2018.0</v>
      </c>
      <c r="D38" s="30" t="s">
        <v>4</v>
      </c>
      <c r="E38" s="30" t="s">
        <v>4</v>
      </c>
      <c r="F38" s="7">
        <v>13.9</v>
      </c>
    </row>
    <row r="39">
      <c r="A39" s="32" t="s">
        <v>12</v>
      </c>
      <c r="B39" s="26" t="s">
        <v>405</v>
      </c>
      <c r="C39" s="7">
        <v>2012.0</v>
      </c>
      <c r="D39" s="30" t="s">
        <v>4</v>
      </c>
      <c r="E39" s="30" t="s">
        <v>4</v>
      </c>
      <c r="F39" s="7">
        <v>13.0</v>
      </c>
    </row>
    <row r="40">
      <c r="A40" s="32" t="s">
        <v>12</v>
      </c>
      <c r="B40" s="26" t="s">
        <v>405</v>
      </c>
      <c r="C40" s="7">
        <v>2014.0</v>
      </c>
      <c r="D40" s="30" t="s">
        <v>4</v>
      </c>
      <c r="E40" s="30" t="s">
        <v>4</v>
      </c>
      <c r="F40" s="7">
        <v>11.7</v>
      </c>
    </row>
    <row r="41">
      <c r="A41" s="32" t="s">
        <v>12</v>
      </c>
      <c r="B41" s="26" t="s">
        <v>405</v>
      </c>
      <c r="C41" s="7">
        <v>2016.0</v>
      </c>
      <c r="D41" s="30" t="s">
        <v>4</v>
      </c>
      <c r="E41" s="30" t="s">
        <v>4</v>
      </c>
      <c r="F41" s="7">
        <v>11.5</v>
      </c>
    </row>
    <row r="42">
      <c r="A42" s="32" t="s">
        <v>11</v>
      </c>
      <c r="B42" s="26" t="s">
        <v>406</v>
      </c>
      <c r="C42" s="5">
        <v>2022.0</v>
      </c>
      <c r="D42" s="28" t="s">
        <v>4</v>
      </c>
      <c r="E42" s="28" t="s">
        <v>4</v>
      </c>
      <c r="F42" s="29">
        <v>9.7</v>
      </c>
    </row>
    <row r="43">
      <c r="A43" s="32" t="s">
        <v>11</v>
      </c>
      <c r="B43" s="26" t="s">
        <v>406</v>
      </c>
      <c r="C43" s="7">
        <v>2014.0</v>
      </c>
      <c r="D43" s="30" t="s">
        <v>4</v>
      </c>
      <c r="E43" s="30" t="s">
        <v>4</v>
      </c>
      <c r="F43" s="7">
        <v>18.7</v>
      </c>
    </row>
    <row r="44">
      <c r="A44" s="32" t="s">
        <v>11</v>
      </c>
      <c r="B44" s="26" t="s">
        <v>406</v>
      </c>
      <c r="C44" s="7">
        <v>2012.0</v>
      </c>
      <c r="D44" s="30" t="s">
        <v>4</v>
      </c>
      <c r="E44" s="30" t="s">
        <v>4</v>
      </c>
      <c r="F44" s="7">
        <v>18.4</v>
      </c>
    </row>
    <row r="45">
      <c r="A45" s="32" t="s">
        <v>11</v>
      </c>
      <c r="B45" s="26" t="s">
        <v>406</v>
      </c>
      <c r="C45" s="7">
        <v>2016.0</v>
      </c>
      <c r="D45" s="30" t="s">
        <v>4</v>
      </c>
      <c r="E45" s="30" t="s">
        <v>4</v>
      </c>
      <c r="F45" s="7">
        <v>18.2</v>
      </c>
    </row>
    <row r="46">
      <c r="A46" s="32" t="s">
        <v>11</v>
      </c>
      <c r="B46" s="26" t="s">
        <v>406</v>
      </c>
      <c r="C46" s="7">
        <v>2010.0</v>
      </c>
      <c r="D46" s="30" t="s">
        <v>4</v>
      </c>
      <c r="E46" s="30" t="s">
        <v>4</v>
      </c>
      <c r="F46" s="7">
        <v>17.7</v>
      </c>
    </row>
    <row r="47">
      <c r="A47" s="32" t="s">
        <v>11</v>
      </c>
      <c r="B47" s="26" t="s">
        <v>406</v>
      </c>
      <c r="C47" s="7">
        <v>2018.0</v>
      </c>
      <c r="D47" s="30" t="s">
        <v>4</v>
      </c>
      <c r="E47" s="30" t="s">
        <v>4</v>
      </c>
      <c r="F47" s="7">
        <v>17.7</v>
      </c>
    </row>
    <row r="48">
      <c r="A48" s="32" t="s">
        <v>11</v>
      </c>
      <c r="B48" s="26" t="s">
        <v>406</v>
      </c>
      <c r="C48" s="7">
        <v>2008.0</v>
      </c>
      <c r="D48" s="9" t="s">
        <v>4</v>
      </c>
      <c r="E48" s="9" t="s">
        <v>4</v>
      </c>
      <c r="F48" s="7">
        <v>17.4</v>
      </c>
    </row>
    <row r="49">
      <c r="A49" s="32" t="s">
        <v>11</v>
      </c>
      <c r="B49" s="26" t="s">
        <v>406</v>
      </c>
      <c r="C49" s="7">
        <v>2020.0</v>
      </c>
      <c r="D49" s="30" t="s">
        <v>4</v>
      </c>
      <c r="E49" s="30" t="s">
        <v>4</v>
      </c>
      <c r="F49" s="31">
        <v>13.5</v>
      </c>
    </row>
    <row r="50">
      <c r="A50" s="32" t="s">
        <v>10</v>
      </c>
      <c r="B50" s="26" t="s">
        <v>407</v>
      </c>
      <c r="C50" s="7">
        <v>2010.0</v>
      </c>
      <c r="D50" s="30" t="s">
        <v>4</v>
      </c>
      <c r="E50" s="30" t="s">
        <v>4</v>
      </c>
      <c r="F50" s="7">
        <v>30.3</v>
      </c>
    </row>
    <row r="51">
      <c r="A51" s="32" t="s">
        <v>10</v>
      </c>
      <c r="B51" s="26" t="s">
        <v>407</v>
      </c>
      <c r="C51" s="7">
        <v>2014.0</v>
      </c>
      <c r="D51" s="30" t="s">
        <v>4</v>
      </c>
      <c r="E51" s="30" t="s">
        <v>4</v>
      </c>
      <c r="F51" s="7">
        <v>27.5</v>
      </c>
    </row>
    <row r="52">
      <c r="A52" s="32" t="s">
        <v>10</v>
      </c>
      <c r="B52" s="26" t="s">
        <v>407</v>
      </c>
      <c r="C52" s="7">
        <v>2008.0</v>
      </c>
      <c r="D52" s="9" t="s">
        <v>4</v>
      </c>
      <c r="E52" s="9" t="s">
        <v>4</v>
      </c>
      <c r="F52" s="7">
        <v>26.2</v>
      </c>
    </row>
    <row r="53">
      <c r="A53" s="32" t="s">
        <v>10</v>
      </c>
      <c r="B53" s="26" t="s">
        <v>407</v>
      </c>
      <c r="C53" s="7">
        <v>2012.0</v>
      </c>
      <c r="D53" s="30" t="s">
        <v>4</v>
      </c>
      <c r="E53" s="30" t="s">
        <v>4</v>
      </c>
      <c r="F53" s="7">
        <v>24.7</v>
      </c>
    </row>
    <row r="54">
      <c r="A54" s="32" t="s">
        <v>10</v>
      </c>
      <c r="B54" s="26" t="s">
        <v>407</v>
      </c>
      <c r="C54" s="7">
        <v>2020.0</v>
      </c>
      <c r="D54" s="30" t="s">
        <v>4</v>
      </c>
      <c r="E54" s="30" t="s">
        <v>4</v>
      </c>
      <c r="F54" s="31">
        <v>24.5</v>
      </c>
    </row>
    <row r="55">
      <c r="A55" s="32" t="s">
        <v>10</v>
      </c>
      <c r="B55" s="26" t="s">
        <v>407</v>
      </c>
      <c r="C55" s="7">
        <v>2018.0</v>
      </c>
      <c r="D55" s="30" t="s">
        <v>4</v>
      </c>
      <c r="E55" s="30" t="s">
        <v>4</v>
      </c>
      <c r="F55" s="7">
        <v>22.3</v>
      </c>
    </row>
    <row r="56">
      <c r="A56" s="32" t="s">
        <v>10</v>
      </c>
      <c r="B56" s="26" t="s">
        <v>407</v>
      </c>
      <c r="C56" s="5">
        <v>2022.0</v>
      </c>
      <c r="D56" s="28" t="s">
        <v>4</v>
      </c>
      <c r="E56" s="28" t="s">
        <v>4</v>
      </c>
      <c r="F56" s="29">
        <v>20.9</v>
      </c>
    </row>
    <row r="57">
      <c r="A57" s="32" t="s">
        <v>10</v>
      </c>
      <c r="B57" s="26" t="s">
        <v>407</v>
      </c>
      <c r="C57" s="7">
        <v>2016.0</v>
      </c>
      <c r="D57" s="30" t="s">
        <v>4</v>
      </c>
      <c r="E57" s="30" t="s">
        <v>4</v>
      </c>
      <c r="F57" s="7">
        <v>19.4</v>
      </c>
    </row>
    <row r="58">
      <c r="A58" s="32" t="s">
        <v>8</v>
      </c>
      <c r="B58" s="26" t="s">
        <v>408</v>
      </c>
      <c r="C58" s="7">
        <v>2014.0</v>
      </c>
      <c r="D58" s="30" t="s">
        <v>4</v>
      </c>
      <c r="E58" s="30" t="s">
        <v>4</v>
      </c>
      <c r="F58" s="7">
        <v>22.0</v>
      </c>
    </row>
    <row r="59">
      <c r="A59" s="32" t="s">
        <v>8</v>
      </c>
      <c r="B59" s="26" t="s">
        <v>408</v>
      </c>
      <c r="C59" s="5">
        <v>2022.0</v>
      </c>
      <c r="D59" s="28" t="s">
        <v>4</v>
      </c>
      <c r="E59" s="28" t="s">
        <v>4</v>
      </c>
      <c r="F59" s="29">
        <v>13.2</v>
      </c>
    </row>
    <row r="60">
      <c r="A60" s="32" t="s">
        <v>8</v>
      </c>
      <c r="B60" s="26" t="s">
        <v>408</v>
      </c>
      <c r="C60" s="7">
        <v>2012.0</v>
      </c>
      <c r="D60" s="30" t="s">
        <v>4</v>
      </c>
      <c r="E60" s="30" t="s">
        <v>4</v>
      </c>
      <c r="F60" s="7">
        <v>21.2</v>
      </c>
    </row>
    <row r="61">
      <c r="A61" s="32" t="s">
        <v>8</v>
      </c>
      <c r="B61" s="26" t="s">
        <v>408</v>
      </c>
      <c r="C61" s="7">
        <v>2010.0</v>
      </c>
      <c r="D61" s="30" t="s">
        <v>4</v>
      </c>
      <c r="E61" s="30" t="s">
        <v>4</v>
      </c>
      <c r="F61" s="7">
        <v>20.8</v>
      </c>
    </row>
    <row r="62">
      <c r="A62" s="32" t="s">
        <v>8</v>
      </c>
      <c r="B62" s="26" t="s">
        <v>408</v>
      </c>
      <c r="C62" s="7">
        <v>2018.0</v>
      </c>
      <c r="D62" s="30" t="s">
        <v>4</v>
      </c>
      <c r="E62" s="30" t="s">
        <v>4</v>
      </c>
      <c r="F62" s="7">
        <v>18.3</v>
      </c>
    </row>
    <row r="63">
      <c r="A63" s="32" t="s">
        <v>8</v>
      </c>
      <c r="B63" s="26" t="s">
        <v>408</v>
      </c>
      <c r="C63" s="7">
        <v>2008.0</v>
      </c>
      <c r="D63" s="9" t="s">
        <v>4</v>
      </c>
      <c r="E63" s="9" t="s">
        <v>4</v>
      </c>
      <c r="F63" s="7">
        <v>16.8</v>
      </c>
    </row>
    <row r="64">
      <c r="A64" s="32" t="s">
        <v>8</v>
      </c>
      <c r="B64" s="26" t="s">
        <v>408</v>
      </c>
      <c r="C64" s="7">
        <v>2016.0</v>
      </c>
      <c r="D64" s="30" t="s">
        <v>4</v>
      </c>
      <c r="E64" s="30" t="s">
        <v>4</v>
      </c>
      <c r="F64" s="7">
        <v>16.1</v>
      </c>
    </row>
    <row r="65">
      <c r="A65" s="32" t="s">
        <v>8</v>
      </c>
      <c r="B65" s="26" t="s">
        <v>408</v>
      </c>
      <c r="C65" s="7">
        <v>2020.0</v>
      </c>
      <c r="D65" s="30" t="s">
        <v>4</v>
      </c>
      <c r="E65" s="30" t="s">
        <v>4</v>
      </c>
      <c r="F65" s="31">
        <v>15.5</v>
      </c>
    </row>
    <row r="66">
      <c r="A66" s="32" t="s">
        <v>9</v>
      </c>
      <c r="B66" s="26" t="s">
        <v>409</v>
      </c>
      <c r="C66" s="7">
        <v>2014.0</v>
      </c>
      <c r="D66" s="30" t="s">
        <v>4</v>
      </c>
      <c r="E66" s="30" t="s">
        <v>4</v>
      </c>
      <c r="F66" s="7">
        <v>25.4</v>
      </c>
    </row>
    <row r="67">
      <c r="A67" s="32" t="s">
        <v>9</v>
      </c>
      <c r="B67" s="26" t="s">
        <v>409</v>
      </c>
      <c r="C67" s="7">
        <v>2012.0</v>
      </c>
      <c r="D67" s="30" t="s">
        <v>4</v>
      </c>
      <c r="E67" s="30" t="s">
        <v>4</v>
      </c>
      <c r="F67" s="7">
        <v>22.3</v>
      </c>
    </row>
    <row r="68">
      <c r="A68" s="32" t="s">
        <v>9</v>
      </c>
      <c r="B68" s="26" t="s">
        <v>409</v>
      </c>
      <c r="C68" s="7">
        <v>2018.0</v>
      </c>
      <c r="D68" s="30" t="s">
        <v>4</v>
      </c>
      <c r="E68" s="30" t="s">
        <v>4</v>
      </c>
      <c r="F68" s="7">
        <v>21.6</v>
      </c>
    </row>
    <row r="69">
      <c r="A69" s="32" t="s">
        <v>9</v>
      </c>
      <c r="B69" s="26" t="s">
        <v>409</v>
      </c>
      <c r="C69" s="7">
        <v>2016.0</v>
      </c>
      <c r="D69" s="30" t="s">
        <v>4</v>
      </c>
      <c r="E69" s="30" t="s">
        <v>4</v>
      </c>
      <c r="F69" s="7">
        <v>21.1</v>
      </c>
    </row>
    <row r="70">
      <c r="A70" s="32" t="s">
        <v>9</v>
      </c>
      <c r="B70" s="26" t="s">
        <v>409</v>
      </c>
      <c r="C70" s="5">
        <v>2022.0</v>
      </c>
      <c r="D70" s="28" t="s">
        <v>4</v>
      </c>
      <c r="E70" s="28" t="s">
        <v>4</v>
      </c>
      <c r="F70" s="29">
        <v>14.0</v>
      </c>
    </row>
    <row r="71">
      <c r="A71" s="32" t="s">
        <v>9</v>
      </c>
      <c r="B71" s="26" t="s">
        <v>409</v>
      </c>
      <c r="C71" s="7">
        <v>2010.0</v>
      </c>
      <c r="D71" s="30" t="s">
        <v>4</v>
      </c>
      <c r="E71" s="30" t="s">
        <v>4</v>
      </c>
      <c r="F71" s="7">
        <v>19.9</v>
      </c>
    </row>
    <row r="72">
      <c r="A72" s="32" t="s">
        <v>9</v>
      </c>
      <c r="B72" s="26" t="s">
        <v>409</v>
      </c>
      <c r="C72" s="7">
        <v>2020.0</v>
      </c>
      <c r="D72" s="30" t="s">
        <v>4</v>
      </c>
      <c r="E72" s="30" t="s">
        <v>4</v>
      </c>
      <c r="F72" s="31">
        <v>17.7</v>
      </c>
    </row>
    <row r="73">
      <c r="A73" s="32" t="s">
        <v>9</v>
      </c>
      <c r="B73" s="26" t="s">
        <v>409</v>
      </c>
      <c r="C73" s="7">
        <v>2008.0</v>
      </c>
      <c r="D73" s="9" t="s">
        <v>4</v>
      </c>
      <c r="E73" s="9" t="s">
        <v>4</v>
      </c>
      <c r="F73" s="7">
        <v>14.3</v>
      </c>
    </row>
    <row r="74">
      <c r="A74" s="32" t="s">
        <v>13</v>
      </c>
      <c r="B74" s="26" t="s">
        <v>410</v>
      </c>
      <c r="C74" s="7">
        <v>2008.0</v>
      </c>
      <c r="D74" s="9" t="s">
        <v>4</v>
      </c>
      <c r="E74" s="9" t="s">
        <v>4</v>
      </c>
      <c r="F74" s="7">
        <v>22.0</v>
      </c>
    </row>
    <row r="75">
      <c r="A75" s="32" t="s">
        <v>13</v>
      </c>
      <c r="B75" s="26" t="s">
        <v>410</v>
      </c>
      <c r="C75" s="7">
        <v>2012.0</v>
      </c>
      <c r="D75" s="30" t="s">
        <v>4</v>
      </c>
      <c r="E75" s="30" t="s">
        <v>4</v>
      </c>
      <c r="F75" s="7">
        <v>21.4</v>
      </c>
    </row>
    <row r="76">
      <c r="A76" s="32" t="s">
        <v>13</v>
      </c>
      <c r="B76" s="26" t="s">
        <v>410</v>
      </c>
      <c r="C76" s="7">
        <v>2010.0</v>
      </c>
      <c r="D76" s="30" t="s">
        <v>4</v>
      </c>
      <c r="E76" s="30" t="s">
        <v>4</v>
      </c>
      <c r="F76" s="7">
        <v>20.3</v>
      </c>
    </row>
    <row r="77">
      <c r="A77" s="32" t="s">
        <v>13</v>
      </c>
      <c r="B77" s="26" t="s">
        <v>410</v>
      </c>
      <c r="C77" s="5">
        <v>2022.0</v>
      </c>
      <c r="D77" s="28" t="s">
        <v>4</v>
      </c>
      <c r="E77" s="28" t="s">
        <v>4</v>
      </c>
      <c r="F77" s="29">
        <v>20.3</v>
      </c>
    </row>
    <row r="78">
      <c r="A78" s="32" t="s">
        <v>13</v>
      </c>
      <c r="B78" s="26" t="s">
        <v>410</v>
      </c>
      <c r="C78" s="7">
        <v>2014.0</v>
      </c>
      <c r="D78" s="30" t="s">
        <v>4</v>
      </c>
      <c r="E78" s="30" t="s">
        <v>4</v>
      </c>
      <c r="F78" s="7">
        <v>19.9</v>
      </c>
    </row>
    <row r="79">
      <c r="A79" s="32" t="s">
        <v>13</v>
      </c>
      <c r="B79" s="26" t="s">
        <v>410</v>
      </c>
      <c r="C79" s="7">
        <v>2020.0</v>
      </c>
      <c r="D79" s="30" t="s">
        <v>4</v>
      </c>
      <c r="E79" s="30" t="s">
        <v>4</v>
      </c>
      <c r="F79" s="31">
        <v>18.9</v>
      </c>
    </row>
    <row r="80">
      <c r="A80" s="32" t="s">
        <v>13</v>
      </c>
      <c r="B80" s="26" t="s">
        <v>410</v>
      </c>
      <c r="C80" s="7">
        <v>2018.0</v>
      </c>
      <c r="D80" s="30" t="s">
        <v>4</v>
      </c>
      <c r="E80" s="30" t="s">
        <v>4</v>
      </c>
      <c r="F80" s="7">
        <v>18.8</v>
      </c>
    </row>
    <row r="81">
      <c r="A81" s="32" t="s">
        <v>13</v>
      </c>
      <c r="B81" s="26" t="s">
        <v>410</v>
      </c>
      <c r="C81" s="7">
        <v>2016.0</v>
      </c>
      <c r="D81" s="30" t="s">
        <v>4</v>
      </c>
      <c r="E81" s="30" t="s">
        <v>4</v>
      </c>
      <c r="F81" s="7">
        <v>18.6</v>
      </c>
    </row>
    <row r="82">
      <c r="A82" s="32" t="s">
        <v>15</v>
      </c>
      <c r="B82" s="26" t="s">
        <v>411</v>
      </c>
      <c r="C82" s="7">
        <v>2010.0</v>
      </c>
      <c r="D82" s="30" t="s">
        <v>4</v>
      </c>
      <c r="E82" s="30" t="s">
        <v>4</v>
      </c>
      <c r="F82" s="7">
        <v>42.7</v>
      </c>
    </row>
    <row r="83">
      <c r="A83" s="32" t="s">
        <v>15</v>
      </c>
      <c r="B83" s="26" t="s">
        <v>411</v>
      </c>
      <c r="C83" s="7">
        <v>2012.0</v>
      </c>
      <c r="D83" s="30" t="s">
        <v>4</v>
      </c>
      <c r="E83" s="30" t="s">
        <v>4</v>
      </c>
      <c r="F83" s="7">
        <v>39.4</v>
      </c>
    </row>
    <row r="84">
      <c r="A84" s="32" t="s">
        <v>15</v>
      </c>
      <c r="B84" s="26" t="s">
        <v>411</v>
      </c>
      <c r="C84" s="7">
        <v>2014.0</v>
      </c>
      <c r="D84" s="30" t="s">
        <v>4</v>
      </c>
      <c r="E84" s="30" t="s">
        <v>4</v>
      </c>
      <c r="F84" s="7">
        <v>38.5</v>
      </c>
    </row>
    <row r="85">
      <c r="A85" s="32" t="s">
        <v>15</v>
      </c>
      <c r="B85" s="26" t="s">
        <v>411</v>
      </c>
      <c r="C85" s="7">
        <v>2020.0</v>
      </c>
      <c r="D85" s="30" t="s">
        <v>4</v>
      </c>
      <c r="E85" s="30" t="s">
        <v>4</v>
      </c>
      <c r="F85" s="31">
        <v>36.1</v>
      </c>
    </row>
    <row r="86">
      <c r="A86" s="32" t="s">
        <v>15</v>
      </c>
      <c r="B86" s="26" t="s">
        <v>411</v>
      </c>
      <c r="C86" s="7">
        <v>2018.0</v>
      </c>
      <c r="D86" s="30" t="s">
        <v>4</v>
      </c>
      <c r="E86" s="30" t="s">
        <v>4</v>
      </c>
      <c r="F86" s="7">
        <v>35.6</v>
      </c>
    </row>
    <row r="87">
      <c r="A87" s="32" t="s">
        <v>15</v>
      </c>
      <c r="B87" s="26" t="s">
        <v>411</v>
      </c>
      <c r="C87" s="7">
        <v>2008.0</v>
      </c>
      <c r="D87" s="9" t="s">
        <v>4</v>
      </c>
      <c r="E87" s="9" t="s">
        <v>4</v>
      </c>
      <c r="F87" s="7">
        <v>34.0</v>
      </c>
    </row>
    <row r="88">
      <c r="A88" s="32" t="s">
        <v>15</v>
      </c>
      <c r="B88" s="26" t="s">
        <v>411</v>
      </c>
      <c r="C88" s="7">
        <v>2016.0</v>
      </c>
      <c r="D88" s="30" t="s">
        <v>4</v>
      </c>
      <c r="E88" s="30" t="s">
        <v>4</v>
      </c>
      <c r="F88" s="7">
        <v>27.8</v>
      </c>
    </row>
    <row r="89">
      <c r="A89" s="32" t="s">
        <v>15</v>
      </c>
      <c r="B89" s="26" t="s">
        <v>411</v>
      </c>
      <c r="C89" s="5">
        <v>2022.0</v>
      </c>
      <c r="D89" s="28" t="s">
        <v>4</v>
      </c>
      <c r="E89" s="28" t="s">
        <v>4</v>
      </c>
      <c r="F89" s="29">
        <v>31.5</v>
      </c>
    </row>
    <row r="90">
      <c r="A90" s="32" t="s">
        <v>14</v>
      </c>
      <c r="B90" s="26" t="s">
        <v>412</v>
      </c>
      <c r="C90" s="7">
        <v>2012.0</v>
      </c>
      <c r="D90" s="30" t="s">
        <v>4</v>
      </c>
      <c r="E90" s="30" t="s">
        <v>4</v>
      </c>
      <c r="F90" s="7">
        <v>28.5</v>
      </c>
    </row>
    <row r="91">
      <c r="A91" s="32" t="s">
        <v>14</v>
      </c>
      <c r="B91" s="26" t="s">
        <v>412</v>
      </c>
      <c r="C91" s="7">
        <v>2008.0</v>
      </c>
      <c r="D91" s="9" t="s">
        <v>4</v>
      </c>
      <c r="E91" s="9" t="s">
        <v>4</v>
      </c>
      <c r="F91" s="7">
        <v>27.1</v>
      </c>
    </row>
    <row r="92">
      <c r="A92" s="32" t="s">
        <v>14</v>
      </c>
      <c r="B92" s="26" t="s">
        <v>412</v>
      </c>
      <c r="C92" s="7">
        <v>2020.0</v>
      </c>
      <c r="D92" s="30" t="s">
        <v>4</v>
      </c>
      <c r="E92" s="30" t="s">
        <v>4</v>
      </c>
      <c r="F92" s="31">
        <v>24.6</v>
      </c>
    </row>
    <row r="93">
      <c r="A93" s="32" t="s">
        <v>14</v>
      </c>
      <c r="B93" s="26" t="s">
        <v>412</v>
      </c>
      <c r="C93" s="7">
        <v>2010.0</v>
      </c>
      <c r="D93" s="30" t="s">
        <v>4</v>
      </c>
      <c r="E93" s="30" t="s">
        <v>4</v>
      </c>
      <c r="F93" s="7">
        <v>23.7</v>
      </c>
    </row>
    <row r="94">
      <c r="A94" s="32" t="s">
        <v>14</v>
      </c>
      <c r="B94" s="26" t="s">
        <v>412</v>
      </c>
      <c r="C94" s="7">
        <v>2014.0</v>
      </c>
      <c r="D94" s="30" t="s">
        <v>4</v>
      </c>
      <c r="E94" s="30" t="s">
        <v>4</v>
      </c>
      <c r="F94" s="7">
        <v>22.9</v>
      </c>
    </row>
    <row r="95">
      <c r="A95" s="32" t="s">
        <v>14</v>
      </c>
      <c r="B95" s="26" t="s">
        <v>412</v>
      </c>
      <c r="C95" s="7">
        <v>2018.0</v>
      </c>
      <c r="D95" s="30" t="s">
        <v>4</v>
      </c>
      <c r="E95" s="30" t="s">
        <v>4</v>
      </c>
      <c r="F95" s="7">
        <v>20.7</v>
      </c>
    </row>
    <row r="96">
      <c r="A96" s="32" t="s">
        <v>14</v>
      </c>
      <c r="B96" s="26" t="s">
        <v>412</v>
      </c>
      <c r="C96" s="7">
        <v>2016.0</v>
      </c>
      <c r="D96" s="30" t="s">
        <v>4</v>
      </c>
      <c r="E96" s="30" t="s">
        <v>4</v>
      </c>
      <c r="F96" s="7">
        <v>19.8</v>
      </c>
    </row>
    <row r="97">
      <c r="A97" s="32" t="s">
        <v>14</v>
      </c>
      <c r="B97" s="26" t="s">
        <v>412</v>
      </c>
      <c r="C97" s="5">
        <v>2022.0</v>
      </c>
      <c r="D97" s="28" t="s">
        <v>4</v>
      </c>
      <c r="E97" s="28" t="s">
        <v>4</v>
      </c>
      <c r="F97" s="29">
        <v>18.3</v>
      </c>
    </row>
    <row r="98">
      <c r="A98" s="32" t="s">
        <v>16</v>
      </c>
      <c r="B98" s="26" t="s">
        <v>413</v>
      </c>
      <c r="C98" s="7">
        <v>2014.0</v>
      </c>
      <c r="D98" s="30" t="s">
        <v>4</v>
      </c>
      <c r="E98" s="30" t="s">
        <v>4</v>
      </c>
      <c r="F98" s="7">
        <v>31.7</v>
      </c>
    </row>
    <row r="99">
      <c r="A99" s="32" t="s">
        <v>16</v>
      </c>
      <c r="B99" s="26" t="s">
        <v>413</v>
      </c>
      <c r="C99" s="7">
        <v>2010.0</v>
      </c>
      <c r="D99" s="30" t="s">
        <v>4</v>
      </c>
      <c r="E99" s="30" t="s">
        <v>4</v>
      </c>
      <c r="F99" s="7">
        <v>29.0</v>
      </c>
    </row>
    <row r="100">
      <c r="A100" s="32" t="s">
        <v>16</v>
      </c>
      <c r="B100" s="26" t="s">
        <v>413</v>
      </c>
      <c r="C100" s="7">
        <v>2020.0</v>
      </c>
      <c r="D100" s="30" t="s">
        <v>4</v>
      </c>
      <c r="E100" s="30" t="s">
        <v>4</v>
      </c>
      <c r="F100" s="31">
        <v>28.5</v>
      </c>
    </row>
    <row r="101">
      <c r="A101" s="32" t="s">
        <v>16</v>
      </c>
      <c r="B101" s="26" t="s">
        <v>413</v>
      </c>
      <c r="C101" s="7">
        <v>2012.0</v>
      </c>
      <c r="D101" s="30" t="s">
        <v>4</v>
      </c>
      <c r="E101" s="30" t="s">
        <v>4</v>
      </c>
      <c r="F101" s="7">
        <v>25.0</v>
      </c>
    </row>
    <row r="102">
      <c r="A102" s="32" t="s">
        <v>16</v>
      </c>
      <c r="B102" s="26" t="s">
        <v>413</v>
      </c>
      <c r="C102" s="7">
        <v>2016.0</v>
      </c>
      <c r="D102" s="30" t="s">
        <v>4</v>
      </c>
      <c r="E102" s="30" t="s">
        <v>4</v>
      </c>
      <c r="F102" s="7">
        <v>24.5</v>
      </c>
    </row>
    <row r="103">
      <c r="A103" s="32" t="s">
        <v>16</v>
      </c>
      <c r="B103" s="26" t="s">
        <v>413</v>
      </c>
      <c r="C103" s="7">
        <v>2008.0</v>
      </c>
      <c r="D103" s="9" t="s">
        <v>4</v>
      </c>
      <c r="E103" s="9" t="s">
        <v>4</v>
      </c>
      <c r="F103" s="7">
        <v>23.9</v>
      </c>
    </row>
    <row r="104">
      <c r="A104" s="32" t="s">
        <v>16</v>
      </c>
      <c r="B104" s="26" t="s">
        <v>413</v>
      </c>
      <c r="C104" s="7">
        <v>2018.0</v>
      </c>
      <c r="D104" s="30" t="s">
        <v>4</v>
      </c>
      <c r="E104" s="30" t="s">
        <v>4</v>
      </c>
      <c r="F104" s="7">
        <v>22.7</v>
      </c>
    </row>
    <row r="105">
      <c r="A105" s="32" t="s">
        <v>16</v>
      </c>
      <c r="B105" s="26" t="s">
        <v>413</v>
      </c>
      <c r="C105" s="5">
        <v>2022.0</v>
      </c>
      <c r="D105" s="28" t="s">
        <v>4</v>
      </c>
      <c r="E105" s="28" t="s">
        <v>4</v>
      </c>
      <c r="F105" s="29">
        <v>19.1</v>
      </c>
    </row>
    <row r="106">
      <c r="A106" s="32" t="s">
        <v>17</v>
      </c>
      <c r="B106" s="26" t="s">
        <v>414</v>
      </c>
      <c r="C106" s="7">
        <v>2010.0</v>
      </c>
      <c r="D106" s="30" t="s">
        <v>4</v>
      </c>
      <c r="E106" s="30" t="s">
        <v>4</v>
      </c>
      <c r="F106" s="7">
        <v>22.0</v>
      </c>
    </row>
    <row r="107">
      <c r="A107" s="32" t="s">
        <v>17</v>
      </c>
      <c r="B107" s="26" t="s">
        <v>414</v>
      </c>
      <c r="C107" s="7">
        <v>2012.0</v>
      </c>
      <c r="D107" s="30" t="s">
        <v>4</v>
      </c>
      <c r="E107" s="30" t="s">
        <v>4</v>
      </c>
      <c r="F107" s="7">
        <v>20.6</v>
      </c>
    </row>
    <row r="108">
      <c r="A108" s="32" t="s">
        <v>17</v>
      </c>
      <c r="B108" s="26" t="s">
        <v>414</v>
      </c>
      <c r="C108" s="5">
        <v>2022.0</v>
      </c>
      <c r="D108" s="28" t="s">
        <v>4</v>
      </c>
      <c r="E108" s="28" t="s">
        <v>4</v>
      </c>
      <c r="F108" s="29">
        <v>13.8</v>
      </c>
    </row>
    <row r="109">
      <c r="A109" s="32" t="s">
        <v>17</v>
      </c>
      <c r="B109" s="26" t="s">
        <v>414</v>
      </c>
      <c r="C109" s="7">
        <v>2008.0</v>
      </c>
      <c r="D109" s="9" t="s">
        <v>4</v>
      </c>
      <c r="E109" s="9" t="s">
        <v>4</v>
      </c>
      <c r="F109" s="7">
        <v>17.9</v>
      </c>
    </row>
    <row r="110">
      <c r="A110" s="32" t="s">
        <v>17</v>
      </c>
      <c r="B110" s="26" t="s">
        <v>414</v>
      </c>
      <c r="C110" s="7">
        <v>2014.0</v>
      </c>
      <c r="D110" s="30" t="s">
        <v>4</v>
      </c>
      <c r="E110" s="30" t="s">
        <v>4</v>
      </c>
      <c r="F110" s="7">
        <v>16.5</v>
      </c>
    </row>
    <row r="111">
      <c r="A111" s="32" t="s">
        <v>17</v>
      </c>
      <c r="B111" s="26" t="s">
        <v>414</v>
      </c>
      <c r="C111" s="7">
        <v>2016.0</v>
      </c>
      <c r="D111" s="30" t="s">
        <v>4</v>
      </c>
      <c r="E111" s="30" t="s">
        <v>4</v>
      </c>
      <c r="F111" s="7">
        <v>15.4</v>
      </c>
    </row>
    <row r="112">
      <c r="A112" s="32" t="s">
        <v>17</v>
      </c>
      <c r="B112" s="26" t="s">
        <v>414</v>
      </c>
      <c r="C112" s="7">
        <v>2018.0</v>
      </c>
      <c r="D112" s="30" t="s">
        <v>4</v>
      </c>
      <c r="E112" s="30" t="s">
        <v>4</v>
      </c>
      <c r="F112" s="7">
        <v>15.1</v>
      </c>
    </row>
    <row r="113">
      <c r="A113" s="32" t="s">
        <v>17</v>
      </c>
      <c r="B113" s="26" t="s">
        <v>414</v>
      </c>
      <c r="C113" s="7">
        <v>2020.0</v>
      </c>
      <c r="D113" s="30" t="s">
        <v>4</v>
      </c>
      <c r="E113" s="30" t="s">
        <v>4</v>
      </c>
      <c r="F113" s="31">
        <v>14.8</v>
      </c>
    </row>
    <row r="114">
      <c r="A114" s="32" t="s">
        <v>18</v>
      </c>
      <c r="B114" s="26" t="s">
        <v>415</v>
      </c>
      <c r="C114" s="7">
        <v>2010.0</v>
      </c>
      <c r="D114" s="30" t="s">
        <v>4</v>
      </c>
      <c r="E114" s="30" t="s">
        <v>4</v>
      </c>
      <c r="F114" s="7">
        <v>31.6</v>
      </c>
    </row>
    <row r="115">
      <c r="A115" s="32" t="s">
        <v>18</v>
      </c>
      <c r="B115" s="26" t="s">
        <v>415</v>
      </c>
      <c r="C115" s="7">
        <v>2020.0</v>
      </c>
      <c r="D115" s="30" t="s">
        <v>4</v>
      </c>
      <c r="E115" s="30" t="s">
        <v>4</v>
      </c>
      <c r="F115" s="31">
        <v>24.2</v>
      </c>
    </row>
    <row r="116">
      <c r="A116" s="32" t="s">
        <v>18</v>
      </c>
      <c r="B116" s="26" t="s">
        <v>415</v>
      </c>
      <c r="C116" s="7">
        <v>2014.0</v>
      </c>
      <c r="D116" s="30" t="s">
        <v>4</v>
      </c>
      <c r="E116" s="30" t="s">
        <v>4</v>
      </c>
      <c r="F116" s="7">
        <v>21.3</v>
      </c>
    </row>
    <row r="117">
      <c r="A117" s="32" t="s">
        <v>18</v>
      </c>
      <c r="B117" s="26" t="s">
        <v>415</v>
      </c>
      <c r="C117" s="7">
        <v>2008.0</v>
      </c>
      <c r="D117" s="9" t="s">
        <v>4</v>
      </c>
      <c r="E117" s="9" t="s">
        <v>4</v>
      </c>
      <c r="F117" s="7">
        <v>21.2</v>
      </c>
    </row>
    <row r="118">
      <c r="A118" s="32" t="s">
        <v>18</v>
      </c>
      <c r="B118" s="26" t="s">
        <v>415</v>
      </c>
      <c r="C118" s="7">
        <v>2016.0</v>
      </c>
      <c r="D118" s="30" t="s">
        <v>4</v>
      </c>
      <c r="E118" s="30" t="s">
        <v>4</v>
      </c>
      <c r="F118" s="7">
        <v>20.8</v>
      </c>
    </row>
    <row r="119">
      <c r="A119" s="32" t="s">
        <v>18</v>
      </c>
      <c r="B119" s="26" t="s">
        <v>415</v>
      </c>
      <c r="C119" s="7">
        <v>2018.0</v>
      </c>
      <c r="D119" s="30" t="s">
        <v>4</v>
      </c>
      <c r="E119" s="30" t="s">
        <v>4</v>
      </c>
      <c r="F119" s="7">
        <v>19.8</v>
      </c>
    </row>
    <row r="120">
      <c r="A120" s="32" t="s">
        <v>18</v>
      </c>
      <c r="B120" s="26" t="s">
        <v>415</v>
      </c>
      <c r="C120" s="5">
        <v>2022.0</v>
      </c>
      <c r="D120" s="28" t="s">
        <v>4</v>
      </c>
      <c r="E120" s="28" t="s">
        <v>4</v>
      </c>
      <c r="F120" s="29">
        <v>20.3</v>
      </c>
    </row>
    <row r="121">
      <c r="A121" s="32" t="s">
        <v>18</v>
      </c>
      <c r="B121" s="26" t="s">
        <v>415</v>
      </c>
      <c r="C121" s="7">
        <v>2012.0</v>
      </c>
      <c r="D121" s="30" t="s">
        <v>4</v>
      </c>
      <c r="E121" s="30" t="s">
        <v>4</v>
      </c>
      <c r="F121" s="7">
        <v>17.7</v>
      </c>
    </row>
    <row r="122">
      <c r="A122" s="32" t="s">
        <v>19</v>
      </c>
      <c r="B122" s="26" t="s">
        <v>416</v>
      </c>
      <c r="C122" s="7">
        <v>2014.0</v>
      </c>
      <c r="D122" s="30" t="s">
        <v>4</v>
      </c>
      <c r="E122" s="30" t="s">
        <v>4</v>
      </c>
      <c r="F122" s="7">
        <v>34.7</v>
      </c>
    </row>
    <row r="123">
      <c r="A123" s="32" t="s">
        <v>19</v>
      </c>
      <c r="B123" s="26" t="s">
        <v>416</v>
      </c>
      <c r="C123" s="7">
        <v>2012.0</v>
      </c>
      <c r="D123" s="30" t="s">
        <v>4</v>
      </c>
      <c r="E123" s="30" t="s">
        <v>4</v>
      </c>
      <c r="F123" s="7">
        <v>32.2</v>
      </c>
    </row>
    <row r="124">
      <c r="A124" s="32" t="s">
        <v>19</v>
      </c>
      <c r="B124" s="26" t="s">
        <v>416</v>
      </c>
      <c r="C124" s="7">
        <v>2008.0</v>
      </c>
      <c r="D124" s="9" t="s">
        <v>4</v>
      </c>
      <c r="E124" s="9" t="s">
        <v>4</v>
      </c>
      <c r="F124" s="7">
        <v>31.8</v>
      </c>
    </row>
    <row r="125">
      <c r="A125" s="32" t="s">
        <v>19</v>
      </c>
      <c r="B125" s="26" t="s">
        <v>416</v>
      </c>
      <c r="C125" s="7">
        <v>2010.0</v>
      </c>
      <c r="D125" s="30" t="s">
        <v>4</v>
      </c>
      <c r="E125" s="30" t="s">
        <v>4</v>
      </c>
      <c r="F125" s="7">
        <v>28.8</v>
      </c>
    </row>
    <row r="126">
      <c r="A126" s="32" t="s">
        <v>19</v>
      </c>
      <c r="B126" s="26" t="s">
        <v>416</v>
      </c>
      <c r="C126" s="7">
        <v>2016.0</v>
      </c>
      <c r="D126" s="30" t="s">
        <v>4</v>
      </c>
      <c r="E126" s="30" t="s">
        <v>4</v>
      </c>
      <c r="F126" s="7">
        <v>25.9</v>
      </c>
    </row>
    <row r="127">
      <c r="A127" s="32" t="s">
        <v>19</v>
      </c>
      <c r="B127" s="26" t="s">
        <v>416</v>
      </c>
      <c r="C127" s="7">
        <v>2020.0</v>
      </c>
      <c r="D127" s="30" t="s">
        <v>4</v>
      </c>
      <c r="E127" s="30" t="s">
        <v>4</v>
      </c>
      <c r="F127" s="31">
        <v>23.3</v>
      </c>
    </row>
    <row r="128">
      <c r="A128" s="32" t="s">
        <v>19</v>
      </c>
      <c r="B128" s="26" t="s">
        <v>416</v>
      </c>
      <c r="C128" s="7">
        <v>2018.0</v>
      </c>
      <c r="D128" s="30" t="s">
        <v>4</v>
      </c>
      <c r="E128" s="30" t="s">
        <v>4</v>
      </c>
      <c r="F128" s="7">
        <v>21.1</v>
      </c>
    </row>
    <row r="129">
      <c r="A129" s="32" t="s">
        <v>19</v>
      </c>
      <c r="B129" s="26" t="s">
        <v>416</v>
      </c>
      <c r="C129" s="5">
        <v>2022.0</v>
      </c>
      <c r="D129" s="28" t="s">
        <v>4</v>
      </c>
      <c r="E129" s="28" t="s">
        <v>4</v>
      </c>
      <c r="F129" s="29">
        <v>23.0</v>
      </c>
    </row>
    <row r="130">
      <c r="A130" s="32" t="s">
        <v>20</v>
      </c>
      <c r="B130" s="26" t="s">
        <v>417</v>
      </c>
      <c r="C130" s="7">
        <v>2012.0</v>
      </c>
      <c r="D130" s="30" t="s">
        <v>4</v>
      </c>
      <c r="E130" s="30" t="s">
        <v>4</v>
      </c>
      <c r="F130" s="7">
        <v>30.7</v>
      </c>
    </row>
    <row r="131">
      <c r="A131" s="32" t="s">
        <v>20</v>
      </c>
      <c r="B131" s="26" t="s">
        <v>417</v>
      </c>
      <c r="C131" s="7">
        <v>2014.0</v>
      </c>
      <c r="D131" s="30" t="s">
        <v>4</v>
      </c>
      <c r="E131" s="30" t="s">
        <v>4</v>
      </c>
      <c r="F131" s="7">
        <v>26.9</v>
      </c>
    </row>
    <row r="132">
      <c r="A132" s="32" t="s">
        <v>20</v>
      </c>
      <c r="B132" s="26" t="s">
        <v>417</v>
      </c>
      <c r="C132" s="7">
        <v>2008.0</v>
      </c>
      <c r="D132" s="9" t="s">
        <v>4</v>
      </c>
      <c r="E132" s="9" t="s">
        <v>4</v>
      </c>
      <c r="F132" s="7">
        <v>25.0</v>
      </c>
    </row>
    <row r="133">
      <c r="A133" s="32" t="s">
        <v>20</v>
      </c>
      <c r="B133" s="26" t="s">
        <v>417</v>
      </c>
      <c r="C133" s="7">
        <v>2018.0</v>
      </c>
      <c r="D133" s="30" t="s">
        <v>4</v>
      </c>
      <c r="E133" s="30" t="s">
        <v>4</v>
      </c>
      <c r="F133" s="7">
        <v>24.6</v>
      </c>
    </row>
    <row r="134">
      <c r="A134" s="32" t="s">
        <v>20</v>
      </c>
      <c r="B134" s="26" t="s">
        <v>417</v>
      </c>
      <c r="C134" s="7">
        <v>2020.0</v>
      </c>
      <c r="D134" s="30" t="s">
        <v>4</v>
      </c>
      <c r="E134" s="30" t="s">
        <v>4</v>
      </c>
      <c r="F134" s="31">
        <v>24.4</v>
      </c>
    </row>
    <row r="135">
      <c r="A135" s="32" t="s">
        <v>20</v>
      </c>
      <c r="B135" s="26" t="s">
        <v>417</v>
      </c>
      <c r="C135" s="7">
        <v>2010.0</v>
      </c>
      <c r="D135" s="30" t="s">
        <v>4</v>
      </c>
      <c r="E135" s="30" t="s">
        <v>4</v>
      </c>
      <c r="F135" s="7">
        <v>22.0</v>
      </c>
    </row>
    <row r="136">
      <c r="A136" s="32" t="s">
        <v>20</v>
      </c>
      <c r="B136" s="26" t="s">
        <v>417</v>
      </c>
      <c r="C136" s="7">
        <v>2016.0</v>
      </c>
      <c r="D136" s="30" t="s">
        <v>4</v>
      </c>
      <c r="E136" s="30" t="s">
        <v>4</v>
      </c>
      <c r="F136" s="7">
        <v>19.5</v>
      </c>
    </row>
    <row r="137">
      <c r="A137" s="32" t="s">
        <v>20</v>
      </c>
      <c r="B137" s="26" t="s">
        <v>417</v>
      </c>
      <c r="C137" s="5">
        <v>2022.0</v>
      </c>
      <c r="D137" s="28" t="s">
        <v>4</v>
      </c>
      <c r="E137" s="28" t="s">
        <v>4</v>
      </c>
      <c r="F137" s="29">
        <v>18.5</v>
      </c>
    </row>
    <row r="138">
      <c r="A138" s="27" t="s">
        <v>3</v>
      </c>
      <c r="B138" s="26" t="s">
        <v>418</v>
      </c>
      <c r="C138" s="7">
        <v>2010.0</v>
      </c>
      <c r="D138" s="30" t="s">
        <v>4</v>
      </c>
      <c r="E138" s="30" t="s">
        <v>4</v>
      </c>
      <c r="F138" s="7">
        <v>24.8</v>
      </c>
    </row>
    <row r="139">
      <c r="A139" s="27" t="s">
        <v>3</v>
      </c>
      <c r="B139" s="26" t="s">
        <v>418</v>
      </c>
      <c r="C139" s="7">
        <v>2014.0</v>
      </c>
      <c r="D139" s="30" t="s">
        <v>4</v>
      </c>
      <c r="E139" s="30" t="s">
        <v>4</v>
      </c>
      <c r="F139" s="7">
        <v>23.4</v>
      </c>
    </row>
    <row r="140">
      <c r="A140" s="27" t="s">
        <v>3</v>
      </c>
      <c r="B140" s="26" t="s">
        <v>418</v>
      </c>
      <c r="C140" s="7">
        <v>2012.0</v>
      </c>
      <c r="D140" s="30" t="s">
        <v>4</v>
      </c>
      <c r="E140" s="30" t="s">
        <v>4</v>
      </c>
      <c r="F140" s="7">
        <v>23.3</v>
      </c>
    </row>
    <row r="141">
      <c r="A141" s="27" t="s">
        <v>3</v>
      </c>
      <c r="B141" s="26" t="s">
        <v>418</v>
      </c>
      <c r="C141" s="7">
        <v>2020.0</v>
      </c>
      <c r="D141" s="30" t="s">
        <v>4</v>
      </c>
      <c r="E141" s="30" t="s">
        <v>4</v>
      </c>
      <c r="F141" s="31">
        <v>22.5</v>
      </c>
    </row>
    <row r="142">
      <c r="A142" s="27" t="s">
        <v>3</v>
      </c>
      <c r="B142" s="26" t="s">
        <v>418</v>
      </c>
      <c r="C142" s="7">
        <v>2008.0</v>
      </c>
      <c r="D142" s="9" t="s">
        <v>4</v>
      </c>
      <c r="E142" s="9" t="s">
        <v>4</v>
      </c>
      <c r="F142" s="7">
        <v>21.7</v>
      </c>
    </row>
    <row r="143">
      <c r="A143" s="27" t="s">
        <v>3</v>
      </c>
      <c r="B143" s="26" t="s">
        <v>418</v>
      </c>
      <c r="C143" s="7">
        <v>2018.0</v>
      </c>
      <c r="D143" s="30" t="s">
        <v>4</v>
      </c>
      <c r="E143" s="30" t="s">
        <v>4</v>
      </c>
      <c r="F143" s="7">
        <v>20.4</v>
      </c>
    </row>
    <row r="144">
      <c r="A144" s="27" t="s">
        <v>3</v>
      </c>
      <c r="B144" s="26" t="s">
        <v>418</v>
      </c>
      <c r="C144" s="7">
        <v>2016.0</v>
      </c>
      <c r="D144" s="30" t="s">
        <v>4</v>
      </c>
      <c r="E144" s="30" t="s">
        <v>4</v>
      </c>
      <c r="F144" s="7">
        <v>20.1</v>
      </c>
    </row>
    <row r="145">
      <c r="A145" s="27" t="s">
        <v>3</v>
      </c>
      <c r="B145" s="26" t="s">
        <v>418</v>
      </c>
      <c r="C145" s="5">
        <v>2022.0</v>
      </c>
      <c r="D145" s="28" t="s">
        <v>4</v>
      </c>
      <c r="E145" s="28" t="s">
        <v>4</v>
      </c>
      <c r="F145" s="29">
        <v>18.2</v>
      </c>
    </row>
    <row r="146">
      <c r="A146" s="32" t="s">
        <v>21</v>
      </c>
      <c r="B146" s="26" t="s">
        <v>419</v>
      </c>
      <c r="C146" s="7">
        <v>2012.0</v>
      </c>
      <c r="D146" s="30" t="s">
        <v>4</v>
      </c>
      <c r="E146" s="30" t="s">
        <v>4</v>
      </c>
      <c r="F146" s="7">
        <v>28.8</v>
      </c>
    </row>
    <row r="147">
      <c r="A147" s="32" t="s">
        <v>21</v>
      </c>
      <c r="B147" s="26" t="s">
        <v>419</v>
      </c>
      <c r="C147" s="7">
        <v>2014.0</v>
      </c>
      <c r="D147" s="30" t="s">
        <v>4</v>
      </c>
      <c r="E147" s="30" t="s">
        <v>4</v>
      </c>
      <c r="F147" s="7">
        <v>24.1</v>
      </c>
    </row>
    <row r="148">
      <c r="A148" s="32" t="s">
        <v>21</v>
      </c>
      <c r="B148" s="26" t="s">
        <v>419</v>
      </c>
      <c r="C148" s="7">
        <v>2010.0</v>
      </c>
      <c r="D148" s="30" t="s">
        <v>4</v>
      </c>
      <c r="E148" s="30" t="s">
        <v>4</v>
      </c>
      <c r="F148" s="7">
        <v>23.6</v>
      </c>
    </row>
    <row r="149">
      <c r="A149" s="32" t="s">
        <v>21</v>
      </c>
      <c r="B149" s="26" t="s">
        <v>419</v>
      </c>
      <c r="C149" s="7">
        <v>2020.0</v>
      </c>
      <c r="D149" s="30" t="s">
        <v>4</v>
      </c>
      <c r="E149" s="30" t="s">
        <v>4</v>
      </c>
      <c r="F149" s="31">
        <v>20.4</v>
      </c>
    </row>
    <row r="150">
      <c r="A150" s="32" t="s">
        <v>21</v>
      </c>
      <c r="B150" s="26" t="s">
        <v>419</v>
      </c>
      <c r="C150" s="7">
        <v>2016.0</v>
      </c>
      <c r="D150" s="30" t="s">
        <v>4</v>
      </c>
      <c r="E150" s="30" t="s">
        <v>4</v>
      </c>
      <c r="F150" s="7">
        <v>19.9</v>
      </c>
    </row>
    <row r="151">
      <c r="A151" s="32" t="s">
        <v>21</v>
      </c>
      <c r="B151" s="26" t="s">
        <v>419</v>
      </c>
      <c r="C151" s="7">
        <v>2018.0</v>
      </c>
      <c r="D151" s="30" t="s">
        <v>4</v>
      </c>
      <c r="E151" s="30" t="s">
        <v>4</v>
      </c>
      <c r="F151" s="7">
        <v>18.9</v>
      </c>
    </row>
    <row r="152">
      <c r="A152" s="32" t="s">
        <v>21</v>
      </c>
      <c r="B152" s="26" t="s">
        <v>419</v>
      </c>
      <c r="C152" s="7">
        <v>2008.0</v>
      </c>
      <c r="D152" s="9" t="s">
        <v>4</v>
      </c>
      <c r="E152" s="9" t="s">
        <v>4</v>
      </c>
      <c r="F152" s="7">
        <v>18.2</v>
      </c>
    </row>
    <row r="153">
      <c r="A153" s="32" t="s">
        <v>21</v>
      </c>
      <c r="B153" s="26" t="s">
        <v>419</v>
      </c>
      <c r="C153" s="5">
        <v>2022.0</v>
      </c>
      <c r="D153" s="28" t="s">
        <v>4</v>
      </c>
      <c r="E153" s="28" t="s">
        <v>4</v>
      </c>
      <c r="F153" s="29">
        <v>17.0</v>
      </c>
    </row>
    <row r="154">
      <c r="A154" s="32" t="s">
        <v>22</v>
      </c>
      <c r="B154" s="26" t="s">
        <v>420</v>
      </c>
      <c r="C154" s="7">
        <v>2012.0</v>
      </c>
      <c r="D154" s="30" t="s">
        <v>4</v>
      </c>
      <c r="E154" s="30" t="s">
        <v>4</v>
      </c>
      <c r="F154" s="7">
        <v>17.6</v>
      </c>
    </row>
    <row r="155">
      <c r="A155" s="32" t="s">
        <v>22</v>
      </c>
      <c r="B155" s="26" t="s">
        <v>420</v>
      </c>
      <c r="C155" s="7">
        <v>2010.0</v>
      </c>
      <c r="D155" s="30" t="s">
        <v>4</v>
      </c>
      <c r="E155" s="30" t="s">
        <v>4</v>
      </c>
      <c r="F155" s="7">
        <v>15.7</v>
      </c>
    </row>
    <row r="156">
      <c r="A156" s="32" t="s">
        <v>22</v>
      </c>
      <c r="B156" s="26" t="s">
        <v>420</v>
      </c>
      <c r="C156" s="5">
        <v>2022.0</v>
      </c>
      <c r="D156" s="28" t="s">
        <v>4</v>
      </c>
      <c r="E156" s="28" t="s">
        <v>4</v>
      </c>
      <c r="F156" s="29">
        <v>11.7</v>
      </c>
    </row>
    <row r="157">
      <c r="A157" s="32" t="s">
        <v>22</v>
      </c>
      <c r="B157" s="26" t="s">
        <v>420</v>
      </c>
      <c r="C157" s="7">
        <v>2020.0</v>
      </c>
      <c r="D157" s="30" t="s">
        <v>4</v>
      </c>
      <c r="E157" s="30" t="s">
        <v>4</v>
      </c>
      <c r="F157" s="31">
        <v>14.7</v>
      </c>
    </row>
    <row r="158">
      <c r="A158" s="32" t="s">
        <v>22</v>
      </c>
      <c r="B158" s="26" t="s">
        <v>420</v>
      </c>
      <c r="C158" s="7">
        <v>2016.0</v>
      </c>
      <c r="D158" s="30" t="s">
        <v>4</v>
      </c>
      <c r="E158" s="30" t="s">
        <v>4</v>
      </c>
      <c r="F158" s="7">
        <v>14.4</v>
      </c>
    </row>
    <row r="159">
      <c r="A159" s="32" t="s">
        <v>22</v>
      </c>
      <c r="B159" s="26" t="s">
        <v>420</v>
      </c>
      <c r="C159" s="7">
        <v>2014.0</v>
      </c>
      <c r="D159" s="30" t="s">
        <v>4</v>
      </c>
      <c r="E159" s="30" t="s">
        <v>4</v>
      </c>
      <c r="F159" s="7">
        <v>14.2</v>
      </c>
    </row>
    <row r="160">
      <c r="A160" s="32" t="s">
        <v>22</v>
      </c>
      <c r="B160" s="26" t="s">
        <v>420</v>
      </c>
      <c r="C160" s="7">
        <v>2018.0</v>
      </c>
      <c r="D160" s="30" t="s">
        <v>4</v>
      </c>
      <c r="E160" s="30" t="s">
        <v>4</v>
      </c>
      <c r="F160" s="7">
        <v>12.2</v>
      </c>
    </row>
    <row r="161">
      <c r="A161" s="32" t="s">
        <v>22</v>
      </c>
      <c r="B161" s="26" t="s">
        <v>420</v>
      </c>
      <c r="C161" s="7">
        <v>2008.0</v>
      </c>
      <c r="D161" s="9" t="s">
        <v>4</v>
      </c>
      <c r="E161" s="9" t="s">
        <v>4</v>
      </c>
      <c r="F161" s="7">
        <v>10.8</v>
      </c>
    </row>
    <row r="162">
      <c r="A162" s="32" t="s">
        <v>23</v>
      </c>
      <c r="B162" s="26" t="s">
        <v>421</v>
      </c>
      <c r="C162" s="7">
        <v>2014.0</v>
      </c>
      <c r="D162" s="30" t="s">
        <v>4</v>
      </c>
      <c r="E162" s="30" t="s">
        <v>4</v>
      </c>
      <c r="F162" s="7">
        <v>36.1</v>
      </c>
    </row>
    <row r="163">
      <c r="A163" s="32" t="s">
        <v>23</v>
      </c>
      <c r="B163" s="26" t="s">
        <v>421</v>
      </c>
      <c r="C163" s="7">
        <v>2020.0</v>
      </c>
      <c r="D163" s="30" t="s">
        <v>4</v>
      </c>
      <c r="E163" s="30" t="s">
        <v>4</v>
      </c>
      <c r="F163" s="31">
        <v>33.3</v>
      </c>
    </row>
    <row r="164">
      <c r="A164" s="32" t="s">
        <v>23</v>
      </c>
      <c r="B164" s="26" t="s">
        <v>421</v>
      </c>
      <c r="C164" s="7">
        <v>2012.0</v>
      </c>
      <c r="D164" s="30" t="s">
        <v>4</v>
      </c>
      <c r="E164" s="30" t="s">
        <v>4</v>
      </c>
      <c r="F164" s="7">
        <v>31.7</v>
      </c>
    </row>
    <row r="165">
      <c r="A165" s="32" t="s">
        <v>23</v>
      </c>
      <c r="B165" s="26" t="s">
        <v>421</v>
      </c>
      <c r="C165" s="7">
        <v>2016.0</v>
      </c>
      <c r="D165" s="30" t="s">
        <v>4</v>
      </c>
      <c r="E165" s="30" t="s">
        <v>4</v>
      </c>
      <c r="F165" s="7">
        <v>31.4</v>
      </c>
    </row>
    <row r="166">
      <c r="A166" s="32" t="s">
        <v>23</v>
      </c>
      <c r="B166" s="26" t="s">
        <v>421</v>
      </c>
      <c r="C166" s="7">
        <v>2008.0</v>
      </c>
      <c r="D166" s="9" t="s">
        <v>4</v>
      </c>
      <c r="E166" s="9" t="s">
        <v>4</v>
      </c>
      <c r="F166" s="7">
        <v>28.6</v>
      </c>
    </row>
    <row r="167">
      <c r="A167" s="32" t="s">
        <v>23</v>
      </c>
      <c r="B167" s="26" t="s">
        <v>421</v>
      </c>
      <c r="C167" s="7">
        <v>2018.0</v>
      </c>
      <c r="D167" s="30" t="s">
        <v>4</v>
      </c>
      <c r="E167" s="30" t="s">
        <v>4</v>
      </c>
      <c r="F167" s="7">
        <v>27.9</v>
      </c>
    </row>
    <row r="168">
      <c r="A168" s="32" t="s">
        <v>23</v>
      </c>
      <c r="B168" s="26" t="s">
        <v>421</v>
      </c>
      <c r="C168" s="7">
        <v>2010.0</v>
      </c>
      <c r="D168" s="30" t="s">
        <v>4</v>
      </c>
      <c r="E168" s="30" t="s">
        <v>4</v>
      </c>
      <c r="F168" s="7">
        <v>26.4</v>
      </c>
    </row>
    <row r="169">
      <c r="A169" s="32" t="s">
        <v>23</v>
      </c>
      <c r="B169" s="26" t="s">
        <v>421</v>
      </c>
      <c r="C169" s="5">
        <v>2022.0</v>
      </c>
      <c r="D169" s="28" t="s">
        <v>4</v>
      </c>
      <c r="E169" s="28" t="s">
        <v>4</v>
      </c>
      <c r="F169" s="29">
        <v>28.6</v>
      </c>
    </row>
    <row r="170">
      <c r="A170" s="32" t="s">
        <v>24</v>
      </c>
      <c r="B170" s="26" t="s">
        <v>422</v>
      </c>
      <c r="C170" s="7">
        <v>2020.0</v>
      </c>
      <c r="D170" s="30" t="s">
        <v>4</v>
      </c>
      <c r="E170" s="30" t="s">
        <v>4</v>
      </c>
      <c r="F170" s="31">
        <v>30.8</v>
      </c>
    </row>
    <row r="171">
      <c r="A171" s="32" t="s">
        <v>24</v>
      </c>
      <c r="B171" s="26" t="s">
        <v>422</v>
      </c>
      <c r="C171" s="7">
        <v>2012.0</v>
      </c>
      <c r="D171" s="30" t="s">
        <v>4</v>
      </c>
      <c r="E171" s="30" t="s">
        <v>4</v>
      </c>
      <c r="F171" s="7">
        <v>30.1</v>
      </c>
    </row>
    <row r="172">
      <c r="A172" s="32" t="s">
        <v>24</v>
      </c>
      <c r="B172" s="26" t="s">
        <v>422</v>
      </c>
      <c r="C172" s="7">
        <v>2010.0</v>
      </c>
      <c r="D172" s="30" t="s">
        <v>4</v>
      </c>
      <c r="E172" s="30" t="s">
        <v>4</v>
      </c>
      <c r="F172" s="7">
        <v>27.6</v>
      </c>
    </row>
    <row r="173">
      <c r="A173" s="32" t="s">
        <v>24</v>
      </c>
      <c r="B173" s="26" t="s">
        <v>422</v>
      </c>
      <c r="C173" s="7">
        <v>2008.0</v>
      </c>
      <c r="D173" s="9" t="s">
        <v>4</v>
      </c>
      <c r="E173" s="9" t="s">
        <v>4</v>
      </c>
      <c r="F173" s="7">
        <v>27.1</v>
      </c>
    </row>
    <row r="174">
      <c r="A174" s="32" t="s">
        <v>24</v>
      </c>
      <c r="B174" s="26" t="s">
        <v>422</v>
      </c>
      <c r="C174" s="7">
        <v>2014.0</v>
      </c>
      <c r="D174" s="30" t="s">
        <v>4</v>
      </c>
      <c r="E174" s="30" t="s">
        <v>4</v>
      </c>
      <c r="F174" s="7">
        <v>23.9</v>
      </c>
    </row>
    <row r="175">
      <c r="A175" s="32" t="s">
        <v>24</v>
      </c>
      <c r="B175" s="26" t="s">
        <v>422</v>
      </c>
      <c r="C175" s="7">
        <v>2018.0</v>
      </c>
      <c r="D175" s="30" t="s">
        <v>4</v>
      </c>
      <c r="E175" s="30" t="s">
        <v>4</v>
      </c>
      <c r="F175" s="7">
        <v>20.8</v>
      </c>
    </row>
    <row r="176">
      <c r="A176" s="32" t="s">
        <v>24</v>
      </c>
      <c r="B176" s="26" t="s">
        <v>422</v>
      </c>
      <c r="C176" s="7">
        <v>2016.0</v>
      </c>
      <c r="D176" s="30" t="s">
        <v>4</v>
      </c>
      <c r="E176" s="30" t="s">
        <v>4</v>
      </c>
      <c r="F176" s="7">
        <v>20.1</v>
      </c>
    </row>
    <row r="177">
      <c r="A177" s="32" t="s">
        <v>24</v>
      </c>
      <c r="B177" s="26" t="s">
        <v>422</v>
      </c>
      <c r="C177" s="5">
        <v>2022.0</v>
      </c>
      <c r="D177" s="28" t="s">
        <v>4</v>
      </c>
      <c r="E177" s="28" t="s">
        <v>4</v>
      </c>
      <c r="F177" s="29">
        <v>22.2</v>
      </c>
    </row>
    <row r="178">
      <c r="A178" s="32" t="s">
        <v>25</v>
      </c>
      <c r="B178" s="26" t="s">
        <v>423</v>
      </c>
      <c r="C178" s="7">
        <v>2010.0</v>
      </c>
      <c r="D178" s="30" t="s">
        <v>4</v>
      </c>
      <c r="E178" s="30" t="s">
        <v>4</v>
      </c>
      <c r="F178" s="7">
        <v>21.3</v>
      </c>
    </row>
    <row r="179">
      <c r="A179" s="32" t="s">
        <v>25</v>
      </c>
      <c r="B179" s="26" t="s">
        <v>423</v>
      </c>
      <c r="C179" s="7">
        <v>2012.0</v>
      </c>
      <c r="D179" s="30" t="s">
        <v>4</v>
      </c>
      <c r="E179" s="30" t="s">
        <v>4</v>
      </c>
      <c r="F179" s="7">
        <v>19.8</v>
      </c>
    </row>
    <row r="180">
      <c r="A180" s="32" t="s">
        <v>25</v>
      </c>
      <c r="B180" s="26" t="s">
        <v>423</v>
      </c>
      <c r="C180" s="7">
        <v>2020.0</v>
      </c>
      <c r="D180" s="30" t="s">
        <v>4</v>
      </c>
      <c r="E180" s="30" t="s">
        <v>4</v>
      </c>
      <c r="F180" s="31">
        <v>18.2</v>
      </c>
    </row>
    <row r="181">
      <c r="A181" s="32" t="s">
        <v>25</v>
      </c>
      <c r="B181" s="26" t="s">
        <v>423</v>
      </c>
      <c r="C181" s="7">
        <v>2008.0</v>
      </c>
      <c r="D181" s="9" t="s">
        <v>4</v>
      </c>
      <c r="E181" s="9" t="s">
        <v>4</v>
      </c>
      <c r="F181" s="7">
        <v>17.9</v>
      </c>
    </row>
    <row r="182">
      <c r="A182" s="32" t="s">
        <v>25</v>
      </c>
      <c r="B182" s="26" t="s">
        <v>423</v>
      </c>
      <c r="C182" s="7">
        <v>2014.0</v>
      </c>
      <c r="D182" s="30" t="s">
        <v>4</v>
      </c>
      <c r="E182" s="30" t="s">
        <v>4</v>
      </c>
      <c r="F182" s="7">
        <v>15.8</v>
      </c>
    </row>
    <row r="183">
      <c r="A183" s="32" t="s">
        <v>25</v>
      </c>
      <c r="B183" s="26" t="s">
        <v>423</v>
      </c>
      <c r="C183" s="5">
        <v>2022.0</v>
      </c>
      <c r="D183" s="28" t="s">
        <v>4</v>
      </c>
      <c r="E183" s="28" t="s">
        <v>4</v>
      </c>
      <c r="F183" s="29">
        <v>13.0</v>
      </c>
    </row>
    <row r="184">
      <c r="A184" s="32" t="s">
        <v>25</v>
      </c>
      <c r="B184" s="26" t="s">
        <v>423</v>
      </c>
      <c r="C184" s="7">
        <v>2018.0</v>
      </c>
      <c r="D184" s="30" t="s">
        <v>4</v>
      </c>
      <c r="E184" s="30" t="s">
        <v>4</v>
      </c>
      <c r="F184" s="7">
        <v>13.9</v>
      </c>
    </row>
    <row r="185">
      <c r="A185" s="32" t="s">
        <v>25</v>
      </c>
      <c r="B185" s="26" t="s">
        <v>423</v>
      </c>
      <c r="C185" s="7">
        <v>2016.0</v>
      </c>
      <c r="D185" s="30" t="s">
        <v>4</v>
      </c>
      <c r="E185" s="30" t="s">
        <v>4</v>
      </c>
      <c r="F185" s="7">
        <v>13.4</v>
      </c>
    </row>
    <row r="186">
      <c r="A186" s="32" t="s">
        <v>26</v>
      </c>
      <c r="B186" s="26" t="s">
        <v>424</v>
      </c>
      <c r="C186" s="7">
        <v>2020.0</v>
      </c>
      <c r="D186" s="30" t="s">
        <v>4</v>
      </c>
      <c r="E186" s="30" t="s">
        <v>4</v>
      </c>
      <c r="F186" s="31">
        <v>29.4</v>
      </c>
    </row>
    <row r="187">
      <c r="A187" s="32" t="s">
        <v>26</v>
      </c>
      <c r="B187" s="26" t="s">
        <v>424</v>
      </c>
      <c r="C187" s="7">
        <v>2014.0</v>
      </c>
      <c r="D187" s="30" t="s">
        <v>4</v>
      </c>
      <c r="E187" s="30" t="s">
        <v>4</v>
      </c>
      <c r="F187" s="7">
        <v>23.2</v>
      </c>
    </row>
    <row r="188">
      <c r="A188" s="32" t="s">
        <v>26</v>
      </c>
      <c r="B188" s="26" t="s">
        <v>424</v>
      </c>
      <c r="C188" s="7">
        <v>2010.0</v>
      </c>
      <c r="D188" s="30" t="s">
        <v>4</v>
      </c>
      <c r="E188" s="30" t="s">
        <v>4</v>
      </c>
      <c r="F188" s="7">
        <v>21.8</v>
      </c>
    </row>
    <row r="189">
      <c r="A189" s="32" t="s">
        <v>26</v>
      </c>
      <c r="B189" s="26" t="s">
        <v>424</v>
      </c>
      <c r="C189" s="7">
        <v>2012.0</v>
      </c>
      <c r="D189" s="30" t="s">
        <v>4</v>
      </c>
      <c r="E189" s="30" t="s">
        <v>4</v>
      </c>
      <c r="F189" s="7">
        <v>18.6</v>
      </c>
    </row>
    <row r="190">
      <c r="A190" s="32" t="s">
        <v>26</v>
      </c>
      <c r="B190" s="26" t="s">
        <v>424</v>
      </c>
      <c r="C190" s="7">
        <v>2018.0</v>
      </c>
      <c r="D190" s="30" t="s">
        <v>4</v>
      </c>
      <c r="E190" s="30" t="s">
        <v>4</v>
      </c>
      <c r="F190" s="7">
        <v>17.9</v>
      </c>
    </row>
    <row r="191">
      <c r="A191" s="32" t="s">
        <v>26</v>
      </c>
      <c r="B191" s="26" t="s">
        <v>424</v>
      </c>
      <c r="C191" s="7">
        <v>2016.0</v>
      </c>
      <c r="D191" s="30" t="s">
        <v>4</v>
      </c>
      <c r="E191" s="30" t="s">
        <v>4</v>
      </c>
      <c r="F191" s="7">
        <v>16.4</v>
      </c>
    </row>
    <row r="192">
      <c r="A192" s="32" t="s">
        <v>26</v>
      </c>
      <c r="B192" s="26" t="s">
        <v>424</v>
      </c>
      <c r="C192" s="7">
        <v>2008.0</v>
      </c>
      <c r="D192" s="9" t="s">
        <v>4</v>
      </c>
      <c r="E192" s="9" t="s">
        <v>4</v>
      </c>
      <c r="F192" s="7">
        <v>14.8</v>
      </c>
    </row>
    <row r="193">
      <c r="A193" s="32" t="s">
        <v>26</v>
      </c>
      <c r="B193" s="26" t="s">
        <v>424</v>
      </c>
      <c r="C193" s="5">
        <v>2022.0</v>
      </c>
      <c r="D193" s="28" t="s">
        <v>4</v>
      </c>
      <c r="E193" s="28" t="s">
        <v>4</v>
      </c>
      <c r="F193" s="29">
        <v>15.0</v>
      </c>
    </row>
    <row r="194">
      <c r="A194" s="32" t="s">
        <v>28</v>
      </c>
      <c r="B194" s="26" t="s">
        <v>425</v>
      </c>
      <c r="C194" s="7">
        <v>2014.0</v>
      </c>
      <c r="D194" s="30" t="s">
        <v>4</v>
      </c>
      <c r="E194" s="30" t="s">
        <v>4</v>
      </c>
      <c r="F194" s="7">
        <v>29.6</v>
      </c>
    </row>
    <row r="195">
      <c r="A195" s="32" t="s">
        <v>28</v>
      </c>
      <c r="B195" s="26" t="s">
        <v>425</v>
      </c>
      <c r="C195" s="7">
        <v>2012.0</v>
      </c>
      <c r="D195" s="30" t="s">
        <v>4</v>
      </c>
      <c r="E195" s="30" t="s">
        <v>4</v>
      </c>
      <c r="F195" s="7">
        <v>25.9</v>
      </c>
    </row>
    <row r="196">
      <c r="A196" s="32" t="s">
        <v>28</v>
      </c>
      <c r="B196" s="26" t="s">
        <v>425</v>
      </c>
      <c r="C196" s="7">
        <v>2010.0</v>
      </c>
      <c r="D196" s="30" t="s">
        <v>4</v>
      </c>
      <c r="E196" s="30" t="s">
        <v>4</v>
      </c>
      <c r="F196" s="7">
        <v>24.5</v>
      </c>
    </row>
    <row r="197">
      <c r="A197" s="32" t="s">
        <v>28</v>
      </c>
      <c r="B197" s="26" t="s">
        <v>425</v>
      </c>
      <c r="C197" s="7">
        <v>2018.0</v>
      </c>
      <c r="D197" s="30" t="s">
        <v>4</v>
      </c>
      <c r="E197" s="30" t="s">
        <v>4</v>
      </c>
      <c r="F197" s="7">
        <v>24.5</v>
      </c>
    </row>
    <row r="198">
      <c r="A198" s="32" t="s">
        <v>28</v>
      </c>
      <c r="B198" s="26" t="s">
        <v>425</v>
      </c>
      <c r="C198" s="7">
        <v>2008.0</v>
      </c>
      <c r="D198" s="9" t="s">
        <v>4</v>
      </c>
      <c r="E198" s="9" t="s">
        <v>4</v>
      </c>
      <c r="F198" s="7">
        <v>22.7</v>
      </c>
    </row>
    <row r="199">
      <c r="A199" s="32" t="s">
        <v>28</v>
      </c>
      <c r="B199" s="26" t="s">
        <v>425</v>
      </c>
      <c r="C199" s="7">
        <v>2016.0</v>
      </c>
      <c r="D199" s="30" t="s">
        <v>4</v>
      </c>
      <c r="E199" s="30" t="s">
        <v>4</v>
      </c>
      <c r="F199" s="7">
        <v>22.7</v>
      </c>
    </row>
    <row r="200">
      <c r="A200" s="32" t="s">
        <v>28</v>
      </c>
      <c r="B200" s="26" t="s">
        <v>425</v>
      </c>
      <c r="C200" s="7">
        <v>2020.0</v>
      </c>
      <c r="D200" s="30" t="s">
        <v>4</v>
      </c>
      <c r="E200" s="30" t="s">
        <v>4</v>
      </c>
      <c r="F200" s="31">
        <v>22.1</v>
      </c>
    </row>
    <row r="201">
      <c r="A201" s="32" t="s">
        <v>28</v>
      </c>
      <c r="B201" s="26" t="s">
        <v>425</v>
      </c>
      <c r="C201" s="5">
        <v>2022.0</v>
      </c>
      <c r="D201" s="28" t="s">
        <v>4</v>
      </c>
      <c r="E201" s="28" t="s">
        <v>4</v>
      </c>
      <c r="F201" s="29">
        <v>17.3</v>
      </c>
    </row>
    <row r="202">
      <c r="A202" s="32" t="s">
        <v>27</v>
      </c>
      <c r="B202" s="26" t="s">
        <v>426</v>
      </c>
      <c r="C202" s="7">
        <v>2010.0</v>
      </c>
      <c r="D202" s="30" t="s">
        <v>4</v>
      </c>
      <c r="E202" s="30" t="s">
        <v>4</v>
      </c>
      <c r="F202" s="7">
        <v>30.1</v>
      </c>
    </row>
    <row r="203">
      <c r="A203" s="32" t="s">
        <v>27</v>
      </c>
      <c r="B203" s="26" t="s">
        <v>426</v>
      </c>
      <c r="C203" s="7">
        <v>2012.0</v>
      </c>
      <c r="D203" s="30" t="s">
        <v>4</v>
      </c>
      <c r="E203" s="30" t="s">
        <v>4</v>
      </c>
      <c r="F203" s="7">
        <v>24.7</v>
      </c>
    </row>
    <row r="204">
      <c r="A204" s="32" t="s">
        <v>27</v>
      </c>
      <c r="B204" s="26" t="s">
        <v>426</v>
      </c>
      <c r="C204" s="7">
        <v>2008.0</v>
      </c>
      <c r="D204" s="9" t="s">
        <v>4</v>
      </c>
      <c r="E204" s="9" t="s">
        <v>4</v>
      </c>
      <c r="F204" s="7">
        <v>23.4</v>
      </c>
    </row>
    <row r="205">
      <c r="A205" s="32" t="s">
        <v>27</v>
      </c>
      <c r="B205" s="26" t="s">
        <v>426</v>
      </c>
      <c r="C205" s="7">
        <v>2014.0</v>
      </c>
      <c r="D205" s="30" t="s">
        <v>4</v>
      </c>
      <c r="E205" s="30" t="s">
        <v>4</v>
      </c>
      <c r="F205" s="7">
        <v>21.6</v>
      </c>
    </row>
    <row r="206">
      <c r="A206" s="32" t="s">
        <v>27</v>
      </c>
      <c r="B206" s="26" t="s">
        <v>426</v>
      </c>
      <c r="C206" s="7">
        <v>2016.0</v>
      </c>
      <c r="D206" s="30" t="s">
        <v>4</v>
      </c>
      <c r="E206" s="30" t="s">
        <v>4</v>
      </c>
      <c r="F206" s="7">
        <v>20.1</v>
      </c>
    </row>
    <row r="207">
      <c r="A207" s="32" t="s">
        <v>27</v>
      </c>
      <c r="B207" s="26" t="s">
        <v>426</v>
      </c>
      <c r="C207" s="7">
        <v>2020.0</v>
      </c>
      <c r="D207" s="30" t="s">
        <v>4</v>
      </c>
      <c r="E207" s="30" t="s">
        <v>4</v>
      </c>
      <c r="F207" s="31">
        <v>18.7</v>
      </c>
    </row>
    <row r="208">
      <c r="A208" s="32" t="s">
        <v>27</v>
      </c>
      <c r="B208" s="26" t="s">
        <v>426</v>
      </c>
      <c r="C208" s="7">
        <v>2018.0</v>
      </c>
      <c r="D208" s="30" t="s">
        <v>4</v>
      </c>
      <c r="E208" s="30" t="s">
        <v>4</v>
      </c>
      <c r="F208" s="7">
        <v>17.0</v>
      </c>
    </row>
    <row r="209">
      <c r="A209" s="32" t="s">
        <v>27</v>
      </c>
      <c r="B209" s="26" t="s">
        <v>426</v>
      </c>
      <c r="C209" s="5">
        <v>2022.0</v>
      </c>
      <c r="D209" s="28" t="s">
        <v>4</v>
      </c>
      <c r="E209" s="28" t="s">
        <v>4</v>
      </c>
      <c r="F209" s="29">
        <v>13.9</v>
      </c>
    </row>
    <row r="210">
      <c r="A210" s="32" t="s">
        <v>29</v>
      </c>
      <c r="B210" s="26" t="s">
        <v>427</v>
      </c>
      <c r="C210" s="7">
        <v>2012.0</v>
      </c>
      <c r="D210" s="30" t="s">
        <v>4</v>
      </c>
      <c r="E210" s="30" t="s">
        <v>4</v>
      </c>
      <c r="F210" s="7">
        <v>26.0</v>
      </c>
    </row>
    <row r="211">
      <c r="A211" s="32" t="s">
        <v>29</v>
      </c>
      <c r="B211" s="26" t="s">
        <v>427</v>
      </c>
      <c r="C211" s="7">
        <v>2010.0</v>
      </c>
      <c r="D211" s="30" t="s">
        <v>4</v>
      </c>
      <c r="E211" s="30" t="s">
        <v>4</v>
      </c>
      <c r="F211" s="7">
        <v>25.8</v>
      </c>
    </row>
    <row r="212">
      <c r="A212" s="32" t="s">
        <v>29</v>
      </c>
      <c r="B212" s="26" t="s">
        <v>427</v>
      </c>
      <c r="C212" s="7">
        <v>2014.0</v>
      </c>
      <c r="D212" s="30" t="s">
        <v>4</v>
      </c>
      <c r="E212" s="30" t="s">
        <v>4</v>
      </c>
      <c r="F212" s="7">
        <v>24.9</v>
      </c>
    </row>
    <row r="213">
      <c r="A213" s="32" t="s">
        <v>29</v>
      </c>
      <c r="B213" s="26" t="s">
        <v>427</v>
      </c>
      <c r="C213" s="7">
        <v>2020.0</v>
      </c>
      <c r="D213" s="30" t="s">
        <v>4</v>
      </c>
      <c r="E213" s="30" t="s">
        <v>4</v>
      </c>
      <c r="F213" s="31">
        <v>22.3</v>
      </c>
    </row>
    <row r="214">
      <c r="A214" s="32" t="s">
        <v>29</v>
      </c>
      <c r="B214" s="26" t="s">
        <v>427</v>
      </c>
      <c r="C214" s="7">
        <v>2018.0</v>
      </c>
      <c r="D214" s="30" t="s">
        <v>4</v>
      </c>
      <c r="E214" s="30" t="s">
        <v>4</v>
      </c>
      <c r="F214" s="7">
        <v>21.5</v>
      </c>
    </row>
    <row r="215">
      <c r="A215" s="32" t="s">
        <v>29</v>
      </c>
      <c r="B215" s="26" t="s">
        <v>427</v>
      </c>
      <c r="C215" s="7">
        <v>2008.0</v>
      </c>
      <c r="D215" s="9" t="s">
        <v>4</v>
      </c>
      <c r="E215" s="9" t="s">
        <v>4</v>
      </c>
      <c r="F215" s="7">
        <v>21.2</v>
      </c>
    </row>
    <row r="216">
      <c r="A216" s="32" t="s">
        <v>29</v>
      </c>
      <c r="B216" s="26" t="s">
        <v>427</v>
      </c>
      <c r="C216" s="7">
        <v>2016.0</v>
      </c>
      <c r="D216" s="30" t="s">
        <v>4</v>
      </c>
      <c r="E216" s="30" t="s">
        <v>4</v>
      </c>
      <c r="F216" s="7">
        <v>21.0</v>
      </c>
    </row>
    <row r="217">
      <c r="A217" s="32" t="s">
        <v>29</v>
      </c>
      <c r="B217" s="26" t="s">
        <v>427</v>
      </c>
      <c r="C217" s="5">
        <v>2022.0</v>
      </c>
      <c r="D217" s="28" t="s">
        <v>4</v>
      </c>
      <c r="E217" s="28" t="s">
        <v>4</v>
      </c>
      <c r="F217" s="29">
        <v>19.6</v>
      </c>
    </row>
    <row r="218">
      <c r="A218" s="32" t="s">
        <v>30</v>
      </c>
      <c r="B218" s="26" t="s">
        <v>428</v>
      </c>
      <c r="C218" s="7">
        <v>2018.0</v>
      </c>
      <c r="D218" s="30" t="s">
        <v>4</v>
      </c>
      <c r="E218" s="30" t="s">
        <v>4</v>
      </c>
      <c r="F218" s="7">
        <v>46.8</v>
      </c>
    </row>
    <row r="219">
      <c r="A219" s="32" t="s">
        <v>30</v>
      </c>
      <c r="B219" s="26" t="s">
        <v>428</v>
      </c>
      <c r="C219" s="7">
        <v>2016.0</v>
      </c>
      <c r="D219" s="30" t="s">
        <v>4</v>
      </c>
      <c r="E219" s="30" t="s">
        <v>4</v>
      </c>
      <c r="F219" s="7">
        <v>45.3</v>
      </c>
    </row>
    <row r="220">
      <c r="A220" s="32" t="s">
        <v>30</v>
      </c>
      <c r="B220" s="26" t="s">
        <v>428</v>
      </c>
      <c r="C220" s="7">
        <v>2014.0</v>
      </c>
      <c r="D220" s="30" t="s">
        <v>4</v>
      </c>
      <c r="E220" s="30" t="s">
        <v>4</v>
      </c>
      <c r="F220" s="7">
        <v>45.0</v>
      </c>
    </row>
    <row r="221">
      <c r="A221" s="32" t="s">
        <v>30</v>
      </c>
      <c r="B221" s="26" t="s">
        <v>428</v>
      </c>
      <c r="C221" s="7">
        <v>2020.0</v>
      </c>
      <c r="D221" s="30" t="s">
        <v>4</v>
      </c>
      <c r="E221" s="30" t="s">
        <v>4</v>
      </c>
      <c r="F221" s="31">
        <v>43.3</v>
      </c>
    </row>
    <row r="222">
      <c r="A222" s="32" t="s">
        <v>30</v>
      </c>
      <c r="B222" s="26" t="s">
        <v>428</v>
      </c>
      <c r="C222" s="7">
        <v>2008.0</v>
      </c>
      <c r="D222" s="9" t="s">
        <v>4</v>
      </c>
      <c r="E222" s="9" t="s">
        <v>4</v>
      </c>
      <c r="F222" s="7">
        <v>34.5</v>
      </c>
    </row>
    <row r="223">
      <c r="A223" s="32" t="s">
        <v>30</v>
      </c>
      <c r="B223" s="26" t="s">
        <v>428</v>
      </c>
      <c r="C223" s="7">
        <v>2012.0</v>
      </c>
      <c r="D223" s="30" t="s">
        <v>4</v>
      </c>
      <c r="E223" s="30" t="s">
        <v>4</v>
      </c>
      <c r="F223" s="7">
        <v>33.4</v>
      </c>
    </row>
    <row r="224">
      <c r="A224" s="32" t="s">
        <v>30</v>
      </c>
      <c r="B224" s="26" t="s">
        <v>428</v>
      </c>
      <c r="C224" s="7">
        <v>2010.0</v>
      </c>
      <c r="D224" s="30" t="s">
        <v>4</v>
      </c>
      <c r="E224" s="30" t="s">
        <v>4</v>
      </c>
      <c r="F224" s="7">
        <v>33.3</v>
      </c>
    </row>
    <row r="225">
      <c r="A225" s="32" t="s">
        <v>30</v>
      </c>
      <c r="B225" s="26" t="s">
        <v>428</v>
      </c>
      <c r="C225" s="5">
        <v>2022.0</v>
      </c>
      <c r="D225" s="28" t="s">
        <v>4</v>
      </c>
      <c r="E225" s="28" t="s">
        <v>4</v>
      </c>
      <c r="F225" s="29">
        <v>38.9</v>
      </c>
    </row>
    <row r="226">
      <c r="A226" s="32" t="s">
        <v>31</v>
      </c>
      <c r="B226" s="26" t="s">
        <v>429</v>
      </c>
      <c r="C226" s="7">
        <v>2014.0</v>
      </c>
      <c r="D226" s="30" t="s">
        <v>4</v>
      </c>
      <c r="E226" s="30" t="s">
        <v>4</v>
      </c>
      <c r="F226" s="7">
        <v>19.5</v>
      </c>
    </row>
    <row r="227">
      <c r="A227" s="32" t="s">
        <v>31</v>
      </c>
      <c r="B227" s="26" t="s">
        <v>429</v>
      </c>
      <c r="C227" s="7">
        <v>2012.0</v>
      </c>
      <c r="D227" s="30" t="s">
        <v>4</v>
      </c>
      <c r="E227" s="30" t="s">
        <v>4</v>
      </c>
      <c r="F227" s="7">
        <v>19.2</v>
      </c>
    </row>
    <row r="228">
      <c r="A228" s="32" t="s">
        <v>31</v>
      </c>
      <c r="B228" s="26" t="s">
        <v>429</v>
      </c>
      <c r="C228" s="7">
        <v>2016.0</v>
      </c>
      <c r="D228" s="30" t="s">
        <v>4</v>
      </c>
      <c r="E228" s="30" t="s">
        <v>4</v>
      </c>
      <c r="F228" s="7">
        <v>19.2</v>
      </c>
    </row>
    <row r="229">
      <c r="A229" s="32" t="s">
        <v>31</v>
      </c>
      <c r="B229" s="26" t="s">
        <v>429</v>
      </c>
      <c r="C229" s="7">
        <v>2018.0</v>
      </c>
      <c r="D229" s="30" t="s">
        <v>4</v>
      </c>
      <c r="E229" s="30" t="s">
        <v>4</v>
      </c>
      <c r="F229" s="7">
        <v>16.7</v>
      </c>
    </row>
    <row r="230">
      <c r="A230" s="32" t="s">
        <v>31</v>
      </c>
      <c r="B230" s="26" t="s">
        <v>429</v>
      </c>
      <c r="C230" s="7">
        <v>2020.0</v>
      </c>
      <c r="D230" s="30" t="s">
        <v>4</v>
      </c>
      <c r="E230" s="30" t="s">
        <v>4</v>
      </c>
      <c r="F230" s="31">
        <v>14.1</v>
      </c>
    </row>
    <row r="231">
      <c r="A231" s="32" t="s">
        <v>31</v>
      </c>
      <c r="B231" s="26" t="s">
        <v>429</v>
      </c>
      <c r="C231" s="7">
        <v>2010.0</v>
      </c>
      <c r="D231" s="30" t="s">
        <v>4</v>
      </c>
      <c r="E231" s="30" t="s">
        <v>4</v>
      </c>
      <c r="F231" s="7">
        <v>13.6</v>
      </c>
    </row>
    <row r="232">
      <c r="A232" s="32" t="s">
        <v>31</v>
      </c>
      <c r="B232" s="26" t="s">
        <v>429</v>
      </c>
      <c r="C232" s="5">
        <v>2022.0</v>
      </c>
      <c r="D232" s="28" t="s">
        <v>4</v>
      </c>
      <c r="E232" s="28" t="s">
        <v>4</v>
      </c>
      <c r="F232" s="29">
        <v>12.4</v>
      </c>
    </row>
    <row r="233">
      <c r="A233" s="32" t="s">
        <v>31</v>
      </c>
      <c r="B233" s="26" t="s">
        <v>429</v>
      </c>
      <c r="C233" s="7">
        <v>2008.0</v>
      </c>
      <c r="D233" s="9" t="s">
        <v>4</v>
      </c>
      <c r="E233" s="9" t="s">
        <v>4</v>
      </c>
      <c r="F233" s="7">
        <v>11.8</v>
      </c>
    </row>
    <row r="234">
      <c r="A234" s="32" t="s">
        <v>32</v>
      </c>
      <c r="B234" s="26" t="s">
        <v>430</v>
      </c>
      <c r="C234" s="7">
        <v>2020.0</v>
      </c>
      <c r="D234" s="30" t="s">
        <v>4</v>
      </c>
      <c r="E234" s="30" t="s">
        <v>4</v>
      </c>
      <c r="F234" s="31">
        <v>32.9</v>
      </c>
    </row>
    <row r="235">
      <c r="A235" s="32" t="s">
        <v>32</v>
      </c>
      <c r="B235" s="26" t="s">
        <v>430</v>
      </c>
      <c r="C235" s="7">
        <v>2012.0</v>
      </c>
      <c r="D235" s="30" t="s">
        <v>4</v>
      </c>
      <c r="E235" s="30" t="s">
        <v>4</v>
      </c>
      <c r="F235" s="7">
        <v>28.4</v>
      </c>
    </row>
    <row r="236">
      <c r="A236" s="32" t="s">
        <v>32</v>
      </c>
      <c r="B236" s="26" t="s">
        <v>430</v>
      </c>
      <c r="C236" s="7">
        <v>2008.0</v>
      </c>
      <c r="D236" s="9" t="s">
        <v>4</v>
      </c>
      <c r="E236" s="9" t="s">
        <v>4</v>
      </c>
      <c r="F236" s="7">
        <v>24.8</v>
      </c>
    </row>
    <row r="237">
      <c r="A237" s="32" t="s">
        <v>32</v>
      </c>
      <c r="B237" s="26" t="s">
        <v>430</v>
      </c>
      <c r="C237" s="7">
        <v>2010.0</v>
      </c>
      <c r="D237" s="30" t="s">
        <v>4</v>
      </c>
      <c r="E237" s="30" t="s">
        <v>4</v>
      </c>
      <c r="F237" s="7">
        <v>24.1</v>
      </c>
    </row>
    <row r="238">
      <c r="A238" s="32" t="s">
        <v>32</v>
      </c>
      <c r="B238" s="26" t="s">
        <v>430</v>
      </c>
      <c r="C238" s="7">
        <v>2014.0</v>
      </c>
      <c r="D238" s="30" t="s">
        <v>4</v>
      </c>
      <c r="E238" s="30" t="s">
        <v>4</v>
      </c>
      <c r="F238" s="7">
        <v>24.0</v>
      </c>
    </row>
    <row r="239">
      <c r="A239" s="32" t="s">
        <v>32</v>
      </c>
      <c r="B239" s="26" t="s">
        <v>430</v>
      </c>
      <c r="C239" s="7">
        <v>2016.0</v>
      </c>
      <c r="D239" s="30" t="s">
        <v>4</v>
      </c>
      <c r="E239" s="30" t="s">
        <v>4</v>
      </c>
      <c r="F239" s="7">
        <v>22.2</v>
      </c>
    </row>
    <row r="240">
      <c r="A240" s="32" t="s">
        <v>32</v>
      </c>
      <c r="B240" s="26" t="s">
        <v>430</v>
      </c>
      <c r="C240" s="7">
        <v>2018.0</v>
      </c>
      <c r="D240" s="30" t="s">
        <v>4</v>
      </c>
      <c r="E240" s="30" t="s">
        <v>4</v>
      </c>
      <c r="F240" s="7">
        <v>20.2</v>
      </c>
    </row>
    <row r="241">
      <c r="A241" s="32" t="s">
        <v>32</v>
      </c>
      <c r="B241" s="26" t="s">
        <v>430</v>
      </c>
      <c r="C241" s="5">
        <v>2022.0</v>
      </c>
      <c r="D241" s="28" t="s">
        <v>4</v>
      </c>
      <c r="E241" s="28" t="s">
        <v>4</v>
      </c>
      <c r="F241" s="29">
        <v>22.7</v>
      </c>
    </row>
    <row r="242">
      <c r="A242" s="32" t="s">
        <v>33</v>
      </c>
      <c r="B242" s="26" t="s">
        <v>431</v>
      </c>
      <c r="C242" s="7">
        <v>2014.0</v>
      </c>
      <c r="D242" s="30" t="s">
        <v>4</v>
      </c>
      <c r="E242" s="30" t="s">
        <v>4</v>
      </c>
      <c r="F242" s="7">
        <v>30.0</v>
      </c>
    </row>
    <row r="243">
      <c r="A243" s="32" t="s">
        <v>33</v>
      </c>
      <c r="B243" s="26" t="s">
        <v>431</v>
      </c>
      <c r="C243" s="7">
        <v>2012.0</v>
      </c>
      <c r="D243" s="30" t="s">
        <v>4</v>
      </c>
      <c r="E243" s="30" t="s">
        <v>4</v>
      </c>
      <c r="F243" s="7">
        <v>28.2</v>
      </c>
    </row>
    <row r="244">
      <c r="A244" s="32" t="s">
        <v>33</v>
      </c>
      <c r="B244" s="26" t="s">
        <v>431</v>
      </c>
      <c r="C244" s="7">
        <v>2018.0</v>
      </c>
      <c r="D244" s="30" t="s">
        <v>4</v>
      </c>
      <c r="E244" s="30" t="s">
        <v>4</v>
      </c>
      <c r="F244" s="7">
        <v>27.0</v>
      </c>
    </row>
    <row r="245">
      <c r="A245" s="32" t="s">
        <v>33</v>
      </c>
      <c r="B245" s="26" t="s">
        <v>431</v>
      </c>
      <c r="C245" s="7">
        <v>2010.0</v>
      </c>
      <c r="D245" s="30" t="s">
        <v>4</v>
      </c>
      <c r="E245" s="30" t="s">
        <v>4</v>
      </c>
      <c r="F245" s="7">
        <v>26.1</v>
      </c>
    </row>
    <row r="246">
      <c r="A246" s="32" t="s">
        <v>33</v>
      </c>
      <c r="B246" s="26" t="s">
        <v>431</v>
      </c>
      <c r="C246" s="7">
        <v>2008.0</v>
      </c>
      <c r="D246" s="9" t="s">
        <v>4</v>
      </c>
      <c r="E246" s="9" t="s">
        <v>4</v>
      </c>
      <c r="F246" s="7">
        <v>25.6</v>
      </c>
    </row>
    <row r="247">
      <c r="A247" s="32" t="s">
        <v>33</v>
      </c>
      <c r="B247" s="26" t="s">
        <v>431</v>
      </c>
      <c r="C247" s="7">
        <v>2020.0</v>
      </c>
      <c r="D247" s="30" t="s">
        <v>4</v>
      </c>
      <c r="E247" s="30" t="s">
        <v>4</v>
      </c>
      <c r="F247" s="31">
        <v>24.4</v>
      </c>
    </row>
    <row r="248">
      <c r="A248" s="32" t="s">
        <v>33</v>
      </c>
      <c r="B248" s="26" t="s">
        <v>431</v>
      </c>
      <c r="C248" s="7">
        <v>2016.0</v>
      </c>
      <c r="D248" s="30" t="s">
        <v>4</v>
      </c>
      <c r="E248" s="30" t="s">
        <v>4</v>
      </c>
      <c r="F248" s="7">
        <v>22.2</v>
      </c>
    </row>
    <row r="249">
      <c r="A249" s="32" t="s">
        <v>33</v>
      </c>
      <c r="B249" s="26" t="s">
        <v>431</v>
      </c>
      <c r="C249" s="5">
        <v>2022.0</v>
      </c>
      <c r="D249" s="28" t="s">
        <v>4</v>
      </c>
      <c r="E249" s="28" t="s">
        <v>4</v>
      </c>
      <c r="F249" s="29">
        <v>21.6</v>
      </c>
    </row>
    <row r="250">
      <c r="A250" s="32" t="s">
        <v>34</v>
      </c>
      <c r="B250" s="26" t="s">
        <v>432</v>
      </c>
      <c r="C250" s="7">
        <v>2012.0</v>
      </c>
      <c r="D250" s="30" t="s">
        <v>4</v>
      </c>
      <c r="E250" s="30" t="s">
        <v>4</v>
      </c>
      <c r="F250" s="7">
        <v>25.1</v>
      </c>
    </row>
    <row r="251">
      <c r="A251" s="32" t="s">
        <v>34</v>
      </c>
      <c r="B251" s="26" t="s">
        <v>432</v>
      </c>
      <c r="C251" s="7">
        <v>2020.0</v>
      </c>
      <c r="D251" s="30" t="s">
        <v>4</v>
      </c>
      <c r="E251" s="30" t="s">
        <v>4</v>
      </c>
      <c r="F251" s="31">
        <v>24.6</v>
      </c>
    </row>
    <row r="252">
      <c r="A252" s="32" t="s">
        <v>34</v>
      </c>
      <c r="B252" s="26" t="s">
        <v>432</v>
      </c>
      <c r="C252" s="7">
        <v>2010.0</v>
      </c>
      <c r="D252" s="30" t="s">
        <v>4</v>
      </c>
      <c r="E252" s="30" t="s">
        <v>4</v>
      </c>
      <c r="F252" s="7">
        <v>21.4</v>
      </c>
    </row>
    <row r="253">
      <c r="A253" s="32" t="s">
        <v>34</v>
      </c>
      <c r="B253" s="26" t="s">
        <v>432</v>
      </c>
      <c r="C253" s="7">
        <v>2018.0</v>
      </c>
      <c r="D253" s="30" t="s">
        <v>4</v>
      </c>
      <c r="E253" s="30" t="s">
        <v>4</v>
      </c>
      <c r="F253" s="7">
        <v>19.4</v>
      </c>
    </row>
    <row r="254">
      <c r="A254" s="32" t="s">
        <v>34</v>
      </c>
      <c r="B254" s="26" t="s">
        <v>432</v>
      </c>
      <c r="C254" s="7">
        <v>2016.0</v>
      </c>
      <c r="D254" s="30" t="s">
        <v>4</v>
      </c>
      <c r="E254" s="30" t="s">
        <v>4</v>
      </c>
      <c r="F254" s="7">
        <v>19.3</v>
      </c>
    </row>
    <row r="255">
      <c r="A255" s="32" t="s">
        <v>34</v>
      </c>
      <c r="B255" s="26" t="s">
        <v>432</v>
      </c>
      <c r="C255" s="7">
        <v>2014.0</v>
      </c>
      <c r="D255" s="30" t="s">
        <v>4</v>
      </c>
      <c r="E255" s="30" t="s">
        <v>4</v>
      </c>
      <c r="F255" s="7">
        <v>18.4</v>
      </c>
    </row>
    <row r="256">
      <c r="A256" s="32" t="s">
        <v>34</v>
      </c>
      <c r="B256" s="26" t="s">
        <v>432</v>
      </c>
      <c r="C256" s="7">
        <v>2008.0</v>
      </c>
      <c r="D256" s="9" t="s">
        <v>4</v>
      </c>
      <c r="E256" s="9" t="s">
        <v>4</v>
      </c>
      <c r="F256" s="7">
        <v>16.2</v>
      </c>
    </row>
    <row r="257">
      <c r="A257" s="32" t="s">
        <v>34</v>
      </c>
      <c r="B257" s="26" t="s">
        <v>432</v>
      </c>
      <c r="C257" s="5">
        <v>2022.0</v>
      </c>
      <c r="D257" s="28" t="s">
        <v>4</v>
      </c>
      <c r="E257" s="28" t="s">
        <v>4</v>
      </c>
      <c r="F257" s="29">
        <v>15.4</v>
      </c>
    </row>
    <row r="258">
      <c r="A258" s="32" t="s">
        <v>35</v>
      </c>
      <c r="B258" s="26" t="s">
        <v>433</v>
      </c>
      <c r="C258" s="7">
        <v>2010.0</v>
      </c>
      <c r="D258" s="30" t="s">
        <v>4</v>
      </c>
      <c r="E258" s="30" t="s">
        <v>4</v>
      </c>
      <c r="F258" s="7">
        <v>24.9</v>
      </c>
    </row>
    <row r="259">
      <c r="A259" s="32" t="s">
        <v>35</v>
      </c>
      <c r="B259" s="26" t="s">
        <v>433</v>
      </c>
      <c r="C259" s="7">
        <v>2012.0</v>
      </c>
      <c r="D259" s="30" t="s">
        <v>4</v>
      </c>
      <c r="E259" s="30" t="s">
        <v>4</v>
      </c>
      <c r="F259" s="7">
        <v>22.3</v>
      </c>
    </row>
    <row r="260">
      <c r="A260" s="32" t="s">
        <v>35</v>
      </c>
      <c r="B260" s="26" t="s">
        <v>433</v>
      </c>
      <c r="C260" s="7">
        <v>2008.0</v>
      </c>
      <c r="D260" s="30" t="s">
        <v>4</v>
      </c>
      <c r="E260" s="30" t="s">
        <v>4</v>
      </c>
      <c r="F260" s="7">
        <v>19.7</v>
      </c>
    </row>
    <row r="261">
      <c r="A261" s="32" t="s">
        <v>35</v>
      </c>
      <c r="B261" s="26" t="s">
        <v>433</v>
      </c>
      <c r="C261" s="7">
        <v>2020.0</v>
      </c>
      <c r="D261" s="30" t="s">
        <v>4</v>
      </c>
      <c r="E261" s="30" t="s">
        <v>4</v>
      </c>
      <c r="F261" s="31">
        <v>17.0</v>
      </c>
    </row>
    <row r="262">
      <c r="A262" s="32" t="s">
        <v>35</v>
      </c>
      <c r="B262" s="26" t="s">
        <v>433</v>
      </c>
      <c r="C262" s="7">
        <v>2014.0</v>
      </c>
      <c r="D262" s="30" t="s">
        <v>4</v>
      </c>
      <c r="E262" s="30" t="s">
        <v>4</v>
      </c>
      <c r="F262" s="7">
        <v>16.8</v>
      </c>
    </row>
    <row r="263">
      <c r="A263" s="32" t="s">
        <v>35</v>
      </c>
      <c r="B263" s="26" t="s">
        <v>433</v>
      </c>
      <c r="C263" s="7">
        <v>2018.0</v>
      </c>
      <c r="D263" s="30" t="s">
        <v>4</v>
      </c>
      <c r="E263" s="30" t="s">
        <v>4</v>
      </c>
      <c r="F263" s="7">
        <v>16.6</v>
      </c>
    </row>
    <row r="264">
      <c r="A264" s="32" t="s">
        <v>35</v>
      </c>
      <c r="B264" s="26" t="s">
        <v>433</v>
      </c>
      <c r="C264" s="7">
        <v>2016.0</v>
      </c>
      <c r="D264" s="30" t="s">
        <v>4</v>
      </c>
      <c r="E264" s="30" t="s">
        <v>4</v>
      </c>
      <c r="F264" s="7">
        <v>15.1</v>
      </c>
    </row>
    <row r="265">
      <c r="A265" s="32" t="s">
        <v>35</v>
      </c>
      <c r="B265" s="26" t="s">
        <v>433</v>
      </c>
      <c r="C265" s="5">
        <v>2022.0</v>
      </c>
      <c r="D265" s="28" t="s">
        <v>4</v>
      </c>
      <c r="E265" s="28" t="s">
        <v>4</v>
      </c>
      <c r="F265" s="33">
        <v>16.6</v>
      </c>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sheetData>
  <autoFilter ref="$A$1:$F$265">
    <sortState ref="A1:F265">
      <sortCondition ref="B1:B265"/>
      <sortCondition ref="F1:F265"/>
    </sortState>
  </autoFilter>
  <customSheetViews>
    <customSheetView guid="{DFEEEE61-11AD-4782-AFE8-3C72B3016A4F}" filter="1" showAutoFilter="1">
      <autoFilter ref="$A$1:$F$265">
        <filterColumn colId="1">
          <filters>
            <filter val="CAMP"/>
          </filters>
        </filterColumn>
      </autoFilter>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s>
  <sheetData>
    <row r="1">
      <c r="A1" s="1" t="s">
        <v>1</v>
      </c>
      <c r="B1" s="1" t="s">
        <v>399</v>
      </c>
      <c r="C1" s="1" t="s">
        <v>0</v>
      </c>
      <c r="D1" s="1" t="s">
        <v>36</v>
      </c>
      <c r="E1" s="1" t="s">
        <v>38</v>
      </c>
      <c r="F1" s="1" t="s">
        <v>400</v>
      </c>
    </row>
    <row r="2">
      <c r="A2" s="2" t="s">
        <v>3</v>
      </c>
      <c r="B2" s="1" t="s">
        <v>418</v>
      </c>
      <c r="C2" s="2" t="s">
        <v>434</v>
      </c>
      <c r="D2" s="2" t="s">
        <v>4</v>
      </c>
      <c r="E2" s="2" t="s">
        <v>5</v>
      </c>
      <c r="F2" s="1">
        <v>54.05232870199654</v>
      </c>
      <c r="G2" s="35"/>
      <c r="H2" s="35"/>
      <c r="I2" s="35"/>
      <c r="J2" s="35"/>
      <c r="K2" s="35"/>
      <c r="L2" s="36"/>
      <c r="M2" s="36"/>
    </row>
    <row r="3">
      <c r="A3" s="2" t="s">
        <v>4</v>
      </c>
      <c r="B3" s="1" t="s">
        <v>401</v>
      </c>
      <c r="C3" s="2" t="s">
        <v>434</v>
      </c>
      <c r="D3" s="2" t="s">
        <v>4</v>
      </c>
      <c r="E3" s="2" t="s">
        <v>5</v>
      </c>
      <c r="F3" s="1">
        <v>27.110766847405113</v>
      </c>
      <c r="G3" s="35"/>
      <c r="H3" s="35"/>
      <c r="I3" s="35"/>
      <c r="J3" s="35"/>
      <c r="K3" s="35"/>
      <c r="L3" s="36"/>
      <c r="M3" s="36"/>
    </row>
    <row r="4">
      <c r="A4" s="2" t="s">
        <v>5</v>
      </c>
      <c r="B4" s="1" t="s">
        <v>402</v>
      </c>
      <c r="C4" s="2" t="s">
        <v>434</v>
      </c>
      <c r="D4" s="2" t="s">
        <v>4</v>
      </c>
      <c r="E4" s="2" t="s">
        <v>5</v>
      </c>
      <c r="F4" s="1">
        <v>28.644122057658933</v>
      </c>
      <c r="G4" s="35"/>
      <c r="H4" s="35"/>
      <c r="I4" s="35"/>
      <c r="J4" s="35"/>
      <c r="K4" s="35"/>
      <c r="L4" s="36"/>
      <c r="M4" s="36"/>
    </row>
    <row r="5">
      <c r="A5" s="2" t="s">
        <v>6</v>
      </c>
      <c r="B5" s="1" t="s">
        <v>403</v>
      </c>
      <c r="C5" s="2" t="s">
        <v>434</v>
      </c>
      <c r="D5" s="2" t="s">
        <v>4</v>
      </c>
      <c r="E5" s="2" t="s">
        <v>5</v>
      </c>
      <c r="F5" s="1">
        <v>56.888214658196645</v>
      </c>
      <c r="G5" s="35"/>
      <c r="H5" s="35"/>
      <c r="I5" s="35"/>
      <c r="J5" s="35"/>
      <c r="K5" s="35"/>
      <c r="L5" s="36"/>
      <c r="M5" s="36"/>
    </row>
    <row r="6">
      <c r="A6" s="2" t="s">
        <v>7</v>
      </c>
      <c r="B6" s="1" t="s">
        <v>404</v>
      </c>
      <c r="C6" s="2" t="s">
        <v>434</v>
      </c>
      <c r="D6" s="2" t="s">
        <v>4</v>
      </c>
      <c r="E6" s="2" t="s">
        <v>5</v>
      </c>
      <c r="F6" s="1">
        <v>61.839094675653946</v>
      </c>
      <c r="G6" s="35"/>
      <c r="H6" s="35"/>
      <c r="I6" s="35"/>
      <c r="J6" s="35"/>
      <c r="K6" s="35"/>
      <c r="L6" s="36"/>
      <c r="M6" s="36"/>
    </row>
    <row r="7">
      <c r="A7" s="2" t="s">
        <v>8</v>
      </c>
      <c r="B7" s="1" t="s">
        <v>408</v>
      </c>
      <c r="C7" s="2" t="s">
        <v>434</v>
      </c>
      <c r="D7" s="2" t="s">
        <v>4</v>
      </c>
      <c r="E7" s="2" t="s">
        <v>5</v>
      </c>
      <c r="F7" s="1">
        <v>43.25805230619491</v>
      </c>
      <c r="G7" s="35"/>
      <c r="H7" s="35"/>
      <c r="I7" s="35"/>
      <c r="J7" s="35"/>
      <c r="K7" s="35"/>
      <c r="L7" s="36"/>
      <c r="M7" s="36"/>
    </row>
    <row r="8">
      <c r="A8" s="2" t="s">
        <v>9</v>
      </c>
      <c r="B8" s="1" t="s">
        <v>409</v>
      </c>
      <c r="C8" s="2" t="s">
        <v>434</v>
      </c>
      <c r="D8" s="2" t="s">
        <v>4</v>
      </c>
      <c r="E8" s="2" t="s">
        <v>5</v>
      </c>
      <c r="F8" s="1">
        <v>17.005356687356517</v>
      </c>
      <c r="G8" s="35"/>
      <c r="H8" s="35"/>
      <c r="I8" s="35"/>
      <c r="J8" s="35"/>
      <c r="K8" s="35"/>
      <c r="L8" s="36"/>
      <c r="M8" s="36"/>
    </row>
    <row r="9">
      <c r="A9" s="2" t="s">
        <v>10</v>
      </c>
      <c r="B9" s="1" t="s">
        <v>407</v>
      </c>
      <c r="C9" s="2" t="s">
        <v>434</v>
      </c>
      <c r="D9" s="2" t="s">
        <v>4</v>
      </c>
      <c r="E9" s="2" t="s">
        <v>5</v>
      </c>
      <c r="F9" s="1">
        <v>79.96079341742113</v>
      </c>
      <c r="G9" s="35"/>
      <c r="H9" s="35"/>
      <c r="I9" s="35"/>
      <c r="J9" s="35"/>
      <c r="K9" s="35"/>
      <c r="L9" s="36"/>
      <c r="M9" s="36"/>
    </row>
    <row r="10">
      <c r="A10" s="2" t="s">
        <v>11</v>
      </c>
      <c r="B10" s="1" t="s">
        <v>406</v>
      </c>
      <c r="C10" s="2" t="s">
        <v>434</v>
      </c>
      <c r="D10" s="2" t="s">
        <v>4</v>
      </c>
      <c r="E10" s="2" t="s">
        <v>5</v>
      </c>
      <c r="F10" s="1">
        <v>60.263759057082396</v>
      </c>
      <c r="G10" s="35"/>
      <c r="H10" s="35"/>
      <c r="I10" s="35"/>
      <c r="J10" s="35"/>
      <c r="K10" s="35"/>
      <c r="L10" s="36"/>
      <c r="M10" s="36"/>
    </row>
    <row r="11">
      <c r="A11" s="2" t="s">
        <v>12</v>
      </c>
      <c r="B11" s="1" t="s">
        <v>405</v>
      </c>
      <c r="C11" s="2" t="s">
        <v>434</v>
      </c>
      <c r="D11" s="2" t="s">
        <v>4</v>
      </c>
      <c r="E11" s="2" t="s">
        <v>5</v>
      </c>
      <c r="F11" s="1">
        <v>85.56832694763729</v>
      </c>
      <c r="G11" s="35"/>
      <c r="H11" s="35"/>
      <c r="I11" s="35"/>
      <c r="J11" s="35"/>
      <c r="K11" s="35"/>
      <c r="L11" s="36"/>
      <c r="M11" s="36"/>
    </row>
    <row r="12">
      <c r="A12" s="2" t="s">
        <v>13</v>
      </c>
      <c r="B12" s="1" t="s">
        <v>410</v>
      </c>
      <c r="C12" s="2" t="s">
        <v>434</v>
      </c>
      <c r="D12" s="2" t="s">
        <v>4</v>
      </c>
      <c r="E12" s="2" t="s">
        <v>5</v>
      </c>
      <c r="F12" s="1">
        <v>26.824034334763947</v>
      </c>
      <c r="G12" s="35"/>
      <c r="H12" s="35"/>
      <c r="I12" s="35"/>
      <c r="J12" s="35"/>
      <c r="K12" s="35"/>
      <c r="L12" s="36"/>
      <c r="M12" s="36"/>
    </row>
    <row r="13">
      <c r="A13" s="2" t="s">
        <v>14</v>
      </c>
      <c r="B13" s="1" t="s">
        <v>412</v>
      </c>
      <c r="C13" s="2" t="s">
        <v>434</v>
      </c>
      <c r="D13" s="2" t="s">
        <v>4</v>
      </c>
      <c r="E13" s="2" t="s">
        <v>5</v>
      </c>
      <c r="F13" s="1">
        <v>46.62941673031314</v>
      </c>
      <c r="G13" s="35"/>
      <c r="H13" s="35"/>
      <c r="I13" s="35"/>
      <c r="J13" s="35"/>
      <c r="K13" s="35"/>
      <c r="L13" s="36"/>
      <c r="M13" s="36"/>
    </row>
    <row r="14">
      <c r="A14" s="2" t="s">
        <v>15</v>
      </c>
      <c r="B14" s="1" t="s">
        <v>411</v>
      </c>
      <c r="C14" s="2" t="s">
        <v>434</v>
      </c>
      <c r="D14" s="2" t="s">
        <v>4</v>
      </c>
      <c r="E14" s="2" t="s">
        <v>5</v>
      </c>
      <c r="F14" s="1">
        <v>83.11208588248874</v>
      </c>
      <c r="G14" s="35"/>
      <c r="H14" s="35"/>
      <c r="I14" s="35"/>
      <c r="J14" s="35"/>
      <c r="K14" s="35"/>
      <c r="L14" s="36"/>
      <c r="M14" s="36"/>
    </row>
    <row r="15">
      <c r="A15" s="2" t="s">
        <v>16</v>
      </c>
      <c r="B15" s="1" t="s">
        <v>413</v>
      </c>
      <c r="C15" s="2" t="s">
        <v>434</v>
      </c>
      <c r="D15" s="2" t="s">
        <v>4</v>
      </c>
      <c r="E15" s="2" t="s">
        <v>5</v>
      </c>
      <c r="F15" s="1">
        <v>51.3968941591101</v>
      </c>
      <c r="G15" s="35"/>
      <c r="H15" s="35"/>
      <c r="I15" s="35"/>
      <c r="J15" s="35"/>
      <c r="K15" s="35"/>
      <c r="L15" s="36"/>
      <c r="M15" s="36"/>
    </row>
    <row r="16">
      <c r="A16" s="2" t="s">
        <v>17</v>
      </c>
      <c r="B16" s="1" t="s">
        <v>414</v>
      </c>
      <c r="C16" s="2" t="s">
        <v>434</v>
      </c>
      <c r="D16" s="2" t="s">
        <v>4</v>
      </c>
      <c r="E16" s="2" t="s">
        <v>5</v>
      </c>
      <c r="F16" s="1">
        <v>32.31439419832338</v>
      </c>
      <c r="G16" s="35"/>
      <c r="H16" s="35"/>
      <c r="I16" s="35"/>
      <c r="J16" s="35"/>
      <c r="K16" s="35"/>
      <c r="L16" s="36"/>
      <c r="M16" s="36"/>
    </row>
    <row r="17">
      <c r="A17" s="2" t="s">
        <v>18</v>
      </c>
      <c r="B17" s="1" t="s">
        <v>415</v>
      </c>
      <c r="C17" s="2" t="s">
        <v>434</v>
      </c>
      <c r="D17" s="2" t="s">
        <v>4</v>
      </c>
      <c r="E17" s="2" t="s">
        <v>5</v>
      </c>
      <c r="F17" s="1">
        <v>45.29961792115367</v>
      </c>
      <c r="G17" s="35"/>
      <c r="H17" s="35"/>
      <c r="I17" s="35"/>
      <c r="J17" s="35"/>
      <c r="K17" s="35"/>
      <c r="L17" s="36"/>
      <c r="M17" s="36"/>
    </row>
    <row r="18">
      <c r="A18" s="2" t="s">
        <v>19</v>
      </c>
      <c r="B18" s="1" t="s">
        <v>416</v>
      </c>
      <c r="C18" s="2" t="s">
        <v>434</v>
      </c>
      <c r="D18" s="2" t="s">
        <v>4</v>
      </c>
      <c r="E18" s="2" t="s">
        <v>5</v>
      </c>
      <c r="F18" s="1">
        <v>35.604786865789734</v>
      </c>
      <c r="G18" s="35"/>
      <c r="H18" s="35"/>
      <c r="I18" s="35"/>
      <c r="J18" s="35"/>
      <c r="K18" s="35"/>
      <c r="L18" s="36"/>
      <c r="M18" s="36"/>
    </row>
    <row r="19">
      <c r="A19" s="2" t="s">
        <v>20</v>
      </c>
      <c r="B19" s="1" t="s">
        <v>417</v>
      </c>
      <c r="C19" s="2" t="s">
        <v>434</v>
      </c>
      <c r="D19" s="2" t="s">
        <v>4</v>
      </c>
      <c r="E19" s="2" t="s">
        <v>5</v>
      </c>
      <c r="F19" s="1">
        <v>67.70680011775096</v>
      </c>
      <c r="G19" s="35"/>
      <c r="H19" s="35"/>
      <c r="I19" s="35"/>
      <c r="J19" s="35"/>
      <c r="K19" s="35"/>
      <c r="L19" s="36"/>
      <c r="M19" s="36"/>
    </row>
    <row r="20">
      <c r="A20" s="2" t="s">
        <v>21</v>
      </c>
      <c r="B20" s="1" t="s">
        <v>419</v>
      </c>
      <c r="C20" s="2" t="s">
        <v>434</v>
      </c>
      <c r="D20" s="2" t="s">
        <v>4</v>
      </c>
      <c r="E20" s="2" t="s">
        <v>5</v>
      </c>
      <c r="F20" s="1">
        <v>46.757375976060224</v>
      </c>
      <c r="G20" s="35"/>
      <c r="H20" s="35"/>
      <c r="I20" s="35"/>
      <c r="J20" s="35"/>
      <c r="K20" s="35"/>
      <c r="L20" s="36"/>
      <c r="M20" s="36"/>
    </row>
    <row r="21">
      <c r="A21" s="2" t="s">
        <v>22</v>
      </c>
      <c r="B21" s="1" t="s">
        <v>420</v>
      </c>
      <c r="C21" s="2" t="s">
        <v>434</v>
      </c>
      <c r="D21" s="2" t="s">
        <v>4</v>
      </c>
      <c r="E21" s="2" t="s">
        <v>5</v>
      </c>
      <c r="F21" s="1">
        <v>29.23877961832147</v>
      </c>
      <c r="G21" s="35"/>
      <c r="H21" s="35"/>
      <c r="I21" s="35"/>
      <c r="J21" s="35"/>
      <c r="K21" s="35"/>
      <c r="L21" s="36"/>
      <c r="M21" s="36"/>
    </row>
    <row r="22">
      <c r="A22" s="2" t="s">
        <v>23</v>
      </c>
      <c r="B22" s="1" t="s">
        <v>421</v>
      </c>
      <c r="C22" s="2" t="s">
        <v>434</v>
      </c>
      <c r="D22" s="2" t="s">
        <v>4</v>
      </c>
      <c r="E22" s="2" t="s">
        <v>5</v>
      </c>
      <c r="F22" s="1">
        <v>84.76491862567812</v>
      </c>
      <c r="G22" s="35"/>
      <c r="H22" s="35"/>
      <c r="I22" s="35"/>
      <c r="J22" s="35"/>
      <c r="K22" s="35"/>
      <c r="L22" s="36"/>
      <c r="M22" s="36"/>
    </row>
    <row r="23">
      <c r="A23" s="2" t="s">
        <v>24</v>
      </c>
      <c r="B23" s="1" t="s">
        <v>422</v>
      </c>
      <c r="C23" s="2" t="s">
        <v>434</v>
      </c>
      <c r="D23" s="2" t="s">
        <v>4</v>
      </c>
      <c r="E23" s="2" t="s">
        <v>5</v>
      </c>
      <c r="F23" s="1">
        <v>63.703284258210644</v>
      </c>
      <c r="G23" s="35"/>
      <c r="H23" s="35"/>
      <c r="I23" s="35"/>
      <c r="J23" s="35"/>
      <c r="K23" s="35"/>
      <c r="L23" s="36"/>
      <c r="M23" s="36"/>
    </row>
    <row r="24">
      <c r="A24" s="2" t="s">
        <v>25</v>
      </c>
      <c r="B24" s="1" t="s">
        <v>423</v>
      </c>
      <c r="C24" s="2" t="s">
        <v>434</v>
      </c>
      <c r="D24" s="2" t="s">
        <v>4</v>
      </c>
      <c r="E24" s="2" t="s">
        <v>5</v>
      </c>
      <c r="F24" s="1">
        <v>50.23664101953941</v>
      </c>
      <c r="G24" s="35"/>
      <c r="H24" s="35"/>
      <c r="I24" s="35"/>
      <c r="J24" s="35"/>
      <c r="K24" s="35"/>
      <c r="L24" s="36"/>
      <c r="M24" s="36"/>
    </row>
    <row r="25">
      <c r="A25" s="2" t="s">
        <v>26</v>
      </c>
      <c r="B25" s="1" t="s">
        <v>424</v>
      </c>
      <c r="C25" s="2" t="s">
        <v>434</v>
      </c>
      <c r="D25" s="2" t="s">
        <v>4</v>
      </c>
      <c r="E25" s="2" t="s">
        <v>5</v>
      </c>
      <c r="F25" s="1">
        <v>38.11459789099225</v>
      </c>
      <c r="G25" s="35"/>
      <c r="H25" s="35"/>
      <c r="I25" s="35"/>
      <c r="J25" s="35"/>
      <c r="K25" s="35"/>
      <c r="L25" s="36"/>
      <c r="M25" s="36"/>
    </row>
    <row r="26">
      <c r="A26" s="2" t="s">
        <v>27</v>
      </c>
      <c r="B26" s="1" t="s">
        <v>426</v>
      </c>
      <c r="C26" s="2" t="s">
        <v>434</v>
      </c>
      <c r="D26" s="2" t="s">
        <v>4</v>
      </c>
      <c r="E26" s="2" t="s">
        <v>5</v>
      </c>
      <c r="F26" s="1">
        <v>70.27759650619949</v>
      </c>
      <c r="G26" s="35"/>
      <c r="H26" s="35"/>
      <c r="I26" s="35"/>
      <c r="J26" s="35"/>
      <c r="K26" s="35"/>
      <c r="L26" s="36"/>
      <c r="M26" s="36"/>
    </row>
    <row r="27">
      <c r="A27" s="2" t="s">
        <v>28</v>
      </c>
      <c r="B27" s="1" t="s">
        <v>425</v>
      </c>
      <c r="C27" s="2" t="s">
        <v>434</v>
      </c>
      <c r="D27" s="2" t="s">
        <v>4</v>
      </c>
      <c r="E27" s="2" t="s">
        <v>5</v>
      </c>
      <c r="F27" s="1">
        <v>32.51086547346087</v>
      </c>
      <c r="G27" s="35"/>
      <c r="H27" s="35"/>
      <c r="I27" s="35"/>
      <c r="J27" s="35"/>
      <c r="K27" s="35"/>
      <c r="L27" s="36"/>
      <c r="M27" s="36"/>
    </row>
    <row r="28">
      <c r="A28" s="2" t="s">
        <v>29</v>
      </c>
      <c r="B28" s="1" t="s">
        <v>427</v>
      </c>
      <c r="C28" s="2" t="s">
        <v>434</v>
      </c>
      <c r="D28" s="2" t="s">
        <v>4</v>
      </c>
      <c r="E28" s="2" t="s">
        <v>5</v>
      </c>
      <c r="F28" s="1">
        <v>43.398682944317606</v>
      </c>
      <c r="G28" s="35"/>
      <c r="H28" s="35"/>
      <c r="I28" s="35"/>
      <c r="J28" s="35"/>
      <c r="K28" s="35"/>
      <c r="L28" s="36"/>
      <c r="M28" s="36"/>
    </row>
    <row r="29">
      <c r="A29" s="2" t="s">
        <v>30</v>
      </c>
      <c r="B29" s="1" t="s">
        <v>428</v>
      </c>
      <c r="C29" s="2" t="s">
        <v>434</v>
      </c>
      <c r="D29" s="2" t="s">
        <v>4</v>
      </c>
      <c r="E29" s="2" t="s">
        <v>5</v>
      </c>
      <c r="F29" s="1">
        <v>35.575273092537564</v>
      </c>
      <c r="G29" s="35"/>
      <c r="H29" s="35"/>
      <c r="I29" s="35"/>
      <c r="J29" s="35"/>
      <c r="K29" s="35"/>
      <c r="L29" s="36"/>
      <c r="M29" s="36"/>
    </row>
    <row r="30">
      <c r="A30" s="2" t="s">
        <v>31</v>
      </c>
      <c r="B30" s="1" t="s">
        <v>429</v>
      </c>
      <c r="C30" s="2" t="s">
        <v>434</v>
      </c>
      <c r="D30" s="2" t="s">
        <v>4</v>
      </c>
      <c r="E30" s="2" t="s">
        <v>5</v>
      </c>
      <c r="F30" s="1">
        <v>39.108941868468804</v>
      </c>
      <c r="G30" s="35"/>
      <c r="H30" s="35"/>
      <c r="I30" s="35"/>
      <c r="J30" s="35"/>
      <c r="K30" s="35"/>
      <c r="L30" s="36"/>
      <c r="M30" s="36"/>
    </row>
    <row r="31">
      <c r="A31" s="2" t="s">
        <v>32</v>
      </c>
      <c r="B31" s="1" t="s">
        <v>430</v>
      </c>
      <c r="C31" s="2" t="s">
        <v>434</v>
      </c>
      <c r="D31" s="2" t="s">
        <v>4</v>
      </c>
      <c r="E31" s="2" t="s">
        <v>5</v>
      </c>
      <c r="F31" s="1">
        <v>64.33545261883137</v>
      </c>
      <c r="G31" s="35"/>
      <c r="H31" s="35"/>
      <c r="I31" s="35"/>
      <c r="J31" s="35"/>
      <c r="K31" s="35"/>
      <c r="L31" s="36"/>
      <c r="M31" s="36"/>
    </row>
    <row r="32">
      <c r="A32" s="2" t="s">
        <v>33</v>
      </c>
      <c r="B32" s="1" t="s">
        <v>431</v>
      </c>
      <c r="C32" s="2" t="s">
        <v>434</v>
      </c>
      <c r="D32" s="2" t="s">
        <v>4</v>
      </c>
      <c r="E32" s="2" t="s">
        <v>5</v>
      </c>
      <c r="F32" s="1">
        <v>69.91965713471835</v>
      </c>
      <c r="G32" s="35"/>
      <c r="H32" s="35"/>
      <c r="I32" s="35"/>
      <c r="J32" s="35"/>
      <c r="K32" s="35"/>
      <c r="L32" s="36"/>
      <c r="M32" s="36"/>
    </row>
    <row r="33">
      <c r="A33" s="2" t="s">
        <v>34</v>
      </c>
      <c r="B33" s="1" t="s">
        <v>432</v>
      </c>
      <c r="C33" s="2" t="s">
        <v>434</v>
      </c>
      <c r="D33" s="2" t="s">
        <v>4</v>
      </c>
      <c r="E33" s="2" t="s">
        <v>5</v>
      </c>
      <c r="F33" s="1">
        <v>85.87264826042832</v>
      </c>
      <c r="G33" s="35"/>
      <c r="H33" s="35"/>
      <c r="I33" s="35"/>
      <c r="J33" s="35"/>
      <c r="K33" s="35"/>
      <c r="L33" s="36"/>
      <c r="M33" s="36"/>
    </row>
    <row r="34">
      <c r="A34" s="2" t="s">
        <v>35</v>
      </c>
      <c r="B34" s="1" t="s">
        <v>433</v>
      </c>
      <c r="C34" s="2" t="s">
        <v>434</v>
      </c>
      <c r="D34" s="2" t="s">
        <v>4</v>
      </c>
      <c r="E34" s="2" t="s">
        <v>5</v>
      </c>
      <c r="F34" s="1">
        <v>37.09833913589407</v>
      </c>
      <c r="G34" s="35"/>
      <c r="H34" s="35"/>
      <c r="I34" s="35"/>
      <c r="J34" s="35"/>
      <c r="K34" s="35"/>
      <c r="L34" s="36"/>
      <c r="M34" s="36"/>
    </row>
    <row r="35">
      <c r="A35" s="2" t="s">
        <v>3</v>
      </c>
      <c r="B35" s="1" t="s">
        <v>418</v>
      </c>
      <c r="C35" s="2" t="s">
        <v>435</v>
      </c>
      <c r="D35" s="2" t="s">
        <v>4</v>
      </c>
      <c r="E35" s="2" t="s">
        <v>5</v>
      </c>
      <c r="F35" s="1">
        <v>55.496491601105674</v>
      </c>
      <c r="G35" s="35"/>
      <c r="H35" s="35"/>
      <c r="I35" s="35"/>
      <c r="J35" s="35"/>
      <c r="K35" s="35"/>
      <c r="L35" s="36"/>
      <c r="M35" s="36"/>
    </row>
    <row r="36">
      <c r="A36" s="2" t="s">
        <v>4</v>
      </c>
      <c r="B36" s="1" t="s">
        <v>401</v>
      </c>
      <c r="C36" s="2" t="s">
        <v>435</v>
      </c>
      <c r="D36" s="2" t="s">
        <v>4</v>
      </c>
      <c r="E36" s="2" t="s">
        <v>5</v>
      </c>
      <c r="F36" s="1">
        <v>54.73667748367674</v>
      </c>
      <c r="G36" s="35"/>
      <c r="H36" s="35"/>
      <c r="I36" s="35"/>
      <c r="J36" s="35"/>
      <c r="K36" s="35"/>
      <c r="L36" s="36"/>
      <c r="M36" s="36"/>
    </row>
    <row r="37">
      <c r="A37" s="2" t="s">
        <v>5</v>
      </c>
      <c r="B37" s="1" t="s">
        <v>402</v>
      </c>
      <c r="C37" s="2" t="s">
        <v>435</v>
      </c>
      <c r="D37" s="2" t="s">
        <v>4</v>
      </c>
      <c r="E37" s="2" t="s">
        <v>5</v>
      </c>
      <c r="F37" s="1">
        <v>34.003774418960504</v>
      </c>
      <c r="G37" s="35"/>
      <c r="H37" s="35"/>
      <c r="I37" s="35"/>
      <c r="J37" s="35"/>
      <c r="K37" s="35"/>
      <c r="L37" s="36"/>
      <c r="M37" s="36"/>
    </row>
    <row r="38">
      <c r="A38" s="2" t="s">
        <v>6</v>
      </c>
      <c r="B38" s="1" t="s">
        <v>403</v>
      </c>
      <c r="C38" s="2" t="s">
        <v>435</v>
      </c>
      <c r="D38" s="2" t="s">
        <v>4</v>
      </c>
      <c r="E38" s="2" t="s">
        <v>5</v>
      </c>
      <c r="F38" s="1">
        <v>83.5421888053467</v>
      </c>
      <c r="G38" s="35"/>
      <c r="H38" s="35"/>
      <c r="I38" s="35"/>
      <c r="J38" s="35"/>
      <c r="K38" s="35"/>
      <c r="L38" s="36"/>
      <c r="M38" s="36"/>
    </row>
    <row r="39">
      <c r="A39" s="2" t="s">
        <v>7</v>
      </c>
      <c r="B39" s="1" t="s">
        <v>404</v>
      </c>
      <c r="C39" s="2" t="s">
        <v>435</v>
      </c>
      <c r="D39" s="2" t="s">
        <v>4</v>
      </c>
      <c r="E39" s="2" t="s">
        <v>5</v>
      </c>
      <c r="F39" s="1">
        <v>49.32790726353434</v>
      </c>
      <c r="G39" s="35"/>
      <c r="H39" s="35"/>
      <c r="I39" s="35"/>
      <c r="J39" s="35"/>
      <c r="K39" s="35"/>
      <c r="L39" s="36"/>
      <c r="M39" s="36"/>
    </row>
    <row r="40">
      <c r="A40" s="2" t="s">
        <v>8</v>
      </c>
      <c r="B40" s="1" t="s">
        <v>408</v>
      </c>
      <c r="C40" s="2" t="s">
        <v>435</v>
      </c>
      <c r="D40" s="2" t="s">
        <v>4</v>
      </c>
      <c r="E40" s="2" t="s">
        <v>5</v>
      </c>
      <c r="F40" s="1">
        <v>34.66900226260857</v>
      </c>
      <c r="G40" s="35"/>
      <c r="H40" s="35"/>
      <c r="I40" s="35"/>
      <c r="J40" s="35"/>
      <c r="K40" s="35"/>
      <c r="L40" s="36"/>
      <c r="M40" s="36"/>
    </row>
    <row r="41">
      <c r="A41" s="2" t="s">
        <v>9</v>
      </c>
      <c r="B41" s="1" t="s">
        <v>409</v>
      </c>
      <c r="C41" s="2" t="s">
        <v>435</v>
      </c>
      <c r="D41" s="2" t="s">
        <v>4</v>
      </c>
      <c r="E41" s="2" t="s">
        <v>5</v>
      </c>
      <c r="F41" s="1">
        <v>34.5333678667012</v>
      </c>
      <c r="G41" s="35"/>
      <c r="H41" s="35"/>
      <c r="I41" s="35"/>
      <c r="J41" s="35"/>
      <c r="K41" s="35"/>
      <c r="L41" s="36"/>
      <c r="M41" s="36"/>
    </row>
    <row r="42">
      <c r="A42" s="2" t="s">
        <v>10</v>
      </c>
      <c r="B42" s="1" t="s">
        <v>407</v>
      </c>
      <c r="C42" s="2" t="s">
        <v>435</v>
      </c>
      <c r="D42" s="2" t="s">
        <v>4</v>
      </c>
      <c r="E42" s="2" t="s">
        <v>5</v>
      </c>
      <c r="F42" s="1">
        <v>87.53739461517542</v>
      </c>
      <c r="G42" s="35"/>
      <c r="H42" s="35"/>
      <c r="I42" s="35"/>
      <c r="J42" s="35"/>
      <c r="K42" s="35"/>
      <c r="L42" s="36"/>
      <c r="M42" s="36"/>
    </row>
    <row r="43">
      <c r="A43" s="2" t="s">
        <v>11</v>
      </c>
      <c r="B43" s="1" t="s">
        <v>406</v>
      </c>
      <c r="C43" s="2" t="s">
        <v>435</v>
      </c>
      <c r="D43" s="2" t="s">
        <v>4</v>
      </c>
      <c r="E43" s="2" t="s">
        <v>5</v>
      </c>
      <c r="F43" s="1">
        <v>47.12131596984236</v>
      </c>
      <c r="G43" s="35"/>
      <c r="H43" s="35"/>
      <c r="I43" s="35"/>
      <c r="J43" s="35"/>
      <c r="K43" s="35"/>
      <c r="L43" s="36"/>
      <c r="M43" s="36"/>
    </row>
    <row r="44">
      <c r="A44" s="2" t="s">
        <v>12</v>
      </c>
      <c r="B44" s="1" t="s">
        <v>405</v>
      </c>
      <c r="C44" s="2" t="s">
        <v>435</v>
      </c>
      <c r="D44" s="2" t="s">
        <v>4</v>
      </c>
      <c r="E44" s="2" t="s">
        <v>5</v>
      </c>
      <c r="F44" s="1">
        <v>102.77957336780867</v>
      </c>
      <c r="G44" s="35"/>
      <c r="H44" s="35"/>
      <c r="I44" s="35"/>
      <c r="J44" s="35"/>
      <c r="K44" s="35"/>
      <c r="L44" s="36"/>
      <c r="M44" s="36"/>
    </row>
    <row r="45">
      <c r="A45" s="2" t="s">
        <v>13</v>
      </c>
      <c r="B45" s="1" t="s">
        <v>410</v>
      </c>
      <c r="C45" s="2" t="s">
        <v>435</v>
      </c>
      <c r="D45" s="2" t="s">
        <v>4</v>
      </c>
      <c r="E45" s="2" t="s">
        <v>5</v>
      </c>
      <c r="F45" s="1">
        <v>46.00189419564335</v>
      </c>
      <c r="G45" s="35"/>
      <c r="H45" s="35"/>
      <c r="I45" s="35"/>
      <c r="J45" s="35"/>
      <c r="K45" s="35"/>
      <c r="L45" s="36"/>
      <c r="M45" s="36"/>
    </row>
    <row r="46">
      <c r="A46" s="2" t="s">
        <v>14</v>
      </c>
      <c r="B46" s="1" t="s">
        <v>412</v>
      </c>
      <c r="C46" s="2" t="s">
        <v>435</v>
      </c>
      <c r="D46" s="2" t="s">
        <v>4</v>
      </c>
      <c r="E46" s="2" t="s">
        <v>5</v>
      </c>
      <c r="F46" s="1">
        <v>50.14797763893456</v>
      </c>
      <c r="G46" s="35"/>
      <c r="H46" s="35"/>
      <c r="I46" s="35"/>
      <c r="J46" s="35"/>
      <c r="K46" s="35"/>
      <c r="L46" s="36"/>
      <c r="M46" s="36"/>
    </row>
    <row r="47">
      <c r="A47" s="2" t="s">
        <v>15</v>
      </c>
      <c r="B47" s="1" t="s">
        <v>411</v>
      </c>
      <c r="C47" s="2" t="s">
        <v>435</v>
      </c>
      <c r="D47" s="2" t="s">
        <v>4</v>
      </c>
      <c r="E47" s="2" t="s">
        <v>5</v>
      </c>
      <c r="F47" s="1">
        <v>97.40412148523681</v>
      </c>
      <c r="G47" s="35"/>
      <c r="H47" s="35"/>
      <c r="I47" s="35"/>
      <c r="J47" s="35"/>
      <c r="K47" s="35"/>
      <c r="L47" s="36"/>
      <c r="M47" s="36"/>
    </row>
    <row r="48">
      <c r="A48" s="2" t="s">
        <v>16</v>
      </c>
      <c r="B48" s="1" t="s">
        <v>413</v>
      </c>
      <c r="C48" s="2" t="s">
        <v>435</v>
      </c>
      <c r="D48" s="2" t="s">
        <v>4</v>
      </c>
      <c r="E48" s="2" t="s">
        <v>5</v>
      </c>
      <c r="F48" s="1">
        <v>59.791849623498194</v>
      </c>
      <c r="G48" s="35"/>
      <c r="H48" s="35"/>
      <c r="I48" s="35"/>
      <c r="J48" s="35"/>
      <c r="K48" s="35"/>
      <c r="L48" s="36"/>
      <c r="M48" s="36"/>
    </row>
    <row r="49">
      <c r="A49" s="2" t="s">
        <v>17</v>
      </c>
      <c r="B49" s="1" t="s">
        <v>414</v>
      </c>
      <c r="C49" s="2" t="s">
        <v>435</v>
      </c>
      <c r="D49" s="2" t="s">
        <v>4</v>
      </c>
      <c r="E49" s="2" t="s">
        <v>5</v>
      </c>
      <c r="F49" s="1">
        <v>36.833815983335874</v>
      </c>
      <c r="G49" s="35"/>
      <c r="H49" s="35"/>
      <c r="I49" s="35"/>
      <c r="J49" s="35"/>
      <c r="K49" s="35"/>
      <c r="L49" s="36"/>
      <c r="M49" s="36"/>
    </row>
    <row r="50">
      <c r="A50" s="2" t="s">
        <v>18</v>
      </c>
      <c r="B50" s="1" t="s">
        <v>415</v>
      </c>
      <c r="C50" s="2" t="s">
        <v>435</v>
      </c>
      <c r="D50" s="2" t="s">
        <v>4</v>
      </c>
      <c r="E50" s="2" t="s">
        <v>5</v>
      </c>
      <c r="F50" s="1">
        <v>49.41066832619797</v>
      </c>
      <c r="G50" s="35"/>
      <c r="H50" s="35"/>
      <c r="I50" s="35"/>
      <c r="J50" s="35"/>
      <c r="K50" s="35"/>
      <c r="L50" s="36"/>
      <c r="M50" s="36"/>
    </row>
    <row r="51">
      <c r="A51" s="2" t="s">
        <v>19</v>
      </c>
      <c r="B51" s="1" t="s">
        <v>416</v>
      </c>
      <c r="C51" s="2" t="s">
        <v>435</v>
      </c>
      <c r="D51" s="2" t="s">
        <v>4</v>
      </c>
      <c r="E51" s="2" t="s">
        <v>5</v>
      </c>
      <c r="F51" s="1">
        <v>43.89053903706199</v>
      </c>
      <c r="G51" s="35"/>
      <c r="H51" s="35"/>
      <c r="I51" s="35"/>
      <c r="J51" s="35"/>
      <c r="K51" s="35"/>
      <c r="L51" s="36"/>
      <c r="M51" s="36"/>
    </row>
    <row r="52">
      <c r="A52" s="2" t="s">
        <v>20</v>
      </c>
      <c r="B52" s="1" t="s">
        <v>417</v>
      </c>
      <c r="C52" s="2" t="s">
        <v>435</v>
      </c>
      <c r="D52" s="2" t="s">
        <v>4</v>
      </c>
      <c r="E52" s="2" t="s">
        <v>5</v>
      </c>
      <c r="F52" s="1">
        <v>75.19023128515143</v>
      </c>
      <c r="G52" s="35"/>
      <c r="H52" s="35"/>
      <c r="I52" s="35"/>
      <c r="J52" s="35"/>
      <c r="K52" s="35"/>
      <c r="L52" s="36"/>
      <c r="M52" s="36"/>
    </row>
    <row r="53">
      <c r="A53" s="2" t="s">
        <v>21</v>
      </c>
      <c r="B53" s="1" t="s">
        <v>419</v>
      </c>
      <c r="C53" s="2" t="s">
        <v>435</v>
      </c>
      <c r="D53" s="2" t="s">
        <v>4</v>
      </c>
      <c r="E53" s="2" t="s">
        <v>5</v>
      </c>
      <c r="F53" s="1">
        <v>65.91957811470007</v>
      </c>
      <c r="G53" s="35"/>
      <c r="H53" s="35"/>
      <c r="I53" s="35"/>
      <c r="J53" s="35"/>
      <c r="K53" s="35"/>
      <c r="L53" s="36"/>
      <c r="M53" s="36"/>
    </row>
    <row r="54">
      <c r="A54" s="2" t="s">
        <v>22</v>
      </c>
      <c r="B54" s="1" t="s">
        <v>420</v>
      </c>
      <c r="C54" s="2" t="s">
        <v>435</v>
      </c>
      <c r="D54" s="2" t="s">
        <v>4</v>
      </c>
      <c r="E54" s="2" t="s">
        <v>5</v>
      </c>
      <c r="F54" s="1">
        <v>19.262146482958666</v>
      </c>
      <c r="G54" s="35"/>
      <c r="H54" s="35"/>
      <c r="I54" s="35"/>
      <c r="J54" s="35"/>
      <c r="K54" s="35"/>
      <c r="L54" s="36"/>
      <c r="M54" s="36"/>
    </row>
    <row r="55">
      <c r="A55" s="2" t="s">
        <v>23</v>
      </c>
      <c r="B55" s="1" t="s">
        <v>421</v>
      </c>
      <c r="C55" s="2" t="s">
        <v>435</v>
      </c>
      <c r="D55" s="2" t="s">
        <v>4</v>
      </c>
      <c r="E55" s="2" t="s">
        <v>5</v>
      </c>
      <c r="F55" s="1">
        <v>54.788891552237786</v>
      </c>
      <c r="G55" s="35"/>
      <c r="H55" s="35"/>
      <c r="I55" s="35"/>
      <c r="J55" s="35"/>
      <c r="K55" s="35"/>
      <c r="L55" s="36"/>
      <c r="M55" s="36"/>
    </row>
    <row r="56">
      <c r="A56" s="2" t="s">
        <v>24</v>
      </c>
      <c r="B56" s="1" t="s">
        <v>422</v>
      </c>
      <c r="C56" s="2" t="s">
        <v>435</v>
      </c>
      <c r="D56" s="2" t="s">
        <v>4</v>
      </c>
      <c r="E56" s="2" t="s">
        <v>5</v>
      </c>
      <c r="F56" s="1">
        <v>61.63460711521371</v>
      </c>
      <c r="G56" s="35"/>
      <c r="H56" s="35"/>
      <c r="I56" s="35"/>
      <c r="J56" s="35"/>
      <c r="K56" s="35"/>
      <c r="L56" s="36"/>
      <c r="M56" s="36"/>
    </row>
    <row r="57">
      <c r="A57" s="2" t="s">
        <v>25</v>
      </c>
      <c r="B57" s="1" t="s">
        <v>423</v>
      </c>
      <c r="C57" s="2" t="s">
        <v>435</v>
      </c>
      <c r="D57" s="2" t="s">
        <v>4</v>
      </c>
      <c r="E57" s="2" t="s">
        <v>5</v>
      </c>
      <c r="F57" s="1">
        <v>47.58128469468676</v>
      </c>
      <c r="G57" s="35"/>
      <c r="H57" s="35"/>
      <c r="I57" s="35"/>
      <c r="J57" s="35"/>
      <c r="K57" s="35"/>
      <c r="L57" s="36"/>
      <c r="M57" s="36"/>
    </row>
    <row r="58">
      <c r="A58" s="2" t="s">
        <v>26</v>
      </c>
      <c r="B58" s="1" t="s">
        <v>424</v>
      </c>
      <c r="C58" s="2" t="s">
        <v>435</v>
      </c>
      <c r="D58" s="2" t="s">
        <v>4</v>
      </c>
      <c r="E58" s="2" t="s">
        <v>5</v>
      </c>
      <c r="F58" s="1">
        <v>63.422265443321635</v>
      </c>
      <c r="G58" s="35"/>
      <c r="H58" s="35"/>
      <c r="I58" s="35"/>
      <c r="J58" s="35"/>
      <c r="K58" s="35"/>
      <c r="L58" s="36"/>
      <c r="M58" s="36"/>
    </row>
    <row r="59">
      <c r="A59" s="2" t="s">
        <v>27</v>
      </c>
      <c r="B59" s="1" t="s">
        <v>426</v>
      </c>
      <c r="C59" s="2" t="s">
        <v>435</v>
      </c>
      <c r="D59" s="2" t="s">
        <v>4</v>
      </c>
      <c r="E59" s="2" t="s">
        <v>5</v>
      </c>
      <c r="F59" s="1">
        <v>64.91398896462188</v>
      </c>
      <c r="G59" s="35"/>
      <c r="H59" s="35"/>
      <c r="I59" s="35"/>
      <c r="J59" s="35"/>
      <c r="K59" s="35"/>
      <c r="L59" s="36"/>
      <c r="M59" s="36"/>
    </row>
    <row r="60">
      <c r="A60" s="2" t="s">
        <v>28</v>
      </c>
      <c r="B60" s="1" t="s">
        <v>425</v>
      </c>
      <c r="C60" s="2" t="s">
        <v>435</v>
      </c>
      <c r="D60" s="2" t="s">
        <v>4</v>
      </c>
      <c r="E60" s="2" t="s">
        <v>5</v>
      </c>
      <c r="F60" s="1">
        <v>21.013553742163694</v>
      </c>
      <c r="G60" s="35"/>
      <c r="H60" s="35"/>
      <c r="I60" s="35"/>
      <c r="J60" s="35"/>
      <c r="K60" s="35"/>
      <c r="L60" s="36"/>
      <c r="M60" s="36"/>
    </row>
    <row r="61">
      <c r="A61" s="2" t="s">
        <v>29</v>
      </c>
      <c r="B61" s="1" t="s">
        <v>427</v>
      </c>
      <c r="C61" s="2" t="s">
        <v>435</v>
      </c>
      <c r="D61" s="2" t="s">
        <v>4</v>
      </c>
      <c r="E61" s="2" t="s">
        <v>5</v>
      </c>
      <c r="F61" s="1">
        <v>34.52508823078104</v>
      </c>
      <c r="G61" s="35"/>
      <c r="H61" s="35"/>
      <c r="I61" s="35"/>
      <c r="J61" s="35"/>
      <c r="K61" s="35"/>
      <c r="L61" s="36"/>
      <c r="M61" s="36"/>
    </row>
    <row r="62">
      <c r="A62" s="2" t="s">
        <v>30</v>
      </c>
      <c r="B62" s="1" t="s">
        <v>428</v>
      </c>
      <c r="C62" s="2" t="s">
        <v>435</v>
      </c>
      <c r="D62" s="2" t="s">
        <v>4</v>
      </c>
      <c r="E62" s="2" t="s">
        <v>5</v>
      </c>
      <c r="F62" s="1">
        <v>56.72507248203706</v>
      </c>
      <c r="G62" s="35"/>
      <c r="H62" s="35"/>
      <c r="I62" s="35"/>
      <c r="J62" s="35"/>
      <c r="K62" s="35"/>
      <c r="L62" s="36"/>
      <c r="M62" s="36"/>
    </row>
    <row r="63">
      <c r="A63" s="2" t="s">
        <v>31</v>
      </c>
      <c r="B63" s="1" t="s">
        <v>429</v>
      </c>
      <c r="C63" s="2" t="s">
        <v>435</v>
      </c>
      <c r="D63" s="2" t="s">
        <v>4</v>
      </c>
      <c r="E63" s="2" t="s">
        <v>5</v>
      </c>
      <c r="F63" s="1">
        <v>39.519443566234585</v>
      </c>
      <c r="G63" s="35"/>
      <c r="H63" s="35"/>
      <c r="I63" s="35"/>
      <c r="J63" s="35"/>
      <c r="K63" s="35"/>
      <c r="L63" s="36"/>
      <c r="M63" s="36"/>
    </row>
    <row r="64">
      <c r="A64" s="2" t="s">
        <v>32</v>
      </c>
      <c r="B64" s="1" t="s">
        <v>430</v>
      </c>
      <c r="C64" s="2" t="s">
        <v>435</v>
      </c>
      <c r="D64" s="2" t="s">
        <v>4</v>
      </c>
      <c r="E64" s="2" t="s">
        <v>5</v>
      </c>
      <c r="F64" s="1">
        <v>49.37146329421594</v>
      </c>
      <c r="G64" s="35"/>
      <c r="H64" s="35"/>
      <c r="I64" s="35"/>
      <c r="J64" s="35"/>
      <c r="K64" s="35"/>
      <c r="L64" s="36"/>
      <c r="M64" s="36"/>
    </row>
    <row r="65">
      <c r="A65" s="2" t="s">
        <v>33</v>
      </c>
      <c r="B65" s="1" t="s">
        <v>431</v>
      </c>
      <c r="C65" s="2" t="s">
        <v>435</v>
      </c>
      <c r="D65" s="2" t="s">
        <v>4</v>
      </c>
      <c r="E65" s="2" t="s">
        <v>5</v>
      </c>
      <c r="F65" s="1">
        <v>57.059069406386634</v>
      </c>
      <c r="G65" s="35"/>
      <c r="H65" s="35"/>
      <c r="I65" s="35"/>
      <c r="J65" s="35"/>
      <c r="K65" s="35"/>
      <c r="L65" s="36"/>
      <c r="M65" s="36"/>
    </row>
    <row r="66">
      <c r="A66" s="2" t="s">
        <v>34</v>
      </c>
      <c r="B66" s="1" t="s">
        <v>432</v>
      </c>
      <c r="C66" s="2" t="s">
        <v>435</v>
      </c>
      <c r="D66" s="2" t="s">
        <v>4</v>
      </c>
      <c r="E66" s="2" t="s">
        <v>5</v>
      </c>
      <c r="F66" s="1">
        <v>56.01942006562275</v>
      </c>
      <c r="G66" s="35"/>
      <c r="H66" s="35"/>
      <c r="I66" s="35"/>
      <c r="J66" s="35"/>
      <c r="K66" s="35"/>
      <c r="L66" s="36"/>
      <c r="M66" s="36"/>
    </row>
    <row r="67">
      <c r="A67" s="2" t="s">
        <v>35</v>
      </c>
      <c r="B67" s="1" t="s">
        <v>433</v>
      </c>
      <c r="C67" s="2" t="s">
        <v>435</v>
      </c>
      <c r="D67" s="2" t="s">
        <v>4</v>
      </c>
      <c r="E67" s="2" t="s">
        <v>5</v>
      </c>
      <c r="F67" s="1">
        <v>61.29776117224671</v>
      </c>
      <c r="G67" s="35"/>
      <c r="H67" s="35"/>
      <c r="I67" s="35"/>
      <c r="J67" s="35"/>
      <c r="K67" s="35"/>
      <c r="L67" s="36"/>
      <c r="M67" s="36"/>
    </row>
    <row r="68">
      <c r="A68" s="2" t="s">
        <v>3</v>
      </c>
      <c r="B68" s="1" t="s">
        <v>418</v>
      </c>
      <c r="C68" s="2" t="s">
        <v>436</v>
      </c>
      <c r="D68" s="2" t="s">
        <v>4</v>
      </c>
      <c r="E68" s="2" t="s">
        <v>5</v>
      </c>
      <c r="F68" s="1">
        <v>52.69131869695143</v>
      </c>
      <c r="G68" s="35"/>
      <c r="H68" s="35"/>
      <c r="I68" s="35"/>
      <c r="J68" s="35"/>
      <c r="K68" s="35"/>
      <c r="L68" s="36"/>
      <c r="M68" s="36"/>
    </row>
    <row r="69">
      <c r="A69" s="2" t="s">
        <v>4</v>
      </c>
      <c r="B69" s="1" t="s">
        <v>401</v>
      </c>
      <c r="C69" s="2" t="s">
        <v>436</v>
      </c>
      <c r="D69" s="2" t="s">
        <v>4</v>
      </c>
      <c r="E69" s="2" t="s">
        <v>5</v>
      </c>
      <c r="F69" s="1">
        <v>19.695119549375665</v>
      </c>
      <c r="G69" s="35"/>
      <c r="H69" s="35"/>
      <c r="I69" s="35"/>
      <c r="J69" s="35"/>
      <c r="K69" s="35"/>
      <c r="L69" s="36"/>
      <c r="M69" s="36"/>
    </row>
    <row r="70">
      <c r="A70" s="2" t="s">
        <v>5</v>
      </c>
      <c r="B70" s="1" t="s">
        <v>402</v>
      </c>
      <c r="C70" s="2" t="s">
        <v>436</v>
      </c>
      <c r="D70" s="2" t="s">
        <v>4</v>
      </c>
      <c r="E70" s="2" t="s">
        <v>5</v>
      </c>
      <c r="F70" s="1">
        <v>58.33404821137514</v>
      </c>
      <c r="G70" s="35"/>
      <c r="H70" s="35"/>
      <c r="I70" s="35"/>
      <c r="J70" s="35"/>
      <c r="K70" s="35"/>
      <c r="L70" s="36"/>
      <c r="M70" s="36"/>
    </row>
    <row r="71">
      <c r="A71" s="2" t="s">
        <v>6</v>
      </c>
      <c r="B71" s="1" t="s">
        <v>403</v>
      </c>
      <c r="C71" s="2" t="s">
        <v>436</v>
      </c>
      <c r="D71" s="2" t="s">
        <v>4</v>
      </c>
      <c r="E71" s="2" t="s">
        <v>5</v>
      </c>
      <c r="F71" s="1">
        <v>36.33060853769301</v>
      </c>
      <c r="G71" s="35"/>
      <c r="H71" s="35"/>
      <c r="I71" s="35"/>
      <c r="J71" s="35"/>
      <c r="K71" s="35"/>
      <c r="L71" s="36"/>
      <c r="M71" s="36"/>
    </row>
    <row r="72">
      <c r="A72" s="2" t="s">
        <v>7</v>
      </c>
      <c r="B72" s="1" t="s">
        <v>404</v>
      </c>
      <c r="C72" s="2" t="s">
        <v>436</v>
      </c>
      <c r="D72" s="2" t="s">
        <v>4</v>
      </c>
      <c r="E72" s="2" t="s">
        <v>5</v>
      </c>
      <c r="F72" s="1">
        <v>48.94163709776092</v>
      </c>
      <c r="G72" s="35"/>
      <c r="H72" s="35"/>
      <c r="I72" s="35"/>
      <c r="J72" s="35"/>
      <c r="K72" s="35"/>
      <c r="L72" s="36"/>
      <c r="M72" s="36"/>
    </row>
    <row r="73">
      <c r="A73" s="2" t="s">
        <v>8</v>
      </c>
      <c r="B73" s="1" t="s">
        <v>408</v>
      </c>
      <c r="C73" s="2" t="s">
        <v>436</v>
      </c>
      <c r="D73" s="2" t="s">
        <v>4</v>
      </c>
      <c r="E73" s="2" t="s">
        <v>5</v>
      </c>
      <c r="F73" s="1">
        <v>27.683959913626044</v>
      </c>
      <c r="G73" s="35"/>
      <c r="H73" s="35"/>
      <c r="I73" s="35"/>
      <c r="J73" s="35"/>
      <c r="K73" s="35"/>
      <c r="L73" s="36"/>
      <c r="M73" s="36"/>
    </row>
    <row r="74">
      <c r="A74" s="2" t="s">
        <v>9</v>
      </c>
      <c r="B74" s="1" t="s">
        <v>409</v>
      </c>
      <c r="C74" s="2" t="s">
        <v>436</v>
      </c>
      <c r="D74" s="2" t="s">
        <v>4</v>
      </c>
      <c r="E74" s="2" t="s">
        <v>5</v>
      </c>
      <c r="F74" s="1">
        <v>17.43071291615827</v>
      </c>
      <c r="G74" s="35"/>
      <c r="H74" s="35"/>
      <c r="I74" s="35"/>
      <c r="J74" s="35"/>
      <c r="K74" s="35"/>
      <c r="L74" s="36"/>
      <c r="M74" s="36"/>
    </row>
    <row r="75">
      <c r="A75" s="2" t="s">
        <v>10</v>
      </c>
      <c r="B75" s="1" t="s">
        <v>407</v>
      </c>
      <c r="C75" s="2" t="s">
        <v>436</v>
      </c>
      <c r="D75" s="2" t="s">
        <v>4</v>
      </c>
      <c r="E75" s="2" t="s">
        <v>5</v>
      </c>
      <c r="F75" s="1">
        <v>78.07187649532828</v>
      </c>
      <c r="G75" s="35"/>
      <c r="H75" s="35"/>
      <c r="I75" s="35"/>
      <c r="J75" s="35"/>
      <c r="K75" s="35"/>
      <c r="L75" s="36"/>
      <c r="M75" s="36"/>
    </row>
    <row r="76">
      <c r="A76" s="2" t="s">
        <v>11</v>
      </c>
      <c r="B76" s="1" t="s">
        <v>406</v>
      </c>
      <c r="C76" s="2" t="s">
        <v>436</v>
      </c>
      <c r="D76" s="2" t="s">
        <v>4</v>
      </c>
      <c r="E76" s="2" t="s">
        <v>5</v>
      </c>
      <c r="F76" s="1">
        <v>46.50622020695268</v>
      </c>
      <c r="G76" s="35"/>
      <c r="H76" s="35"/>
      <c r="I76" s="35"/>
      <c r="J76" s="35"/>
      <c r="K76" s="35"/>
      <c r="L76" s="36"/>
      <c r="M76" s="36"/>
    </row>
    <row r="77">
      <c r="A77" s="2" t="s">
        <v>12</v>
      </c>
      <c r="B77" s="1" t="s">
        <v>405</v>
      </c>
      <c r="C77" s="2" t="s">
        <v>436</v>
      </c>
      <c r="D77" s="2" t="s">
        <v>4</v>
      </c>
      <c r="E77" s="2" t="s">
        <v>5</v>
      </c>
      <c r="F77" s="1">
        <v>99.34770389155413</v>
      </c>
      <c r="G77" s="35"/>
      <c r="H77" s="35"/>
      <c r="I77" s="35"/>
      <c r="J77" s="35"/>
      <c r="K77" s="35"/>
      <c r="L77" s="36"/>
      <c r="M77" s="36"/>
    </row>
    <row r="78">
      <c r="A78" s="2" t="s">
        <v>13</v>
      </c>
      <c r="B78" s="1" t="s">
        <v>410</v>
      </c>
      <c r="C78" s="2" t="s">
        <v>436</v>
      </c>
      <c r="D78" s="2" t="s">
        <v>4</v>
      </c>
      <c r="E78" s="2" t="s">
        <v>5</v>
      </c>
      <c r="F78" s="1">
        <v>43.54570938682198</v>
      </c>
      <c r="G78" s="35"/>
      <c r="H78" s="35"/>
      <c r="I78" s="35"/>
      <c r="J78" s="35"/>
      <c r="K78" s="35"/>
      <c r="L78" s="36"/>
      <c r="M78" s="36"/>
    </row>
    <row r="79">
      <c r="A79" s="2" t="s">
        <v>14</v>
      </c>
      <c r="B79" s="1" t="s">
        <v>412</v>
      </c>
      <c r="C79" s="2" t="s">
        <v>436</v>
      </c>
      <c r="D79" s="2" t="s">
        <v>4</v>
      </c>
      <c r="E79" s="2" t="s">
        <v>5</v>
      </c>
      <c r="F79" s="1">
        <v>42.92351198491786</v>
      </c>
      <c r="G79" s="35"/>
      <c r="H79" s="35"/>
      <c r="I79" s="35"/>
      <c r="J79" s="35"/>
      <c r="K79" s="35"/>
      <c r="L79" s="36"/>
      <c r="M79" s="36"/>
    </row>
    <row r="80">
      <c r="A80" s="2" t="s">
        <v>15</v>
      </c>
      <c r="B80" s="1" t="s">
        <v>411</v>
      </c>
      <c r="C80" s="2" t="s">
        <v>436</v>
      </c>
      <c r="D80" s="2" t="s">
        <v>4</v>
      </c>
      <c r="E80" s="2" t="s">
        <v>5</v>
      </c>
      <c r="F80" s="1">
        <v>78.78057223342923</v>
      </c>
      <c r="G80" s="35"/>
      <c r="H80" s="35"/>
      <c r="I80" s="35"/>
      <c r="J80" s="35"/>
      <c r="K80" s="35"/>
      <c r="L80" s="36"/>
      <c r="M80" s="36"/>
    </row>
    <row r="81">
      <c r="A81" s="2" t="s">
        <v>16</v>
      </c>
      <c r="B81" s="1" t="s">
        <v>413</v>
      </c>
      <c r="C81" s="2" t="s">
        <v>436</v>
      </c>
      <c r="D81" s="2" t="s">
        <v>4</v>
      </c>
      <c r="E81" s="2" t="s">
        <v>5</v>
      </c>
      <c r="F81" s="1">
        <v>54.94505494505494</v>
      </c>
      <c r="G81" s="35"/>
      <c r="H81" s="35"/>
      <c r="I81" s="35"/>
      <c r="J81" s="35"/>
      <c r="K81" s="35"/>
      <c r="L81" s="36"/>
      <c r="M81" s="36"/>
    </row>
    <row r="82">
      <c r="A82" s="2" t="s">
        <v>17</v>
      </c>
      <c r="B82" s="1" t="s">
        <v>414</v>
      </c>
      <c r="C82" s="2" t="s">
        <v>436</v>
      </c>
      <c r="D82" s="2" t="s">
        <v>4</v>
      </c>
      <c r="E82" s="2" t="s">
        <v>5</v>
      </c>
      <c r="F82" s="1">
        <v>43.43232012861153</v>
      </c>
      <c r="G82" s="35"/>
      <c r="H82" s="35"/>
      <c r="I82" s="35"/>
      <c r="J82" s="35"/>
      <c r="K82" s="35"/>
      <c r="L82" s="36"/>
      <c r="M82" s="36"/>
    </row>
    <row r="83">
      <c r="A83" s="2" t="s">
        <v>18</v>
      </c>
      <c r="B83" s="1" t="s">
        <v>415</v>
      </c>
      <c r="C83" s="2" t="s">
        <v>436</v>
      </c>
      <c r="D83" s="2" t="s">
        <v>4</v>
      </c>
      <c r="E83" s="2" t="s">
        <v>5</v>
      </c>
      <c r="F83" s="1">
        <v>44.07737611443862</v>
      </c>
      <c r="G83" s="35"/>
      <c r="H83" s="35"/>
      <c r="I83" s="35"/>
      <c r="J83" s="35"/>
      <c r="K83" s="35"/>
      <c r="L83" s="36"/>
      <c r="M83" s="36"/>
    </row>
    <row r="84">
      <c r="A84" s="2" t="s">
        <v>19</v>
      </c>
      <c r="B84" s="1" t="s">
        <v>416</v>
      </c>
      <c r="C84" s="2" t="s">
        <v>436</v>
      </c>
      <c r="D84" s="2" t="s">
        <v>4</v>
      </c>
      <c r="E84" s="2" t="s">
        <v>5</v>
      </c>
      <c r="F84" s="1">
        <v>38.8565667597824</v>
      </c>
      <c r="G84" s="35"/>
      <c r="H84" s="35"/>
      <c r="I84" s="35"/>
      <c r="J84" s="35"/>
      <c r="K84" s="35"/>
      <c r="L84" s="36"/>
      <c r="M84" s="36"/>
    </row>
    <row r="85">
      <c r="A85" s="2" t="s">
        <v>20</v>
      </c>
      <c r="B85" s="1" t="s">
        <v>417</v>
      </c>
      <c r="C85" s="2" t="s">
        <v>436</v>
      </c>
      <c r="D85" s="2" t="s">
        <v>4</v>
      </c>
      <c r="E85" s="2" t="s">
        <v>5</v>
      </c>
      <c r="F85" s="1">
        <v>36.67257502597641</v>
      </c>
      <c r="G85" s="35"/>
      <c r="H85" s="35"/>
      <c r="I85" s="35"/>
      <c r="J85" s="35"/>
      <c r="K85" s="35"/>
      <c r="L85" s="36"/>
      <c r="M85" s="36"/>
    </row>
    <row r="86">
      <c r="A86" s="2" t="s">
        <v>21</v>
      </c>
      <c r="B86" s="1" t="s">
        <v>419</v>
      </c>
      <c r="C86" s="2" t="s">
        <v>436</v>
      </c>
      <c r="D86" s="2" t="s">
        <v>4</v>
      </c>
      <c r="E86" s="2" t="s">
        <v>5</v>
      </c>
      <c r="F86" s="1">
        <v>51.93088471343594</v>
      </c>
      <c r="G86" s="35"/>
      <c r="H86" s="35"/>
      <c r="I86" s="35"/>
      <c r="J86" s="35"/>
      <c r="K86" s="35"/>
      <c r="L86" s="36"/>
      <c r="M86" s="36"/>
    </row>
    <row r="87">
      <c r="A87" s="2" t="s">
        <v>22</v>
      </c>
      <c r="B87" s="1" t="s">
        <v>420</v>
      </c>
      <c r="C87" s="2" t="s">
        <v>436</v>
      </c>
      <c r="D87" s="2" t="s">
        <v>4</v>
      </c>
      <c r="E87" s="2" t="s">
        <v>5</v>
      </c>
      <c r="F87" s="1">
        <v>15.972618368511124</v>
      </c>
      <c r="G87" s="35"/>
      <c r="H87" s="35"/>
      <c r="I87" s="35"/>
      <c r="J87" s="35"/>
      <c r="K87" s="35"/>
      <c r="L87" s="36"/>
      <c r="M87" s="36"/>
    </row>
    <row r="88">
      <c r="A88" s="2" t="s">
        <v>23</v>
      </c>
      <c r="B88" s="1" t="s">
        <v>421</v>
      </c>
      <c r="C88" s="2" t="s">
        <v>436</v>
      </c>
      <c r="D88" s="2" t="s">
        <v>4</v>
      </c>
      <c r="E88" s="2" t="s">
        <v>5</v>
      </c>
      <c r="F88" s="1">
        <v>69.15788745706448</v>
      </c>
      <c r="G88" s="35"/>
      <c r="H88" s="35"/>
      <c r="I88" s="35"/>
      <c r="J88" s="35"/>
      <c r="K88" s="35"/>
      <c r="L88" s="36"/>
      <c r="M88" s="36"/>
    </row>
    <row r="89">
      <c r="A89" s="2" t="s">
        <v>24</v>
      </c>
      <c r="B89" s="1" t="s">
        <v>422</v>
      </c>
      <c r="C89" s="2" t="s">
        <v>436</v>
      </c>
      <c r="D89" s="2" t="s">
        <v>4</v>
      </c>
      <c r="E89" s="2" t="s">
        <v>5</v>
      </c>
      <c r="F89" s="1">
        <v>64.35750958131463</v>
      </c>
      <c r="G89" s="35"/>
      <c r="H89" s="35"/>
      <c r="I89" s="35"/>
      <c r="J89" s="35"/>
      <c r="K89" s="35"/>
      <c r="L89" s="36"/>
      <c r="M89" s="36"/>
    </row>
    <row r="90">
      <c r="A90" s="2" t="s">
        <v>25</v>
      </c>
      <c r="B90" s="1" t="s">
        <v>423</v>
      </c>
      <c r="C90" s="2" t="s">
        <v>436</v>
      </c>
      <c r="D90" s="2" t="s">
        <v>4</v>
      </c>
      <c r="E90" s="2" t="s">
        <v>5</v>
      </c>
      <c r="F90" s="1">
        <v>58.16412859560068</v>
      </c>
      <c r="G90" s="35"/>
      <c r="H90" s="35"/>
      <c r="I90" s="35"/>
      <c r="J90" s="35"/>
      <c r="K90" s="35"/>
      <c r="L90" s="36"/>
      <c r="M90" s="36"/>
    </row>
    <row r="91">
      <c r="A91" s="2" t="s">
        <v>26</v>
      </c>
      <c r="B91" s="1" t="s">
        <v>424</v>
      </c>
      <c r="C91" s="2" t="s">
        <v>436</v>
      </c>
      <c r="D91" s="2" t="s">
        <v>4</v>
      </c>
      <c r="E91" s="2" t="s">
        <v>5</v>
      </c>
      <c r="F91" s="1">
        <v>37.82784129119032</v>
      </c>
      <c r="G91" s="35"/>
      <c r="H91" s="35"/>
      <c r="I91" s="35"/>
      <c r="J91" s="35"/>
      <c r="K91" s="35"/>
      <c r="L91" s="36"/>
      <c r="M91" s="36"/>
    </row>
    <row r="92">
      <c r="A92" s="2" t="s">
        <v>27</v>
      </c>
      <c r="B92" s="1" t="s">
        <v>426</v>
      </c>
      <c r="C92" s="2" t="s">
        <v>436</v>
      </c>
      <c r="D92" s="2" t="s">
        <v>4</v>
      </c>
      <c r="E92" s="2" t="s">
        <v>5</v>
      </c>
      <c r="F92" s="1">
        <v>48.671105007909055</v>
      </c>
      <c r="G92" s="35"/>
      <c r="H92" s="35"/>
      <c r="I92" s="35"/>
      <c r="J92" s="35"/>
      <c r="K92" s="35"/>
      <c r="L92" s="36"/>
      <c r="M92" s="36"/>
    </row>
    <row r="93">
      <c r="A93" s="2" t="s">
        <v>28</v>
      </c>
      <c r="B93" s="1" t="s">
        <v>425</v>
      </c>
      <c r="C93" s="2" t="s">
        <v>436</v>
      </c>
      <c r="D93" s="2" t="s">
        <v>4</v>
      </c>
      <c r="E93" s="2" t="s">
        <v>5</v>
      </c>
      <c r="F93" s="1">
        <v>30.371786397012844</v>
      </c>
      <c r="G93" s="35"/>
      <c r="H93" s="35"/>
      <c r="I93" s="35"/>
      <c r="J93" s="35"/>
      <c r="K93" s="35"/>
      <c r="L93" s="36"/>
      <c r="M93" s="36"/>
    </row>
    <row r="94">
      <c r="A94" s="2" t="s">
        <v>29</v>
      </c>
      <c r="B94" s="1" t="s">
        <v>427</v>
      </c>
      <c r="C94" s="2" t="s">
        <v>436</v>
      </c>
      <c r="D94" s="2" t="s">
        <v>4</v>
      </c>
      <c r="E94" s="2" t="s">
        <v>5</v>
      </c>
      <c r="F94" s="1">
        <v>35.048093773122005</v>
      </c>
      <c r="G94" s="35"/>
      <c r="H94" s="35"/>
      <c r="I94" s="35"/>
      <c r="J94" s="35"/>
      <c r="K94" s="35"/>
      <c r="L94" s="36"/>
      <c r="M94" s="36"/>
    </row>
    <row r="95">
      <c r="A95" s="2" t="s">
        <v>30</v>
      </c>
      <c r="B95" s="1" t="s">
        <v>428</v>
      </c>
      <c r="C95" s="2" t="s">
        <v>436</v>
      </c>
      <c r="D95" s="2" t="s">
        <v>4</v>
      </c>
      <c r="E95" s="2" t="s">
        <v>5</v>
      </c>
      <c r="F95" s="1">
        <v>50.47106325706595</v>
      </c>
      <c r="G95" s="35"/>
      <c r="H95" s="35"/>
      <c r="I95" s="35"/>
      <c r="J95" s="35"/>
      <c r="K95" s="35"/>
      <c r="L95" s="36"/>
      <c r="M95" s="36"/>
    </row>
    <row r="96">
      <c r="A96" s="2" t="s">
        <v>31</v>
      </c>
      <c r="B96" s="1" t="s">
        <v>429</v>
      </c>
      <c r="C96" s="2" t="s">
        <v>436</v>
      </c>
      <c r="D96" s="2" t="s">
        <v>4</v>
      </c>
      <c r="E96" s="2" t="s">
        <v>5</v>
      </c>
      <c r="F96" s="1">
        <v>55.7466870540265</v>
      </c>
      <c r="G96" s="35"/>
      <c r="H96" s="35"/>
      <c r="I96" s="35"/>
      <c r="J96" s="35"/>
      <c r="K96" s="35"/>
      <c r="L96" s="36"/>
      <c r="M96" s="36"/>
    </row>
    <row r="97">
      <c r="A97" s="2" t="s">
        <v>32</v>
      </c>
      <c r="B97" s="1" t="s">
        <v>430</v>
      </c>
      <c r="C97" s="2" t="s">
        <v>436</v>
      </c>
      <c r="D97" s="2" t="s">
        <v>4</v>
      </c>
      <c r="E97" s="2" t="s">
        <v>5</v>
      </c>
      <c r="F97" s="1">
        <v>41.899973336380604</v>
      </c>
      <c r="G97" s="35"/>
      <c r="H97" s="35"/>
      <c r="I97" s="35"/>
      <c r="J97" s="35"/>
      <c r="K97" s="35"/>
      <c r="L97" s="36"/>
      <c r="M97" s="36"/>
    </row>
    <row r="98">
      <c r="A98" s="2" t="s">
        <v>33</v>
      </c>
      <c r="B98" s="1" t="s">
        <v>431</v>
      </c>
      <c r="C98" s="2" t="s">
        <v>436</v>
      </c>
      <c r="D98" s="2" t="s">
        <v>4</v>
      </c>
      <c r="E98" s="2" t="s">
        <v>5</v>
      </c>
      <c r="F98" s="1">
        <v>63.64251861882194</v>
      </c>
      <c r="G98" s="35"/>
      <c r="H98" s="35"/>
      <c r="I98" s="35"/>
      <c r="J98" s="35"/>
      <c r="K98" s="35"/>
      <c r="L98" s="36"/>
      <c r="M98" s="36"/>
    </row>
    <row r="99">
      <c r="A99" s="2" t="s">
        <v>34</v>
      </c>
      <c r="B99" s="1" t="s">
        <v>432</v>
      </c>
      <c r="C99" s="2" t="s">
        <v>436</v>
      </c>
      <c r="D99" s="2" t="s">
        <v>4</v>
      </c>
      <c r="E99" s="2" t="s">
        <v>5</v>
      </c>
      <c r="F99" s="1">
        <v>51.78381619470715</v>
      </c>
      <c r="G99" s="35"/>
      <c r="H99" s="35"/>
      <c r="I99" s="35"/>
      <c r="J99" s="35"/>
      <c r="K99" s="35"/>
      <c r="L99" s="36"/>
      <c r="M99" s="36"/>
    </row>
    <row r="100">
      <c r="A100" s="2" t="s">
        <v>35</v>
      </c>
      <c r="B100" s="1" t="s">
        <v>433</v>
      </c>
      <c r="C100" s="2" t="s">
        <v>436</v>
      </c>
      <c r="D100" s="2" t="s">
        <v>4</v>
      </c>
      <c r="E100" s="2" t="s">
        <v>5</v>
      </c>
      <c r="F100" s="1">
        <v>32.741993094416</v>
      </c>
      <c r="G100" s="35"/>
      <c r="H100" s="35"/>
      <c r="I100" s="35"/>
      <c r="J100" s="35"/>
      <c r="K100" s="35"/>
      <c r="L100" s="36"/>
      <c r="M100" s="36"/>
    </row>
    <row r="101">
      <c r="A101" s="2" t="s">
        <v>3</v>
      </c>
      <c r="B101" s="1" t="s">
        <v>418</v>
      </c>
      <c r="C101" s="2" t="s">
        <v>437</v>
      </c>
      <c r="D101" s="2" t="s">
        <v>4</v>
      </c>
      <c r="E101" s="2" t="s">
        <v>5</v>
      </c>
      <c r="F101" s="1">
        <v>53.85141421599478</v>
      </c>
      <c r="G101" s="35"/>
      <c r="H101" s="35"/>
      <c r="I101" s="35"/>
      <c r="J101" s="35"/>
      <c r="K101" s="35"/>
      <c r="L101" s="36"/>
      <c r="M101" s="36"/>
    </row>
    <row r="102">
      <c r="A102" s="2" t="s">
        <v>4</v>
      </c>
      <c r="B102" s="1" t="s">
        <v>401</v>
      </c>
      <c r="C102" s="2" t="s">
        <v>437</v>
      </c>
      <c r="D102" s="2" t="s">
        <v>4</v>
      </c>
      <c r="E102" s="2" t="s">
        <v>5</v>
      </c>
      <c r="F102" s="1">
        <v>31.624303277068428</v>
      </c>
      <c r="G102" s="35"/>
      <c r="H102" s="35"/>
      <c r="I102" s="35"/>
      <c r="J102" s="35"/>
      <c r="K102" s="35"/>
      <c r="L102" s="36"/>
      <c r="M102" s="36"/>
    </row>
    <row r="103">
      <c r="A103" s="2" t="s">
        <v>5</v>
      </c>
      <c r="B103" s="1" t="s">
        <v>402</v>
      </c>
      <c r="C103" s="2" t="s">
        <v>437</v>
      </c>
      <c r="D103" s="2" t="s">
        <v>4</v>
      </c>
      <c r="E103" s="2" t="s">
        <v>5</v>
      </c>
      <c r="F103" s="1">
        <v>46.65629860031104</v>
      </c>
      <c r="G103" s="35"/>
      <c r="H103" s="35"/>
      <c r="I103" s="35"/>
      <c r="J103" s="35"/>
      <c r="K103" s="35"/>
      <c r="L103" s="36"/>
      <c r="M103" s="36"/>
    </row>
    <row r="104">
      <c r="A104" s="2" t="s">
        <v>6</v>
      </c>
      <c r="B104" s="1" t="s">
        <v>403</v>
      </c>
      <c r="C104" s="2" t="s">
        <v>437</v>
      </c>
      <c r="D104" s="2" t="s">
        <v>4</v>
      </c>
      <c r="E104" s="2" t="s">
        <v>5</v>
      </c>
      <c r="F104" s="1">
        <v>35.514516558643344</v>
      </c>
      <c r="G104" s="35"/>
      <c r="H104" s="35"/>
      <c r="I104" s="35"/>
      <c r="J104" s="35"/>
      <c r="K104" s="35"/>
      <c r="L104" s="36"/>
      <c r="M104" s="36"/>
    </row>
    <row r="105">
      <c r="A105" s="2" t="s">
        <v>7</v>
      </c>
      <c r="B105" s="1" t="s">
        <v>404</v>
      </c>
      <c r="C105" s="2" t="s">
        <v>437</v>
      </c>
      <c r="D105" s="2" t="s">
        <v>4</v>
      </c>
      <c r="E105" s="2" t="s">
        <v>5</v>
      </c>
      <c r="F105" s="1">
        <v>54.37080891681266</v>
      </c>
      <c r="G105" s="35"/>
      <c r="H105" s="35"/>
      <c r="I105" s="35"/>
      <c r="J105" s="35"/>
      <c r="K105" s="35"/>
      <c r="L105" s="36"/>
      <c r="M105" s="36"/>
    </row>
    <row r="106">
      <c r="A106" s="2" t="s">
        <v>8</v>
      </c>
      <c r="B106" s="1" t="s">
        <v>408</v>
      </c>
      <c r="C106" s="2" t="s">
        <v>437</v>
      </c>
      <c r="D106" s="2" t="s">
        <v>4</v>
      </c>
      <c r="E106" s="2" t="s">
        <v>5</v>
      </c>
      <c r="F106" s="1">
        <v>37.17126661090977</v>
      </c>
      <c r="G106" s="35"/>
      <c r="H106" s="35"/>
      <c r="I106" s="35"/>
      <c r="J106" s="35"/>
      <c r="K106" s="35"/>
      <c r="L106" s="36"/>
      <c r="M106" s="36"/>
    </row>
    <row r="107">
      <c r="A107" s="2" t="s">
        <v>9</v>
      </c>
      <c r="B107" s="1" t="s">
        <v>409</v>
      </c>
      <c r="C107" s="2" t="s">
        <v>437</v>
      </c>
      <c r="D107" s="2" t="s">
        <v>4</v>
      </c>
      <c r="E107" s="2" t="s">
        <v>5</v>
      </c>
      <c r="F107" s="1">
        <v>8.727526618956189</v>
      </c>
      <c r="G107" s="35"/>
      <c r="H107" s="35"/>
      <c r="I107" s="35"/>
      <c r="J107" s="35"/>
      <c r="K107" s="35"/>
      <c r="L107" s="36"/>
      <c r="M107" s="36"/>
    </row>
    <row r="108">
      <c r="A108" s="2" t="s">
        <v>10</v>
      </c>
      <c r="B108" s="1" t="s">
        <v>407</v>
      </c>
      <c r="C108" s="2" t="s">
        <v>437</v>
      </c>
      <c r="D108" s="2" t="s">
        <v>4</v>
      </c>
      <c r="E108" s="2" t="s">
        <v>5</v>
      </c>
      <c r="F108" s="1">
        <v>65.31840656160601</v>
      </c>
      <c r="G108" s="35"/>
      <c r="H108" s="35"/>
      <c r="I108" s="35"/>
      <c r="J108" s="35"/>
      <c r="K108" s="35"/>
      <c r="L108" s="36"/>
      <c r="M108" s="36"/>
    </row>
    <row r="109">
      <c r="A109" s="2" t="s">
        <v>11</v>
      </c>
      <c r="B109" s="1" t="s">
        <v>406</v>
      </c>
      <c r="C109" s="2" t="s">
        <v>437</v>
      </c>
      <c r="D109" s="2" t="s">
        <v>4</v>
      </c>
      <c r="E109" s="2" t="s">
        <v>5</v>
      </c>
      <c r="F109" s="1">
        <v>82.49974218830566</v>
      </c>
      <c r="G109" s="35"/>
      <c r="H109" s="35"/>
      <c r="I109" s="35"/>
      <c r="J109" s="35"/>
      <c r="K109" s="35"/>
      <c r="L109" s="36"/>
      <c r="M109" s="36"/>
    </row>
    <row r="110">
      <c r="A110" s="2" t="s">
        <v>12</v>
      </c>
      <c r="B110" s="1" t="s">
        <v>405</v>
      </c>
      <c r="C110" s="2" t="s">
        <v>437</v>
      </c>
      <c r="D110" s="2" t="s">
        <v>4</v>
      </c>
      <c r="E110" s="2" t="s">
        <v>5</v>
      </c>
      <c r="F110" s="1">
        <v>92.2649057250374</v>
      </c>
      <c r="G110" s="35"/>
      <c r="H110" s="35"/>
      <c r="I110" s="35"/>
      <c r="J110" s="35"/>
      <c r="K110" s="35"/>
      <c r="L110" s="36"/>
      <c r="M110" s="36"/>
    </row>
    <row r="111">
      <c r="A111" s="2" t="s">
        <v>13</v>
      </c>
      <c r="B111" s="1" t="s">
        <v>410</v>
      </c>
      <c r="C111" s="2" t="s">
        <v>437</v>
      </c>
      <c r="D111" s="2" t="s">
        <v>4</v>
      </c>
      <c r="E111" s="2" t="s">
        <v>5</v>
      </c>
      <c r="F111" s="1">
        <v>35.42910091843131</v>
      </c>
      <c r="G111" s="35"/>
      <c r="H111" s="35"/>
      <c r="I111" s="35"/>
      <c r="J111" s="35"/>
      <c r="K111" s="35"/>
      <c r="L111" s="36"/>
      <c r="M111" s="36"/>
    </row>
    <row r="112">
      <c r="A112" s="2" t="s">
        <v>14</v>
      </c>
      <c r="B112" s="1" t="s">
        <v>412</v>
      </c>
      <c r="C112" s="2" t="s">
        <v>437</v>
      </c>
      <c r="D112" s="2" t="s">
        <v>4</v>
      </c>
      <c r="E112" s="2" t="s">
        <v>5</v>
      </c>
      <c r="F112" s="1">
        <v>32.639879060658636</v>
      </c>
      <c r="G112" s="35"/>
      <c r="H112" s="35"/>
      <c r="I112" s="35"/>
      <c r="J112" s="35"/>
      <c r="K112" s="35"/>
      <c r="L112" s="36"/>
      <c r="M112" s="36"/>
    </row>
    <row r="113">
      <c r="A113" s="2" t="s">
        <v>15</v>
      </c>
      <c r="B113" s="1" t="s">
        <v>411</v>
      </c>
      <c r="C113" s="2" t="s">
        <v>437</v>
      </c>
      <c r="D113" s="2" t="s">
        <v>4</v>
      </c>
      <c r="E113" s="2" t="s">
        <v>5</v>
      </c>
      <c r="F113" s="1">
        <v>101.74788328064247</v>
      </c>
      <c r="G113" s="35"/>
      <c r="H113" s="35"/>
      <c r="I113" s="35"/>
      <c r="J113" s="35"/>
      <c r="K113" s="35"/>
      <c r="L113" s="36"/>
      <c r="M113" s="36"/>
    </row>
    <row r="114">
      <c r="A114" s="2" t="s">
        <v>16</v>
      </c>
      <c r="B114" s="1" t="s">
        <v>413</v>
      </c>
      <c r="C114" s="2" t="s">
        <v>437</v>
      </c>
      <c r="D114" s="2" t="s">
        <v>4</v>
      </c>
      <c r="E114" s="2" t="s">
        <v>5</v>
      </c>
      <c r="F114" s="1">
        <v>64.87559151274614</v>
      </c>
      <c r="G114" s="35"/>
      <c r="H114" s="35"/>
      <c r="I114" s="35"/>
      <c r="J114" s="35"/>
      <c r="K114" s="35"/>
      <c r="L114" s="36"/>
      <c r="M114" s="36"/>
    </row>
    <row r="115">
      <c r="A115" s="2" t="s">
        <v>17</v>
      </c>
      <c r="B115" s="1" t="s">
        <v>414</v>
      </c>
      <c r="C115" s="2" t="s">
        <v>437</v>
      </c>
      <c r="D115" s="2" t="s">
        <v>4</v>
      </c>
      <c r="E115" s="2" t="s">
        <v>5</v>
      </c>
      <c r="F115" s="1">
        <v>33.54667263051958</v>
      </c>
      <c r="G115" s="35"/>
      <c r="H115" s="35"/>
      <c r="I115" s="35"/>
      <c r="J115" s="35"/>
      <c r="K115" s="35"/>
      <c r="L115" s="36"/>
      <c r="M115" s="36"/>
    </row>
    <row r="116">
      <c r="A116" s="2" t="s">
        <v>18</v>
      </c>
      <c r="B116" s="1" t="s">
        <v>415</v>
      </c>
      <c r="C116" s="2" t="s">
        <v>437</v>
      </c>
      <c r="D116" s="2" t="s">
        <v>4</v>
      </c>
      <c r="E116" s="2" t="s">
        <v>5</v>
      </c>
      <c r="F116" s="1">
        <v>45.186542512745724</v>
      </c>
      <c r="G116" s="35"/>
      <c r="H116" s="35"/>
      <c r="I116" s="35"/>
      <c r="J116" s="35"/>
      <c r="K116" s="35"/>
      <c r="L116" s="36"/>
      <c r="M116" s="36"/>
    </row>
    <row r="117">
      <c r="A117" s="2" t="s">
        <v>19</v>
      </c>
      <c r="B117" s="1" t="s">
        <v>416</v>
      </c>
      <c r="C117" s="2" t="s">
        <v>437</v>
      </c>
      <c r="D117" s="2" t="s">
        <v>4</v>
      </c>
      <c r="E117" s="2" t="s">
        <v>5</v>
      </c>
      <c r="F117" s="1">
        <v>47.20776782361461</v>
      </c>
      <c r="G117" s="35"/>
      <c r="H117" s="35"/>
      <c r="I117" s="35"/>
      <c r="J117" s="35"/>
      <c r="K117" s="35"/>
      <c r="L117" s="36"/>
      <c r="M117" s="36"/>
    </row>
    <row r="118">
      <c r="A118" s="2" t="s">
        <v>20</v>
      </c>
      <c r="B118" s="1" t="s">
        <v>417</v>
      </c>
      <c r="C118" s="2" t="s">
        <v>437</v>
      </c>
      <c r="D118" s="2" t="s">
        <v>4</v>
      </c>
      <c r="E118" s="2" t="s">
        <v>5</v>
      </c>
      <c r="F118" s="1">
        <v>70.92854719832239</v>
      </c>
      <c r="G118" s="35"/>
      <c r="H118" s="35"/>
      <c r="I118" s="35"/>
      <c r="J118" s="35"/>
      <c r="K118" s="35"/>
      <c r="L118" s="36"/>
      <c r="M118" s="36"/>
    </row>
    <row r="119">
      <c r="A119" s="2" t="s">
        <v>21</v>
      </c>
      <c r="B119" s="1" t="s">
        <v>419</v>
      </c>
      <c r="C119" s="2" t="s">
        <v>437</v>
      </c>
      <c r="D119" s="2" t="s">
        <v>4</v>
      </c>
      <c r="E119" s="2" t="s">
        <v>5</v>
      </c>
      <c r="F119" s="1">
        <v>75.32956685499059</v>
      </c>
      <c r="G119" s="35"/>
      <c r="H119" s="35"/>
      <c r="I119" s="35"/>
      <c r="J119" s="35"/>
      <c r="K119" s="35"/>
      <c r="L119" s="36"/>
      <c r="M119" s="36"/>
    </row>
    <row r="120">
      <c r="A120" s="2" t="s">
        <v>22</v>
      </c>
      <c r="B120" s="1" t="s">
        <v>420</v>
      </c>
      <c r="C120" s="2" t="s">
        <v>437</v>
      </c>
      <c r="D120" s="2" t="s">
        <v>4</v>
      </c>
      <c r="E120" s="2" t="s">
        <v>5</v>
      </c>
      <c r="F120" s="1">
        <v>28.6368843069874</v>
      </c>
      <c r="G120" s="35"/>
      <c r="H120" s="35"/>
      <c r="I120" s="35"/>
      <c r="J120" s="35"/>
      <c r="K120" s="35"/>
      <c r="L120" s="36"/>
      <c r="M120" s="36"/>
    </row>
    <row r="121">
      <c r="A121" s="2" t="s">
        <v>23</v>
      </c>
      <c r="B121" s="1" t="s">
        <v>421</v>
      </c>
      <c r="C121" s="2" t="s">
        <v>437</v>
      </c>
      <c r="D121" s="2" t="s">
        <v>4</v>
      </c>
      <c r="E121" s="2" t="s">
        <v>5</v>
      </c>
      <c r="F121" s="1">
        <v>82.42300414436795</v>
      </c>
      <c r="G121" s="35"/>
      <c r="H121" s="35"/>
      <c r="I121" s="35"/>
      <c r="J121" s="35"/>
      <c r="K121" s="35"/>
      <c r="L121" s="36"/>
      <c r="M121" s="36"/>
    </row>
    <row r="122">
      <c r="A122" s="2" t="s">
        <v>24</v>
      </c>
      <c r="B122" s="1" t="s">
        <v>422</v>
      </c>
      <c r="C122" s="2" t="s">
        <v>437</v>
      </c>
      <c r="D122" s="2" t="s">
        <v>4</v>
      </c>
      <c r="E122" s="2" t="s">
        <v>5</v>
      </c>
      <c r="F122" s="1">
        <v>51.537785907682036</v>
      </c>
      <c r="G122" s="35"/>
      <c r="H122" s="35"/>
      <c r="I122" s="35"/>
      <c r="J122" s="35"/>
      <c r="K122" s="35"/>
      <c r="L122" s="36"/>
      <c r="M122" s="36"/>
    </row>
    <row r="123">
      <c r="A123" s="2" t="s">
        <v>25</v>
      </c>
      <c r="B123" s="1" t="s">
        <v>423</v>
      </c>
      <c r="C123" s="2" t="s">
        <v>437</v>
      </c>
      <c r="D123" s="2" t="s">
        <v>4</v>
      </c>
      <c r="E123" s="2" t="s">
        <v>5</v>
      </c>
      <c r="F123" s="1">
        <v>60.66200712119214</v>
      </c>
      <c r="G123" s="35"/>
      <c r="H123" s="35"/>
      <c r="I123" s="35"/>
      <c r="J123" s="35"/>
      <c r="K123" s="35"/>
      <c r="L123" s="36"/>
      <c r="M123" s="36"/>
    </row>
    <row r="124">
      <c r="A124" s="2" t="s">
        <v>26</v>
      </c>
      <c r="B124" s="1" t="s">
        <v>424</v>
      </c>
      <c r="C124" s="2" t="s">
        <v>437</v>
      </c>
      <c r="D124" s="2" t="s">
        <v>4</v>
      </c>
      <c r="E124" s="2" t="s">
        <v>5</v>
      </c>
      <c r="F124" s="1">
        <v>37.37231126982809</v>
      </c>
      <c r="G124" s="35"/>
      <c r="H124" s="35"/>
      <c r="I124" s="35"/>
      <c r="J124" s="35"/>
      <c r="K124" s="35"/>
      <c r="L124" s="36"/>
      <c r="M124" s="36"/>
    </row>
    <row r="125">
      <c r="A125" s="2" t="s">
        <v>27</v>
      </c>
      <c r="B125" s="1" t="s">
        <v>426</v>
      </c>
      <c r="C125" s="2" t="s">
        <v>437</v>
      </c>
      <c r="D125" s="2" t="s">
        <v>4</v>
      </c>
      <c r="E125" s="2" t="s">
        <v>5</v>
      </c>
      <c r="F125" s="1">
        <v>40.51078819903126</v>
      </c>
      <c r="G125" s="35"/>
      <c r="H125" s="35"/>
      <c r="I125" s="35"/>
      <c r="J125" s="35"/>
      <c r="K125" s="35"/>
      <c r="L125" s="36"/>
      <c r="M125" s="36"/>
    </row>
    <row r="126">
      <c r="A126" s="2" t="s">
        <v>28</v>
      </c>
      <c r="B126" s="1" t="s">
        <v>425</v>
      </c>
      <c r="C126" s="2" t="s">
        <v>437</v>
      </c>
      <c r="D126" s="2" t="s">
        <v>4</v>
      </c>
      <c r="E126" s="2" t="s">
        <v>5</v>
      </c>
      <c r="F126" s="1">
        <v>38.05519815885327</v>
      </c>
      <c r="G126" s="35"/>
      <c r="H126" s="35"/>
      <c r="I126" s="35"/>
      <c r="J126" s="35"/>
      <c r="K126" s="35"/>
      <c r="L126" s="36"/>
      <c r="M126" s="36"/>
    </row>
    <row r="127">
      <c r="A127" s="2" t="s">
        <v>29</v>
      </c>
      <c r="B127" s="1" t="s">
        <v>427</v>
      </c>
      <c r="C127" s="2" t="s">
        <v>437</v>
      </c>
      <c r="D127" s="2" t="s">
        <v>4</v>
      </c>
      <c r="E127" s="2" t="s">
        <v>5</v>
      </c>
      <c r="F127" s="1">
        <v>37.40010235817488</v>
      </c>
      <c r="G127" s="35"/>
      <c r="H127" s="35"/>
      <c r="I127" s="35"/>
      <c r="J127" s="35"/>
      <c r="K127" s="35"/>
      <c r="L127" s="36"/>
      <c r="M127" s="36"/>
    </row>
    <row r="128">
      <c r="A128" s="2" t="s">
        <v>30</v>
      </c>
      <c r="B128" s="1" t="s">
        <v>428</v>
      </c>
      <c r="C128" s="2" t="s">
        <v>437</v>
      </c>
      <c r="D128" s="2" t="s">
        <v>4</v>
      </c>
      <c r="E128" s="2" t="s">
        <v>5</v>
      </c>
      <c r="F128" s="1">
        <v>54.570259208731244</v>
      </c>
      <c r="G128" s="35"/>
      <c r="H128" s="35"/>
      <c r="I128" s="35"/>
      <c r="J128" s="35"/>
      <c r="K128" s="35"/>
      <c r="L128" s="36"/>
      <c r="M128" s="36"/>
    </row>
    <row r="129">
      <c r="A129" s="2" t="s">
        <v>31</v>
      </c>
      <c r="B129" s="1" t="s">
        <v>429</v>
      </c>
      <c r="C129" s="2" t="s">
        <v>437</v>
      </c>
      <c r="D129" s="2" t="s">
        <v>4</v>
      </c>
      <c r="E129" s="2" t="s">
        <v>5</v>
      </c>
      <c r="F129" s="1">
        <v>59.12999009173139</v>
      </c>
      <c r="G129" s="35"/>
      <c r="H129" s="35"/>
      <c r="I129" s="35"/>
      <c r="J129" s="35"/>
      <c r="K129" s="35"/>
      <c r="L129" s="36"/>
      <c r="M129" s="36"/>
    </row>
    <row r="130">
      <c r="A130" s="2" t="s">
        <v>32</v>
      </c>
      <c r="B130" s="1" t="s">
        <v>430</v>
      </c>
      <c r="C130" s="2" t="s">
        <v>437</v>
      </c>
      <c r="D130" s="2" t="s">
        <v>4</v>
      </c>
      <c r="E130" s="2" t="s">
        <v>5</v>
      </c>
      <c r="F130" s="1">
        <v>49.50872115164902</v>
      </c>
      <c r="G130" s="35"/>
      <c r="H130" s="35"/>
      <c r="I130" s="35"/>
      <c r="J130" s="35"/>
      <c r="K130" s="35"/>
      <c r="L130" s="36"/>
      <c r="M130" s="36"/>
    </row>
    <row r="131">
      <c r="A131" s="2" t="s">
        <v>33</v>
      </c>
      <c r="B131" s="1" t="s">
        <v>431</v>
      </c>
      <c r="C131" s="2" t="s">
        <v>437</v>
      </c>
      <c r="D131" s="2" t="s">
        <v>4</v>
      </c>
      <c r="E131" s="2" t="s">
        <v>5</v>
      </c>
      <c r="F131" s="1">
        <v>56.97379891681139</v>
      </c>
      <c r="G131" s="35"/>
      <c r="H131" s="35"/>
      <c r="I131" s="35"/>
      <c r="J131" s="35"/>
      <c r="K131" s="35"/>
      <c r="L131" s="36"/>
      <c r="M131" s="36"/>
    </row>
    <row r="132">
      <c r="A132" s="2" t="s">
        <v>34</v>
      </c>
      <c r="B132" s="1" t="s">
        <v>432</v>
      </c>
      <c r="C132" s="2" t="s">
        <v>437</v>
      </c>
      <c r="D132" s="2" t="s">
        <v>4</v>
      </c>
      <c r="E132" s="2" t="s">
        <v>5</v>
      </c>
      <c r="F132" s="1">
        <v>66.68704326321932</v>
      </c>
      <c r="G132" s="35"/>
      <c r="H132" s="35"/>
      <c r="I132" s="35"/>
      <c r="J132" s="35"/>
      <c r="K132" s="35"/>
      <c r="L132" s="36"/>
      <c r="M132" s="36"/>
    </row>
    <row r="133">
      <c r="A133" s="2" t="s">
        <v>35</v>
      </c>
      <c r="B133" s="1" t="s">
        <v>433</v>
      </c>
      <c r="C133" s="2" t="s">
        <v>437</v>
      </c>
      <c r="D133" s="2" t="s">
        <v>4</v>
      </c>
      <c r="E133" s="2" t="s">
        <v>5</v>
      </c>
      <c r="F133" s="1">
        <v>24.147298520977966</v>
      </c>
      <c r="G133" s="35"/>
      <c r="H133" s="35"/>
      <c r="I133" s="35"/>
      <c r="J133" s="35"/>
      <c r="K133" s="35"/>
      <c r="L133" s="36"/>
      <c r="M133" s="36"/>
    </row>
    <row r="134">
      <c r="A134" s="2" t="s">
        <v>3</v>
      </c>
      <c r="B134" s="1" t="s">
        <v>418</v>
      </c>
      <c r="C134" s="2" t="s">
        <v>438</v>
      </c>
      <c r="D134" s="2" t="s">
        <v>4</v>
      </c>
      <c r="E134" s="2" t="s">
        <v>5</v>
      </c>
      <c r="F134" s="1">
        <v>49.26936606748993</v>
      </c>
      <c r="G134" s="35"/>
      <c r="H134" s="35"/>
      <c r="I134" s="35"/>
      <c r="J134" s="35"/>
      <c r="K134" s="35"/>
      <c r="L134" s="36"/>
      <c r="M134" s="36"/>
    </row>
    <row r="135">
      <c r="A135" s="2" t="s">
        <v>4</v>
      </c>
      <c r="B135" s="1" t="s">
        <v>401</v>
      </c>
      <c r="C135" s="2" t="s">
        <v>438</v>
      </c>
      <c r="D135" s="2" t="s">
        <v>4</v>
      </c>
      <c r="E135" s="2" t="s">
        <v>5</v>
      </c>
      <c r="F135" s="1">
        <v>47.50593824228029</v>
      </c>
      <c r="G135" s="35"/>
      <c r="H135" s="35"/>
      <c r="I135" s="35"/>
      <c r="J135" s="35"/>
      <c r="K135" s="35"/>
      <c r="L135" s="36"/>
      <c r="M135" s="36"/>
    </row>
    <row r="136">
      <c r="A136" s="2" t="s">
        <v>5</v>
      </c>
      <c r="B136" s="1" t="s">
        <v>402</v>
      </c>
      <c r="C136" s="2" t="s">
        <v>438</v>
      </c>
      <c r="D136" s="2" t="s">
        <v>4</v>
      </c>
      <c r="E136" s="2" t="s">
        <v>5</v>
      </c>
      <c r="F136" s="1">
        <v>43.51458608925712</v>
      </c>
      <c r="G136" s="35"/>
      <c r="H136" s="35"/>
      <c r="I136" s="35"/>
      <c r="J136" s="35"/>
      <c r="K136" s="35"/>
      <c r="L136" s="36"/>
      <c r="M136" s="36"/>
    </row>
    <row r="137">
      <c r="A137" s="2" t="s">
        <v>6</v>
      </c>
      <c r="B137" s="1" t="s">
        <v>403</v>
      </c>
      <c r="C137" s="2" t="s">
        <v>438</v>
      </c>
      <c r="D137" s="2" t="s">
        <v>4</v>
      </c>
      <c r="E137" s="2" t="s">
        <v>5</v>
      </c>
      <c r="F137" s="1">
        <v>34.45305770887166</v>
      </c>
      <c r="G137" s="35"/>
      <c r="H137" s="35"/>
      <c r="I137" s="35"/>
      <c r="J137" s="35"/>
      <c r="K137" s="35"/>
      <c r="L137" s="36"/>
      <c r="M137" s="36"/>
    </row>
    <row r="138">
      <c r="A138" s="2" t="s">
        <v>7</v>
      </c>
      <c r="B138" s="1" t="s">
        <v>404</v>
      </c>
      <c r="C138" s="2" t="s">
        <v>438</v>
      </c>
      <c r="D138" s="2" t="s">
        <v>4</v>
      </c>
      <c r="E138" s="2" t="s">
        <v>5</v>
      </c>
      <c r="F138" s="1">
        <v>59.68011458582001</v>
      </c>
      <c r="G138" s="35"/>
      <c r="H138" s="35"/>
      <c r="I138" s="35"/>
      <c r="J138" s="35"/>
      <c r="K138" s="35"/>
      <c r="L138" s="36"/>
      <c r="M138" s="36"/>
    </row>
    <row r="139">
      <c r="A139" s="2" t="s">
        <v>8</v>
      </c>
      <c r="B139" s="1" t="s">
        <v>408</v>
      </c>
      <c r="C139" s="2" t="s">
        <v>438</v>
      </c>
      <c r="D139" s="2" t="s">
        <v>4</v>
      </c>
      <c r="E139" s="2" t="s">
        <v>5</v>
      </c>
      <c r="F139" s="1">
        <v>29.7414353960258</v>
      </c>
      <c r="G139" s="35"/>
      <c r="H139" s="35"/>
      <c r="I139" s="35"/>
      <c r="J139" s="35"/>
      <c r="K139" s="35"/>
      <c r="L139" s="36"/>
      <c r="M139" s="36"/>
    </row>
    <row r="140">
      <c r="A140" s="2" t="s">
        <v>9</v>
      </c>
      <c r="B140" s="1" t="s">
        <v>409</v>
      </c>
      <c r="C140" s="2" t="s">
        <v>438</v>
      </c>
      <c r="D140" s="2" t="s">
        <v>4</v>
      </c>
      <c r="E140" s="2" t="s">
        <v>5</v>
      </c>
      <c r="F140" s="1">
        <v>34.653036472320885</v>
      </c>
      <c r="G140" s="35"/>
      <c r="H140" s="35"/>
      <c r="I140" s="35"/>
      <c r="J140" s="35"/>
      <c r="K140" s="35"/>
      <c r="L140" s="36"/>
      <c r="M140" s="36"/>
    </row>
    <row r="141">
      <c r="A141" s="2" t="s">
        <v>10</v>
      </c>
      <c r="B141" s="1" t="s">
        <v>407</v>
      </c>
      <c r="C141" s="2" t="s">
        <v>438</v>
      </c>
      <c r="D141" s="2" t="s">
        <v>4</v>
      </c>
      <c r="E141" s="2" t="s">
        <v>5</v>
      </c>
      <c r="F141" s="1">
        <v>62.55890286308537</v>
      </c>
      <c r="G141" s="35"/>
      <c r="H141" s="35"/>
      <c r="I141" s="35"/>
      <c r="J141" s="35"/>
      <c r="K141" s="35"/>
      <c r="L141" s="36"/>
      <c r="M141" s="36"/>
    </row>
    <row r="142">
      <c r="A142" s="2" t="s">
        <v>11</v>
      </c>
      <c r="B142" s="1" t="s">
        <v>406</v>
      </c>
      <c r="C142" s="2" t="s">
        <v>438</v>
      </c>
      <c r="D142" s="2" t="s">
        <v>4</v>
      </c>
      <c r="E142" s="2" t="s">
        <v>5</v>
      </c>
      <c r="F142" s="1">
        <v>62.380252194448154</v>
      </c>
      <c r="G142" s="35"/>
      <c r="H142" s="35"/>
      <c r="I142" s="35"/>
      <c r="J142" s="35"/>
      <c r="K142" s="35"/>
      <c r="L142" s="36"/>
      <c r="M142" s="36"/>
    </row>
    <row r="143">
      <c r="A143" s="2" t="s">
        <v>12</v>
      </c>
      <c r="B143" s="1" t="s">
        <v>405</v>
      </c>
      <c r="C143" s="2" t="s">
        <v>438</v>
      </c>
      <c r="D143" s="2" t="s">
        <v>4</v>
      </c>
      <c r="E143" s="2" t="s">
        <v>5</v>
      </c>
      <c r="F143" s="1">
        <v>86.11252035993698</v>
      </c>
      <c r="G143" s="35"/>
      <c r="H143" s="35"/>
      <c r="I143" s="35"/>
      <c r="J143" s="35"/>
      <c r="K143" s="35"/>
      <c r="L143" s="36"/>
      <c r="M143" s="36"/>
    </row>
    <row r="144">
      <c r="A144" s="2" t="s">
        <v>13</v>
      </c>
      <c r="B144" s="1" t="s">
        <v>410</v>
      </c>
      <c r="C144" s="2" t="s">
        <v>438</v>
      </c>
      <c r="D144" s="2" t="s">
        <v>4</v>
      </c>
      <c r="E144" s="2" t="s">
        <v>5</v>
      </c>
      <c r="F144" s="1">
        <v>27.128207910585427</v>
      </c>
      <c r="G144" s="35"/>
      <c r="H144" s="35"/>
      <c r="I144" s="35"/>
      <c r="J144" s="35"/>
      <c r="K144" s="35"/>
      <c r="L144" s="36"/>
      <c r="M144" s="36"/>
    </row>
    <row r="145">
      <c r="A145" s="2" t="s">
        <v>14</v>
      </c>
      <c r="B145" s="1" t="s">
        <v>412</v>
      </c>
      <c r="C145" s="2" t="s">
        <v>438</v>
      </c>
      <c r="D145" s="2" t="s">
        <v>4</v>
      </c>
      <c r="E145" s="2" t="s">
        <v>5</v>
      </c>
      <c r="F145" s="1">
        <v>39.94303775485395</v>
      </c>
      <c r="G145" s="35"/>
      <c r="H145" s="35"/>
      <c r="I145" s="35"/>
      <c r="J145" s="35"/>
      <c r="K145" s="35"/>
      <c r="L145" s="36"/>
      <c r="M145" s="36"/>
    </row>
    <row r="146">
      <c r="A146" s="2" t="s">
        <v>15</v>
      </c>
      <c r="B146" s="1" t="s">
        <v>411</v>
      </c>
      <c r="C146" s="2" t="s">
        <v>438</v>
      </c>
      <c r="D146" s="2" t="s">
        <v>4</v>
      </c>
      <c r="E146" s="2" t="s">
        <v>5</v>
      </c>
      <c r="F146" s="1">
        <v>89.1820902815955</v>
      </c>
      <c r="G146" s="35"/>
      <c r="H146" s="35"/>
      <c r="I146" s="35"/>
      <c r="J146" s="35"/>
      <c r="K146" s="35"/>
      <c r="L146" s="36"/>
      <c r="M146" s="36"/>
    </row>
    <row r="147">
      <c r="A147" s="2" t="s">
        <v>16</v>
      </c>
      <c r="B147" s="1" t="s">
        <v>413</v>
      </c>
      <c r="C147" s="2" t="s">
        <v>438</v>
      </c>
      <c r="D147" s="2" t="s">
        <v>4</v>
      </c>
      <c r="E147" s="2" t="s">
        <v>5</v>
      </c>
      <c r="F147" s="1">
        <v>45.81639081381364</v>
      </c>
      <c r="G147" s="35"/>
      <c r="H147" s="35"/>
      <c r="I147" s="35"/>
      <c r="J147" s="35"/>
      <c r="K147" s="35"/>
      <c r="L147" s="36"/>
      <c r="M147" s="36"/>
    </row>
    <row r="148">
      <c r="A148" s="2" t="s">
        <v>17</v>
      </c>
      <c r="B148" s="1" t="s">
        <v>414</v>
      </c>
      <c r="C148" s="2" t="s">
        <v>438</v>
      </c>
      <c r="D148" s="2" t="s">
        <v>4</v>
      </c>
      <c r="E148" s="2" t="s">
        <v>5</v>
      </c>
      <c r="F148" s="1">
        <v>50.271199894165896</v>
      </c>
      <c r="G148" s="35"/>
      <c r="H148" s="35"/>
      <c r="I148" s="35"/>
      <c r="J148" s="35"/>
      <c r="K148" s="35"/>
      <c r="L148" s="36"/>
      <c r="M148" s="36"/>
    </row>
    <row r="149">
      <c r="A149" s="2" t="s">
        <v>18</v>
      </c>
      <c r="B149" s="1" t="s">
        <v>415</v>
      </c>
      <c r="C149" s="2" t="s">
        <v>438</v>
      </c>
      <c r="D149" s="2" t="s">
        <v>4</v>
      </c>
      <c r="E149" s="2" t="s">
        <v>5</v>
      </c>
      <c r="F149" s="1">
        <v>33.79729683638698</v>
      </c>
      <c r="G149" s="35"/>
      <c r="H149" s="35"/>
      <c r="I149" s="35"/>
      <c r="J149" s="35"/>
      <c r="K149" s="35"/>
      <c r="L149" s="36"/>
      <c r="M149" s="36"/>
    </row>
    <row r="150">
      <c r="A150" s="2" t="s">
        <v>19</v>
      </c>
      <c r="B150" s="1" t="s">
        <v>416</v>
      </c>
      <c r="C150" s="2" t="s">
        <v>438</v>
      </c>
      <c r="D150" s="2" t="s">
        <v>4</v>
      </c>
      <c r="E150" s="2" t="s">
        <v>5</v>
      </c>
      <c r="F150" s="1">
        <v>51.890208966195694</v>
      </c>
      <c r="G150" s="35"/>
      <c r="H150" s="35"/>
      <c r="I150" s="35"/>
      <c r="J150" s="35"/>
      <c r="K150" s="35"/>
      <c r="L150" s="36"/>
      <c r="M150" s="36"/>
    </row>
    <row r="151">
      <c r="A151" s="2" t="s">
        <v>20</v>
      </c>
      <c r="B151" s="1" t="s">
        <v>417</v>
      </c>
      <c r="C151" s="2" t="s">
        <v>438</v>
      </c>
      <c r="D151" s="2" t="s">
        <v>4</v>
      </c>
      <c r="E151" s="2" t="s">
        <v>5</v>
      </c>
      <c r="F151" s="1">
        <v>43.26061430072307</v>
      </c>
      <c r="G151" s="35"/>
      <c r="H151" s="35"/>
      <c r="I151" s="35"/>
      <c r="J151" s="35"/>
      <c r="K151" s="35"/>
      <c r="L151" s="36"/>
      <c r="M151" s="36"/>
    </row>
    <row r="152">
      <c r="A152" s="2" t="s">
        <v>21</v>
      </c>
      <c r="B152" s="1" t="s">
        <v>419</v>
      </c>
      <c r="C152" s="2" t="s">
        <v>438</v>
      </c>
      <c r="D152" s="2" t="s">
        <v>4</v>
      </c>
      <c r="E152" s="2" t="s">
        <v>5</v>
      </c>
      <c r="F152" s="1">
        <v>27.784209307710118</v>
      </c>
      <c r="G152" s="35"/>
      <c r="H152" s="35"/>
      <c r="I152" s="35"/>
      <c r="J152" s="35"/>
      <c r="K152" s="35"/>
      <c r="L152" s="36"/>
      <c r="M152" s="36"/>
    </row>
    <row r="153">
      <c r="A153" s="2" t="s">
        <v>22</v>
      </c>
      <c r="B153" s="1" t="s">
        <v>420</v>
      </c>
      <c r="C153" s="2" t="s">
        <v>438</v>
      </c>
      <c r="D153" s="2" t="s">
        <v>4</v>
      </c>
      <c r="E153" s="2" t="s">
        <v>5</v>
      </c>
      <c r="F153" s="1">
        <v>29.739436780820352</v>
      </c>
      <c r="G153" s="35"/>
      <c r="H153" s="35"/>
      <c r="I153" s="35"/>
      <c r="J153" s="35"/>
      <c r="K153" s="35"/>
      <c r="L153" s="36"/>
      <c r="M153" s="36"/>
    </row>
    <row r="154">
      <c r="A154" s="2" t="s">
        <v>23</v>
      </c>
      <c r="B154" s="1" t="s">
        <v>421</v>
      </c>
      <c r="C154" s="2" t="s">
        <v>438</v>
      </c>
      <c r="D154" s="2" t="s">
        <v>4</v>
      </c>
      <c r="E154" s="2" t="s">
        <v>5</v>
      </c>
      <c r="F154" s="1">
        <v>61.761484140117</v>
      </c>
      <c r="G154" s="35"/>
      <c r="H154" s="35"/>
      <c r="I154" s="35"/>
      <c r="J154" s="35"/>
      <c r="K154" s="35"/>
      <c r="L154" s="36"/>
      <c r="M154" s="36"/>
    </row>
    <row r="155">
      <c r="A155" s="2" t="s">
        <v>24</v>
      </c>
      <c r="B155" s="1" t="s">
        <v>422</v>
      </c>
      <c r="C155" s="2" t="s">
        <v>438</v>
      </c>
      <c r="D155" s="2" t="s">
        <v>4</v>
      </c>
      <c r="E155" s="2" t="s">
        <v>5</v>
      </c>
      <c r="F155" s="1">
        <v>42.22204427490919</v>
      </c>
      <c r="G155" s="35"/>
      <c r="H155" s="35"/>
      <c r="I155" s="35"/>
      <c r="J155" s="35"/>
      <c r="K155" s="35"/>
      <c r="L155" s="36"/>
      <c r="M155" s="36"/>
    </row>
    <row r="156">
      <c r="A156" s="2" t="s">
        <v>25</v>
      </c>
      <c r="B156" s="1" t="s">
        <v>423</v>
      </c>
      <c r="C156" s="2" t="s">
        <v>438</v>
      </c>
      <c r="D156" s="2" t="s">
        <v>4</v>
      </c>
      <c r="E156" s="2" t="s">
        <v>5</v>
      </c>
      <c r="F156" s="1">
        <v>57.81865965834428</v>
      </c>
      <c r="G156" s="35"/>
      <c r="H156" s="35"/>
      <c r="I156" s="35"/>
      <c r="J156" s="35"/>
      <c r="K156" s="35"/>
      <c r="L156" s="36"/>
      <c r="M156" s="36"/>
    </row>
    <row r="157">
      <c r="A157" s="2" t="s">
        <v>26</v>
      </c>
      <c r="B157" s="1" t="s">
        <v>424</v>
      </c>
      <c r="C157" s="2" t="s">
        <v>438</v>
      </c>
      <c r="D157" s="2" t="s">
        <v>4</v>
      </c>
      <c r="E157" s="2" t="s">
        <v>5</v>
      </c>
      <c r="F157" s="1">
        <v>40.6603236561763</v>
      </c>
      <c r="G157" s="35"/>
      <c r="H157" s="35"/>
      <c r="I157" s="35"/>
      <c r="J157" s="35"/>
      <c r="K157" s="35"/>
      <c r="L157" s="36"/>
      <c r="M157" s="36"/>
    </row>
    <row r="158">
      <c r="A158" s="2" t="s">
        <v>27</v>
      </c>
      <c r="B158" s="1" t="s">
        <v>426</v>
      </c>
      <c r="C158" s="2" t="s">
        <v>438</v>
      </c>
      <c r="D158" s="2" t="s">
        <v>4</v>
      </c>
      <c r="E158" s="2" t="s">
        <v>5</v>
      </c>
      <c r="F158" s="1">
        <v>35.57895860388167</v>
      </c>
      <c r="G158" s="35"/>
      <c r="H158" s="35"/>
      <c r="I158" s="35"/>
      <c r="J158" s="35"/>
      <c r="K158" s="35"/>
      <c r="L158" s="36"/>
      <c r="M158" s="36"/>
    </row>
    <row r="159">
      <c r="A159" s="2" t="s">
        <v>28</v>
      </c>
      <c r="B159" s="1" t="s">
        <v>425</v>
      </c>
      <c r="C159" s="2" t="s">
        <v>438</v>
      </c>
      <c r="D159" s="2" t="s">
        <v>4</v>
      </c>
      <c r="E159" s="2" t="s">
        <v>5</v>
      </c>
      <c r="F159" s="1">
        <v>38.28204754265714</v>
      </c>
      <c r="G159" s="35"/>
      <c r="H159" s="35"/>
      <c r="I159" s="35"/>
      <c r="J159" s="35"/>
      <c r="K159" s="35"/>
      <c r="L159" s="36"/>
      <c r="M159" s="36"/>
    </row>
    <row r="160">
      <c r="A160" s="2" t="s">
        <v>29</v>
      </c>
      <c r="B160" s="1" t="s">
        <v>427</v>
      </c>
      <c r="C160" s="2" t="s">
        <v>438</v>
      </c>
      <c r="D160" s="2" t="s">
        <v>4</v>
      </c>
      <c r="E160" s="2" t="s">
        <v>5</v>
      </c>
      <c r="F160" s="1">
        <v>45.38279400157853</v>
      </c>
      <c r="G160" s="35"/>
      <c r="H160" s="35"/>
      <c r="I160" s="35"/>
      <c r="J160" s="35"/>
      <c r="K160" s="35"/>
      <c r="L160" s="36"/>
      <c r="M160" s="36"/>
    </row>
    <row r="161">
      <c r="A161" s="2" t="s">
        <v>30</v>
      </c>
      <c r="B161" s="1" t="s">
        <v>428</v>
      </c>
      <c r="C161" s="2" t="s">
        <v>438</v>
      </c>
      <c r="D161" s="2" t="s">
        <v>4</v>
      </c>
      <c r="E161" s="2" t="s">
        <v>5</v>
      </c>
      <c r="F161" s="1">
        <v>48.271664532919175</v>
      </c>
      <c r="G161" s="35"/>
      <c r="H161" s="35"/>
      <c r="I161" s="35"/>
      <c r="J161" s="35"/>
      <c r="K161" s="35"/>
      <c r="L161" s="36"/>
      <c r="M161" s="36"/>
    </row>
    <row r="162">
      <c r="A162" s="2" t="s">
        <v>31</v>
      </c>
      <c r="B162" s="1" t="s">
        <v>429</v>
      </c>
      <c r="C162" s="2" t="s">
        <v>438</v>
      </c>
      <c r="D162" s="2" t="s">
        <v>4</v>
      </c>
      <c r="E162" s="2" t="s">
        <v>5</v>
      </c>
      <c r="F162" s="1">
        <v>72.04034259185144</v>
      </c>
      <c r="G162" s="35"/>
      <c r="H162" s="35"/>
      <c r="I162" s="35"/>
      <c r="J162" s="35"/>
      <c r="K162" s="35"/>
      <c r="L162" s="36"/>
      <c r="M162" s="36"/>
    </row>
    <row r="163">
      <c r="A163" s="2" t="s">
        <v>32</v>
      </c>
      <c r="B163" s="1" t="s">
        <v>430</v>
      </c>
      <c r="C163" s="2" t="s">
        <v>438</v>
      </c>
      <c r="D163" s="2" t="s">
        <v>4</v>
      </c>
      <c r="E163" s="2" t="s">
        <v>5</v>
      </c>
      <c r="F163" s="1">
        <v>49.50118041276369</v>
      </c>
      <c r="G163" s="35"/>
      <c r="H163" s="35"/>
      <c r="I163" s="35"/>
      <c r="J163" s="35"/>
      <c r="K163" s="35"/>
      <c r="L163" s="36"/>
      <c r="M163" s="36"/>
    </row>
    <row r="164">
      <c r="A164" s="2" t="s">
        <v>33</v>
      </c>
      <c r="B164" s="1" t="s">
        <v>431</v>
      </c>
      <c r="C164" s="2" t="s">
        <v>438</v>
      </c>
      <c r="D164" s="2" t="s">
        <v>4</v>
      </c>
      <c r="E164" s="2" t="s">
        <v>5</v>
      </c>
      <c r="F164" s="1">
        <v>50.40183379822696</v>
      </c>
      <c r="G164" s="35"/>
      <c r="H164" s="35"/>
      <c r="I164" s="35"/>
      <c r="J164" s="35"/>
      <c r="K164" s="35"/>
      <c r="L164" s="36"/>
      <c r="M164" s="36"/>
    </row>
    <row r="165">
      <c r="A165" s="2" t="s">
        <v>34</v>
      </c>
      <c r="B165" s="1" t="s">
        <v>432</v>
      </c>
      <c r="C165" s="2" t="s">
        <v>438</v>
      </c>
      <c r="D165" s="2" t="s">
        <v>4</v>
      </c>
      <c r="E165" s="2" t="s">
        <v>5</v>
      </c>
      <c r="F165" s="1">
        <v>36.71694063153138</v>
      </c>
      <c r="G165" s="35"/>
      <c r="H165" s="35"/>
      <c r="I165" s="35"/>
      <c r="J165" s="35"/>
      <c r="K165" s="35"/>
      <c r="L165" s="36"/>
      <c r="M165" s="36"/>
    </row>
    <row r="166">
      <c r="A166" s="2" t="s">
        <v>35</v>
      </c>
      <c r="B166" s="1" t="s">
        <v>433</v>
      </c>
      <c r="C166" s="2" t="s">
        <v>438</v>
      </c>
      <c r="D166" s="2" t="s">
        <v>4</v>
      </c>
      <c r="E166" s="2" t="s">
        <v>5</v>
      </c>
      <c r="F166" s="1">
        <v>36.304229442730076</v>
      </c>
      <c r="G166" s="35"/>
      <c r="H166" s="35"/>
      <c r="I166" s="35"/>
      <c r="J166" s="35"/>
      <c r="K166" s="35"/>
      <c r="L166" s="36"/>
      <c r="M166" s="36"/>
    </row>
    <row r="167">
      <c r="A167" s="2" t="s">
        <v>3</v>
      </c>
      <c r="B167" s="1" t="s">
        <v>418</v>
      </c>
      <c r="C167" s="2" t="s">
        <v>439</v>
      </c>
      <c r="D167" s="2" t="s">
        <v>4</v>
      </c>
      <c r="E167" s="2" t="s">
        <v>5</v>
      </c>
      <c r="F167" s="1">
        <v>47.20135310545569</v>
      </c>
      <c r="G167" s="35"/>
      <c r="H167" s="35"/>
      <c r="I167" s="35"/>
      <c r="J167" s="35"/>
      <c r="K167" s="35"/>
      <c r="L167" s="36"/>
      <c r="M167" s="36"/>
    </row>
    <row r="168">
      <c r="A168" s="2" t="s">
        <v>4</v>
      </c>
      <c r="B168" s="1" t="s">
        <v>401</v>
      </c>
      <c r="C168" s="2" t="s">
        <v>439</v>
      </c>
      <c r="D168" s="2" t="s">
        <v>4</v>
      </c>
      <c r="E168" s="2" t="s">
        <v>5</v>
      </c>
      <c r="F168" s="1">
        <v>19.65563330450507</v>
      </c>
      <c r="G168" s="35"/>
      <c r="H168" s="35"/>
      <c r="I168" s="35"/>
      <c r="J168" s="35"/>
      <c r="K168" s="35"/>
      <c r="L168" s="36"/>
      <c r="M168" s="36"/>
    </row>
    <row r="169">
      <c r="A169" s="2" t="s">
        <v>5</v>
      </c>
      <c r="B169" s="1" t="s">
        <v>402</v>
      </c>
      <c r="C169" s="2" t="s">
        <v>439</v>
      </c>
      <c r="D169" s="2" t="s">
        <v>4</v>
      </c>
      <c r="E169" s="2" t="s">
        <v>5</v>
      </c>
      <c r="F169" s="1">
        <v>38.34823685265562</v>
      </c>
      <c r="G169" s="35"/>
      <c r="H169" s="35"/>
      <c r="I169" s="35"/>
      <c r="J169" s="35"/>
      <c r="K169" s="35"/>
      <c r="L169" s="36"/>
      <c r="M169" s="36"/>
    </row>
    <row r="170">
      <c r="A170" s="2" t="s">
        <v>6</v>
      </c>
      <c r="B170" s="1" t="s">
        <v>403</v>
      </c>
      <c r="C170" s="2" t="s">
        <v>439</v>
      </c>
      <c r="D170" s="2" t="s">
        <v>4</v>
      </c>
      <c r="E170" s="2" t="s">
        <v>5</v>
      </c>
      <c r="F170" s="1">
        <v>66.91760769552488</v>
      </c>
      <c r="G170" s="35"/>
      <c r="H170" s="35"/>
      <c r="I170" s="35"/>
      <c r="J170" s="35"/>
      <c r="K170" s="35"/>
      <c r="L170" s="36"/>
      <c r="M170" s="36"/>
    </row>
    <row r="171">
      <c r="A171" s="2" t="s">
        <v>7</v>
      </c>
      <c r="B171" s="1" t="s">
        <v>404</v>
      </c>
      <c r="C171" s="2" t="s">
        <v>439</v>
      </c>
      <c r="D171" s="2" t="s">
        <v>4</v>
      </c>
      <c r="E171" s="2" t="s">
        <v>5</v>
      </c>
      <c r="F171" s="1">
        <v>17.780938833570413</v>
      </c>
      <c r="G171" s="35"/>
      <c r="H171" s="35"/>
      <c r="I171" s="35"/>
      <c r="J171" s="35"/>
      <c r="K171" s="35"/>
      <c r="L171" s="36"/>
      <c r="M171" s="36"/>
    </row>
    <row r="172">
      <c r="A172" s="2" t="s">
        <v>8</v>
      </c>
      <c r="B172" s="1" t="s">
        <v>408</v>
      </c>
      <c r="C172" s="2" t="s">
        <v>439</v>
      </c>
      <c r="D172" s="2" t="s">
        <v>4</v>
      </c>
      <c r="E172" s="2" t="s">
        <v>5</v>
      </c>
      <c r="F172" s="1">
        <v>25.85124455277347</v>
      </c>
      <c r="G172" s="35"/>
      <c r="H172" s="35"/>
      <c r="I172" s="35"/>
      <c r="J172" s="35"/>
      <c r="K172" s="35"/>
      <c r="L172" s="36"/>
      <c r="M172" s="36"/>
    </row>
    <row r="173">
      <c r="A173" s="2" t="s">
        <v>9</v>
      </c>
      <c r="B173" s="1" t="s">
        <v>409</v>
      </c>
      <c r="C173" s="2" t="s">
        <v>439</v>
      </c>
      <c r="D173" s="2" t="s">
        <v>4</v>
      </c>
      <c r="E173" s="2" t="s">
        <v>5</v>
      </c>
      <c r="F173" s="1">
        <v>25.540609569215054</v>
      </c>
      <c r="G173" s="35"/>
      <c r="H173" s="35"/>
      <c r="I173" s="35"/>
      <c r="J173" s="35"/>
      <c r="K173" s="35"/>
      <c r="L173" s="36"/>
      <c r="M173" s="36"/>
    </row>
    <row r="174">
      <c r="A174" s="2" t="s">
        <v>10</v>
      </c>
      <c r="B174" s="1" t="s">
        <v>407</v>
      </c>
      <c r="C174" s="2" t="s">
        <v>439</v>
      </c>
      <c r="D174" s="2" t="s">
        <v>4</v>
      </c>
      <c r="E174" s="2" t="s">
        <v>5</v>
      </c>
      <c r="F174" s="1">
        <v>59.771434036245395</v>
      </c>
      <c r="G174" s="35"/>
      <c r="H174" s="35"/>
      <c r="I174" s="35"/>
      <c r="J174" s="35"/>
      <c r="K174" s="35"/>
      <c r="L174" s="36"/>
      <c r="M174" s="36"/>
    </row>
    <row r="175">
      <c r="A175" s="2" t="s">
        <v>11</v>
      </c>
      <c r="B175" s="1" t="s">
        <v>406</v>
      </c>
      <c r="C175" s="2" t="s">
        <v>439</v>
      </c>
      <c r="D175" s="2" t="s">
        <v>4</v>
      </c>
      <c r="E175" s="2" t="s">
        <v>5</v>
      </c>
      <c r="F175" s="1">
        <v>62.65944591147115</v>
      </c>
      <c r="G175" s="35"/>
      <c r="H175" s="35"/>
      <c r="I175" s="35"/>
      <c r="J175" s="35"/>
      <c r="K175" s="35"/>
      <c r="L175" s="36"/>
      <c r="M175" s="36"/>
    </row>
    <row r="176">
      <c r="A176" s="2" t="s">
        <v>12</v>
      </c>
      <c r="B176" s="1" t="s">
        <v>405</v>
      </c>
      <c r="C176" s="2" t="s">
        <v>439</v>
      </c>
      <c r="D176" s="2" t="s">
        <v>4</v>
      </c>
      <c r="E176" s="2" t="s">
        <v>5</v>
      </c>
      <c r="F176" s="1">
        <v>81.98098309982193</v>
      </c>
      <c r="G176" s="35"/>
      <c r="H176" s="35"/>
      <c r="I176" s="35"/>
      <c r="J176" s="35"/>
      <c r="K176" s="35"/>
      <c r="L176" s="36"/>
      <c r="M176" s="36"/>
    </row>
    <row r="177">
      <c r="A177" s="2" t="s">
        <v>13</v>
      </c>
      <c r="B177" s="1" t="s">
        <v>410</v>
      </c>
      <c r="C177" s="2" t="s">
        <v>439</v>
      </c>
      <c r="D177" s="2" t="s">
        <v>4</v>
      </c>
      <c r="E177" s="2" t="s">
        <v>5</v>
      </c>
      <c r="F177" s="1">
        <v>35.09150785509907</v>
      </c>
      <c r="G177" s="35"/>
      <c r="H177" s="35"/>
      <c r="I177" s="35"/>
      <c r="J177" s="35"/>
      <c r="K177" s="35"/>
      <c r="L177" s="36"/>
      <c r="M177" s="36"/>
    </row>
    <row r="178">
      <c r="A178" s="2" t="s">
        <v>14</v>
      </c>
      <c r="B178" s="1" t="s">
        <v>412</v>
      </c>
      <c r="C178" s="2" t="s">
        <v>439</v>
      </c>
      <c r="D178" s="2" t="s">
        <v>4</v>
      </c>
      <c r="E178" s="2" t="s">
        <v>5</v>
      </c>
      <c r="F178" s="1">
        <v>29.52696072045784</v>
      </c>
      <c r="G178" s="35"/>
      <c r="H178" s="35"/>
      <c r="I178" s="35"/>
      <c r="J178" s="35"/>
      <c r="K178" s="35"/>
      <c r="L178" s="36"/>
      <c r="M178" s="36"/>
    </row>
    <row r="179">
      <c r="A179" s="2" t="s">
        <v>15</v>
      </c>
      <c r="B179" s="1" t="s">
        <v>411</v>
      </c>
      <c r="C179" s="2" t="s">
        <v>439</v>
      </c>
      <c r="D179" s="2" t="s">
        <v>4</v>
      </c>
      <c r="E179" s="2" t="s">
        <v>5</v>
      </c>
      <c r="F179" s="1">
        <v>74.64330290497051</v>
      </c>
      <c r="G179" s="35"/>
      <c r="H179" s="35"/>
      <c r="I179" s="35"/>
      <c r="J179" s="35"/>
      <c r="K179" s="35"/>
      <c r="L179" s="36"/>
      <c r="M179" s="36"/>
    </row>
    <row r="180">
      <c r="A180" s="2" t="s">
        <v>16</v>
      </c>
      <c r="B180" s="1" t="s">
        <v>413</v>
      </c>
      <c r="C180" s="2" t="s">
        <v>439</v>
      </c>
      <c r="D180" s="2" t="s">
        <v>4</v>
      </c>
      <c r="E180" s="2" t="s">
        <v>5</v>
      </c>
      <c r="F180" s="1">
        <v>54.944013944411815</v>
      </c>
      <c r="G180" s="35"/>
      <c r="H180" s="35"/>
      <c r="I180" s="35"/>
      <c r="J180" s="35"/>
      <c r="K180" s="35"/>
      <c r="L180" s="36"/>
      <c r="M180" s="36"/>
    </row>
    <row r="181">
      <c r="A181" s="2" t="s">
        <v>17</v>
      </c>
      <c r="B181" s="1" t="s">
        <v>414</v>
      </c>
      <c r="C181" s="2" t="s">
        <v>439</v>
      </c>
      <c r="D181" s="2" t="s">
        <v>4</v>
      </c>
      <c r="E181" s="2" t="s">
        <v>5</v>
      </c>
      <c r="F181" s="1">
        <v>31.678986272439282</v>
      </c>
      <c r="G181" s="35"/>
      <c r="H181" s="35"/>
      <c r="I181" s="35"/>
      <c r="J181" s="35"/>
      <c r="K181" s="35"/>
      <c r="L181" s="36"/>
      <c r="M181" s="36"/>
    </row>
    <row r="182">
      <c r="A182" s="2" t="s">
        <v>18</v>
      </c>
      <c r="B182" s="1" t="s">
        <v>415</v>
      </c>
      <c r="C182" s="2" t="s">
        <v>439</v>
      </c>
      <c r="D182" s="2" t="s">
        <v>4</v>
      </c>
      <c r="E182" s="2" t="s">
        <v>5</v>
      </c>
      <c r="F182" s="1">
        <v>36.80541379800942</v>
      </c>
      <c r="G182" s="35"/>
      <c r="H182" s="35"/>
      <c r="I182" s="35"/>
      <c r="J182" s="35"/>
      <c r="K182" s="35"/>
      <c r="L182" s="36"/>
      <c r="M182" s="36"/>
    </row>
    <row r="183">
      <c r="A183" s="2" t="s">
        <v>19</v>
      </c>
      <c r="B183" s="1" t="s">
        <v>416</v>
      </c>
      <c r="C183" s="2" t="s">
        <v>439</v>
      </c>
      <c r="D183" s="2" t="s">
        <v>4</v>
      </c>
      <c r="E183" s="2" t="s">
        <v>5</v>
      </c>
      <c r="F183" s="1">
        <v>35.49570286869817</v>
      </c>
      <c r="G183" s="35"/>
      <c r="H183" s="35"/>
      <c r="I183" s="35"/>
      <c r="J183" s="35"/>
      <c r="K183" s="35"/>
      <c r="L183" s="36"/>
      <c r="M183" s="36"/>
    </row>
    <row r="184">
      <c r="A184" s="2" t="s">
        <v>20</v>
      </c>
      <c r="B184" s="1" t="s">
        <v>417</v>
      </c>
      <c r="C184" s="2" t="s">
        <v>439</v>
      </c>
      <c r="D184" s="2" t="s">
        <v>4</v>
      </c>
      <c r="E184" s="2" t="s">
        <v>5</v>
      </c>
      <c r="F184" s="1">
        <v>49.22471080482402</v>
      </c>
      <c r="G184" s="35"/>
      <c r="H184" s="35"/>
      <c r="I184" s="35"/>
      <c r="J184" s="35"/>
      <c r="K184" s="35"/>
      <c r="L184" s="36"/>
      <c r="M184" s="36"/>
    </row>
    <row r="185">
      <c r="A185" s="2" t="s">
        <v>21</v>
      </c>
      <c r="B185" s="1" t="s">
        <v>419</v>
      </c>
      <c r="C185" s="2" t="s">
        <v>439</v>
      </c>
      <c r="D185" s="2" t="s">
        <v>4</v>
      </c>
      <c r="E185" s="2" t="s">
        <v>5</v>
      </c>
      <c r="F185" s="1">
        <v>18.20250284414107</v>
      </c>
      <c r="G185" s="35"/>
      <c r="H185" s="35"/>
      <c r="I185" s="35"/>
      <c r="J185" s="35"/>
      <c r="K185" s="35"/>
      <c r="L185" s="36"/>
      <c r="M185" s="36"/>
    </row>
    <row r="186">
      <c r="A186" s="2" t="s">
        <v>22</v>
      </c>
      <c r="B186" s="1" t="s">
        <v>420</v>
      </c>
      <c r="C186" s="2" t="s">
        <v>439</v>
      </c>
      <c r="D186" s="2" t="s">
        <v>4</v>
      </c>
      <c r="E186" s="2" t="s">
        <v>5</v>
      </c>
      <c r="F186" s="1">
        <v>25.035561877667142</v>
      </c>
      <c r="G186" s="35"/>
      <c r="H186" s="35"/>
      <c r="I186" s="35"/>
      <c r="J186" s="35"/>
      <c r="K186" s="35"/>
      <c r="L186" s="36"/>
      <c r="M186" s="36"/>
    </row>
    <row r="187">
      <c r="A187" s="2" t="s">
        <v>23</v>
      </c>
      <c r="B187" s="1" t="s">
        <v>421</v>
      </c>
      <c r="C187" s="2" t="s">
        <v>439</v>
      </c>
      <c r="D187" s="2" t="s">
        <v>4</v>
      </c>
      <c r="E187" s="2" t="s">
        <v>5</v>
      </c>
      <c r="F187" s="1">
        <v>76.97960040589244</v>
      </c>
      <c r="G187" s="35"/>
      <c r="H187" s="35"/>
      <c r="I187" s="35"/>
      <c r="J187" s="35"/>
      <c r="K187" s="35"/>
      <c r="L187" s="36"/>
      <c r="M187" s="36"/>
    </row>
    <row r="188">
      <c r="A188" s="2" t="s">
        <v>24</v>
      </c>
      <c r="B188" s="1" t="s">
        <v>422</v>
      </c>
      <c r="C188" s="2" t="s">
        <v>439</v>
      </c>
      <c r="D188" s="2" t="s">
        <v>4</v>
      </c>
      <c r="E188" s="2" t="s">
        <v>5</v>
      </c>
      <c r="F188" s="1">
        <v>43.750273439208996</v>
      </c>
      <c r="G188" s="35"/>
      <c r="H188" s="35"/>
      <c r="I188" s="35"/>
      <c r="J188" s="35"/>
      <c r="K188" s="35"/>
      <c r="L188" s="36"/>
      <c r="M188" s="36"/>
    </row>
    <row r="189">
      <c r="A189" s="2" t="s">
        <v>25</v>
      </c>
      <c r="B189" s="1" t="s">
        <v>423</v>
      </c>
      <c r="C189" s="2" t="s">
        <v>439</v>
      </c>
      <c r="D189" s="2" t="s">
        <v>4</v>
      </c>
      <c r="E189" s="2" t="s">
        <v>5</v>
      </c>
      <c r="F189" s="1">
        <v>54.774511593938286</v>
      </c>
      <c r="G189" s="35"/>
      <c r="H189" s="35"/>
      <c r="I189" s="35"/>
      <c r="J189" s="35"/>
      <c r="K189" s="35"/>
      <c r="L189" s="36"/>
      <c r="M189" s="36"/>
    </row>
    <row r="190">
      <c r="A190" s="2" t="s">
        <v>26</v>
      </c>
      <c r="B190" s="1" t="s">
        <v>424</v>
      </c>
      <c r="C190" s="2" t="s">
        <v>439</v>
      </c>
      <c r="D190" s="2" t="s">
        <v>4</v>
      </c>
      <c r="E190" s="2" t="s">
        <v>5</v>
      </c>
      <c r="F190" s="1">
        <v>47.636060497796834</v>
      </c>
      <c r="G190" s="35"/>
      <c r="H190" s="35"/>
      <c r="I190" s="35"/>
      <c r="J190" s="35"/>
      <c r="K190" s="35"/>
      <c r="L190" s="36"/>
      <c r="M190" s="36"/>
    </row>
    <row r="191">
      <c r="A191" s="2" t="s">
        <v>27</v>
      </c>
      <c r="B191" s="1" t="s">
        <v>426</v>
      </c>
      <c r="C191" s="2" t="s">
        <v>439</v>
      </c>
      <c r="D191" s="2" t="s">
        <v>4</v>
      </c>
      <c r="E191" s="2" t="s">
        <v>5</v>
      </c>
      <c r="F191" s="1">
        <v>51.98902852225668</v>
      </c>
      <c r="G191" s="35"/>
      <c r="H191" s="35"/>
      <c r="I191" s="35"/>
      <c r="J191" s="35"/>
      <c r="K191" s="35"/>
      <c r="L191" s="36"/>
      <c r="M191" s="36"/>
    </row>
    <row r="192">
      <c r="A192" s="2" t="s">
        <v>28</v>
      </c>
      <c r="B192" s="1" t="s">
        <v>425</v>
      </c>
      <c r="C192" s="2" t="s">
        <v>439</v>
      </c>
      <c r="D192" s="2" t="s">
        <v>4</v>
      </c>
      <c r="E192" s="2" t="s">
        <v>5</v>
      </c>
      <c r="F192" s="1">
        <v>47.34589820631886</v>
      </c>
      <c r="G192" s="35"/>
      <c r="H192" s="35"/>
      <c r="I192" s="35"/>
      <c r="J192" s="35"/>
      <c r="K192" s="35"/>
      <c r="L192" s="36"/>
      <c r="M192" s="36"/>
    </row>
    <row r="193">
      <c r="A193" s="2" t="s">
        <v>29</v>
      </c>
      <c r="B193" s="1" t="s">
        <v>427</v>
      </c>
      <c r="C193" s="2" t="s">
        <v>439</v>
      </c>
      <c r="D193" s="2" t="s">
        <v>4</v>
      </c>
      <c r="E193" s="2" t="s">
        <v>5</v>
      </c>
      <c r="F193" s="1">
        <v>41.3491641561817</v>
      </c>
      <c r="G193" s="35"/>
      <c r="H193" s="35"/>
      <c r="I193" s="35"/>
      <c r="J193" s="35"/>
      <c r="K193" s="35"/>
      <c r="L193" s="36"/>
      <c r="M193" s="36"/>
    </row>
    <row r="194">
      <c r="A194" s="2" t="s">
        <v>30</v>
      </c>
      <c r="B194" s="1" t="s">
        <v>428</v>
      </c>
      <c r="C194" s="2" t="s">
        <v>439</v>
      </c>
      <c r="D194" s="2" t="s">
        <v>4</v>
      </c>
      <c r="E194" s="2" t="s">
        <v>5</v>
      </c>
      <c r="F194" s="1">
        <v>54.48106782892945</v>
      </c>
      <c r="G194" s="35"/>
      <c r="H194" s="35"/>
      <c r="I194" s="35"/>
      <c r="J194" s="35"/>
      <c r="K194" s="35"/>
      <c r="L194" s="36"/>
      <c r="M194" s="36"/>
    </row>
    <row r="195">
      <c r="A195" s="2" t="s">
        <v>31</v>
      </c>
      <c r="B195" s="1" t="s">
        <v>429</v>
      </c>
      <c r="C195" s="2" t="s">
        <v>439</v>
      </c>
      <c r="D195" s="2" t="s">
        <v>4</v>
      </c>
      <c r="E195" s="2" t="s">
        <v>5</v>
      </c>
      <c r="F195" s="1">
        <v>35.15893436466207</v>
      </c>
      <c r="G195" s="35"/>
      <c r="H195" s="35"/>
      <c r="I195" s="35"/>
      <c r="J195" s="35"/>
      <c r="K195" s="35"/>
      <c r="L195" s="36"/>
      <c r="M195" s="36"/>
    </row>
    <row r="196">
      <c r="A196" s="2" t="s">
        <v>32</v>
      </c>
      <c r="B196" s="1" t="s">
        <v>430</v>
      </c>
      <c r="C196" s="2" t="s">
        <v>439</v>
      </c>
      <c r="D196" s="2" t="s">
        <v>4</v>
      </c>
      <c r="E196" s="2" t="s">
        <v>5</v>
      </c>
      <c r="F196" s="1">
        <v>22.889406019913782</v>
      </c>
      <c r="G196" s="35"/>
      <c r="H196" s="35"/>
      <c r="I196" s="35"/>
      <c r="J196" s="35"/>
      <c r="K196" s="35"/>
      <c r="L196" s="36"/>
      <c r="M196" s="36"/>
    </row>
    <row r="197">
      <c r="A197" s="2" t="s">
        <v>33</v>
      </c>
      <c r="B197" s="1" t="s">
        <v>431</v>
      </c>
      <c r="C197" s="2" t="s">
        <v>439</v>
      </c>
      <c r="D197" s="2" t="s">
        <v>4</v>
      </c>
      <c r="E197" s="2" t="s">
        <v>5</v>
      </c>
      <c r="F197" s="1">
        <v>66.90531862795815</v>
      </c>
      <c r="G197" s="35"/>
      <c r="H197" s="35"/>
      <c r="I197" s="35"/>
      <c r="J197" s="35"/>
      <c r="K197" s="35"/>
      <c r="L197" s="36"/>
      <c r="M197" s="36"/>
    </row>
    <row r="198">
      <c r="A198" s="2" t="s">
        <v>34</v>
      </c>
      <c r="B198" s="1" t="s">
        <v>432</v>
      </c>
      <c r="C198" s="2" t="s">
        <v>439</v>
      </c>
      <c r="D198" s="2" t="s">
        <v>4</v>
      </c>
      <c r="E198" s="2" t="s">
        <v>5</v>
      </c>
      <c r="F198" s="1">
        <v>62.5177607274794</v>
      </c>
      <c r="G198" s="35"/>
      <c r="H198" s="35"/>
      <c r="I198" s="35"/>
      <c r="J198" s="35"/>
      <c r="K198" s="35"/>
      <c r="L198" s="36"/>
      <c r="M198" s="36"/>
    </row>
    <row r="199">
      <c r="A199" s="2" t="s">
        <v>35</v>
      </c>
      <c r="B199" s="1" t="s">
        <v>433</v>
      </c>
      <c r="C199" s="2" t="s">
        <v>439</v>
      </c>
      <c r="D199" s="2" t="s">
        <v>4</v>
      </c>
      <c r="E199" s="2" t="s">
        <v>5</v>
      </c>
      <c r="F199" s="1">
        <v>33.13253012048193</v>
      </c>
      <c r="G199" s="35"/>
      <c r="H199" s="35"/>
      <c r="I199" s="35"/>
      <c r="J199" s="35"/>
      <c r="K199" s="35"/>
      <c r="L199" s="36"/>
      <c r="M199" s="36"/>
    </row>
    <row r="200">
      <c r="A200" s="2" t="s">
        <v>3</v>
      </c>
      <c r="B200" s="1" t="s">
        <v>418</v>
      </c>
      <c r="C200" s="2" t="s">
        <v>440</v>
      </c>
      <c r="D200" s="2" t="s">
        <v>4</v>
      </c>
      <c r="E200" s="2" t="s">
        <v>5</v>
      </c>
      <c r="F200" s="1">
        <v>48.05675339234256</v>
      </c>
      <c r="G200" s="35"/>
      <c r="H200" s="35"/>
      <c r="I200" s="35"/>
      <c r="J200" s="35"/>
      <c r="K200" s="35"/>
      <c r="L200" s="36"/>
      <c r="M200" s="36"/>
    </row>
    <row r="201">
      <c r="A201" s="2" t="s">
        <v>4</v>
      </c>
      <c r="B201" s="1" t="s">
        <v>401</v>
      </c>
      <c r="C201" s="2" t="s">
        <v>440</v>
      </c>
      <c r="D201" s="2" t="s">
        <v>4</v>
      </c>
      <c r="E201" s="2" t="s">
        <v>5</v>
      </c>
      <c r="F201" s="1">
        <v>35.04536427709201</v>
      </c>
      <c r="G201" s="35"/>
      <c r="H201" s="35"/>
      <c r="I201" s="35"/>
      <c r="J201" s="35"/>
      <c r="K201" s="35"/>
      <c r="L201" s="36"/>
      <c r="M201" s="36"/>
    </row>
    <row r="202">
      <c r="A202" s="2" t="s">
        <v>5</v>
      </c>
      <c r="B202" s="1" t="s">
        <v>402</v>
      </c>
      <c r="C202" s="2" t="s">
        <v>440</v>
      </c>
      <c r="D202" s="2" t="s">
        <v>4</v>
      </c>
      <c r="E202" s="2" t="s">
        <v>5</v>
      </c>
      <c r="F202" s="1">
        <v>41.773275546968826</v>
      </c>
      <c r="G202" s="35"/>
      <c r="H202" s="35"/>
      <c r="I202" s="35"/>
      <c r="J202" s="35"/>
      <c r="K202" s="35"/>
      <c r="L202" s="36"/>
      <c r="M202" s="36"/>
    </row>
    <row r="203">
      <c r="A203" s="2" t="s">
        <v>6</v>
      </c>
      <c r="B203" s="1" t="s">
        <v>403</v>
      </c>
      <c r="C203" s="2" t="s">
        <v>440</v>
      </c>
      <c r="D203" s="2" t="s">
        <v>4</v>
      </c>
      <c r="E203" s="2" t="s">
        <v>5</v>
      </c>
      <c r="F203" s="1">
        <v>40.49566696363489</v>
      </c>
      <c r="G203" s="35"/>
      <c r="H203" s="35"/>
      <c r="I203" s="35"/>
      <c r="J203" s="35"/>
      <c r="K203" s="35"/>
      <c r="L203" s="36"/>
      <c r="M203" s="36"/>
    </row>
    <row r="204">
      <c r="A204" s="2" t="s">
        <v>7</v>
      </c>
      <c r="B204" s="1" t="s">
        <v>404</v>
      </c>
      <c r="C204" s="2" t="s">
        <v>440</v>
      </c>
      <c r="D204" s="2" t="s">
        <v>4</v>
      </c>
      <c r="E204" s="2" t="s">
        <v>5</v>
      </c>
      <c r="F204" s="1">
        <v>41.37849500502453</v>
      </c>
      <c r="G204" s="35"/>
      <c r="H204" s="35"/>
      <c r="I204" s="35"/>
      <c r="J204" s="35"/>
      <c r="K204" s="35"/>
      <c r="L204" s="36"/>
      <c r="M204" s="36"/>
    </row>
    <row r="205">
      <c r="A205" s="2" t="s">
        <v>8</v>
      </c>
      <c r="B205" s="1" t="s">
        <v>408</v>
      </c>
      <c r="C205" s="2" t="s">
        <v>440</v>
      </c>
      <c r="D205" s="2" t="s">
        <v>4</v>
      </c>
      <c r="E205" s="2" t="s">
        <v>5</v>
      </c>
      <c r="F205" s="1">
        <v>34.698126301179734</v>
      </c>
      <c r="G205" s="35"/>
      <c r="H205" s="35"/>
      <c r="I205" s="35"/>
      <c r="J205" s="35"/>
      <c r="K205" s="35"/>
      <c r="L205" s="36"/>
      <c r="M205" s="36"/>
    </row>
    <row r="206">
      <c r="A206" s="2" t="s">
        <v>9</v>
      </c>
      <c r="B206" s="1" t="s">
        <v>409</v>
      </c>
      <c r="C206" s="2" t="s">
        <v>440</v>
      </c>
      <c r="D206" s="2" t="s">
        <v>4</v>
      </c>
      <c r="E206" s="2" t="s">
        <v>5</v>
      </c>
      <c r="F206" s="1">
        <v>41.49721968628102</v>
      </c>
      <c r="G206" s="35"/>
      <c r="H206" s="35"/>
      <c r="I206" s="35"/>
      <c r="J206" s="35"/>
      <c r="K206" s="35"/>
      <c r="L206" s="36"/>
      <c r="M206" s="36"/>
    </row>
    <row r="207">
      <c r="A207" s="2" t="s">
        <v>10</v>
      </c>
      <c r="B207" s="1" t="s">
        <v>407</v>
      </c>
      <c r="C207" s="2" t="s">
        <v>440</v>
      </c>
      <c r="D207" s="2" t="s">
        <v>4</v>
      </c>
      <c r="E207" s="2" t="s">
        <v>5</v>
      </c>
      <c r="F207" s="1">
        <v>67.15497181052928</v>
      </c>
      <c r="G207" s="35"/>
      <c r="H207" s="35"/>
      <c r="I207" s="35"/>
      <c r="J207" s="35"/>
      <c r="K207" s="35"/>
      <c r="L207" s="36"/>
      <c r="M207" s="36"/>
    </row>
    <row r="208">
      <c r="A208" s="2" t="s">
        <v>11</v>
      </c>
      <c r="B208" s="1" t="s">
        <v>406</v>
      </c>
      <c r="C208" s="2" t="s">
        <v>440</v>
      </c>
      <c r="D208" s="2" t="s">
        <v>4</v>
      </c>
      <c r="E208" s="2" t="s">
        <v>5</v>
      </c>
      <c r="F208" s="1">
        <v>58.4497332294227</v>
      </c>
      <c r="G208" s="35"/>
      <c r="H208" s="35"/>
      <c r="I208" s="35"/>
      <c r="J208" s="35"/>
      <c r="K208" s="35"/>
      <c r="L208" s="36"/>
      <c r="M208" s="36"/>
    </row>
    <row r="209">
      <c r="A209" s="2" t="s">
        <v>12</v>
      </c>
      <c r="B209" s="1" t="s">
        <v>405</v>
      </c>
      <c r="C209" s="2" t="s">
        <v>440</v>
      </c>
      <c r="D209" s="2" t="s">
        <v>4</v>
      </c>
      <c r="E209" s="2" t="s">
        <v>5</v>
      </c>
      <c r="F209" s="1">
        <v>71.1864406779661</v>
      </c>
      <c r="G209" s="35"/>
      <c r="H209" s="35"/>
      <c r="I209" s="35"/>
      <c r="J209" s="35"/>
      <c r="K209" s="35"/>
      <c r="L209" s="36"/>
      <c r="M209" s="36"/>
    </row>
    <row r="210">
      <c r="A210" s="2" t="s">
        <v>13</v>
      </c>
      <c r="B210" s="1" t="s">
        <v>410</v>
      </c>
      <c r="C210" s="2" t="s">
        <v>440</v>
      </c>
      <c r="D210" s="2" t="s">
        <v>4</v>
      </c>
      <c r="E210" s="2" t="s">
        <v>5</v>
      </c>
      <c r="F210" s="1">
        <v>59.04296717747779</v>
      </c>
      <c r="G210" s="35"/>
      <c r="H210" s="35"/>
      <c r="I210" s="35"/>
      <c r="J210" s="35"/>
      <c r="K210" s="35"/>
      <c r="L210" s="36"/>
      <c r="M210" s="36"/>
    </row>
    <row r="211">
      <c r="A211" s="2" t="s">
        <v>14</v>
      </c>
      <c r="B211" s="1" t="s">
        <v>412</v>
      </c>
      <c r="C211" s="2" t="s">
        <v>440</v>
      </c>
      <c r="D211" s="2" t="s">
        <v>4</v>
      </c>
      <c r="E211" s="2" t="s">
        <v>5</v>
      </c>
      <c r="F211" s="1">
        <v>34.40860215053763</v>
      </c>
      <c r="G211" s="35"/>
      <c r="H211" s="35"/>
      <c r="I211" s="35"/>
      <c r="J211" s="35"/>
      <c r="K211" s="35"/>
      <c r="L211" s="36"/>
      <c r="M211" s="36"/>
    </row>
    <row r="212">
      <c r="A212" s="2" t="s">
        <v>15</v>
      </c>
      <c r="B212" s="1" t="s">
        <v>411</v>
      </c>
      <c r="C212" s="2" t="s">
        <v>440</v>
      </c>
      <c r="D212" s="2" t="s">
        <v>4</v>
      </c>
      <c r="E212" s="2" t="s">
        <v>5</v>
      </c>
      <c r="F212" s="1">
        <v>69.52830533904198</v>
      </c>
      <c r="G212" s="35"/>
      <c r="H212" s="35"/>
      <c r="I212" s="35"/>
      <c r="J212" s="35"/>
      <c r="K212" s="35"/>
      <c r="L212" s="36"/>
      <c r="M212" s="36"/>
    </row>
    <row r="213">
      <c r="A213" s="2" t="s">
        <v>16</v>
      </c>
      <c r="B213" s="1" t="s">
        <v>413</v>
      </c>
      <c r="C213" s="2" t="s">
        <v>440</v>
      </c>
      <c r="D213" s="2" t="s">
        <v>4</v>
      </c>
      <c r="E213" s="2" t="s">
        <v>5</v>
      </c>
      <c r="F213" s="1">
        <v>48.5328156499664</v>
      </c>
      <c r="G213" s="35"/>
      <c r="H213" s="35"/>
      <c r="I213" s="35"/>
      <c r="J213" s="35"/>
      <c r="K213" s="35"/>
      <c r="L213" s="36"/>
      <c r="M213" s="36"/>
    </row>
    <row r="214">
      <c r="A214" s="2" t="s">
        <v>17</v>
      </c>
      <c r="B214" s="1" t="s">
        <v>414</v>
      </c>
      <c r="C214" s="2" t="s">
        <v>440</v>
      </c>
      <c r="D214" s="2" t="s">
        <v>4</v>
      </c>
      <c r="E214" s="2" t="s">
        <v>5</v>
      </c>
      <c r="F214" s="1">
        <v>33.356224860198175</v>
      </c>
      <c r="G214" s="35"/>
      <c r="H214" s="35"/>
      <c r="I214" s="35"/>
      <c r="J214" s="35"/>
      <c r="K214" s="35"/>
      <c r="L214" s="36"/>
      <c r="M214" s="36"/>
    </row>
    <row r="215">
      <c r="A215" s="2" t="s">
        <v>18</v>
      </c>
      <c r="B215" s="1" t="s">
        <v>415</v>
      </c>
      <c r="C215" s="2" t="s">
        <v>440</v>
      </c>
      <c r="D215" s="2" t="s">
        <v>4</v>
      </c>
      <c r="E215" s="2" t="s">
        <v>5</v>
      </c>
      <c r="F215" s="1">
        <v>39.514831953915824</v>
      </c>
      <c r="G215" s="35"/>
      <c r="H215" s="35"/>
      <c r="I215" s="35"/>
      <c r="J215" s="35"/>
      <c r="K215" s="35"/>
      <c r="L215" s="36"/>
      <c r="M215" s="36"/>
    </row>
    <row r="216">
      <c r="A216" s="2" t="s">
        <v>19</v>
      </c>
      <c r="B216" s="1" t="s">
        <v>416</v>
      </c>
      <c r="C216" s="2" t="s">
        <v>440</v>
      </c>
      <c r="D216" s="2" t="s">
        <v>4</v>
      </c>
      <c r="E216" s="2" t="s">
        <v>5</v>
      </c>
      <c r="F216" s="1">
        <v>44.4637355889857</v>
      </c>
      <c r="G216" s="35"/>
      <c r="H216" s="35"/>
      <c r="I216" s="35"/>
      <c r="J216" s="35"/>
      <c r="K216" s="35"/>
      <c r="L216" s="36"/>
      <c r="M216" s="36"/>
    </row>
    <row r="217">
      <c r="A217" s="2" t="s">
        <v>20</v>
      </c>
      <c r="B217" s="1" t="s">
        <v>417</v>
      </c>
      <c r="C217" s="2" t="s">
        <v>440</v>
      </c>
      <c r="D217" s="2" t="s">
        <v>4</v>
      </c>
      <c r="E217" s="2" t="s">
        <v>5</v>
      </c>
      <c r="F217" s="1">
        <v>45.76798681881979</v>
      </c>
      <c r="G217" s="35"/>
      <c r="H217" s="35"/>
      <c r="I217" s="35"/>
      <c r="J217" s="35"/>
      <c r="K217" s="35"/>
      <c r="L217" s="36"/>
      <c r="M217" s="36"/>
    </row>
    <row r="218">
      <c r="A218" s="2" t="s">
        <v>21</v>
      </c>
      <c r="B218" s="1" t="s">
        <v>419</v>
      </c>
      <c r="C218" s="2" t="s">
        <v>440</v>
      </c>
      <c r="D218" s="2" t="s">
        <v>4</v>
      </c>
      <c r="E218" s="2" t="s">
        <v>5</v>
      </c>
      <c r="F218" s="1">
        <v>44.519633158222774</v>
      </c>
      <c r="G218" s="35"/>
      <c r="H218" s="35"/>
      <c r="I218" s="35"/>
      <c r="J218" s="35"/>
      <c r="K218" s="35"/>
      <c r="L218" s="36"/>
      <c r="M218" s="36"/>
    </row>
    <row r="219">
      <c r="A219" s="2" t="s">
        <v>22</v>
      </c>
      <c r="B219" s="1" t="s">
        <v>420</v>
      </c>
      <c r="C219" s="2" t="s">
        <v>440</v>
      </c>
      <c r="D219" s="2" t="s">
        <v>4</v>
      </c>
      <c r="E219" s="2" t="s">
        <v>5</v>
      </c>
      <c r="F219" s="1">
        <v>27.09874103765596</v>
      </c>
      <c r="G219" s="35"/>
      <c r="H219" s="35"/>
      <c r="I219" s="35"/>
      <c r="J219" s="35"/>
      <c r="K219" s="35"/>
      <c r="L219" s="36"/>
      <c r="M219" s="36"/>
    </row>
    <row r="220">
      <c r="A220" s="2" t="s">
        <v>23</v>
      </c>
      <c r="B220" s="1" t="s">
        <v>421</v>
      </c>
      <c r="C220" s="2" t="s">
        <v>440</v>
      </c>
      <c r="D220" s="2" t="s">
        <v>4</v>
      </c>
      <c r="E220" s="2" t="s">
        <v>5</v>
      </c>
      <c r="F220" s="1">
        <v>76.84605174300818</v>
      </c>
      <c r="G220" s="35"/>
      <c r="H220" s="35"/>
      <c r="I220" s="35"/>
      <c r="J220" s="35"/>
      <c r="K220" s="35"/>
      <c r="L220" s="36"/>
      <c r="M220" s="36"/>
    </row>
    <row r="221">
      <c r="A221" s="2" t="s">
        <v>24</v>
      </c>
      <c r="B221" s="1" t="s">
        <v>422</v>
      </c>
      <c r="C221" s="2" t="s">
        <v>440</v>
      </c>
      <c r="D221" s="2" t="s">
        <v>4</v>
      </c>
      <c r="E221" s="2" t="s">
        <v>5</v>
      </c>
      <c r="F221" s="1">
        <v>44.53237357551158</v>
      </c>
      <c r="G221" s="35"/>
      <c r="H221" s="35"/>
      <c r="I221" s="35"/>
      <c r="J221" s="35"/>
      <c r="K221" s="35"/>
      <c r="L221" s="36"/>
      <c r="M221" s="36"/>
    </row>
    <row r="222">
      <c r="A222" s="2" t="s">
        <v>25</v>
      </c>
      <c r="B222" s="1" t="s">
        <v>423</v>
      </c>
      <c r="C222" s="2" t="s">
        <v>440</v>
      </c>
      <c r="D222" s="2" t="s">
        <v>4</v>
      </c>
      <c r="E222" s="2" t="s">
        <v>5</v>
      </c>
      <c r="F222" s="1">
        <v>41.27008692512059</v>
      </c>
      <c r="G222" s="35"/>
      <c r="H222" s="35"/>
      <c r="I222" s="35"/>
      <c r="J222" s="35"/>
      <c r="K222" s="35"/>
      <c r="L222" s="36"/>
      <c r="M222" s="36"/>
    </row>
    <row r="223">
      <c r="A223" s="2" t="s">
        <v>26</v>
      </c>
      <c r="B223" s="1" t="s">
        <v>424</v>
      </c>
      <c r="C223" s="2" t="s">
        <v>440</v>
      </c>
      <c r="D223" s="2" t="s">
        <v>4</v>
      </c>
      <c r="E223" s="2" t="s">
        <v>5</v>
      </c>
      <c r="F223" s="1">
        <v>57.89940942602385</v>
      </c>
      <c r="G223" s="35"/>
      <c r="H223" s="35"/>
      <c r="I223" s="35"/>
      <c r="J223" s="35"/>
      <c r="K223" s="35"/>
      <c r="L223" s="36"/>
      <c r="M223" s="36"/>
    </row>
    <row r="224">
      <c r="A224" s="2" t="s">
        <v>27</v>
      </c>
      <c r="B224" s="1" t="s">
        <v>426</v>
      </c>
      <c r="C224" s="2" t="s">
        <v>440</v>
      </c>
      <c r="D224" s="2" t="s">
        <v>4</v>
      </c>
      <c r="E224" s="2" t="s">
        <v>5</v>
      </c>
      <c r="F224" s="1">
        <v>28.874611997401285</v>
      </c>
      <c r="G224" s="35"/>
      <c r="H224" s="35"/>
      <c r="I224" s="35"/>
      <c r="J224" s="35"/>
      <c r="K224" s="35"/>
      <c r="L224" s="36"/>
      <c r="M224" s="36"/>
    </row>
    <row r="225">
      <c r="A225" s="2" t="s">
        <v>28</v>
      </c>
      <c r="B225" s="1" t="s">
        <v>425</v>
      </c>
      <c r="C225" s="2" t="s">
        <v>440</v>
      </c>
      <c r="D225" s="2" t="s">
        <v>4</v>
      </c>
      <c r="E225" s="2" t="s">
        <v>5</v>
      </c>
      <c r="F225" s="1">
        <v>30.820551869175823</v>
      </c>
      <c r="G225" s="35"/>
      <c r="H225" s="35"/>
      <c r="I225" s="35"/>
      <c r="J225" s="35"/>
      <c r="K225" s="35"/>
      <c r="L225" s="36"/>
      <c r="M225" s="36"/>
    </row>
    <row r="226">
      <c r="A226" s="2" t="s">
        <v>29</v>
      </c>
      <c r="B226" s="1" t="s">
        <v>427</v>
      </c>
      <c r="C226" s="2" t="s">
        <v>440</v>
      </c>
      <c r="D226" s="2" t="s">
        <v>4</v>
      </c>
      <c r="E226" s="2" t="s">
        <v>5</v>
      </c>
      <c r="F226" s="1">
        <v>27.420871200250705</v>
      </c>
      <c r="G226" s="35"/>
      <c r="H226" s="35"/>
      <c r="I226" s="35"/>
      <c r="J226" s="35"/>
      <c r="K226" s="35"/>
      <c r="L226" s="36"/>
      <c r="M226" s="36"/>
    </row>
    <row r="227">
      <c r="A227" s="2" t="s">
        <v>30</v>
      </c>
      <c r="B227" s="1" t="s">
        <v>428</v>
      </c>
      <c r="C227" s="2" t="s">
        <v>440</v>
      </c>
      <c r="D227" s="2" t="s">
        <v>4</v>
      </c>
      <c r="E227" s="2" t="s">
        <v>5</v>
      </c>
      <c r="F227" s="1">
        <v>66.80584551148226</v>
      </c>
      <c r="G227" s="35"/>
      <c r="H227" s="35"/>
      <c r="I227" s="35"/>
      <c r="J227" s="35"/>
      <c r="K227" s="35"/>
      <c r="L227" s="36"/>
      <c r="M227" s="36"/>
    </row>
    <row r="228">
      <c r="A228" s="2" t="s">
        <v>31</v>
      </c>
      <c r="B228" s="1" t="s">
        <v>429</v>
      </c>
      <c r="C228" s="2" t="s">
        <v>440</v>
      </c>
      <c r="D228" s="2" t="s">
        <v>4</v>
      </c>
      <c r="E228" s="2" t="s">
        <v>5</v>
      </c>
      <c r="F228" s="1">
        <v>60.59059889023535</v>
      </c>
      <c r="G228" s="35"/>
      <c r="H228" s="35"/>
      <c r="I228" s="35"/>
      <c r="J228" s="35"/>
      <c r="K228" s="35"/>
      <c r="L228" s="36"/>
      <c r="M228" s="36"/>
    </row>
    <row r="229">
      <c r="A229" s="2" t="s">
        <v>32</v>
      </c>
      <c r="B229" s="1" t="s">
        <v>430</v>
      </c>
      <c r="C229" s="2" t="s">
        <v>440</v>
      </c>
      <c r="D229" s="2" t="s">
        <v>4</v>
      </c>
      <c r="E229" s="2" t="s">
        <v>5</v>
      </c>
      <c r="F229" s="1">
        <v>15.271838729383017</v>
      </c>
      <c r="G229" s="35"/>
      <c r="H229" s="35"/>
      <c r="I229" s="35"/>
      <c r="J229" s="35"/>
      <c r="K229" s="35"/>
      <c r="L229" s="36"/>
      <c r="M229" s="36"/>
    </row>
    <row r="230">
      <c r="A230" s="2" t="s">
        <v>33</v>
      </c>
      <c r="B230" s="1" t="s">
        <v>431</v>
      </c>
      <c r="C230" s="2" t="s">
        <v>440</v>
      </c>
      <c r="D230" s="2" t="s">
        <v>4</v>
      </c>
      <c r="E230" s="2" t="s">
        <v>5</v>
      </c>
      <c r="F230" s="1">
        <v>64.42724861378606</v>
      </c>
      <c r="G230" s="35"/>
      <c r="H230" s="35"/>
      <c r="I230" s="35"/>
      <c r="J230" s="35"/>
      <c r="K230" s="35"/>
      <c r="L230" s="36"/>
      <c r="M230" s="36"/>
    </row>
    <row r="231">
      <c r="A231" s="2" t="s">
        <v>34</v>
      </c>
      <c r="B231" s="1" t="s">
        <v>432</v>
      </c>
      <c r="C231" s="2" t="s">
        <v>440</v>
      </c>
      <c r="D231" s="2" t="s">
        <v>4</v>
      </c>
      <c r="E231" s="2" t="s">
        <v>5</v>
      </c>
      <c r="F231" s="1">
        <v>48.17365184618436</v>
      </c>
      <c r="G231" s="35"/>
      <c r="H231" s="35"/>
      <c r="I231" s="35"/>
      <c r="J231" s="35"/>
      <c r="K231" s="35"/>
      <c r="L231" s="36"/>
      <c r="M231" s="36"/>
    </row>
    <row r="232">
      <c r="A232" s="2" t="s">
        <v>35</v>
      </c>
      <c r="B232" s="1" t="s">
        <v>433</v>
      </c>
      <c r="C232" s="2" t="s">
        <v>440</v>
      </c>
      <c r="D232" s="2" t="s">
        <v>4</v>
      </c>
      <c r="E232" s="2" t="s">
        <v>5</v>
      </c>
      <c r="F232" s="1">
        <v>41.65179102701416</v>
      </c>
      <c r="G232" s="35"/>
      <c r="H232" s="35"/>
      <c r="I232" s="35"/>
      <c r="J232" s="35"/>
      <c r="K232" s="35"/>
      <c r="L232" s="36"/>
      <c r="M232" s="36"/>
    </row>
    <row r="233">
      <c r="A233" s="2" t="s">
        <v>3</v>
      </c>
      <c r="B233" s="1" t="s">
        <v>418</v>
      </c>
      <c r="C233" s="2" t="s">
        <v>441</v>
      </c>
      <c r="D233" s="2" t="s">
        <v>4</v>
      </c>
      <c r="E233" s="2" t="s">
        <v>5</v>
      </c>
      <c r="F233" s="1">
        <v>51.70542290584477</v>
      </c>
      <c r="G233" s="35"/>
      <c r="H233" s="35"/>
      <c r="I233" s="35"/>
      <c r="J233" s="35"/>
      <c r="K233" s="35"/>
      <c r="L233" s="36"/>
      <c r="M233" s="36"/>
    </row>
    <row r="234">
      <c r="A234" s="2" t="s">
        <v>4</v>
      </c>
      <c r="B234" s="1" t="s">
        <v>401</v>
      </c>
      <c r="C234" s="2" t="s">
        <v>441</v>
      </c>
      <c r="D234" s="2" t="s">
        <v>4</v>
      </c>
      <c r="E234" s="2" t="s">
        <v>5</v>
      </c>
      <c r="F234" s="1">
        <v>73.25724861196792</v>
      </c>
      <c r="G234" s="35"/>
      <c r="H234" s="35"/>
      <c r="I234" s="35"/>
      <c r="J234" s="35"/>
      <c r="K234" s="35"/>
      <c r="L234" s="36"/>
      <c r="M234" s="36"/>
    </row>
    <row r="235">
      <c r="A235" s="2" t="s">
        <v>5</v>
      </c>
      <c r="B235" s="1" t="s">
        <v>402</v>
      </c>
      <c r="C235" s="2" t="s">
        <v>441</v>
      </c>
      <c r="D235" s="2" t="s">
        <v>4</v>
      </c>
      <c r="E235" s="2" t="s">
        <v>5</v>
      </c>
      <c r="F235" s="1">
        <v>57.28371059575059</v>
      </c>
      <c r="G235" s="35"/>
      <c r="H235" s="35"/>
      <c r="I235" s="35"/>
      <c r="J235" s="35"/>
      <c r="K235" s="35"/>
      <c r="L235" s="36"/>
      <c r="M235" s="36"/>
    </row>
    <row r="236">
      <c r="A236" s="2" t="s">
        <v>6</v>
      </c>
      <c r="B236" s="1" t="s">
        <v>403</v>
      </c>
      <c r="C236" s="2" t="s">
        <v>441</v>
      </c>
      <c r="D236" s="2" t="s">
        <v>4</v>
      </c>
      <c r="E236" s="2" t="s">
        <v>5</v>
      </c>
      <c r="F236" s="1">
        <v>39.39799858167205</v>
      </c>
      <c r="G236" s="35"/>
      <c r="H236" s="35"/>
      <c r="I236" s="35"/>
      <c r="J236" s="35"/>
      <c r="K236" s="35"/>
      <c r="L236" s="36"/>
      <c r="M236" s="36"/>
    </row>
    <row r="237">
      <c r="A237" s="2" t="s">
        <v>7</v>
      </c>
      <c r="B237" s="1" t="s">
        <v>404</v>
      </c>
      <c r="C237" s="2" t="s">
        <v>441</v>
      </c>
      <c r="D237" s="2" t="s">
        <v>4</v>
      </c>
      <c r="E237" s="2" t="s">
        <v>5</v>
      </c>
      <c r="F237" s="1">
        <v>47.28970857717089</v>
      </c>
      <c r="G237" s="35"/>
      <c r="H237" s="35"/>
      <c r="I237" s="35"/>
      <c r="J237" s="35"/>
      <c r="K237" s="35"/>
      <c r="L237" s="36"/>
      <c r="M237" s="36"/>
    </row>
    <row r="238">
      <c r="A238" s="2" t="s">
        <v>8</v>
      </c>
      <c r="B238" s="1" t="s">
        <v>408</v>
      </c>
      <c r="C238" s="2" t="s">
        <v>441</v>
      </c>
      <c r="D238" s="2" t="s">
        <v>4</v>
      </c>
      <c r="E238" s="2" t="s">
        <v>5</v>
      </c>
      <c r="F238" s="1">
        <v>32.509165778684824</v>
      </c>
      <c r="G238" s="35"/>
      <c r="H238" s="35"/>
      <c r="I238" s="35"/>
      <c r="J238" s="35"/>
      <c r="K238" s="35"/>
      <c r="L238" s="36"/>
      <c r="M238" s="36"/>
    </row>
    <row r="239">
      <c r="A239" s="2" t="s">
        <v>9</v>
      </c>
      <c r="B239" s="1" t="s">
        <v>409</v>
      </c>
      <c r="C239" s="2" t="s">
        <v>441</v>
      </c>
      <c r="D239" s="2" t="s">
        <v>4</v>
      </c>
      <c r="E239" s="2" t="s">
        <v>5</v>
      </c>
      <c r="F239" s="1">
        <v>24.34077079107505</v>
      </c>
      <c r="G239" s="35"/>
      <c r="H239" s="35"/>
      <c r="I239" s="35"/>
      <c r="J239" s="35"/>
      <c r="K239" s="35"/>
      <c r="L239" s="36"/>
      <c r="M239" s="36"/>
    </row>
    <row r="240">
      <c r="A240" s="2" t="s">
        <v>10</v>
      </c>
      <c r="B240" s="1" t="s">
        <v>407</v>
      </c>
      <c r="C240" s="2" t="s">
        <v>441</v>
      </c>
      <c r="D240" s="2" t="s">
        <v>4</v>
      </c>
      <c r="E240" s="2" t="s">
        <v>5</v>
      </c>
      <c r="F240" s="1">
        <v>48.29954920420743</v>
      </c>
      <c r="G240" s="35"/>
      <c r="H240" s="35"/>
      <c r="I240" s="35"/>
      <c r="J240" s="35"/>
      <c r="K240" s="35"/>
      <c r="L240" s="36"/>
      <c r="M240" s="36"/>
    </row>
    <row r="241">
      <c r="A241" s="2" t="s">
        <v>11</v>
      </c>
      <c r="B241" s="1" t="s">
        <v>406</v>
      </c>
      <c r="C241" s="2" t="s">
        <v>441</v>
      </c>
      <c r="D241" s="2" t="s">
        <v>4</v>
      </c>
      <c r="E241" s="2" t="s">
        <v>5</v>
      </c>
      <c r="F241" s="1">
        <v>84.47857110531159</v>
      </c>
      <c r="G241" s="35"/>
      <c r="H241" s="35"/>
      <c r="I241" s="35"/>
      <c r="J241" s="35"/>
      <c r="K241" s="35"/>
      <c r="L241" s="36"/>
      <c r="M241" s="36"/>
    </row>
    <row r="242">
      <c r="A242" s="2" t="s">
        <v>12</v>
      </c>
      <c r="B242" s="1" t="s">
        <v>405</v>
      </c>
      <c r="C242" s="2" t="s">
        <v>441</v>
      </c>
      <c r="D242" s="2" t="s">
        <v>4</v>
      </c>
      <c r="E242" s="2" t="s">
        <v>5</v>
      </c>
      <c r="F242" s="1">
        <v>79.66266979823368</v>
      </c>
      <c r="G242" s="35"/>
      <c r="H242" s="35"/>
      <c r="I242" s="35"/>
      <c r="J242" s="35"/>
      <c r="K242" s="35"/>
      <c r="L242" s="36"/>
      <c r="M242" s="36"/>
    </row>
    <row r="243">
      <c r="A243" s="2" t="s">
        <v>13</v>
      </c>
      <c r="B243" s="1" t="s">
        <v>410</v>
      </c>
      <c r="C243" s="2" t="s">
        <v>441</v>
      </c>
      <c r="D243" s="2" t="s">
        <v>4</v>
      </c>
      <c r="E243" s="2" t="s">
        <v>5</v>
      </c>
      <c r="F243" s="1">
        <v>29.432225611387597</v>
      </c>
      <c r="G243" s="35"/>
      <c r="H243" s="35"/>
      <c r="I243" s="35"/>
      <c r="J243" s="35"/>
      <c r="K243" s="35"/>
      <c r="L243" s="36"/>
      <c r="M243" s="36"/>
    </row>
    <row r="244">
      <c r="A244" s="2" t="s">
        <v>14</v>
      </c>
      <c r="B244" s="1" t="s">
        <v>412</v>
      </c>
      <c r="C244" s="2" t="s">
        <v>441</v>
      </c>
      <c r="D244" s="2" t="s">
        <v>4</v>
      </c>
      <c r="E244" s="2" t="s">
        <v>5</v>
      </c>
      <c r="F244" s="1">
        <v>52.73857827000451</v>
      </c>
      <c r="G244" s="35"/>
      <c r="H244" s="35"/>
      <c r="I244" s="35"/>
      <c r="J244" s="35"/>
      <c r="K244" s="35"/>
      <c r="L244" s="36"/>
      <c r="M244" s="36"/>
    </row>
    <row r="245">
      <c r="A245" s="2" t="s">
        <v>15</v>
      </c>
      <c r="B245" s="1" t="s">
        <v>411</v>
      </c>
      <c r="C245" s="2" t="s">
        <v>441</v>
      </c>
      <c r="D245" s="2" t="s">
        <v>4</v>
      </c>
      <c r="E245" s="2" t="s">
        <v>5</v>
      </c>
      <c r="F245" s="1">
        <v>81.51644928946857</v>
      </c>
      <c r="G245" s="35"/>
      <c r="H245" s="35"/>
      <c r="I245" s="35"/>
      <c r="J245" s="35"/>
      <c r="K245" s="35"/>
      <c r="L245" s="36"/>
      <c r="M245" s="36"/>
    </row>
    <row r="246">
      <c r="A246" s="2" t="s">
        <v>16</v>
      </c>
      <c r="B246" s="1" t="s">
        <v>413</v>
      </c>
      <c r="C246" s="2" t="s">
        <v>441</v>
      </c>
      <c r="D246" s="2" t="s">
        <v>4</v>
      </c>
      <c r="E246" s="2" t="s">
        <v>5</v>
      </c>
      <c r="F246" s="1">
        <v>53.42273966546312</v>
      </c>
      <c r="G246" s="35"/>
      <c r="H246" s="35"/>
      <c r="I246" s="35"/>
      <c r="J246" s="35"/>
      <c r="K246" s="35"/>
      <c r="L246" s="36"/>
      <c r="M246" s="36"/>
    </row>
    <row r="247">
      <c r="A247" s="2" t="s">
        <v>17</v>
      </c>
      <c r="B247" s="1" t="s">
        <v>414</v>
      </c>
      <c r="C247" s="2" t="s">
        <v>441</v>
      </c>
      <c r="D247" s="2" t="s">
        <v>4</v>
      </c>
      <c r="E247" s="2" t="s">
        <v>5</v>
      </c>
      <c r="F247" s="1">
        <v>47.91659921649885</v>
      </c>
      <c r="G247" s="35"/>
      <c r="H247" s="35"/>
      <c r="I247" s="35"/>
      <c r="J247" s="35"/>
      <c r="K247" s="35"/>
      <c r="L247" s="36"/>
      <c r="M247" s="36"/>
    </row>
    <row r="248">
      <c r="A248" s="2" t="s">
        <v>18</v>
      </c>
      <c r="B248" s="1" t="s">
        <v>415</v>
      </c>
      <c r="C248" s="2" t="s">
        <v>441</v>
      </c>
      <c r="D248" s="2" t="s">
        <v>4</v>
      </c>
      <c r="E248" s="2" t="s">
        <v>5</v>
      </c>
      <c r="F248" s="1">
        <v>39.91435431570088</v>
      </c>
      <c r="G248" s="35"/>
      <c r="H248" s="35"/>
      <c r="I248" s="35"/>
      <c r="J248" s="35"/>
      <c r="K248" s="35"/>
      <c r="L248" s="36"/>
      <c r="M248" s="36"/>
    </row>
    <row r="249">
      <c r="A249" s="2" t="s">
        <v>19</v>
      </c>
      <c r="B249" s="1" t="s">
        <v>416</v>
      </c>
      <c r="C249" s="2" t="s">
        <v>441</v>
      </c>
      <c r="D249" s="2" t="s">
        <v>4</v>
      </c>
      <c r="E249" s="2" t="s">
        <v>5</v>
      </c>
      <c r="F249" s="1">
        <v>41.64237528108603</v>
      </c>
      <c r="G249" s="35"/>
      <c r="H249" s="35"/>
      <c r="I249" s="35"/>
      <c r="J249" s="35"/>
      <c r="K249" s="35"/>
      <c r="L249" s="36"/>
      <c r="M249" s="36"/>
    </row>
    <row r="250">
      <c r="A250" s="2" t="s">
        <v>20</v>
      </c>
      <c r="B250" s="1" t="s">
        <v>417</v>
      </c>
      <c r="C250" s="2" t="s">
        <v>441</v>
      </c>
      <c r="D250" s="2" t="s">
        <v>4</v>
      </c>
      <c r="E250" s="2" t="s">
        <v>5</v>
      </c>
      <c r="F250" s="1">
        <v>75.84721337338067</v>
      </c>
      <c r="G250" s="35"/>
      <c r="H250" s="35"/>
      <c r="I250" s="35"/>
      <c r="J250" s="35"/>
      <c r="K250" s="35"/>
      <c r="L250" s="36"/>
      <c r="M250" s="36"/>
    </row>
    <row r="251">
      <c r="A251" s="2" t="s">
        <v>21</v>
      </c>
      <c r="B251" s="1" t="s">
        <v>419</v>
      </c>
      <c r="C251" s="2" t="s">
        <v>441</v>
      </c>
      <c r="D251" s="2" t="s">
        <v>4</v>
      </c>
      <c r="E251" s="2" t="s">
        <v>5</v>
      </c>
      <c r="F251" s="1">
        <v>48.10215147804793</v>
      </c>
      <c r="G251" s="35"/>
      <c r="H251" s="35"/>
      <c r="I251" s="35"/>
      <c r="J251" s="35"/>
      <c r="K251" s="35"/>
      <c r="L251" s="36"/>
      <c r="M251" s="36"/>
    </row>
    <row r="252">
      <c r="A252" s="2" t="s">
        <v>22</v>
      </c>
      <c r="B252" s="1" t="s">
        <v>420</v>
      </c>
      <c r="C252" s="2" t="s">
        <v>441</v>
      </c>
      <c r="D252" s="2" t="s">
        <v>4</v>
      </c>
      <c r="E252" s="2" t="s">
        <v>5</v>
      </c>
      <c r="F252" s="1">
        <v>30.276525600484426</v>
      </c>
      <c r="G252" s="35"/>
      <c r="H252" s="35"/>
      <c r="I252" s="35"/>
      <c r="J252" s="35"/>
      <c r="K252" s="35"/>
      <c r="L252" s="36"/>
      <c r="M252" s="36"/>
    </row>
    <row r="253">
      <c r="A253" s="2" t="s">
        <v>23</v>
      </c>
      <c r="B253" s="1" t="s">
        <v>421</v>
      </c>
      <c r="C253" s="2" t="s">
        <v>441</v>
      </c>
      <c r="D253" s="2" t="s">
        <v>4</v>
      </c>
      <c r="E253" s="2" t="s">
        <v>5</v>
      </c>
      <c r="F253" s="1">
        <v>73.40432969030364</v>
      </c>
      <c r="G253" s="35"/>
      <c r="H253" s="35"/>
      <c r="I253" s="35"/>
      <c r="J253" s="35"/>
      <c r="K253" s="35"/>
      <c r="L253" s="36"/>
      <c r="M253" s="36"/>
    </row>
    <row r="254">
      <c r="A254" s="2" t="s">
        <v>24</v>
      </c>
      <c r="B254" s="1" t="s">
        <v>422</v>
      </c>
      <c r="C254" s="2" t="s">
        <v>441</v>
      </c>
      <c r="D254" s="2" t="s">
        <v>4</v>
      </c>
      <c r="E254" s="2" t="s">
        <v>5</v>
      </c>
      <c r="F254" s="1">
        <v>57.870370370370374</v>
      </c>
      <c r="G254" s="35"/>
      <c r="H254" s="35"/>
      <c r="I254" s="35"/>
      <c r="J254" s="35"/>
      <c r="K254" s="35"/>
      <c r="L254" s="36"/>
      <c r="M254" s="36"/>
    </row>
    <row r="255">
      <c r="A255" s="2" t="s">
        <v>25</v>
      </c>
      <c r="B255" s="1" t="s">
        <v>423</v>
      </c>
      <c r="C255" s="2" t="s">
        <v>441</v>
      </c>
      <c r="D255" s="2" t="s">
        <v>4</v>
      </c>
      <c r="E255" s="2" t="s">
        <v>5</v>
      </c>
      <c r="F255" s="1">
        <v>28.056930061725247</v>
      </c>
      <c r="G255" s="35"/>
      <c r="H255" s="35"/>
      <c r="I255" s="35"/>
      <c r="J255" s="35"/>
      <c r="K255" s="35"/>
      <c r="L255" s="36"/>
      <c r="M255" s="36"/>
    </row>
    <row r="256">
      <c r="A256" s="2" t="s">
        <v>26</v>
      </c>
      <c r="B256" s="1" t="s">
        <v>424</v>
      </c>
      <c r="C256" s="2" t="s">
        <v>441</v>
      </c>
      <c r="D256" s="2" t="s">
        <v>4</v>
      </c>
      <c r="E256" s="2" t="s">
        <v>5</v>
      </c>
      <c r="F256" s="1">
        <v>33.711652994718506</v>
      </c>
      <c r="G256" s="35"/>
      <c r="H256" s="35"/>
      <c r="I256" s="35"/>
      <c r="J256" s="35"/>
      <c r="K256" s="35"/>
      <c r="L256" s="36"/>
      <c r="M256" s="36"/>
    </row>
    <row r="257">
      <c r="A257" s="2" t="s">
        <v>27</v>
      </c>
      <c r="B257" s="1" t="s">
        <v>426</v>
      </c>
      <c r="C257" s="2" t="s">
        <v>441</v>
      </c>
      <c r="D257" s="2" t="s">
        <v>4</v>
      </c>
      <c r="E257" s="2" t="s">
        <v>5</v>
      </c>
      <c r="F257" s="1">
        <v>49.095372306573324</v>
      </c>
      <c r="G257" s="35"/>
      <c r="H257" s="35"/>
      <c r="I257" s="35"/>
      <c r="J257" s="35"/>
      <c r="K257" s="35"/>
      <c r="L257" s="36"/>
      <c r="M257" s="36"/>
    </row>
    <row r="258">
      <c r="A258" s="2" t="s">
        <v>28</v>
      </c>
      <c r="B258" s="1" t="s">
        <v>425</v>
      </c>
      <c r="C258" s="2" t="s">
        <v>441</v>
      </c>
      <c r="D258" s="2" t="s">
        <v>4</v>
      </c>
      <c r="E258" s="2" t="s">
        <v>5</v>
      </c>
      <c r="F258" s="1">
        <v>32.55149465612963</v>
      </c>
      <c r="G258" s="35"/>
      <c r="H258" s="35"/>
      <c r="I258" s="35"/>
      <c r="J258" s="35"/>
      <c r="K258" s="35"/>
      <c r="L258" s="36"/>
      <c r="M258" s="36"/>
    </row>
    <row r="259">
      <c r="A259" s="2" t="s">
        <v>29</v>
      </c>
      <c r="B259" s="1" t="s">
        <v>427</v>
      </c>
      <c r="C259" s="2" t="s">
        <v>441</v>
      </c>
      <c r="D259" s="2" t="s">
        <v>4</v>
      </c>
      <c r="E259" s="2" t="s">
        <v>5</v>
      </c>
      <c r="F259" s="1">
        <v>33.196641280999806</v>
      </c>
      <c r="G259" s="35"/>
      <c r="H259" s="35"/>
      <c r="I259" s="35"/>
      <c r="J259" s="35"/>
      <c r="K259" s="35"/>
      <c r="L259" s="36"/>
      <c r="M259" s="36"/>
    </row>
    <row r="260">
      <c r="A260" s="2" t="s">
        <v>30</v>
      </c>
      <c r="B260" s="1" t="s">
        <v>428</v>
      </c>
      <c r="C260" s="2" t="s">
        <v>441</v>
      </c>
      <c r="D260" s="2" t="s">
        <v>4</v>
      </c>
      <c r="E260" s="2" t="s">
        <v>5</v>
      </c>
      <c r="F260" s="1">
        <v>62.54691018263698</v>
      </c>
      <c r="G260" s="35"/>
      <c r="H260" s="35"/>
      <c r="I260" s="35"/>
      <c r="J260" s="35"/>
      <c r="K260" s="35"/>
      <c r="L260" s="36"/>
      <c r="M260" s="36"/>
    </row>
    <row r="261">
      <c r="A261" s="2" t="s">
        <v>31</v>
      </c>
      <c r="B261" s="1" t="s">
        <v>429</v>
      </c>
      <c r="C261" s="2" t="s">
        <v>441</v>
      </c>
      <c r="D261" s="2" t="s">
        <v>4</v>
      </c>
      <c r="E261" s="2" t="s">
        <v>5</v>
      </c>
      <c r="F261" s="1">
        <v>46.19673436877738</v>
      </c>
      <c r="G261" s="35"/>
      <c r="H261" s="35"/>
      <c r="I261" s="35"/>
      <c r="J261" s="35"/>
      <c r="K261" s="35"/>
      <c r="L261" s="36"/>
      <c r="M261" s="36"/>
    </row>
    <row r="262">
      <c r="A262" s="2" t="s">
        <v>32</v>
      </c>
      <c r="B262" s="1" t="s">
        <v>430</v>
      </c>
      <c r="C262" s="2" t="s">
        <v>441</v>
      </c>
      <c r="D262" s="2" t="s">
        <v>4</v>
      </c>
      <c r="E262" s="2" t="s">
        <v>5</v>
      </c>
      <c r="F262" s="1">
        <v>30.598584815452284</v>
      </c>
      <c r="G262" s="35"/>
      <c r="H262" s="35"/>
      <c r="I262" s="35"/>
      <c r="J262" s="35"/>
      <c r="K262" s="35"/>
      <c r="L262" s="36"/>
      <c r="M262" s="36"/>
    </row>
    <row r="263">
      <c r="A263" s="2" t="s">
        <v>33</v>
      </c>
      <c r="B263" s="1" t="s">
        <v>431</v>
      </c>
      <c r="C263" s="2" t="s">
        <v>441</v>
      </c>
      <c r="D263" s="2" t="s">
        <v>4</v>
      </c>
      <c r="E263" s="2" t="s">
        <v>5</v>
      </c>
      <c r="F263" s="1">
        <v>61.31792663650733</v>
      </c>
      <c r="G263" s="35"/>
      <c r="H263" s="35"/>
      <c r="I263" s="35"/>
      <c r="J263" s="35"/>
      <c r="K263" s="35"/>
      <c r="L263" s="36"/>
      <c r="M263" s="36"/>
    </row>
    <row r="264">
      <c r="A264" s="2" t="s">
        <v>34</v>
      </c>
      <c r="B264" s="1" t="s">
        <v>432</v>
      </c>
      <c r="C264" s="2" t="s">
        <v>441</v>
      </c>
      <c r="D264" s="2" t="s">
        <v>4</v>
      </c>
      <c r="E264" s="2" t="s">
        <v>5</v>
      </c>
      <c r="F264" s="1">
        <v>42.14075010535188</v>
      </c>
      <c r="G264" s="35"/>
      <c r="H264" s="35"/>
      <c r="I264" s="35"/>
      <c r="J264" s="35"/>
      <c r="K264" s="35"/>
      <c r="L264" s="36"/>
      <c r="M264" s="36"/>
    </row>
    <row r="265">
      <c r="A265" s="2" t="s">
        <v>35</v>
      </c>
      <c r="B265" s="1" t="s">
        <v>433</v>
      </c>
      <c r="C265" s="2" t="s">
        <v>441</v>
      </c>
      <c r="D265" s="2" t="s">
        <v>4</v>
      </c>
      <c r="E265" s="2" t="s">
        <v>5</v>
      </c>
      <c r="F265" s="1">
        <v>47.02010109321735</v>
      </c>
      <c r="G265" s="35"/>
      <c r="H265" s="35"/>
      <c r="I265" s="35"/>
      <c r="J265" s="35"/>
      <c r="K265" s="35"/>
      <c r="L265" s="36"/>
      <c r="M265" s="36"/>
    </row>
    <row r="266">
      <c r="A266" s="2" t="s">
        <v>3</v>
      </c>
      <c r="B266" s="1" t="s">
        <v>418</v>
      </c>
      <c r="C266" s="2" t="s">
        <v>442</v>
      </c>
      <c r="D266" s="2" t="s">
        <v>4</v>
      </c>
      <c r="E266" s="2" t="s">
        <v>5</v>
      </c>
      <c r="F266" s="1">
        <v>42.447037479193675</v>
      </c>
      <c r="G266" s="35"/>
      <c r="H266" s="35"/>
      <c r="I266" s="35"/>
      <c r="J266" s="35"/>
      <c r="K266" s="35"/>
      <c r="L266" s="36"/>
      <c r="M266" s="36"/>
    </row>
    <row r="267">
      <c r="A267" s="2" t="s">
        <v>4</v>
      </c>
      <c r="B267" s="1" t="s">
        <v>401</v>
      </c>
      <c r="C267" s="2" t="s">
        <v>442</v>
      </c>
      <c r="D267" s="2" t="s">
        <v>4</v>
      </c>
      <c r="E267" s="2" t="s">
        <v>5</v>
      </c>
      <c r="F267" s="1">
        <v>38.283373530875544</v>
      </c>
      <c r="G267" s="35"/>
      <c r="H267" s="35"/>
      <c r="I267" s="35"/>
      <c r="J267" s="35"/>
      <c r="K267" s="35"/>
      <c r="L267" s="36"/>
      <c r="M267" s="36"/>
    </row>
    <row r="268">
      <c r="A268" s="2" t="s">
        <v>5</v>
      </c>
      <c r="B268" s="1" t="s">
        <v>402</v>
      </c>
      <c r="C268" s="2" t="s">
        <v>442</v>
      </c>
      <c r="D268" s="2" t="s">
        <v>4</v>
      </c>
      <c r="E268" s="2" t="s">
        <v>5</v>
      </c>
      <c r="F268" s="1">
        <v>45.105999097880016</v>
      </c>
      <c r="G268" s="35"/>
      <c r="H268" s="35"/>
      <c r="I268" s="35"/>
      <c r="J268" s="35"/>
      <c r="K268" s="35"/>
      <c r="L268" s="36"/>
      <c r="M268" s="36"/>
    </row>
    <row r="269">
      <c r="A269" s="2" t="s">
        <v>6</v>
      </c>
      <c r="B269" s="1" t="s">
        <v>403</v>
      </c>
      <c r="C269" s="2" t="s">
        <v>442</v>
      </c>
      <c r="D269" s="2" t="s">
        <v>4</v>
      </c>
      <c r="E269" s="2" t="s">
        <v>5</v>
      </c>
      <c r="F269" s="1">
        <v>23.162445954292775</v>
      </c>
      <c r="G269" s="35"/>
      <c r="H269" s="35"/>
      <c r="I269" s="35"/>
      <c r="J269" s="35"/>
      <c r="K269" s="35"/>
      <c r="L269" s="36"/>
      <c r="M269" s="36"/>
    </row>
    <row r="270">
      <c r="A270" s="2" t="s">
        <v>7</v>
      </c>
      <c r="B270" s="1" t="s">
        <v>404</v>
      </c>
      <c r="C270" s="2" t="s">
        <v>442</v>
      </c>
      <c r="D270" s="2" t="s">
        <v>4</v>
      </c>
      <c r="E270" s="2" t="s">
        <v>5</v>
      </c>
      <c r="F270" s="1">
        <v>47.432704849994074</v>
      </c>
      <c r="G270" s="35"/>
      <c r="H270" s="35"/>
      <c r="I270" s="35"/>
      <c r="J270" s="35"/>
      <c r="K270" s="35"/>
      <c r="L270" s="36"/>
      <c r="M270" s="36"/>
    </row>
    <row r="271">
      <c r="A271" s="2" t="s">
        <v>8</v>
      </c>
      <c r="B271" s="1" t="s">
        <v>408</v>
      </c>
      <c r="C271" s="2" t="s">
        <v>442</v>
      </c>
      <c r="D271" s="2" t="s">
        <v>4</v>
      </c>
      <c r="E271" s="2" t="s">
        <v>5</v>
      </c>
      <c r="F271" s="1">
        <v>35.822392577600255</v>
      </c>
      <c r="G271" s="35"/>
      <c r="H271" s="35"/>
      <c r="I271" s="35"/>
      <c r="J271" s="35"/>
      <c r="K271" s="35"/>
      <c r="L271" s="36"/>
      <c r="M271" s="36"/>
    </row>
    <row r="272">
      <c r="A272" s="2" t="s">
        <v>9</v>
      </c>
      <c r="B272" s="1" t="s">
        <v>409</v>
      </c>
      <c r="C272" s="2" t="s">
        <v>442</v>
      </c>
      <c r="D272" s="2" t="s">
        <v>4</v>
      </c>
      <c r="E272" s="2" t="s">
        <v>5</v>
      </c>
      <c r="F272" s="1">
        <v>7.985307035055498</v>
      </c>
      <c r="G272" s="35"/>
      <c r="H272" s="35"/>
      <c r="I272" s="35"/>
      <c r="J272" s="35"/>
      <c r="K272" s="35"/>
      <c r="L272" s="36"/>
      <c r="M272" s="36"/>
    </row>
    <row r="273">
      <c r="A273" s="2" t="s">
        <v>10</v>
      </c>
      <c r="B273" s="1" t="s">
        <v>407</v>
      </c>
      <c r="C273" s="2" t="s">
        <v>442</v>
      </c>
      <c r="D273" s="2" t="s">
        <v>4</v>
      </c>
      <c r="E273" s="2" t="s">
        <v>5</v>
      </c>
      <c r="F273" s="1">
        <v>49.10849199153823</v>
      </c>
      <c r="G273" s="35"/>
      <c r="H273" s="35"/>
      <c r="I273" s="35"/>
      <c r="J273" s="35"/>
      <c r="K273" s="35"/>
      <c r="L273" s="36"/>
      <c r="M273" s="36"/>
    </row>
    <row r="274">
      <c r="A274" s="2" t="s">
        <v>11</v>
      </c>
      <c r="B274" s="1" t="s">
        <v>406</v>
      </c>
      <c r="C274" s="2" t="s">
        <v>442</v>
      </c>
      <c r="D274" s="2" t="s">
        <v>4</v>
      </c>
      <c r="E274" s="2" t="s">
        <v>5</v>
      </c>
      <c r="F274" s="1">
        <v>59.49747517124594</v>
      </c>
      <c r="G274" s="35"/>
      <c r="H274" s="35"/>
      <c r="I274" s="35"/>
      <c r="J274" s="35"/>
      <c r="K274" s="35"/>
      <c r="L274" s="36"/>
      <c r="M274" s="36"/>
    </row>
    <row r="275">
      <c r="A275" s="2" t="s">
        <v>12</v>
      </c>
      <c r="B275" s="1" t="s">
        <v>405</v>
      </c>
      <c r="C275" s="2" t="s">
        <v>442</v>
      </c>
      <c r="D275" s="2" t="s">
        <v>4</v>
      </c>
      <c r="E275" s="2" t="s">
        <v>5</v>
      </c>
      <c r="F275" s="1">
        <v>77.67887134699362</v>
      </c>
      <c r="G275" s="35"/>
      <c r="H275" s="35"/>
      <c r="I275" s="35"/>
      <c r="J275" s="35"/>
      <c r="K275" s="35"/>
      <c r="L275" s="36"/>
      <c r="M275" s="36"/>
    </row>
    <row r="276">
      <c r="A276" s="2" t="s">
        <v>13</v>
      </c>
      <c r="B276" s="1" t="s">
        <v>410</v>
      </c>
      <c r="C276" s="2" t="s">
        <v>442</v>
      </c>
      <c r="D276" s="2" t="s">
        <v>4</v>
      </c>
      <c r="E276" s="2" t="s">
        <v>5</v>
      </c>
      <c r="F276" s="1">
        <v>37.510382337968544</v>
      </c>
      <c r="G276" s="35"/>
      <c r="H276" s="35"/>
      <c r="I276" s="35"/>
      <c r="J276" s="35"/>
      <c r="K276" s="35"/>
      <c r="L276" s="36"/>
      <c r="M276" s="36"/>
    </row>
    <row r="277">
      <c r="A277" s="2" t="s">
        <v>14</v>
      </c>
      <c r="B277" s="1" t="s">
        <v>412</v>
      </c>
      <c r="C277" s="2" t="s">
        <v>442</v>
      </c>
      <c r="D277" s="2" t="s">
        <v>4</v>
      </c>
      <c r="E277" s="2" t="s">
        <v>5</v>
      </c>
      <c r="F277" s="1">
        <v>32.877543794574365</v>
      </c>
      <c r="G277" s="35"/>
      <c r="H277" s="35"/>
      <c r="I277" s="35"/>
      <c r="J277" s="35"/>
      <c r="K277" s="35"/>
      <c r="L277" s="36"/>
      <c r="M277" s="36"/>
    </row>
    <row r="278">
      <c r="A278" s="2" t="s">
        <v>15</v>
      </c>
      <c r="B278" s="1" t="s">
        <v>411</v>
      </c>
      <c r="C278" s="2" t="s">
        <v>442</v>
      </c>
      <c r="D278" s="2" t="s">
        <v>4</v>
      </c>
      <c r="E278" s="2" t="s">
        <v>5</v>
      </c>
      <c r="F278" s="1">
        <v>62.025685931115</v>
      </c>
      <c r="G278" s="35"/>
      <c r="H278" s="35"/>
      <c r="I278" s="35"/>
      <c r="J278" s="35"/>
      <c r="K278" s="35"/>
      <c r="L278" s="36"/>
      <c r="M278" s="36"/>
    </row>
    <row r="279">
      <c r="A279" s="2" t="s">
        <v>16</v>
      </c>
      <c r="B279" s="1" t="s">
        <v>413</v>
      </c>
      <c r="C279" s="2" t="s">
        <v>442</v>
      </c>
      <c r="D279" s="2" t="s">
        <v>4</v>
      </c>
      <c r="E279" s="2" t="s">
        <v>5</v>
      </c>
      <c r="F279" s="1">
        <v>47.50159861149173</v>
      </c>
      <c r="G279" s="35"/>
      <c r="H279" s="35"/>
      <c r="I279" s="35"/>
      <c r="J279" s="35"/>
      <c r="K279" s="35"/>
      <c r="L279" s="36"/>
      <c r="M279" s="36"/>
    </row>
    <row r="280">
      <c r="A280" s="2" t="s">
        <v>17</v>
      </c>
      <c r="B280" s="1" t="s">
        <v>414</v>
      </c>
      <c r="C280" s="2" t="s">
        <v>442</v>
      </c>
      <c r="D280" s="2" t="s">
        <v>4</v>
      </c>
      <c r="E280" s="2" t="s">
        <v>5</v>
      </c>
      <c r="F280" s="1">
        <v>32.78604214613575</v>
      </c>
      <c r="G280" s="35"/>
      <c r="H280" s="35"/>
      <c r="I280" s="35"/>
      <c r="J280" s="35"/>
      <c r="K280" s="35"/>
      <c r="L280" s="36"/>
      <c r="M280" s="36"/>
    </row>
    <row r="281">
      <c r="A281" s="2" t="s">
        <v>18</v>
      </c>
      <c r="B281" s="1" t="s">
        <v>415</v>
      </c>
      <c r="C281" s="2" t="s">
        <v>442</v>
      </c>
      <c r="D281" s="2" t="s">
        <v>4</v>
      </c>
      <c r="E281" s="2" t="s">
        <v>5</v>
      </c>
      <c r="F281" s="1">
        <v>28.387378534774538</v>
      </c>
      <c r="G281" s="35"/>
      <c r="H281" s="35"/>
      <c r="I281" s="35"/>
      <c r="J281" s="35"/>
      <c r="K281" s="35"/>
      <c r="L281" s="36"/>
      <c r="M281" s="36"/>
    </row>
    <row r="282">
      <c r="A282" s="2" t="s">
        <v>19</v>
      </c>
      <c r="B282" s="1" t="s">
        <v>416</v>
      </c>
      <c r="C282" s="2" t="s">
        <v>442</v>
      </c>
      <c r="D282" s="2" t="s">
        <v>4</v>
      </c>
      <c r="E282" s="2" t="s">
        <v>5</v>
      </c>
      <c r="F282" s="1">
        <v>47.26577752204024</v>
      </c>
      <c r="G282" s="35"/>
      <c r="H282" s="35"/>
      <c r="I282" s="35"/>
      <c r="J282" s="35"/>
      <c r="K282" s="35"/>
      <c r="L282" s="36"/>
      <c r="M282" s="36"/>
    </row>
    <row r="283">
      <c r="A283" s="2" t="s">
        <v>20</v>
      </c>
      <c r="B283" s="1" t="s">
        <v>417</v>
      </c>
      <c r="C283" s="2" t="s">
        <v>442</v>
      </c>
      <c r="D283" s="2" t="s">
        <v>4</v>
      </c>
      <c r="E283" s="2" t="s">
        <v>5</v>
      </c>
      <c r="F283" s="1">
        <v>27.266117304895783</v>
      </c>
      <c r="G283" s="35"/>
      <c r="H283" s="35"/>
      <c r="I283" s="35"/>
      <c r="J283" s="35"/>
      <c r="K283" s="35"/>
      <c r="L283" s="36"/>
      <c r="M283" s="36"/>
    </row>
    <row r="284">
      <c r="A284" s="2" t="s">
        <v>21</v>
      </c>
      <c r="B284" s="1" t="s">
        <v>419</v>
      </c>
      <c r="C284" s="2" t="s">
        <v>442</v>
      </c>
      <c r="D284" s="2" t="s">
        <v>4</v>
      </c>
      <c r="E284" s="2" t="s">
        <v>5</v>
      </c>
      <c r="F284" s="1">
        <v>25.95380223202699</v>
      </c>
      <c r="G284" s="35"/>
      <c r="H284" s="35"/>
      <c r="I284" s="35"/>
      <c r="J284" s="35"/>
      <c r="K284" s="35"/>
      <c r="L284" s="36"/>
      <c r="M284" s="36"/>
    </row>
    <row r="285">
      <c r="A285" s="2" t="s">
        <v>22</v>
      </c>
      <c r="B285" s="1" t="s">
        <v>420</v>
      </c>
      <c r="C285" s="2" t="s">
        <v>442</v>
      </c>
      <c r="D285" s="2" t="s">
        <v>4</v>
      </c>
      <c r="E285" s="2" t="s">
        <v>5</v>
      </c>
      <c r="F285" s="1">
        <v>25.693443703430635</v>
      </c>
      <c r="G285" s="35"/>
      <c r="H285" s="35"/>
      <c r="I285" s="35"/>
      <c r="J285" s="35"/>
      <c r="K285" s="35"/>
      <c r="L285" s="36"/>
      <c r="M285" s="36"/>
    </row>
    <row r="286">
      <c r="A286" s="2" t="s">
        <v>23</v>
      </c>
      <c r="B286" s="1" t="s">
        <v>421</v>
      </c>
      <c r="C286" s="2" t="s">
        <v>442</v>
      </c>
      <c r="D286" s="2" t="s">
        <v>4</v>
      </c>
      <c r="E286" s="2" t="s">
        <v>5</v>
      </c>
      <c r="F286" s="1">
        <v>69.07937102647261</v>
      </c>
      <c r="G286" s="35"/>
      <c r="H286" s="35"/>
      <c r="I286" s="35"/>
      <c r="J286" s="35"/>
      <c r="K286" s="35"/>
      <c r="L286" s="36"/>
      <c r="M286" s="36"/>
    </row>
    <row r="287">
      <c r="A287" s="2" t="s">
        <v>24</v>
      </c>
      <c r="B287" s="1" t="s">
        <v>422</v>
      </c>
      <c r="C287" s="2" t="s">
        <v>442</v>
      </c>
      <c r="D287" s="2" t="s">
        <v>4</v>
      </c>
      <c r="E287" s="2" t="s">
        <v>5</v>
      </c>
      <c r="F287" s="1">
        <v>43.56043826230767</v>
      </c>
      <c r="G287" s="35"/>
      <c r="H287" s="35"/>
      <c r="I287" s="35"/>
      <c r="J287" s="35"/>
      <c r="K287" s="35"/>
      <c r="L287" s="36"/>
      <c r="M287" s="36"/>
    </row>
    <row r="288">
      <c r="A288" s="2" t="s">
        <v>25</v>
      </c>
      <c r="B288" s="1" t="s">
        <v>423</v>
      </c>
      <c r="C288" s="2" t="s">
        <v>442</v>
      </c>
      <c r="D288" s="2" t="s">
        <v>4</v>
      </c>
      <c r="E288" s="2" t="s">
        <v>5</v>
      </c>
      <c r="F288" s="1">
        <v>35.403601051992716</v>
      </c>
      <c r="G288" s="35"/>
      <c r="H288" s="35"/>
      <c r="I288" s="35"/>
      <c r="J288" s="35"/>
      <c r="K288" s="35"/>
      <c r="L288" s="36"/>
      <c r="M288" s="36"/>
    </row>
    <row r="289">
      <c r="A289" s="2" t="s">
        <v>26</v>
      </c>
      <c r="B289" s="1" t="s">
        <v>424</v>
      </c>
      <c r="C289" s="2" t="s">
        <v>442</v>
      </c>
      <c r="D289" s="2" t="s">
        <v>4</v>
      </c>
      <c r="E289" s="2" t="s">
        <v>5</v>
      </c>
      <c r="F289" s="1">
        <v>40.08454194300707</v>
      </c>
      <c r="G289" s="35"/>
      <c r="H289" s="35"/>
      <c r="I289" s="35"/>
      <c r="J289" s="35"/>
      <c r="K289" s="35"/>
      <c r="L289" s="36"/>
      <c r="M289" s="36"/>
    </row>
    <row r="290">
      <c r="A290" s="2" t="s">
        <v>27</v>
      </c>
      <c r="B290" s="1" t="s">
        <v>426</v>
      </c>
      <c r="C290" s="2" t="s">
        <v>442</v>
      </c>
      <c r="D290" s="2" t="s">
        <v>4</v>
      </c>
      <c r="E290" s="2" t="s">
        <v>5</v>
      </c>
      <c r="F290" s="1">
        <v>42.24136347774982</v>
      </c>
      <c r="G290" s="35"/>
      <c r="H290" s="35"/>
      <c r="I290" s="35"/>
      <c r="J290" s="35"/>
      <c r="K290" s="35"/>
      <c r="L290" s="36"/>
      <c r="M290" s="36"/>
    </row>
    <row r="291">
      <c r="A291" s="2" t="s">
        <v>28</v>
      </c>
      <c r="B291" s="1" t="s">
        <v>425</v>
      </c>
      <c r="C291" s="2" t="s">
        <v>442</v>
      </c>
      <c r="D291" s="2" t="s">
        <v>4</v>
      </c>
      <c r="E291" s="2" t="s">
        <v>5</v>
      </c>
      <c r="F291" s="1">
        <v>32.649507536594655</v>
      </c>
      <c r="G291" s="35"/>
      <c r="H291" s="35"/>
      <c r="I291" s="35"/>
      <c r="J291" s="35"/>
      <c r="K291" s="35"/>
      <c r="L291" s="36"/>
      <c r="M291" s="36"/>
    </row>
    <row r="292">
      <c r="A292" s="2" t="s">
        <v>29</v>
      </c>
      <c r="B292" s="1" t="s">
        <v>427</v>
      </c>
      <c r="C292" s="2" t="s">
        <v>442</v>
      </c>
      <c r="D292" s="2" t="s">
        <v>4</v>
      </c>
      <c r="E292" s="2" t="s">
        <v>5</v>
      </c>
      <c r="F292" s="1">
        <v>21.51673415096923</v>
      </c>
      <c r="G292" s="35"/>
      <c r="H292" s="35"/>
      <c r="I292" s="35"/>
      <c r="J292" s="35"/>
      <c r="K292" s="35"/>
      <c r="L292" s="36"/>
      <c r="M292" s="36"/>
    </row>
    <row r="293">
      <c r="A293" s="2" t="s">
        <v>30</v>
      </c>
      <c r="B293" s="1" t="s">
        <v>428</v>
      </c>
      <c r="C293" s="2" t="s">
        <v>442</v>
      </c>
      <c r="D293" s="2" t="s">
        <v>4</v>
      </c>
      <c r="E293" s="2" t="s">
        <v>5</v>
      </c>
      <c r="F293" s="1">
        <v>39.69165848461426</v>
      </c>
      <c r="G293" s="35"/>
      <c r="H293" s="35"/>
      <c r="I293" s="35"/>
      <c r="J293" s="35"/>
      <c r="K293" s="35"/>
      <c r="L293" s="36"/>
      <c r="M293" s="36"/>
    </row>
    <row r="294">
      <c r="A294" s="2" t="s">
        <v>31</v>
      </c>
      <c r="B294" s="1" t="s">
        <v>429</v>
      </c>
      <c r="C294" s="2" t="s">
        <v>442</v>
      </c>
      <c r="D294" s="2" t="s">
        <v>4</v>
      </c>
      <c r="E294" s="2" t="s">
        <v>5</v>
      </c>
      <c r="F294" s="1">
        <v>36.7423879357168</v>
      </c>
      <c r="G294" s="35"/>
      <c r="H294" s="35"/>
      <c r="I294" s="35"/>
      <c r="J294" s="35"/>
      <c r="K294" s="35"/>
      <c r="L294" s="36"/>
      <c r="M294" s="36"/>
    </row>
    <row r="295">
      <c r="A295" s="2" t="s">
        <v>32</v>
      </c>
      <c r="B295" s="1" t="s">
        <v>430</v>
      </c>
      <c r="C295" s="2" t="s">
        <v>442</v>
      </c>
      <c r="D295" s="2" t="s">
        <v>4</v>
      </c>
      <c r="E295" s="2" t="s">
        <v>5</v>
      </c>
      <c r="F295" s="1">
        <v>46.12191559689446</v>
      </c>
      <c r="G295" s="35"/>
      <c r="H295" s="35"/>
      <c r="I295" s="35"/>
      <c r="J295" s="35"/>
      <c r="K295" s="35"/>
      <c r="L295" s="36"/>
      <c r="M295" s="36"/>
    </row>
    <row r="296">
      <c r="A296" s="2" t="s">
        <v>33</v>
      </c>
      <c r="B296" s="1" t="s">
        <v>431</v>
      </c>
      <c r="C296" s="2" t="s">
        <v>442</v>
      </c>
      <c r="D296" s="2" t="s">
        <v>4</v>
      </c>
      <c r="E296" s="2" t="s">
        <v>5</v>
      </c>
      <c r="F296" s="1">
        <v>53.042461170198294</v>
      </c>
      <c r="G296" s="35"/>
      <c r="H296" s="35"/>
      <c r="I296" s="35"/>
      <c r="J296" s="35"/>
      <c r="K296" s="35"/>
      <c r="L296" s="36"/>
      <c r="M296" s="36"/>
    </row>
    <row r="297">
      <c r="A297" s="2" t="s">
        <v>34</v>
      </c>
      <c r="B297" s="1" t="s">
        <v>432</v>
      </c>
      <c r="C297" s="2" t="s">
        <v>442</v>
      </c>
      <c r="D297" s="2" t="s">
        <v>4</v>
      </c>
      <c r="E297" s="2" t="s">
        <v>5</v>
      </c>
      <c r="F297" s="1">
        <v>36.19153674832962</v>
      </c>
      <c r="G297" s="35"/>
      <c r="H297" s="35"/>
      <c r="I297" s="35"/>
      <c r="J297" s="35"/>
      <c r="K297" s="35"/>
      <c r="L297" s="36"/>
      <c r="M297" s="36"/>
    </row>
    <row r="298">
      <c r="A298" s="2" t="s">
        <v>35</v>
      </c>
      <c r="B298" s="1" t="s">
        <v>433</v>
      </c>
      <c r="C298" s="2" t="s">
        <v>442</v>
      </c>
      <c r="D298" s="2" t="s">
        <v>4</v>
      </c>
      <c r="E298" s="2" t="s">
        <v>5</v>
      </c>
      <c r="F298" s="1">
        <v>34.98236305862461</v>
      </c>
      <c r="G298" s="35"/>
      <c r="H298" s="35"/>
      <c r="I298" s="35"/>
      <c r="J298" s="35"/>
      <c r="K298" s="35"/>
      <c r="L298" s="36"/>
      <c r="M298" s="36"/>
    </row>
    <row r="299">
      <c r="A299" s="2" t="s">
        <v>3</v>
      </c>
      <c r="B299" s="1" t="s">
        <v>418</v>
      </c>
      <c r="C299" s="2" t="s">
        <v>443</v>
      </c>
      <c r="D299" s="2" t="s">
        <v>4</v>
      </c>
      <c r="E299" s="2" t="s">
        <v>5</v>
      </c>
      <c r="F299" s="1">
        <v>41.79540310826946</v>
      </c>
      <c r="G299" s="35"/>
      <c r="H299" s="35"/>
      <c r="I299" s="35"/>
      <c r="J299" s="35"/>
      <c r="K299" s="35"/>
      <c r="L299" s="36"/>
      <c r="M299" s="36"/>
    </row>
    <row r="300">
      <c r="A300" s="2" t="s">
        <v>4</v>
      </c>
      <c r="B300" s="1" t="s">
        <v>401</v>
      </c>
      <c r="C300" s="2" t="s">
        <v>443</v>
      </c>
      <c r="D300" s="2" t="s">
        <v>4</v>
      </c>
      <c r="E300" s="2" t="s">
        <v>5</v>
      </c>
      <c r="F300" s="1">
        <v>18.958064760749224</v>
      </c>
      <c r="G300" s="35"/>
      <c r="H300" s="35"/>
      <c r="I300" s="35"/>
      <c r="J300" s="35"/>
      <c r="K300" s="35"/>
      <c r="L300" s="36"/>
      <c r="M300" s="36"/>
    </row>
    <row r="301">
      <c r="A301" s="2" t="s">
        <v>5</v>
      </c>
      <c r="B301" s="1" t="s">
        <v>402</v>
      </c>
      <c r="C301" s="2" t="s">
        <v>443</v>
      </c>
      <c r="D301" s="2" t="s">
        <v>4</v>
      </c>
      <c r="E301" s="2" t="s">
        <v>5</v>
      </c>
      <c r="F301" s="1">
        <v>38.28617173088302</v>
      </c>
      <c r="G301" s="35"/>
      <c r="H301" s="35"/>
      <c r="I301" s="35"/>
      <c r="J301" s="35"/>
      <c r="K301" s="35"/>
      <c r="L301" s="36"/>
      <c r="M301" s="36"/>
    </row>
    <row r="302">
      <c r="A302" s="2" t="s">
        <v>6</v>
      </c>
      <c r="B302" s="1" t="s">
        <v>403</v>
      </c>
      <c r="C302" s="2" t="s">
        <v>443</v>
      </c>
      <c r="D302" s="2" t="s">
        <v>4</v>
      </c>
      <c r="E302" s="2" t="s">
        <v>5</v>
      </c>
      <c r="F302" s="1">
        <v>23.137436372049976</v>
      </c>
      <c r="G302" s="35"/>
      <c r="H302" s="35"/>
      <c r="I302" s="35"/>
      <c r="J302" s="35"/>
      <c r="K302" s="35"/>
      <c r="L302" s="36"/>
      <c r="M302" s="36"/>
    </row>
    <row r="303">
      <c r="A303" s="2" t="s">
        <v>7</v>
      </c>
      <c r="B303" s="1" t="s">
        <v>404</v>
      </c>
      <c r="C303" s="2" t="s">
        <v>443</v>
      </c>
      <c r="D303" s="2" t="s">
        <v>4</v>
      </c>
      <c r="E303" s="2" t="s">
        <v>5</v>
      </c>
      <c r="F303" s="1">
        <v>59.63740458015267</v>
      </c>
      <c r="G303" s="35"/>
      <c r="H303" s="35"/>
      <c r="I303" s="35"/>
      <c r="J303" s="35"/>
      <c r="K303" s="35"/>
      <c r="L303" s="36"/>
      <c r="M303" s="36"/>
    </row>
    <row r="304">
      <c r="A304" s="2" t="s">
        <v>8</v>
      </c>
      <c r="B304" s="1" t="s">
        <v>408</v>
      </c>
      <c r="C304" s="2" t="s">
        <v>443</v>
      </c>
      <c r="D304" s="2" t="s">
        <v>4</v>
      </c>
      <c r="E304" s="2" t="s">
        <v>5</v>
      </c>
      <c r="F304" s="1">
        <v>35.656344155033786</v>
      </c>
      <c r="G304" s="35"/>
      <c r="H304" s="35"/>
      <c r="I304" s="35"/>
      <c r="J304" s="35"/>
      <c r="K304" s="35"/>
      <c r="L304" s="36"/>
      <c r="M304" s="36"/>
    </row>
    <row r="305">
      <c r="A305" s="2" t="s">
        <v>9</v>
      </c>
      <c r="B305" s="1" t="s">
        <v>409</v>
      </c>
      <c r="C305" s="2" t="s">
        <v>443</v>
      </c>
      <c r="D305" s="2" t="s">
        <v>4</v>
      </c>
      <c r="E305" s="2" t="s">
        <v>5</v>
      </c>
      <c r="F305" s="1">
        <v>23.69855438818232</v>
      </c>
      <c r="G305" s="35"/>
      <c r="H305" s="35"/>
      <c r="I305" s="35"/>
      <c r="J305" s="35"/>
      <c r="K305" s="35"/>
      <c r="L305" s="36"/>
      <c r="M305" s="36"/>
    </row>
    <row r="306">
      <c r="A306" s="2" t="s">
        <v>10</v>
      </c>
      <c r="B306" s="1" t="s">
        <v>407</v>
      </c>
      <c r="C306" s="2" t="s">
        <v>443</v>
      </c>
      <c r="D306" s="2" t="s">
        <v>4</v>
      </c>
      <c r="E306" s="2" t="s">
        <v>5</v>
      </c>
      <c r="F306" s="1">
        <v>41.201896785502925</v>
      </c>
      <c r="G306" s="35"/>
      <c r="H306" s="35"/>
      <c r="I306" s="35"/>
      <c r="J306" s="35"/>
      <c r="K306" s="35"/>
      <c r="L306" s="36"/>
      <c r="M306" s="36"/>
    </row>
    <row r="307">
      <c r="A307" s="2" t="s">
        <v>11</v>
      </c>
      <c r="B307" s="1" t="s">
        <v>406</v>
      </c>
      <c r="C307" s="2" t="s">
        <v>443</v>
      </c>
      <c r="D307" s="2" t="s">
        <v>4</v>
      </c>
      <c r="E307" s="2" t="s">
        <v>5</v>
      </c>
      <c r="F307" s="1">
        <v>72.89534090204107</v>
      </c>
      <c r="G307" s="35"/>
      <c r="H307" s="35"/>
      <c r="I307" s="35"/>
      <c r="J307" s="35"/>
      <c r="K307" s="35"/>
      <c r="L307" s="36"/>
      <c r="M307" s="36"/>
    </row>
    <row r="308">
      <c r="A308" s="2" t="s">
        <v>12</v>
      </c>
      <c r="B308" s="1" t="s">
        <v>405</v>
      </c>
      <c r="C308" s="2" t="s">
        <v>443</v>
      </c>
      <c r="D308" s="2" t="s">
        <v>4</v>
      </c>
      <c r="E308" s="2" t="s">
        <v>5</v>
      </c>
      <c r="F308" s="1">
        <v>68.09502414916321</v>
      </c>
      <c r="G308" s="35"/>
      <c r="H308" s="35"/>
      <c r="I308" s="35"/>
      <c r="J308" s="35"/>
      <c r="K308" s="35"/>
      <c r="L308" s="36"/>
      <c r="M308" s="36"/>
    </row>
    <row r="309">
      <c r="A309" s="2" t="s">
        <v>13</v>
      </c>
      <c r="B309" s="1" t="s">
        <v>410</v>
      </c>
      <c r="C309" s="2" t="s">
        <v>443</v>
      </c>
      <c r="D309" s="2" t="s">
        <v>4</v>
      </c>
      <c r="E309" s="2" t="s">
        <v>5</v>
      </c>
      <c r="F309" s="1">
        <v>24.351308206390865</v>
      </c>
      <c r="G309" s="35"/>
      <c r="H309" s="35"/>
      <c r="I309" s="35"/>
      <c r="J309" s="35"/>
      <c r="K309" s="35"/>
      <c r="L309" s="36"/>
      <c r="M309" s="36"/>
    </row>
    <row r="310">
      <c r="A310" s="2" t="s">
        <v>14</v>
      </c>
      <c r="B310" s="1" t="s">
        <v>412</v>
      </c>
      <c r="C310" s="2" t="s">
        <v>443</v>
      </c>
      <c r="D310" s="2" t="s">
        <v>4</v>
      </c>
      <c r="E310" s="2" t="s">
        <v>5</v>
      </c>
      <c r="F310" s="1">
        <v>34.50132956343196</v>
      </c>
      <c r="G310" s="35"/>
      <c r="H310" s="35"/>
      <c r="I310" s="35"/>
      <c r="J310" s="35"/>
      <c r="K310" s="35"/>
      <c r="L310" s="36"/>
      <c r="M310" s="36"/>
    </row>
    <row r="311">
      <c r="A311" s="2" t="s">
        <v>15</v>
      </c>
      <c r="B311" s="1" t="s">
        <v>411</v>
      </c>
      <c r="C311" s="2" t="s">
        <v>443</v>
      </c>
      <c r="D311" s="2" t="s">
        <v>4</v>
      </c>
      <c r="E311" s="2" t="s">
        <v>5</v>
      </c>
      <c r="F311" s="1">
        <v>75.83912320187885</v>
      </c>
      <c r="G311" s="35"/>
      <c r="H311" s="35"/>
      <c r="I311" s="35"/>
      <c r="J311" s="35"/>
      <c r="K311" s="35"/>
      <c r="L311" s="36"/>
      <c r="M311" s="36"/>
    </row>
    <row r="312">
      <c r="A312" s="2" t="s">
        <v>16</v>
      </c>
      <c r="B312" s="1" t="s">
        <v>413</v>
      </c>
      <c r="C312" s="2" t="s">
        <v>443</v>
      </c>
      <c r="D312" s="2" t="s">
        <v>4</v>
      </c>
      <c r="E312" s="2" t="s">
        <v>5</v>
      </c>
      <c r="F312" s="1">
        <v>23.792529145848203</v>
      </c>
      <c r="G312" s="35"/>
      <c r="H312" s="35"/>
      <c r="I312" s="35"/>
      <c r="J312" s="35"/>
      <c r="K312" s="35"/>
      <c r="L312" s="36"/>
      <c r="M312" s="36"/>
    </row>
    <row r="313">
      <c r="A313" s="2" t="s">
        <v>17</v>
      </c>
      <c r="B313" s="1" t="s">
        <v>414</v>
      </c>
      <c r="C313" s="2" t="s">
        <v>443</v>
      </c>
      <c r="D313" s="2" t="s">
        <v>4</v>
      </c>
      <c r="E313" s="2" t="s">
        <v>5</v>
      </c>
      <c r="F313" s="1">
        <v>25.70694087403599</v>
      </c>
      <c r="G313" s="35"/>
      <c r="H313" s="35"/>
      <c r="I313" s="35"/>
      <c r="J313" s="35"/>
      <c r="K313" s="35"/>
      <c r="L313" s="36"/>
      <c r="M313" s="36"/>
    </row>
    <row r="314">
      <c r="A314" s="2" t="s">
        <v>18</v>
      </c>
      <c r="B314" s="1" t="s">
        <v>415</v>
      </c>
      <c r="C314" s="2" t="s">
        <v>443</v>
      </c>
      <c r="D314" s="2" t="s">
        <v>4</v>
      </c>
      <c r="E314" s="2" t="s">
        <v>5</v>
      </c>
      <c r="F314" s="1">
        <v>31.595475783184824</v>
      </c>
      <c r="G314" s="35"/>
      <c r="H314" s="35"/>
      <c r="I314" s="35"/>
      <c r="J314" s="35"/>
      <c r="K314" s="35"/>
      <c r="L314" s="36"/>
      <c r="M314" s="36"/>
    </row>
    <row r="315">
      <c r="A315" s="2" t="s">
        <v>19</v>
      </c>
      <c r="B315" s="1" t="s">
        <v>416</v>
      </c>
      <c r="C315" s="2" t="s">
        <v>443</v>
      </c>
      <c r="D315" s="2" t="s">
        <v>4</v>
      </c>
      <c r="E315" s="2" t="s">
        <v>5</v>
      </c>
      <c r="F315" s="1">
        <v>53.372199242525326</v>
      </c>
      <c r="G315" s="35"/>
      <c r="H315" s="35"/>
      <c r="I315" s="35"/>
      <c r="J315" s="35"/>
      <c r="K315" s="35"/>
      <c r="L315" s="36"/>
      <c r="M315" s="36"/>
    </row>
    <row r="316">
      <c r="A316" s="2" t="s">
        <v>20</v>
      </c>
      <c r="B316" s="1" t="s">
        <v>417</v>
      </c>
      <c r="C316" s="2" t="s">
        <v>443</v>
      </c>
      <c r="D316" s="2" t="s">
        <v>4</v>
      </c>
      <c r="E316" s="2" t="s">
        <v>5</v>
      </c>
      <c r="F316" s="1">
        <v>39.57261574990107</v>
      </c>
      <c r="G316" s="35"/>
      <c r="H316" s="35"/>
      <c r="I316" s="35"/>
      <c r="J316" s="35"/>
      <c r="K316" s="35"/>
      <c r="L316" s="36"/>
      <c r="M316" s="36"/>
    </row>
    <row r="317">
      <c r="A317" s="2" t="s">
        <v>21</v>
      </c>
      <c r="B317" s="1" t="s">
        <v>419</v>
      </c>
      <c r="C317" s="2" t="s">
        <v>443</v>
      </c>
      <c r="D317" s="2" t="s">
        <v>4</v>
      </c>
      <c r="E317" s="2" t="s">
        <v>5</v>
      </c>
      <c r="F317" s="1">
        <v>48.060118839566584</v>
      </c>
      <c r="G317" s="35"/>
      <c r="H317" s="35"/>
      <c r="I317" s="35"/>
      <c r="J317" s="35"/>
      <c r="K317" s="35"/>
      <c r="L317" s="36"/>
      <c r="M317" s="36"/>
    </row>
    <row r="318">
      <c r="A318" s="2" t="s">
        <v>22</v>
      </c>
      <c r="B318" s="1" t="s">
        <v>420</v>
      </c>
      <c r="C318" s="2" t="s">
        <v>443</v>
      </c>
      <c r="D318" s="2" t="s">
        <v>4</v>
      </c>
      <c r="E318" s="2" t="s">
        <v>5</v>
      </c>
      <c r="F318" s="1">
        <v>36.767163580453236</v>
      </c>
      <c r="G318" s="35"/>
      <c r="H318" s="35"/>
      <c r="I318" s="35"/>
      <c r="J318" s="35"/>
      <c r="K318" s="35"/>
      <c r="L318" s="36"/>
      <c r="M318" s="36"/>
    </row>
    <row r="319">
      <c r="A319" s="2" t="s">
        <v>23</v>
      </c>
      <c r="B319" s="1" t="s">
        <v>421</v>
      </c>
      <c r="C319" s="2" t="s">
        <v>443</v>
      </c>
      <c r="D319" s="2" t="s">
        <v>4</v>
      </c>
      <c r="E319" s="2" t="s">
        <v>5</v>
      </c>
      <c r="F319" s="1">
        <v>59.36691125834105</v>
      </c>
      <c r="G319" s="35"/>
      <c r="H319" s="35"/>
      <c r="I319" s="35"/>
      <c r="J319" s="35"/>
      <c r="K319" s="35"/>
      <c r="L319" s="36"/>
      <c r="M319" s="36"/>
    </row>
    <row r="320">
      <c r="A320" s="2" t="s">
        <v>24</v>
      </c>
      <c r="B320" s="1" t="s">
        <v>422</v>
      </c>
      <c r="C320" s="2" t="s">
        <v>443</v>
      </c>
      <c r="D320" s="2" t="s">
        <v>4</v>
      </c>
      <c r="E320" s="2" t="s">
        <v>5</v>
      </c>
      <c r="F320" s="1">
        <v>43.33273564042795</v>
      </c>
      <c r="G320" s="35"/>
      <c r="H320" s="35"/>
      <c r="I320" s="35"/>
      <c r="J320" s="35"/>
      <c r="K320" s="35"/>
      <c r="L320" s="36"/>
      <c r="M320" s="36"/>
    </row>
    <row r="321">
      <c r="A321" s="2" t="s">
        <v>25</v>
      </c>
      <c r="B321" s="1" t="s">
        <v>423</v>
      </c>
      <c r="C321" s="2" t="s">
        <v>443</v>
      </c>
      <c r="D321" s="2" t="s">
        <v>4</v>
      </c>
      <c r="E321" s="2" t="s">
        <v>5</v>
      </c>
      <c r="F321" s="1">
        <v>37.535658875932135</v>
      </c>
      <c r="G321" s="35"/>
      <c r="H321" s="35"/>
      <c r="I321" s="35"/>
      <c r="J321" s="35"/>
      <c r="K321" s="35"/>
      <c r="L321" s="36"/>
      <c r="M321" s="36"/>
    </row>
    <row r="322">
      <c r="A322" s="2" t="s">
        <v>26</v>
      </c>
      <c r="B322" s="1" t="s">
        <v>424</v>
      </c>
      <c r="C322" s="2" t="s">
        <v>443</v>
      </c>
      <c r="D322" s="2" t="s">
        <v>4</v>
      </c>
      <c r="E322" s="2" t="s">
        <v>5</v>
      </c>
      <c r="F322" s="1">
        <v>43.08333034143539</v>
      </c>
      <c r="G322" s="35"/>
      <c r="H322" s="35"/>
      <c r="I322" s="35"/>
      <c r="J322" s="35"/>
      <c r="K322" s="35"/>
      <c r="L322" s="36"/>
      <c r="M322" s="36"/>
    </row>
    <row r="323">
      <c r="A323" s="2" t="s">
        <v>27</v>
      </c>
      <c r="B323" s="1" t="s">
        <v>426</v>
      </c>
      <c r="C323" s="2" t="s">
        <v>443</v>
      </c>
      <c r="D323" s="2" t="s">
        <v>4</v>
      </c>
      <c r="E323" s="2" t="s">
        <v>5</v>
      </c>
      <c r="F323" s="1">
        <v>41.00958132945606</v>
      </c>
      <c r="G323" s="35"/>
      <c r="H323" s="35"/>
      <c r="I323" s="35"/>
      <c r="J323" s="35"/>
      <c r="K323" s="35"/>
      <c r="L323" s="36"/>
      <c r="M323" s="36"/>
    </row>
    <row r="324">
      <c r="A324" s="2" t="s">
        <v>28</v>
      </c>
      <c r="B324" s="1" t="s">
        <v>425</v>
      </c>
      <c r="C324" s="2" t="s">
        <v>443</v>
      </c>
      <c r="D324" s="2" t="s">
        <v>4</v>
      </c>
      <c r="E324" s="2" t="s">
        <v>5</v>
      </c>
      <c r="F324" s="1">
        <v>18.2952487239064</v>
      </c>
      <c r="G324" s="35"/>
      <c r="H324" s="35"/>
      <c r="I324" s="35"/>
      <c r="J324" s="35"/>
      <c r="K324" s="35"/>
      <c r="L324" s="36"/>
      <c r="M324" s="36"/>
    </row>
    <row r="325">
      <c r="A325" s="2" t="s">
        <v>29</v>
      </c>
      <c r="B325" s="1" t="s">
        <v>427</v>
      </c>
      <c r="C325" s="2" t="s">
        <v>443</v>
      </c>
      <c r="D325" s="2" t="s">
        <v>4</v>
      </c>
      <c r="E325" s="2" t="s">
        <v>5</v>
      </c>
      <c r="F325" s="1">
        <v>43.38309242570645</v>
      </c>
      <c r="G325" s="35"/>
      <c r="H325" s="35"/>
      <c r="I325" s="35"/>
      <c r="J325" s="35"/>
      <c r="K325" s="35"/>
      <c r="L325" s="36"/>
      <c r="M325" s="36"/>
    </row>
    <row r="326">
      <c r="A326" s="2" t="s">
        <v>30</v>
      </c>
      <c r="B326" s="1" t="s">
        <v>428</v>
      </c>
      <c r="C326" s="2" t="s">
        <v>443</v>
      </c>
      <c r="D326" s="2" t="s">
        <v>4</v>
      </c>
      <c r="E326" s="2" t="s">
        <v>5</v>
      </c>
      <c r="F326" s="1">
        <v>48.316282587231896</v>
      </c>
      <c r="G326" s="35"/>
      <c r="H326" s="35"/>
      <c r="I326" s="35"/>
      <c r="J326" s="35"/>
      <c r="K326" s="35"/>
      <c r="L326" s="36"/>
      <c r="M326" s="36"/>
    </row>
    <row r="327">
      <c r="A327" s="2" t="s">
        <v>31</v>
      </c>
      <c r="B327" s="1" t="s">
        <v>429</v>
      </c>
      <c r="C327" s="2" t="s">
        <v>443</v>
      </c>
      <c r="D327" s="2" t="s">
        <v>4</v>
      </c>
      <c r="E327" s="2" t="s">
        <v>5</v>
      </c>
      <c r="F327" s="1">
        <v>17.75453547678998</v>
      </c>
      <c r="G327" s="35"/>
      <c r="H327" s="35"/>
      <c r="I327" s="35"/>
      <c r="J327" s="35"/>
      <c r="K327" s="35"/>
      <c r="L327" s="36"/>
      <c r="M327" s="36"/>
    </row>
    <row r="328">
      <c r="A328" s="2" t="s">
        <v>32</v>
      </c>
      <c r="B328" s="1" t="s">
        <v>430</v>
      </c>
      <c r="C328" s="2" t="s">
        <v>443</v>
      </c>
      <c r="D328" s="2" t="s">
        <v>4</v>
      </c>
      <c r="E328" s="2" t="s">
        <v>5</v>
      </c>
      <c r="F328" s="1">
        <v>31.08003108003108</v>
      </c>
      <c r="G328" s="35"/>
      <c r="H328" s="35"/>
      <c r="I328" s="35"/>
      <c r="J328" s="35"/>
      <c r="K328" s="35"/>
      <c r="L328" s="36"/>
      <c r="M328" s="36"/>
    </row>
    <row r="329">
      <c r="A329" s="2" t="s">
        <v>33</v>
      </c>
      <c r="B329" s="1" t="s">
        <v>431</v>
      </c>
      <c r="C329" s="2" t="s">
        <v>443</v>
      </c>
      <c r="D329" s="2" t="s">
        <v>4</v>
      </c>
      <c r="E329" s="2" t="s">
        <v>5</v>
      </c>
      <c r="F329" s="1">
        <v>53.472636406638834</v>
      </c>
      <c r="G329" s="35"/>
      <c r="H329" s="35"/>
      <c r="I329" s="35"/>
      <c r="J329" s="35"/>
      <c r="K329" s="35"/>
      <c r="L329" s="36"/>
      <c r="M329" s="36"/>
    </row>
    <row r="330">
      <c r="A330" s="2" t="s">
        <v>34</v>
      </c>
      <c r="B330" s="1" t="s">
        <v>432</v>
      </c>
      <c r="C330" s="2" t="s">
        <v>443</v>
      </c>
      <c r="D330" s="2" t="s">
        <v>4</v>
      </c>
      <c r="E330" s="2" t="s">
        <v>5</v>
      </c>
      <c r="F330" s="1">
        <v>38.65267807840972</v>
      </c>
      <c r="G330" s="35"/>
      <c r="H330" s="35"/>
      <c r="I330" s="35"/>
      <c r="J330" s="35"/>
      <c r="K330" s="35"/>
      <c r="L330" s="36"/>
      <c r="M330" s="36"/>
    </row>
    <row r="331">
      <c r="A331" s="2" t="s">
        <v>35</v>
      </c>
      <c r="B331" s="1" t="s">
        <v>433</v>
      </c>
      <c r="C331" s="2" t="s">
        <v>443</v>
      </c>
      <c r="D331" s="2" t="s">
        <v>4</v>
      </c>
      <c r="E331" s="2" t="s">
        <v>5</v>
      </c>
      <c r="F331" s="1">
        <v>38.06066284108209</v>
      </c>
      <c r="G331" s="35"/>
      <c r="H331" s="35"/>
      <c r="I331" s="35"/>
      <c r="J331" s="35"/>
      <c r="K331" s="35"/>
      <c r="L331" s="36"/>
      <c r="M331" s="36"/>
    </row>
    <row r="332">
      <c r="A332" s="2" t="s">
        <v>3</v>
      </c>
      <c r="B332" s="1" t="s">
        <v>418</v>
      </c>
      <c r="C332" s="2" t="s">
        <v>444</v>
      </c>
      <c r="D332" s="2" t="s">
        <v>4</v>
      </c>
      <c r="E332" s="2" t="s">
        <v>5</v>
      </c>
      <c r="F332" s="1">
        <v>41.759211168501025</v>
      </c>
      <c r="G332" s="35"/>
      <c r="H332" s="35"/>
      <c r="I332" s="35"/>
      <c r="J332" s="35"/>
      <c r="K332" s="35"/>
      <c r="L332" s="36"/>
      <c r="M332" s="36"/>
    </row>
    <row r="333">
      <c r="A333" s="2" t="s">
        <v>4</v>
      </c>
      <c r="B333" s="1" t="s">
        <v>401</v>
      </c>
      <c r="C333" s="2" t="s">
        <v>444</v>
      </c>
      <c r="D333" s="2" t="s">
        <v>4</v>
      </c>
      <c r="E333" s="2" t="s">
        <v>5</v>
      </c>
      <c r="F333" s="1">
        <v>49.2648173412157</v>
      </c>
      <c r="G333" s="35"/>
      <c r="H333" s="35"/>
      <c r="I333" s="35"/>
      <c r="J333" s="35"/>
      <c r="K333" s="35"/>
      <c r="L333" s="36"/>
      <c r="M333" s="36"/>
    </row>
    <row r="334">
      <c r="A334" s="2" t="s">
        <v>5</v>
      </c>
      <c r="B334" s="1" t="s">
        <v>402</v>
      </c>
      <c r="C334" s="2" t="s">
        <v>444</v>
      </c>
      <c r="D334" s="2" t="s">
        <v>4</v>
      </c>
      <c r="E334" s="2" t="s">
        <v>5</v>
      </c>
      <c r="F334" s="1">
        <v>38.65752943243718</v>
      </c>
      <c r="G334" s="35"/>
      <c r="H334" s="35"/>
      <c r="I334" s="35"/>
      <c r="J334" s="35"/>
      <c r="K334" s="35"/>
      <c r="L334" s="36"/>
      <c r="M334" s="36"/>
    </row>
    <row r="335">
      <c r="A335" s="2" t="s">
        <v>6</v>
      </c>
      <c r="B335" s="1" t="s">
        <v>403</v>
      </c>
      <c r="C335" s="2" t="s">
        <v>444</v>
      </c>
      <c r="D335" s="2" t="s">
        <v>4</v>
      </c>
      <c r="E335" s="2" t="s">
        <v>5</v>
      </c>
      <c r="F335" s="1">
        <v>15.578750584203148</v>
      </c>
      <c r="G335" s="35"/>
      <c r="H335" s="35"/>
      <c r="I335" s="35"/>
      <c r="J335" s="35"/>
      <c r="K335" s="35"/>
      <c r="L335" s="36"/>
      <c r="M335" s="36"/>
    </row>
    <row r="336">
      <c r="A336" s="2" t="s">
        <v>7</v>
      </c>
      <c r="B336" s="1" t="s">
        <v>404</v>
      </c>
      <c r="C336" s="2" t="s">
        <v>444</v>
      </c>
      <c r="D336" s="2" t="s">
        <v>4</v>
      </c>
      <c r="E336" s="2" t="s">
        <v>5</v>
      </c>
      <c r="F336" s="1">
        <v>35.81875708912901</v>
      </c>
      <c r="G336" s="35"/>
      <c r="H336" s="35"/>
      <c r="I336" s="35"/>
      <c r="J336" s="35"/>
      <c r="K336" s="35"/>
      <c r="L336" s="36"/>
      <c r="M336" s="36"/>
    </row>
    <row r="337">
      <c r="A337" s="2" t="s">
        <v>8</v>
      </c>
      <c r="B337" s="1" t="s">
        <v>408</v>
      </c>
      <c r="C337" s="2" t="s">
        <v>444</v>
      </c>
      <c r="D337" s="2" t="s">
        <v>4</v>
      </c>
      <c r="E337" s="2" t="s">
        <v>5</v>
      </c>
      <c r="F337" s="1">
        <v>37.457191780821915</v>
      </c>
      <c r="G337" s="35"/>
      <c r="H337" s="35"/>
      <c r="I337" s="35"/>
      <c r="J337" s="35"/>
      <c r="K337" s="35"/>
      <c r="L337" s="36"/>
      <c r="M337" s="36"/>
    </row>
    <row r="338">
      <c r="A338" s="2" t="s">
        <v>9</v>
      </c>
      <c r="B338" s="1" t="s">
        <v>409</v>
      </c>
      <c r="C338" s="2" t="s">
        <v>444</v>
      </c>
      <c r="D338" s="2" t="s">
        <v>4</v>
      </c>
      <c r="E338" s="2" t="s">
        <v>5</v>
      </c>
      <c r="F338" s="1">
        <v>23.841691170627037</v>
      </c>
      <c r="G338" s="35"/>
      <c r="H338" s="35"/>
      <c r="I338" s="35"/>
      <c r="J338" s="35"/>
      <c r="K338" s="35"/>
      <c r="L338" s="36"/>
      <c r="M338" s="36"/>
    </row>
    <row r="339">
      <c r="A339" s="2" t="s">
        <v>10</v>
      </c>
      <c r="B339" s="1" t="s">
        <v>407</v>
      </c>
      <c r="C339" s="2" t="s">
        <v>444</v>
      </c>
      <c r="D339" s="2" t="s">
        <v>4</v>
      </c>
      <c r="E339" s="2" t="s">
        <v>5</v>
      </c>
      <c r="F339" s="1">
        <v>47.787227370134474</v>
      </c>
      <c r="G339" s="35"/>
      <c r="H339" s="35"/>
      <c r="I339" s="35"/>
      <c r="J339" s="35"/>
      <c r="K339" s="35"/>
      <c r="L339" s="36"/>
      <c r="M339" s="36"/>
    </row>
    <row r="340">
      <c r="A340" s="2" t="s">
        <v>11</v>
      </c>
      <c r="B340" s="1" t="s">
        <v>406</v>
      </c>
      <c r="C340" s="2" t="s">
        <v>444</v>
      </c>
      <c r="D340" s="2" t="s">
        <v>4</v>
      </c>
      <c r="E340" s="2" t="s">
        <v>5</v>
      </c>
      <c r="F340" s="1">
        <v>50.67300079176564</v>
      </c>
      <c r="G340" s="35"/>
      <c r="H340" s="35"/>
      <c r="I340" s="35"/>
      <c r="J340" s="35"/>
      <c r="K340" s="35"/>
      <c r="L340" s="36"/>
      <c r="M340" s="36"/>
    </row>
    <row r="341">
      <c r="A341" s="2" t="s">
        <v>12</v>
      </c>
      <c r="B341" s="1" t="s">
        <v>405</v>
      </c>
      <c r="C341" s="2" t="s">
        <v>444</v>
      </c>
      <c r="D341" s="2" t="s">
        <v>4</v>
      </c>
      <c r="E341" s="2" t="s">
        <v>5</v>
      </c>
      <c r="F341" s="1">
        <v>56.93037199313953</v>
      </c>
      <c r="G341" s="35"/>
      <c r="H341" s="35"/>
      <c r="I341" s="35"/>
      <c r="J341" s="35"/>
      <c r="K341" s="35"/>
      <c r="L341" s="36"/>
      <c r="M341" s="36"/>
    </row>
    <row r="342">
      <c r="A342" s="2" t="s">
        <v>13</v>
      </c>
      <c r="B342" s="1" t="s">
        <v>410</v>
      </c>
      <c r="C342" s="2" t="s">
        <v>444</v>
      </c>
      <c r="D342" s="2" t="s">
        <v>4</v>
      </c>
      <c r="E342" s="2" t="s">
        <v>5</v>
      </c>
      <c r="F342" s="1">
        <v>40.906487768960154</v>
      </c>
      <c r="G342" s="35"/>
      <c r="H342" s="35"/>
      <c r="I342" s="35"/>
      <c r="J342" s="35"/>
      <c r="K342" s="35"/>
      <c r="L342" s="36"/>
      <c r="M342" s="36"/>
    </row>
    <row r="343">
      <c r="A343" s="2" t="s">
        <v>14</v>
      </c>
      <c r="B343" s="1" t="s">
        <v>412</v>
      </c>
      <c r="C343" s="2" t="s">
        <v>444</v>
      </c>
      <c r="D343" s="2" t="s">
        <v>4</v>
      </c>
      <c r="E343" s="2" t="s">
        <v>5</v>
      </c>
      <c r="F343" s="1">
        <v>35.59322033898305</v>
      </c>
      <c r="G343" s="35"/>
      <c r="H343" s="35"/>
      <c r="I343" s="35"/>
      <c r="J343" s="35"/>
      <c r="K343" s="35"/>
      <c r="L343" s="36"/>
      <c r="M343" s="36"/>
    </row>
    <row r="344">
      <c r="A344" s="2" t="s">
        <v>15</v>
      </c>
      <c r="B344" s="1" t="s">
        <v>411</v>
      </c>
      <c r="C344" s="2" t="s">
        <v>444</v>
      </c>
      <c r="D344" s="2" t="s">
        <v>4</v>
      </c>
      <c r="E344" s="2" t="s">
        <v>5</v>
      </c>
      <c r="F344" s="1">
        <v>67.73482432049656</v>
      </c>
      <c r="G344" s="35"/>
      <c r="H344" s="35"/>
      <c r="I344" s="35"/>
      <c r="J344" s="35"/>
      <c r="K344" s="35"/>
      <c r="L344" s="36"/>
      <c r="M344" s="36"/>
    </row>
    <row r="345">
      <c r="A345" s="2" t="s">
        <v>16</v>
      </c>
      <c r="B345" s="1" t="s">
        <v>413</v>
      </c>
      <c r="C345" s="2" t="s">
        <v>444</v>
      </c>
      <c r="D345" s="2" t="s">
        <v>4</v>
      </c>
      <c r="E345" s="2" t="s">
        <v>5</v>
      </c>
      <c r="F345" s="1">
        <v>37.0899245220036</v>
      </c>
      <c r="G345" s="35"/>
      <c r="H345" s="35"/>
      <c r="I345" s="35"/>
      <c r="J345" s="35"/>
      <c r="K345" s="35"/>
      <c r="L345" s="36"/>
      <c r="M345" s="36"/>
    </row>
    <row r="346">
      <c r="A346" s="2" t="s">
        <v>17</v>
      </c>
      <c r="B346" s="1" t="s">
        <v>414</v>
      </c>
      <c r="C346" s="2" t="s">
        <v>444</v>
      </c>
      <c r="D346" s="2" t="s">
        <v>4</v>
      </c>
      <c r="E346" s="2" t="s">
        <v>5</v>
      </c>
      <c r="F346" s="1">
        <v>26.47963006019272</v>
      </c>
      <c r="G346" s="35"/>
      <c r="H346" s="35"/>
      <c r="I346" s="35"/>
      <c r="J346" s="35"/>
      <c r="K346" s="35"/>
      <c r="L346" s="36"/>
      <c r="M346" s="36"/>
    </row>
    <row r="347">
      <c r="A347" s="2" t="s">
        <v>18</v>
      </c>
      <c r="B347" s="1" t="s">
        <v>415</v>
      </c>
      <c r="C347" s="2" t="s">
        <v>444</v>
      </c>
      <c r="D347" s="2" t="s">
        <v>4</v>
      </c>
      <c r="E347" s="2" t="s">
        <v>5</v>
      </c>
      <c r="F347" s="1">
        <v>36.7034459013944</v>
      </c>
      <c r="G347" s="35"/>
      <c r="H347" s="35"/>
      <c r="I347" s="35"/>
      <c r="J347" s="35"/>
      <c r="K347" s="35"/>
      <c r="L347" s="36"/>
      <c r="M347" s="36"/>
    </row>
    <row r="348">
      <c r="A348" s="2" t="s">
        <v>19</v>
      </c>
      <c r="B348" s="1" t="s">
        <v>416</v>
      </c>
      <c r="C348" s="2" t="s">
        <v>444</v>
      </c>
      <c r="D348" s="2" t="s">
        <v>4</v>
      </c>
      <c r="E348" s="2" t="s">
        <v>5</v>
      </c>
      <c r="F348" s="1">
        <v>35.142845330136026</v>
      </c>
      <c r="G348" s="35"/>
      <c r="H348" s="35"/>
      <c r="I348" s="35"/>
      <c r="J348" s="35"/>
      <c r="K348" s="35"/>
      <c r="L348" s="36"/>
      <c r="M348" s="36"/>
    </row>
    <row r="349">
      <c r="A349" s="2" t="s">
        <v>20</v>
      </c>
      <c r="B349" s="1" t="s">
        <v>417</v>
      </c>
      <c r="C349" s="2" t="s">
        <v>444</v>
      </c>
      <c r="D349" s="2" t="s">
        <v>4</v>
      </c>
      <c r="E349" s="2" t="s">
        <v>5</v>
      </c>
      <c r="F349" s="1">
        <v>40.01107999138223</v>
      </c>
      <c r="G349" s="35"/>
      <c r="H349" s="35"/>
      <c r="I349" s="35"/>
      <c r="J349" s="35"/>
      <c r="K349" s="35"/>
      <c r="L349" s="36"/>
      <c r="M349" s="36"/>
    </row>
    <row r="350">
      <c r="A350" s="2" t="s">
        <v>21</v>
      </c>
      <c r="B350" s="1" t="s">
        <v>419</v>
      </c>
      <c r="C350" s="2" t="s">
        <v>444</v>
      </c>
      <c r="D350" s="2" t="s">
        <v>4</v>
      </c>
      <c r="E350" s="2" t="s">
        <v>5</v>
      </c>
      <c r="F350" s="1">
        <v>39.7456279809221</v>
      </c>
      <c r="G350" s="35"/>
      <c r="H350" s="35"/>
      <c r="I350" s="35"/>
      <c r="J350" s="35"/>
      <c r="K350" s="35"/>
      <c r="L350" s="36"/>
      <c r="M350" s="36"/>
    </row>
    <row r="351">
      <c r="A351" s="2" t="s">
        <v>22</v>
      </c>
      <c r="B351" s="1" t="s">
        <v>420</v>
      </c>
      <c r="C351" s="2" t="s">
        <v>444</v>
      </c>
      <c r="D351" s="2" t="s">
        <v>4</v>
      </c>
      <c r="E351" s="2" t="s">
        <v>5</v>
      </c>
      <c r="F351" s="1">
        <v>26.685939845443933</v>
      </c>
      <c r="G351" s="35"/>
      <c r="H351" s="35"/>
      <c r="I351" s="35"/>
      <c r="J351" s="35"/>
      <c r="K351" s="35"/>
      <c r="L351" s="36"/>
      <c r="M351" s="36"/>
    </row>
    <row r="352">
      <c r="A352" s="2" t="s">
        <v>23</v>
      </c>
      <c r="B352" s="1" t="s">
        <v>421</v>
      </c>
      <c r="C352" s="2" t="s">
        <v>444</v>
      </c>
      <c r="D352" s="2" t="s">
        <v>4</v>
      </c>
      <c r="E352" s="2" t="s">
        <v>5</v>
      </c>
      <c r="F352" s="1">
        <v>59.216648337704086</v>
      </c>
      <c r="G352" s="35"/>
      <c r="H352" s="35"/>
      <c r="I352" s="35"/>
      <c r="J352" s="35"/>
      <c r="K352" s="35"/>
      <c r="L352" s="36"/>
      <c r="M352" s="36"/>
    </row>
    <row r="353">
      <c r="A353" s="2" t="s">
        <v>24</v>
      </c>
      <c r="B353" s="1" t="s">
        <v>422</v>
      </c>
      <c r="C353" s="2" t="s">
        <v>444</v>
      </c>
      <c r="D353" s="2" t="s">
        <v>4</v>
      </c>
      <c r="E353" s="2" t="s">
        <v>5</v>
      </c>
      <c r="F353" s="1">
        <v>47.0481104871756</v>
      </c>
      <c r="G353" s="35"/>
      <c r="H353" s="35"/>
      <c r="I353" s="35"/>
      <c r="J353" s="35"/>
      <c r="K353" s="35"/>
      <c r="L353" s="36"/>
      <c r="M353" s="36"/>
    </row>
    <row r="354">
      <c r="A354" s="2" t="s">
        <v>25</v>
      </c>
      <c r="B354" s="1" t="s">
        <v>423</v>
      </c>
      <c r="C354" s="2" t="s">
        <v>444</v>
      </c>
      <c r="D354" s="2" t="s">
        <v>4</v>
      </c>
      <c r="E354" s="2" t="s">
        <v>5</v>
      </c>
      <c r="F354" s="1">
        <v>19.968549534483188</v>
      </c>
      <c r="G354" s="35"/>
      <c r="H354" s="35"/>
      <c r="I354" s="35"/>
      <c r="J354" s="35"/>
      <c r="K354" s="35"/>
      <c r="L354" s="36"/>
      <c r="M354" s="36"/>
    </row>
    <row r="355">
      <c r="A355" s="2" t="s">
        <v>26</v>
      </c>
      <c r="B355" s="1" t="s">
        <v>424</v>
      </c>
      <c r="C355" s="2" t="s">
        <v>444</v>
      </c>
      <c r="D355" s="2" t="s">
        <v>4</v>
      </c>
      <c r="E355" s="2" t="s">
        <v>5</v>
      </c>
      <c r="F355" s="1">
        <v>49.86998183307804</v>
      </c>
      <c r="G355" s="35"/>
      <c r="H355" s="35"/>
      <c r="I355" s="35"/>
      <c r="J355" s="35"/>
      <c r="K355" s="35"/>
      <c r="L355" s="36"/>
      <c r="M355" s="36"/>
    </row>
    <row r="356">
      <c r="A356" s="2" t="s">
        <v>27</v>
      </c>
      <c r="B356" s="1" t="s">
        <v>426</v>
      </c>
      <c r="C356" s="2" t="s">
        <v>444</v>
      </c>
      <c r="D356" s="2" t="s">
        <v>4</v>
      </c>
      <c r="E356" s="2" t="s">
        <v>5</v>
      </c>
      <c r="F356" s="1">
        <v>39.78553701002217</v>
      </c>
      <c r="G356" s="35"/>
      <c r="H356" s="35"/>
      <c r="I356" s="35"/>
      <c r="J356" s="35"/>
      <c r="K356" s="35"/>
      <c r="L356" s="36"/>
      <c r="M356" s="36"/>
    </row>
    <row r="357">
      <c r="A357" s="2" t="s">
        <v>28</v>
      </c>
      <c r="B357" s="1" t="s">
        <v>425</v>
      </c>
      <c r="C357" s="2" t="s">
        <v>444</v>
      </c>
      <c r="D357" s="2" t="s">
        <v>4</v>
      </c>
      <c r="E357" s="2" t="s">
        <v>5</v>
      </c>
      <c r="F357" s="1">
        <v>40.82541567695962</v>
      </c>
      <c r="G357" s="35"/>
      <c r="H357" s="35"/>
      <c r="I357" s="35"/>
      <c r="J357" s="35"/>
      <c r="K357" s="35"/>
      <c r="L357" s="36"/>
      <c r="M357" s="36"/>
    </row>
    <row r="358">
      <c r="A358" s="2" t="s">
        <v>29</v>
      </c>
      <c r="B358" s="1" t="s">
        <v>427</v>
      </c>
      <c r="C358" s="2" t="s">
        <v>444</v>
      </c>
      <c r="D358" s="2" t="s">
        <v>4</v>
      </c>
      <c r="E358" s="2" t="s">
        <v>5</v>
      </c>
      <c r="F358" s="1">
        <v>27.91513798053916</v>
      </c>
      <c r="G358" s="35"/>
      <c r="H358" s="35"/>
      <c r="I358" s="35"/>
      <c r="J358" s="35"/>
      <c r="K358" s="35"/>
      <c r="L358" s="36"/>
      <c r="M358" s="36"/>
    </row>
    <row r="359">
      <c r="A359" s="2" t="s">
        <v>30</v>
      </c>
      <c r="B359" s="1" t="s">
        <v>428</v>
      </c>
      <c r="C359" s="2" t="s">
        <v>444</v>
      </c>
      <c r="D359" s="2" t="s">
        <v>4</v>
      </c>
      <c r="E359" s="2" t="s">
        <v>5</v>
      </c>
      <c r="F359" s="1">
        <v>46.60128365354064</v>
      </c>
      <c r="G359" s="35"/>
      <c r="H359" s="35"/>
      <c r="I359" s="35"/>
      <c r="J359" s="35"/>
      <c r="K359" s="35"/>
      <c r="L359" s="36"/>
      <c r="M359" s="36"/>
    </row>
    <row r="360">
      <c r="A360" s="2" t="s">
        <v>31</v>
      </c>
      <c r="B360" s="1" t="s">
        <v>429</v>
      </c>
      <c r="C360" s="2" t="s">
        <v>444</v>
      </c>
      <c r="D360" s="2" t="s">
        <v>4</v>
      </c>
      <c r="E360" s="2" t="s">
        <v>5</v>
      </c>
      <c r="F360" s="1">
        <v>36.11589920380859</v>
      </c>
      <c r="G360" s="35"/>
      <c r="H360" s="35"/>
      <c r="I360" s="35"/>
      <c r="J360" s="35"/>
      <c r="K360" s="35"/>
      <c r="L360" s="36"/>
      <c r="M360" s="36"/>
    </row>
    <row r="361">
      <c r="A361" s="2" t="s">
        <v>32</v>
      </c>
      <c r="B361" s="1" t="s">
        <v>430</v>
      </c>
      <c r="C361" s="2" t="s">
        <v>444</v>
      </c>
      <c r="D361" s="2" t="s">
        <v>4</v>
      </c>
      <c r="E361" s="2" t="s">
        <v>5</v>
      </c>
      <c r="F361" s="1">
        <v>66.64575819350792</v>
      </c>
      <c r="G361" s="35"/>
      <c r="H361" s="35"/>
      <c r="I361" s="35"/>
      <c r="J361" s="35"/>
      <c r="K361" s="35"/>
      <c r="L361" s="36"/>
      <c r="M361" s="36"/>
    </row>
    <row r="362">
      <c r="A362" s="2" t="s">
        <v>33</v>
      </c>
      <c r="B362" s="1" t="s">
        <v>431</v>
      </c>
      <c r="C362" s="2" t="s">
        <v>444</v>
      </c>
      <c r="D362" s="2" t="s">
        <v>4</v>
      </c>
      <c r="E362" s="2" t="s">
        <v>5</v>
      </c>
      <c r="F362" s="1">
        <v>47.23764006307614</v>
      </c>
      <c r="G362" s="35"/>
      <c r="H362" s="35"/>
      <c r="I362" s="35"/>
      <c r="J362" s="35"/>
      <c r="K362" s="35"/>
      <c r="L362" s="36"/>
      <c r="M362" s="36"/>
    </row>
    <row r="363">
      <c r="A363" s="2" t="s">
        <v>34</v>
      </c>
      <c r="B363" s="1" t="s">
        <v>432</v>
      </c>
      <c r="C363" s="2" t="s">
        <v>444</v>
      </c>
      <c r="D363" s="2" t="s">
        <v>4</v>
      </c>
      <c r="E363" s="2" t="s">
        <v>5</v>
      </c>
      <c r="F363" s="1">
        <v>57.907072935337105</v>
      </c>
      <c r="G363" s="35"/>
      <c r="H363" s="35"/>
      <c r="I363" s="35"/>
      <c r="J363" s="35"/>
      <c r="K363" s="35"/>
      <c r="L363" s="36"/>
      <c r="M363" s="36"/>
    </row>
    <row r="364">
      <c r="A364" s="2" t="s">
        <v>35</v>
      </c>
      <c r="B364" s="1" t="s">
        <v>433</v>
      </c>
      <c r="C364" s="2" t="s">
        <v>444</v>
      </c>
      <c r="D364" s="2" t="s">
        <v>4</v>
      </c>
      <c r="E364" s="2" t="s">
        <v>5</v>
      </c>
      <c r="F364" s="1">
        <v>35.43690753920208</v>
      </c>
      <c r="G364" s="35"/>
      <c r="H364" s="35"/>
      <c r="I364" s="35"/>
      <c r="J364" s="35"/>
      <c r="K364" s="35"/>
      <c r="L364" s="36"/>
      <c r="M364" s="36"/>
    </row>
    <row r="365">
      <c r="A365" s="2" t="s">
        <v>3</v>
      </c>
      <c r="B365" s="1" t="s">
        <v>418</v>
      </c>
      <c r="C365" s="2" t="s">
        <v>445</v>
      </c>
      <c r="D365" s="2" t="s">
        <v>4</v>
      </c>
      <c r="E365" s="2" t="s">
        <v>5</v>
      </c>
      <c r="F365" s="1">
        <v>37.964887990352246</v>
      </c>
      <c r="G365" s="35"/>
      <c r="H365" s="35"/>
      <c r="I365" s="35"/>
      <c r="J365" s="35"/>
      <c r="K365" s="35"/>
      <c r="L365" s="36"/>
      <c r="M365" s="36"/>
    </row>
    <row r="366">
      <c r="A366" s="2" t="s">
        <v>4</v>
      </c>
      <c r="B366" s="1" t="s">
        <v>401</v>
      </c>
      <c r="C366" s="2" t="s">
        <v>445</v>
      </c>
      <c r="D366" s="2" t="s">
        <v>4</v>
      </c>
      <c r="E366" s="2" t="s">
        <v>5</v>
      </c>
      <c r="F366" s="1">
        <v>26.555386949924127</v>
      </c>
      <c r="G366" s="35"/>
      <c r="H366" s="35"/>
      <c r="I366" s="35"/>
      <c r="J366" s="35"/>
      <c r="K366" s="35"/>
      <c r="L366" s="36"/>
      <c r="M366" s="36"/>
    </row>
    <row r="367">
      <c r="A367" s="2" t="s">
        <v>5</v>
      </c>
      <c r="B367" s="1" t="s">
        <v>402</v>
      </c>
      <c r="C367" s="2" t="s">
        <v>445</v>
      </c>
      <c r="D367" s="2" t="s">
        <v>4</v>
      </c>
      <c r="E367" s="2" t="s">
        <v>5</v>
      </c>
      <c r="F367" s="1">
        <v>42.75864526358923</v>
      </c>
      <c r="G367" s="35"/>
      <c r="H367" s="35"/>
      <c r="I367" s="35"/>
      <c r="J367" s="35"/>
      <c r="K367" s="35"/>
      <c r="L367" s="36"/>
      <c r="M367" s="36"/>
    </row>
    <row r="368">
      <c r="A368" s="2" t="s">
        <v>6</v>
      </c>
      <c r="B368" s="1" t="s">
        <v>403</v>
      </c>
      <c r="C368" s="2" t="s">
        <v>445</v>
      </c>
      <c r="D368" s="2" t="s">
        <v>4</v>
      </c>
      <c r="E368" s="2" t="s">
        <v>5</v>
      </c>
      <c r="F368" s="1">
        <v>31.638060586886024</v>
      </c>
      <c r="G368" s="35"/>
      <c r="H368" s="35"/>
      <c r="I368" s="35"/>
      <c r="J368" s="35"/>
      <c r="K368" s="35"/>
      <c r="L368" s="36"/>
      <c r="M368" s="36"/>
    </row>
    <row r="369">
      <c r="A369" s="2" t="s">
        <v>7</v>
      </c>
      <c r="B369" s="1" t="s">
        <v>404</v>
      </c>
      <c r="C369" s="2" t="s">
        <v>445</v>
      </c>
      <c r="D369" s="2" t="s">
        <v>4</v>
      </c>
      <c r="E369" s="2" t="s">
        <v>5</v>
      </c>
      <c r="F369" s="1">
        <v>65.52689581223567</v>
      </c>
      <c r="G369" s="35"/>
      <c r="H369" s="35"/>
      <c r="I369" s="35"/>
      <c r="J369" s="35"/>
      <c r="K369" s="35"/>
      <c r="L369" s="36"/>
      <c r="M369" s="36"/>
    </row>
    <row r="370">
      <c r="A370" s="2" t="s">
        <v>8</v>
      </c>
      <c r="B370" s="1" t="s">
        <v>408</v>
      </c>
      <c r="C370" s="2" t="s">
        <v>445</v>
      </c>
      <c r="D370" s="2" t="s">
        <v>4</v>
      </c>
      <c r="E370" s="2" t="s">
        <v>5</v>
      </c>
      <c r="F370" s="1">
        <v>32.225146355873036</v>
      </c>
      <c r="G370" s="35"/>
      <c r="H370" s="35"/>
      <c r="I370" s="35"/>
      <c r="J370" s="35"/>
      <c r="K370" s="35"/>
      <c r="L370" s="36"/>
      <c r="M370" s="36"/>
    </row>
    <row r="371">
      <c r="A371" s="2" t="s">
        <v>9</v>
      </c>
      <c r="B371" s="1" t="s">
        <v>409</v>
      </c>
      <c r="C371" s="2" t="s">
        <v>445</v>
      </c>
      <c r="D371" s="2" t="s">
        <v>4</v>
      </c>
      <c r="E371" s="2" t="s">
        <v>5</v>
      </c>
      <c r="F371" s="1">
        <v>16.121231662098985</v>
      </c>
      <c r="G371" s="35"/>
      <c r="H371" s="35"/>
      <c r="I371" s="35"/>
      <c r="J371" s="35"/>
      <c r="K371" s="35"/>
      <c r="L371" s="36"/>
      <c r="M371" s="36"/>
    </row>
    <row r="372">
      <c r="A372" s="2" t="s">
        <v>10</v>
      </c>
      <c r="B372" s="1" t="s">
        <v>407</v>
      </c>
      <c r="C372" s="2" t="s">
        <v>445</v>
      </c>
      <c r="D372" s="2" t="s">
        <v>4</v>
      </c>
      <c r="E372" s="2" t="s">
        <v>5</v>
      </c>
      <c r="F372" s="1">
        <v>42.49101724986209</v>
      </c>
      <c r="G372" s="35"/>
      <c r="H372" s="35"/>
      <c r="I372" s="35"/>
      <c r="J372" s="35"/>
      <c r="K372" s="35"/>
      <c r="L372" s="36"/>
      <c r="M372" s="36"/>
    </row>
    <row r="373">
      <c r="A373" s="2" t="s">
        <v>11</v>
      </c>
      <c r="B373" s="1" t="s">
        <v>406</v>
      </c>
      <c r="C373" s="2" t="s">
        <v>445</v>
      </c>
      <c r="D373" s="2" t="s">
        <v>4</v>
      </c>
      <c r="E373" s="2" t="s">
        <v>5</v>
      </c>
      <c r="F373" s="1">
        <v>68.11768140387298</v>
      </c>
      <c r="G373" s="35"/>
      <c r="H373" s="35"/>
      <c r="I373" s="35"/>
      <c r="J373" s="35"/>
      <c r="K373" s="35"/>
      <c r="L373" s="36"/>
      <c r="M373" s="36"/>
    </row>
    <row r="374">
      <c r="A374" s="2" t="s">
        <v>12</v>
      </c>
      <c r="B374" s="1" t="s">
        <v>405</v>
      </c>
      <c r="C374" s="2" t="s">
        <v>445</v>
      </c>
      <c r="D374" s="2" t="s">
        <v>4</v>
      </c>
      <c r="E374" s="2" t="s">
        <v>5</v>
      </c>
      <c r="F374" s="1">
        <v>66.79530948493395</v>
      </c>
      <c r="G374" s="35"/>
      <c r="H374" s="35"/>
      <c r="I374" s="35"/>
      <c r="J374" s="35"/>
      <c r="K374" s="35"/>
      <c r="L374" s="36"/>
      <c r="M374" s="36"/>
    </row>
    <row r="375">
      <c r="A375" s="2" t="s">
        <v>13</v>
      </c>
      <c r="B375" s="1" t="s">
        <v>410</v>
      </c>
      <c r="C375" s="2" t="s">
        <v>445</v>
      </c>
      <c r="D375" s="2" t="s">
        <v>4</v>
      </c>
      <c r="E375" s="2" t="s">
        <v>5</v>
      </c>
      <c r="F375" s="1">
        <v>30.277173763452698</v>
      </c>
      <c r="G375" s="35"/>
      <c r="H375" s="35"/>
      <c r="I375" s="35"/>
      <c r="J375" s="35"/>
      <c r="K375" s="35"/>
      <c r="L375" s="36"/>
      <c r="M375" s="36"/>
    </row>
    <row r="376">
      <c r="A376" s="2" t="s">
        <v>14</v>
      </c>
      <c r="B376" s="1" t="s">
        <v>412</v>
      </c>
      <c r="C376" s="2" t="s">
        <v>445</v>
      </c>
      <c r="D376" s="2" t="s">
        <v>4</v>
      </c>
      <c r="E376" s="2" t="s">
        <v>5</v>
      </c>
      <c r="F376" s="1">
        <v>33.46404331448478</v>
      </c>
      <c r="G376" s="35"/>
      <c r="H376" s="35"/>
      <c r="I376" s="35"/>
      <c r="J376" s="35"/>
      <c r="K376" s="35"/>
      <c r="L376" s="36"/>
      <c r="M376" s="36"/>
    </row>
    <row r="377">
      <c r="A377" s="2" t="s">
        <v>15</v>
      </c>
      <c r="B377" s="1" t="s">
        <v>411</v>
      </c>
      <c r="C377" s="2" t="s">
        <v>445</v>
      </c>
      <c r="D377" s="2" t="s">
        <v>4</v>
      </c>
      <c r="E377" s="2" t="s">
        <v>5</v>
      </c>
      <c r="F377" s="1">
        <v>55.826417060553055</v>
      </c>
      <c r="G377" s="35"/>
      <c r="H377" s="35"/>
      <c r="I377" s="35"/>
      <c r="J377" s="35"/>
      <c r="K377" s="35"/>
      <c r="L377" s="36"/>
      <c r="M377" s="36"/>
    </row>
    <row r="378">
      <c r="A378" s="2" t="s">
        <v>16</v>
      </c>
      <c r="B378" s="1" t="s">
        <v>413</v>
      </c>
      <c r="C378" s="2" t="s">
        <v>445</v>
      </c>
      <c r="D378" s="2" t="s">
        <v>4</v>
      </c>
      <c r="E378" s="2" t="s">
        <v>5</v>
      </c>
      <c r="F378" s="1">
        <v>34.030324800544484</v>
      </c>
      <c r="G378" s="35"/>
      <c r="H378" s="35"/>
      <c r="I378" s="35"/>
      <c r="J378" s="35"/>
      <c r="K378" s="35"/>
      <c r="L378" s="36"/>
      <c r="M378" s="36"/>
    </row>
    <row r="379">
      <c r="A379" s="2" t="s">
        <v>17</v>
      </c>
      <c r="B379" s="1" t="s">
        <v>414</v>
      </c>
      <c r="C379" s="2" t="s">
        <v>445</v>
      </c>
      <c r="D379" s="2" t="s">
        <v>4</v>
      </c>
      <c r="E379" s="2" t="s">
        <v>5</v>
      </c>
      <c r="F379" s="1">
        <v>24.136311449744287</v>
      </c>
      <c r="G379" s="35"/>
      <c r="H379" s="35"/>
      <c r="I379" s="35"/>
      <c r="J379" s="35"/>
      <c r="K379" s="35"/>
      <c r="L379" s="36"/>
      <c r="M379" s="36"/>
    </row>
    <row r="380">
      <c r="A380" s="2" t="s">
        <v>18</v>
      </c>
      <c r="B380" s="1" t="s">
        <v>415</v>
      </c>
      <c r="C380" s="2" t="s">
        <v>445</v>
      </c>
      <c r="D380" s="2" t="s">
        <v>4</v>
      </c>
      <c r="E380" s="2" t="s">
        <v>5</v>
      </c>
      <c r="F380" s="1">
        <v>27.185624772071744</v>
      </c>
      <c r="G380" s="35"/>
      <c r="H380" s="35"/>
      <c r="I380" s="35"/>
      <c r="J380" s="35"/>
      <c r="K380" s="35"/>
      <c r="L380" s="36"/>
      <c r="M380" s="36"/>
    </row>
    <row r="381">
      <c r="A381" s="2" t="s">
        <v>19</v>
      </c>
      <c r="B381" s="1" t="s">
        <v>416</v>
      </c>
      <c r="C381" s="2" t="s">
        <v>445</v>
      </c>
      <c r="D381" s="2" t="s">
        <v>4</v>
      </c>
      <c r="E381" s="2" t="s">
        <v>5</v>
      </c>
      <c r="F381" s="1">
        <v>33.50820427439031</v>
      </c>
      <c r="G381" s="35"/>
      <c r="H381" s="35"/>
      <c r="I381" s="35"/>
      <c r="J381" s="35"/>
      <c r="K381" s="35"/>
      <c r="L381" s="36"/>
      <c r="M381" s="36"/>
    </row>
    <row r="382">
      <c r="A382" s="2" t="s">
        <v>20</v>
      </c>
      <c r="B382" s="1" t="s">
        <v>417</v>
      </c>
      <c r="C382" s="2" t="s">
        <v>445</v>
      </c>
      <c r="D382" s="2" t="s">
        <v>4</v>
      </c>
      <c r="E382" s="2" t="s">
        <v>5</v>
      </c>
      <c r="F382" s="1">
        <v>43.63545692557038</v>
      </c>
      <c r="G382" s="35"/>
      <c r="H382" s="35"/>
      <c r="I382" s="35"/>
      <c r="J382" s="35"/>
      <c r="K382" s="35"/>
      <c r="L382" s="36"/>
      <c r="M382" s="36"/>
    </row>
    <row r="383">
      <c r="A383" s="2" t="s">
        <v>21</v>
      </c>
      <c r="B383" s="1" t="s">
        <v>419</v>
      </c>
      <c r="C383" s="2" t="s">
        <v>445</v>
      </c>
      <c r="D383" s="2" t="s">
        <v>4</v>
      </c>
      <c r="E383" s="2" t="s">
        <v>5</v>
      </c>
      <c r="F383" s="1">
        <v>35.92599245554158</v>
      </c>
      <c r="G383" s="35"/>
      <c r="H383" s="35"/>
      <c r="I383" s="35"/>
      <c r="J383" s="35"/>
      <c r="K383" s="35"/>
      <c r="L383" s="36"/>
      <c r="M383" s="36"/>
    </row>
    <row r="384">
      <c r="A384" s="2" t="s">
        <v>22</v>
      </c>
      <c r="B384" s="1" t="s">
        <v>420</v>
      </c>
      <c r="C384" s="2" t="s">
        <v>445</v>
      </c>
      <c r="D384" s="2" t="s">
        <v>4</v>
      </c>
      <c r="E384" s="2" t="s">
        <v>5</v>
      </c>
      <c r="F384" s="1">
        <v>20.000444454321208</v>
      </c>
      <c r="G384" s="35"/>
      <c r="H384" s="35"/>
      <c r="I384" s="35"/>
      <c r="J384" s="35"/>
      <c r="K384" s="35"/>
      <c r="L384" s="36"/>
      <c r="M384" s="36"/>
    </row>
    <row r="385">
      <c r="A385" s="2" t="s">
        <v>23</v>
      </c>
      <c r="B385" s="1" t="s">
        <v>421</v>
      </c>
      <c r="C385" s="2" t="s">
        <v>445</v>
      </c>
      <c r="D385" s="2" t="s">
        <v>4</v>
      </c>
      <c r="E385" s="2" t="s">
        <v>5</v>
      </c>
      <c r="F385" s="1">
        <v>50.49261083743843</v>
      </c>
      <c r="G385" s="35"/>
      <c r="H385" s="35"/>
      <c r="I385" s="35"/>
      <c r="J385" s="35"/>
      <c r="K385" s="35"/>
      <c r="L385" s="36"/>
      <c r="M385" s="36"/>
    </row>
    <row r="386">
      <c r="A386" s="2" t="s">
        <v>24</v>
      </c>
      <c r="B386" s="1" t="s">
        <v>422</v>
      </c>
      <c r="C386" s="2" t="s">
        <v>445</v>
      </c>
      <c r="D386" s="2" t="s">
        <v>4</v>
      </c>
      <c r="E386" s="2" t="s">
        <v>5</v>
      </c>
      <c r="F386" s="1">
        <v>30.85634059228746</v>
      </c>
      <c r="G386" s="35"/>
      <c r="H386" s="35"/>
      <c r="I386" s="35"/>
      <c r="J386" s="35"/>
      <c r="K386" s="35"/>
      <c r="L386" s="36"/>
      <c r="M386" s="36"/>
    </row>
    <row r="387">
      <c r="A387" s="2" t="s">
        <v>25</v>
      </c>
      <c r="B387" s="1" t="s">
        <v>423</v>
      </c>
      <c r="C387" s="2" t="s">
        <v>445</v>
      </c>
      <c r="D387" s="2" t="s">
        <v>4</v>
      </c>
      <c r="E387" s="2" t="s">
        <v>5</v>
      </c>
      <c r="F387" s="1">
        <v>34.910106475824755</v>
      </c>
      <c r="G387" s="35"/>
      <c r="H387" s="35"/>
      <c r="I387" s="35"/>
      <c r="J387" s="35"/>
      <c r="K387" s="35"/>
      <c r="L387" s="36"/>
      <c r="M387" s="36"/>
    </row>
    <row r="388">
      <c r="A388" s="2" t="s">
        <v>26</v>
      </c>
      <c r="B388" s="1" t="s">
        <v>424</v>
      </c>
      <c r="C388" s="2" t="s">
        <v>445</v>
      </c>
      <c r="D388" s="2" t="s">
        <v>4</v>
      </c>
      <c r="E388" s="2" t="s">
        <v>5</v>
      </c>
      <c r="F388" s="1">
        <v>42.61514968571327</v>
      </c>
      <c r="G388" s="35"/>
      <c r="H388" s="35"/>
      <c r="I388" s="35"/>
      <c r="J388" s="35"/>
      <c r="K388" s="35"/>
      <c r="L388" s="36"/>
      <c r="M388" s="36"/>
    </row>
    <row r="389">
      <c r="A389" s="2" t="s">
        <v>27</v>
      </c>
      <c r="B389" s="1" t="s">
        <v>426</v>
      </c>
      <c r="C389" s="2" t="s">
        <v>445</v>
      </c>
      <c r="D389" s="2" t="s">
        <v>4</v>
      </c>
      <c r="E389" s="2" t="s">
        <v>5</v>
      </c>
      <c r="F389" s="1">
        <v>32.78245945581117</v>
      </c>
      <c r="G389" s="35"/>
      <c r="H389" s="35"/>
      <c r="I389" s="35"/>
      <c r="J389" s="35"/>
      <c r="K389" s="35"/>
      <c r="L389" s="36"/>
      <c r="M389" s="36"/>
    </row>
    <row r="390">
      <c r="A390" s="2" t="s">
        <v>28</v>
      </c>
      <c r="B390" s="1" t="s">
        <v>425</v>
      </c>
      <c r="C390" s="2" t="s">
        <v>445</v>
      </c>
      <c r="D390" s="2" t="s">
        <v>4</v>
      </c>
      <c r="E390" s="2" t="s">
        <v>5</v>
      </c>
      <c r="F390" s="1">
        <v>28.358604000453738</v>
      </c>
      <c r="G390" s="35"/>
      <c r="H390" s="35"/>
      <c r="I390" s="35"/>
      <c r="J390" s="35"/>
      <c r="K390" s="35"/>
      <c r="L390" s="36"/>
      <c r="M390" s="36"/>
    </row>
    <row r="391">
      <c r="A391" s="2" t="s">
        <v>29</v>
      </c>
      <c r="B391" s="1" t="s">
        <v>427</v>
      </c>
      <c r="C391" s="2" t="s">
        <v>445</v>
      </c>
      <c r="D391" s="2" t="s">
        <v>4</v>
      </c>
      <c r="E391" s="2" t="s">
        <v>5</v>
      </c>
      <c r="F391" s="1">
        <v>42.513563851323994</v>
      </c>
      <c r="G391" s="35"/>
      <c r="H391" s="35"/>
      <c r="I391" s="35"/>
      <c r="J391" s="35"/>
      <c r="K391" s="35"/>
      <c r="L391" s="36"/>
      <c r="M391" s="36"/>
    </row>
    <row r="392">
      <c r="A392" s="2" t="s">
        <v>30</v>
      </c>
      <c r="B392" s="1" t="s">
        <v>428</v>
      </c>
      <c r="C392" s="2" t="s">
        <v>445</v>
      </c>
      <c r="D392" s="2" t="s">
        <v>4</v>
      </c>
      <c r="E392" s="2" t="s">
        <v>5</v>
      </c>
      <c r="F392" s="1">
        <v>40.50999957357895</v>
      </c>
      <c r="G392" s="35"/>
      <c r="H392" s="35"/>
      <c r="I392" s="35"/>
      <c r="J392" s="35"/>
      <c r="K392" s="35"/>
      <c r="L392" s="36"/>
      <c r="M392" s="36"/>
    </row>
    <row r="393">
      <c r="A393" s="2" t="s">
        <v>31</v>
      </c>
      <c r="B393" s="1" t="s">
        <v>429</v>
      </c>
      <c r="C393" s="2" t="s">
        <v>445</v>
      </c>
      <c r="D393" s="2" t="s">
        <v>4</v>
      </c>
      <c r="E393" s="2" t="s">
        <v>5</v>
      </c>
      <c r="F393" s="1">
        <v>43.55181828841354</v>
      </c>
      <c r="G393" s="35"/>
      <c r="H393" s="35"/>
      <c r="I393" s="35"/>
      <c r="J393" s="35"/>
      <c r="K393" s="35"/>
      <c r="L393" s="36"/>
      <c r="M393" s="36"/>
    </row>
    <row r="394">
      <c r="A394" s="2" t="s">
        <v>32</v>
      </c>
      <c r="B394" s="1" t="s">
        <v>430</v>
      </c>
      <c r="C394" s="2" t="s">
        <v>445</v>
      </c>
      <c r="D394" s="2" t="s">
        <v>4</v>
      </c>
      <c r="E394" s="2" t="s">
        <v>5</v>
      </c>
      <c r="F394" s="1">
        <v>19.80982567353407</v>
      </c>
      <c r="G394" s="35"/>
      <c r="H394" s="35"/>
      <c r="I394" s="35"/>
      <c r="J394" s="35"/>
      <c r="K394" s="35"/>
      <c r="L394" s="36"/>
      <c r="M394" s="36"/>
    </row>
    <row r="395">
      <c r="A395" s="2" t="s">
        <v>33</v>
      </c>
      <c r="B395" s="1" t="s">
        <v>431</v>
      </c>
      <c r="C395" s="2" t="s">
        <v>445</v>
      </c>
      <c r="D395" s="2" t="s">
        <v>4</v>
      </c>
      <c r="E395" s="2" t="s">
        <v>5</v>
      </c>
      <c r="F395" s="1">
        <v>39.6129251315715</v>
      </c>
      <c r="G395" s="35"/>
      <c r="H395" s="35"/>
      <c r="I395" s="35"/>
      <c r="J395" s="35"/>
      <c r="K395" s="35"/>
      <c r="L395" s="36"/>
      <c r="M395" s="36"/>
    </row>
    <row r="396">
      <c r="A396" s="2" t="s">
        <v>34</v>
      </c>
      <c r="B396" s="1" t="s">
        <v>432</v>
      </c>
      <c r="C396" s="2" t="s">
        <v>445</v>
      </c>
      <c r="D396" s="2" t="s">
        <v>4</v>
      </c>
      <c r="E396" s="2" t="s">
        <v>5</v>
      </c>
      <c r="F396" s="1">
        <v>58.08646585345615</v>
      </c>
      <c r="G396" s="35"/>
      <c r="H396" s="35"/>
      <c r="I396" s="35"/>
      <c r="J396" s="35"/>
      <c r="K396" s="35"/>
      <c r="L396" s="36"/>
      <c r="M396" s="36"/>
    </row>
    <row r="397">
      <c r="A397" s="2" t="s">
        <v>35</v>
      </c>
      <c r="B397" s="1" t="s">
        <v>433</v>
      </c>
      <c r="C397" s="2" t="s">
        <v>445</v>
      </c>
      <c r="D397" s="2" t="s">
        <v>4</v>
      </c>
      <c r="E397" s="2" t="s">
        <v>5</v>
      </c>
      <c r="F397" s="1">
        <v>44.9034575662326</v>
      </c>
      <c r="G397" s="35"/>
      <c r="H397" s="35"/>
      <c r="I397" s="35"/>
      <c r="J397" s="35"/>
      <c r="K397" s="35"/>
      <c r="L397" s="36"/>
      <c r="M397" s="36"/>
    </row>
    <row r="398">
      <c r="A398" s="2" t="s">
        <v>3</v>
      </c>
      <c r="B398" s="1" t="s">
        <v>418</v>
      </c>
      <c r="C398" s="2" t="s">
        <v>446</v>
      </c>
      <c r="D398" s="2" t="s">
        <v>4</v>
      </c>
      <c r="E398" s="2" t="s">
        <v>5</v>
      </c>
      <c r="F398" s="1">
        <v>38.79697348013301</v>
      </c>
      <c r="G398" s="35"/>
      <c r="H398" s="35"/>
      <c r="I398" s="35"/>
      <c r="J398" s="35"/>
      <c r="K398" s="35"/>
      <c r="L398" s="36"/>
      <c r="M398" s="36"/>
    </row>
    <row r="399">
      <c r="A399" s="2" t="s">
        <v>4</v>
      </c>
      <c r="B399" s="1" t="s">
        <v>401</v>
      </c>
      <c r="C399" s="2" t="s">
        <v>446</v>
      </c>
      <c r="D399" s="2" t="s">
        <v>4</v>
      </c>
      <c r="E399" s="2" t="s">
        <v>5</v>
      </c>
      <c r="F399" s="1">
        <v>26.46102668783549</v>
      </c>
      <c r="G399" s="35"/>
      <c r="H399" s="35"/>
      <c r="I399" s="35"/>
      <c r="J399" s="35"/>
      <c r="K399" s="35"/>
      <c r="L399" s="36"/>
      <c r="M399" s="36"/>
    </row>
    <row r="400">
      <c r="A400" s="2" t="s">
        <v>5</v>
      </c>
      <c r="B400" s="1" t="s">
        <v>402</v>
      </c>
      <c r="C400" s="2" t="s">
        <v>446</v>
      </c>
      <c r="D400" s="2" t="s">
        <v>4</v>
      </c>
      <c r="E400" s="2" t="s">
        <v>5</v>
      </c>
      <c r="F400" s="1">
        <v>34.183113541910295</v>
      </c>
      <c r="G400" s="35"/>
      <c r="H400" s="35"/>
      <c r="I400" s="35"/>
      <c r="J400" s="35"/>
      <c r="K400" s="35"/>
      <c r="L400" s="36"/>
      <c r="M400" s="36"/>
    </row>
    <row r="401">
      <c r="A401" s="2" t="s">
        <v>6</v>
      </c>
      <c r="B401" s="1" t="s">
        <v>403</v>
      </c>
      <c r="C401" s="2" t="s">
        <v>446</v>
      </c>
      <c r="D401" s="2" t="s">
        <v>4</v>
      </c>
      <c r="E401" s="2" t="s">
        <v>5</v>
      </c>
      <c r="F401" s="1">
        <v>15.997440409534475</v>
      </c>
      <c r="G401" s="35"/>
      <c r="H401" s="35"/>
      <c r="I401" s="35"/>
      <c r="J401" s="35"/>
      <c r="K401" s="35"/>
      <c r="L401" s="36"/>
      <c r="M401" s="36"/>
    </row>
    <row r="402">
      <c r="A402" s="2" t="s">
        <v>7</v>
      </c>
      <c r="B402" s="1" t="s">
        <v>404</v>
      </c>
      <c r="C402" s="2" t="s">
        <v>446</v>
      </c>
      <c r="D402" s="2" t="s">
        <v>4</v>
      </c>
      <c r="E402" s="2" t="s">
        <v>5</v>
      </c>
      <c r="F402" s="1">
        <v>23.62111727884729</v>
      </c>
      <c r="G402" s="35"/>
      <c r="H402" s="35"/>
      <c r="I402" s="35"/>
      <c r="J402" s="35"/>
      <c r="K402" s="35"/>
      <c r="L402" s="36"/>
      <c r="M402" s="36"/>
    </row>
    <row r="403">
      <c r="A403" s="2" t="s">
        <v>8</v>
      </c>
      <c r="B403" s="1" t="s">
        <v>408</v>
      </c>
      <c r="C403" s="2" t="s">
        <v>446</v>
      </c>
      <c r="D403" s="2" t="s">
        <v>4</v>
      </c>
      <c r="E403" s="2" t="s">
        <v>5</v>
      </c>
      <c r="F403" s="1">
        <v>37.579857196542655</v>
      </c>
      <c r="G403" s="35"/>
      <c r="H403" s="35"/>
      <c r="I403" s="35"/>
      <c r="J403" s="35"/>
      <c r="K403" s="35"/>
      <c r="L403" s="36"/>
      <c r="M403" s="36"/>
    </row>
    <row r="404">
      <c r="A404" s="2" t="s">
        <v>9</v>
      </c>
      <c r="B404" s="1" t="s">
        <v>409</v>
      </c>
      <c r="C404" s="2" t="s">
        <v>446</v>
      </c>
      <c r="D404" s="2" t="s">
        <v>4</v>
      </c>
      <c r="E404" s="2" t="s">
        <v>5</v>
      </c>
      <c r="F404" s="1">
        <v>8.178621084485156</v>
      </c>
      <c r="G404" s="35"/>
      <c r="H404" s="35"/>
      <c r="I404" s="35"/>
      <c r="J404" s="35"/>
      <c r="K404" s="35"/>
      <c r="L404" s="36"/>
      <c r="M404" s="36"/>
    </row>
    <row r="405">
      <c r="A405" s="2" t="s">
        <v>10</v>
      </c>
      <c r="B405" s="1" t="s">
        <v>407</v>
      </c>
      <c r="C405" s="2" t="s">
        <v>446</v>
      </c>
      <c r="D405" s="2" t="s">
        <v>4</v>
      </c>
      <c r="E405" s="2" t="s">
        <v>5</v>
      </c>
      <c r="F405" s="1">
        <v>52.519842884301006</v>
      </c>
      <c r="G405" s="35"/>
      <c r="H405" s="35"/>
      <c r="I405" s="35"/>
      <c r="J405" s="35"/>
      <c r="K405" s="35"/>
      <c r="L405" s="36"/>
      <c r="M405" s="36"/>
    </row>
    <row r="406">
      <c r="A406" s="2" t="s">
        <v>11</v>
      </c>
      <c r="B406" s="1" t="s">
        <v>406</v>
      </c>
      <c r="C406" s="2" t="s">
        <v>446</v>
      </c>
      <c r="D406" s="2" t="s">
        <v>4</v>
      </c>
      <c r="E406" s="2" t="s">
        <v>5</v>
      </c>
      <c r="F406" s="1">
        <v>64.5492312021053</v>
      </c>
      <c r="G406" s="35"/>
      <c r="H406" s="35"/>
      <c r="I406" s="35"/>
      <c r="J406" s="35"/>
      <c r="K406" s="35"/>
      <c r="L406" s="36"/>
      <c r="M406" s="36"/>
    </row>
    <row r="407">
      <c r="A407" s="2" t="s">
        <v>12</v>
      </c>
      <c r="B407" s="1" t="s">
        <v>405</v>
      </c>
      <c r="C407" s="2" t="s">
        <v>446</v>
      </c>
      <c r="D407" s="2" t="s">
        <v>4</v>
      </c>
      <c r="E407" s="2" t="s">
        <v>5</v>
      </c>
      <c r="F407" s="1">
        <v>60.2285635868778</v>
      </c>
      <c r="G407" s="35"/>
      <c r="H407" s="35"/>
      <c r="I407" s="35"/>
      <c r="J407" s="35"/>
      <c r="K407" s="35"/>
      <c r="L407" s="36"/>
      <c r="M407" s="36"/>
    </row>
    <row r="408">
      <c r="A408" s="2" t="s">
        <v>13</v>
      </c>
      <c r="B408" s="1" t="s">
        <v>410</v>
      </c>
      <c r="C408" s="2" t="s">
        <v>446</v>
      </c>
      <c r="D408" s="2" t="s">
        <v>4</v>
      </c>
      <c r="E408" s="2" t="s">
        <v>5</v>
      </c>
      <c r="F408" s="1">
        <v>66.3441603317208</v>
      </c>
      <c r="G408" s="35"/>
      <c r="H408" s="35"/>
      <c r="I408" s="35"/>
      <c r="J408" s="35"/>
      <c r="K408" s="35"/>
      <c r="L408" s="36"/>
      <c r="M408" s="36"/>
    </row>
    <row r="409">
      <c r="A409" s="2" t="s">
        <v>14</v>
      </c>
      <c r="B409" s="1" t="s">
        <v>412</v>
      </c>
      <c r="C409" s="2" t="s">
        <v>446</v>
      </c>
      <c r="D409" s="2" t="s">
        <v>4</v>
      </c>
      <c r="E409" s="2" t="s">
        <v>5</v>
      </c>
      <c r="F409" s="1">
        <v>30.270008475602374</v>
      </c>
      <c r="G409" s="35"/>
      <c r="H409" s="35"/>
      <c r="I409" s="35"/>
      <c r="J409" s="35"/>
      <c r="K409" s="35"/>
      <c r="L409" s="36"/>
      <c r="M409" s="36"/>
    </row>
    <row r="410">
      <c r="A410" s="2" t="s">
        <v>15</v>
      </c>
      <c r="B410" s="1" t="s">
        <v>411</v>
      </c>
      <c r="C410" s="2" t="s">
        <v>446</v>
      </c>
      <c r="D410" s="2" t="s">
        <v>4</v>
      </c>
      <c r="E410" s="2" t="s">
        <v>5</v>
      </c>
      <c r="F410" s="1">
        <v>52.153828960276165</v>
      </c>
      <c r="G410" s="35"/>
      <c r="H410" s="35"/>
      <c r="I410" s="35"/>
      <c r="J410" s="35"/>
      <c r="K410" s="35"/>
      <c r="L410" s="36"/>
      <c r="M410" s="36"/>
    </row>
    <row r="411">
      <c r="A411" s="2" t="s">
        <v>16</v>
      </c>
      <c r="B411" s="1" t="s">
        <v>413</v>
      </c>
      <c r="C411" s="2" t="s">
        <v>446</v>
      </c>
      <c r="D411" s="2" t="s">
        <v>4</v>
      </c>
      <c r="E411" s="2" t="s">
        <v>5</v>
      </c>
      <c r="F411" s="1">
        <v>59.592464436755094</v>
      </c>
      <c r="G411" s="35"/>
      <c r="H411" s="35"/>
      <c r="I411" s="35"/>
      <c r="J411" s="35"/>
      <c r="K411" s="35"/>
      <c r="L411" s="36"/>
      <c r="M411" s="36"/>
    </row>
    <row r="412">
      <c r="A412" s="2" t="s">
        <v>17</v>
      </c>
      <c r="B412" s="1" t="s">
        <v>414</v>
      </c>
      <c r="C412" s="2" t="s">
        <v>446</v>
      </c>
      <c r="D412" s="2" t="s">
        <v>4</v>
      </c>
      <c r="E412" s="2" t="s">
        <v>5</v>
      </c>
      <c r="F412" s="1">
        <v>39.42077737772989</v>
      </c>
      <c r="G412" s="35"/>
      <c r="H412" s="35"/>
      <c r="I412" s="35"/>
      <c r="J412" s="35"/>
      <c r="K412" s="35"/>
      <c r="L412" s="36"/>
      <c r="M412" s="36"/>
    </row>
    <row r="413">
      <c r="A413" s="2" t="s">
        <v>18</v>
      </c>
      <c r="B413" s="1" t="s">
        <v>415</v>
      </c>
      <c r="C413" s="2" t="s">
        <v>446</v>
      </c>
      <c r="D413" s="2" t="s">
        <v>4</v>
      </c>
      <c r="E413" s="2" t="s">
        <v>5</v>
      </c>
      <c r="F413" s="1">
        <v>28.297691716861383</v>
      </c>
      <c r="G413" s="35"/>
      <c r="H413" s="35"/>
      <c r="I413" s="35"/>
      <c r="J413" s="35"/>
      <c r="K413" s="35"/>
      <c r="L413" s="36"/>
      <c r="M413" s="36"/>
    </row>
    <row r="414">
      <c r="A414" s="2" t="s">
        <v>19</v>
      </c>
      <c r="B414" s="1" t="s">
        <v>416</v>
      </c>
      <c r="C414" s="2" t="s">
        <v>446</v>
      </c>
      <c r="D414" s="2" t="s">
        <v>4</v>
      </c>
      <c r="E414" s="2" t="s">
        <v>5</v>
      </c>
      <c r="F414" s="1">
        <v>43.33488352428867</v>
      </c>
      <c r="G414" s="35"/>
      <c r="H414" s="35"/>
      <c r="I414" s="35"/>
      <c r="J414" s="35"/>
      <c r="K414" s="35"/>
      <c r="L414" s="36"/>
      <c r="M414" s="36"/>
    </row>
    <row r="415">
      <c r="A415" s="2" t="s">
        <v>20</v>
      </c>
      <c r="B415" s="1" t="s">
        <v>417</v>
      </c>
      <c r="C415" s="2" t="s">
        <v>446</v>
      </c>
      <c r="D415" s="2" t="s">
        <v>4</v>
      </c>
      <c r="E415" s="2" t="s">
        <v>5</v>
      </c>
      <c r="F415" s="1">
        <v>9.411174200834457</v>
      </c>
      <c r="G415" s="35"/>
      <c r="H415" s="35"/>
      <c r="I415" s="35"/>
      <c r="J415" s="35"/>
      <c r="K415" s="35"/>
      <c r="L415" s="36"/>
      <c r="M415" s="36"/>
    </row>
    <row r="416">
      <c r="A416" s="2" t="s">
        <v>21</v>
      </c>
      <c r="B416" s="1" t="s">
        <v>419</v>
      </c>
      <c r="C416" s="2" t="s">
        <v>446</v>
      </c>
      <c r="D416" s="2" t="s">
        <v>4</v>
      </c>
      <c r="E416" s="2" t="s">
        <v>5</v>
      </c>
      <c r="F416" s="1">
        <v>27.378507871321013</v>
      </c>
      <c r="G416" s="35"/>
      <c r="H416" s="35"/>
      <c r="I416" s="35"/>
      <c r="J416" s="35"/>
      <c r="K416" s="35"/>
      <c r="L416" s="36"/>
      <c r="M416" s="36"/>
    </row>
    <row r="417">
      <c r="A417" s="2" t="s">
        <v>22</v>
      </c>
      <c r="B417" s="1" t="s">
        <v>420</v>
      </c>
      <c r="C417" s="2" t="s">
        <v>446</v>
      </c>
      <c r="D417" s="2" t="s">
        <v>4</v>
      </c>
      <c r="E417" s="2" t="s">
        <v>5</v>
      </c>
      <c r="F417" s="1">
        <v>19.88115487419647</v>
      </c>
      <c r="G417" s="35"/>
      <c r="H417" s="35"/>
      <c r="I417" s="35"/>
      <c r="J417" s="35"/>
      <c r="K417" s="35"/>
      <c r="L417" s="36"/>
      <c r="M417" s="36"/>
    </row>
    <row r="418">
      <c r="A418" s="2" t="s">
        <v>23</v>
      </c>
      <c r="B418" s="1" t="s">
        <v>421</v>
      </c>
      <c r="C418" s="2" t="s">
        <v>446</v>
      </c>
      <c r="D418" s="2" t="s">
        <v>4</v>
      </c>
      <c r="E418" s="2" t="s">
        <v>5</v>
      </c>
      <c r="F418" s="1">
        <v>44.86372643096594</v>
      </c>
      <c r="G418" s="35"/>
      <c r="H418" s="35"/>
      <c r="I418" s="35"/>
      <c r="J418" s="35"/>
      <c r="K418" s="35"/>
      <c r="L418" s="36"/>
      <c r="M418" s="36"/>
    </row>
    <row r="419">
      <c r="A419" s="2" t="s">
        <v>24</v>
      </c>
      <c r="B419" s="1" t="s">
        <v>422</v>
      </c>
      <c r="C419" s="2" t="s">
        <v>446</v>
      </c>
      <c r="D419" s="2" t="s">
        <v>4</v>
      </c>
      <c r="E419" s="2" t="s">
        <v>5</v>
      </c>
      <c r="F419" s="1">
        <v>36.61234537126476</v>
      </c>
      <c r="G419" s="35"/>
      <c r="H419" s="35"/>
      <c r="I419" s="35"/>
      <c r="J419" s="35"/>
      <c r="K419" s="35"/>
      <c r="L419" s="36"/>
      <c r="M419" s="36"/>
    </row>
    <row r="420">
      <c r="A420" s="2" t="s">
        <v>25</v>
      </c>
      <c r="B420" s="1" t="s">
        <v>423</v>
      </c>
      <c r="C420" s="2" t="s">
        <v>446</v>
      </c>
      <c r="D420" s="2" t="s">
        <v>4</v>
      </c>
      <c r="E420" s="2" t="s">
        <v>5</v>
      </c>
      <c r="F420" s="1">
        <v>34.689528717974135</v>
      </c>
      <c r="G420" s="35"/>
      <c r="H420" s="35"/>
      <c r="I420" s="35"/>
      <c r="J420" s="35"/>
      <c r="K420" s="35"/>
      <c r="L420" s="36"/>
      <c r="M420" s="36"/>
    </row>
    <row r="421">
      <c r="A421" s="2" t="s">
        <v>26</v>
      </c>
      <c r="B421" s="1" t="s">
        <v>424</v>
      </c>
      <c r="C421" s="2" t="s">
        <v>446</v>
      </c>
      <c r="D421" s="2" t="s">
        <v>4</v>
      </c>
      <c r="E421" s="2" t="s">
        <v>5</v>
      </c>
      <c r="F421" s="1">
        <v>21.173730458411264</v>
      </c>
      <c r="G421" s="35"/>
      <c r="H421" s="35"/>
      <c r="I421" s="35"/>
      <c r="J421" s="35"/>
      <c r="K421" s="35"/>
      <c r="L421" s="36"/>
      <c r="M421" s="36"/>
    </row>
    <row r="422">
      <c r="A422" s="2" t="s">
        <v>27</v>
      </c>
      <c r="B422" s="1" t="s">
        <v>426</v>
      </c>
      <c r="C422" s="2" t="s">
        <v>446</v>
      </c>
      <c r="D422" s="2" t="s">
        <v>4</v>
      </c>
      <c r="E422" s="2" t="s">
        <v>5</v>
      </c>
      <c r="F422" s="1">
        <v>25.36238952728408</v>
      </c>
      <c r="G422" s="35"/>
      <c r="H422" s="35"/>
      <c r="I422" s="35"/>
      <c r="J422" s="35"/>
      <c r="K422" s="35"/>
      <c r="L422" s="36"/>
      <c r="M422" s="36"/>
    </row>
    <row r="423">
      <c r="A423" s="2" t="s">
        <v>28</v>
      </c>
      <c r="B423" s="1" t="s">
        <v>425</v>
      </c>
      <c r="C423" s="2" t="s">
        <v>446</v>
      </c>
      <c r="D423" s="2" t="s">
        <v>4</v>
      </c>
      <c r="E423" s="2" t="s">
        <v>5</v>
      </c>
      <c r="F423" s="1">
        <v>30.725506010677112</v>
      </c>
      <c r="G423" s="35"/>
      <c r="H423" s="35"/>
      <c r="I423" s="35"/>
      <c r="J423" s="35"/>
      <c r="K423" s="35"/>
      <c r="L423" s="36"/>
      <c r="M423" s="36"/>
    </row>
    <row r="424">
      <c r="A424" s="2" t="s">
        <v>29</v>
      </c>
      <c r="B424" s="1" t="s">
        <v>427</v>
      </c>
      <c r="C424" s="2" t="s">
        <v>446</v>
      </c>
      <c r="D424" s="2" t="s">
        <v>4</v>
      </c>
      <c r="E424" s="2" t="s">
        <v>5</v>
      </c>
      <c r="F424" s="1">
        <v>34.80610949592564</v>
      </c>
      <c r="G424" s="35"/>
      <c r="H424" s="35"/>
      <c r="I424" s="35"/>
      <c r="J424" s="35"/>
      <c r="K424" s="35"/>
      <c r="L424" s="36"/>
      <c r="M424" s="36"/>
    </row>
    <row r="425">
      <c r="A425" s="2" t="s">
        <v>30</v>
      </c>
      <c r="B425" s="1" t="s">
        <v>428</v>
      </c>
      <c r="C425" s="2" t="s">
        <v>446</v>
      </c>
      <c r="D425" s="2" t="s">
        <v>4</v>
      </c>
      <c r="E425" s="2" t="s">
        <v>5</v>
      </c>
      <c r="F425" s="1">
        <v>57.43947581159852</v>
      </c>
      <c r="G425" s="35"/>
      <c r="H425" s="35"/>
      <c r="I425" s="35"/>
      <c r="J425" s="35"/>
      <c r="K425" s="35"/>
      <c r="L425" s="36"/>
      <c r="M425" s="36"/>
    </row>
    <row r="426">
      <c r="A426" s="2" t="s">
        <v>31</v>
      </c>
      <c r="B426" s="1" t="s">
        <v>429</v>
      </c>
      <c r="C426" s="2" t="s">
        <v>446</v>
      </c>
      <c r="D426" s="2" t="s">
        <v>4</v>
      </c>
      <c r="E426" s="2" t="s">
        <v>5</v>
      </c>
      <c r="F426" s="1">
        <v>34.01129174886062</v>
      </c>
      <c r="G426" s="35"/>
      <c r="H426" s="35"/>
      <c r="I426" s="35"/>
      <c r="J426" s="35"/>
      <c r="K426" s="35"/>
      <c r="L426" s="36"/>
      <c r="M426" s="36"/>
    </row>
    <row r="427">
      <c r="A427" s="2" t="s">
        <v>32</v>
      </c>
      <c r="B427" s="1" t="s">
        <v>430</v>
      </c>
      <c r="C427" s="2" t="s">
        <v>446</v>
      </c>
      <c r="D427" s="2" t="s">
        <v>4</v>
      </c>
      <c r="E427" s="2" t="s">
        <v>5</v>
      </c>
      <c r="F427" s="1">
        <v>43.80375915896782</v>
      </c>
      <c r="G427" s="35"/>
      <c r="H427" s="35"/>
      <c r="I427" s="35"/>
      <c r="J427" s="35"/>
      <c r="K427" s="35"/>
      <c r="L427" s="36"/>
      <c r="M427" s="36"/>
    </row>
    <row r="428">
      <c r="A428" s="2" t="s">
        <v>33</v>
      </c>
      <c r="B428" s="1" t="s">
        <v>431</v>
      </c>
      <c r="C428" s="2" t="s">
        <v>446</v>
      </c>
      <c r="D428" s="2" t="s">
        <v>4</v>
      </c>
      <c r="E428" s="2" t="s">
        <v>5</v>
      </c>
      <c r="F428" s="1">
        <v>38.79505434899743</v>
      </c>
      <c r="G428" s="35"/>
      <c r="H428" s="35"/>
      <c r="I428" s="35"/>
      <c r="J428" s="35"/>
      <c r="K428" s="35"/>
      <c r="L428" s="36"/>
      <c r="M428" s="36"/>
    </row>
    <row r="429">
      <c r="A429" s="2" t="s">
        <v>34</v>
      </c>
      <c r="B429" s="1" t="s">
        <v>432</v>
      </c>
      <c r="C429" s="2" t="s">
        <v>446</v>
      </c>
      <c r="D429" s="2" t="s">
        <v>4</v>
      </c>
      <c r="E429" s="2" t="s">
        <v>5</v>
      </c>
      <c r="F429" s="1">
        <v>49.675727887401685</v>
      </c>
      <c r="G429" s="35"/>
      <c r="H429" s="35"/>
      <c r="I429" s="35"/>
      <c r="J429" s="35"/>
      <c r="K429" s="35"/>
      <c r="L429" s="36"/>
      <c r="M429" s="36"/>
    </row>
    <row r="430">
      <c r="A430" s="2" t="s">
        <v>35</v>
      </c>
      <c r="B430" s="1" t="s">
        <v>433</v>
      </c>
      <c r="C430" s="2" t="s">
        <v>446</v>
      </c>
      <c r="D430" s="2" t="s">
        <v>4</v>
      </c>
      <c r="E430" s="2" t="s">
        <v>5</v>
      </c>
      <c r="F430" s="1">
        <v>18.143880976140796</v>
      </c>
      <c r="G430" s="35"/>
      <c r="H430" s="35"/>
      <c r="I430" s="35"/>
      <c r="J430" s="35"/>
      <c r="K430" s="35"/>
      <c r="L430" s="36"/>
      <c r="M430" s="36"/>
    </row>
    <row r="431">
      <c r="A431" s="2" t="s">
        <v>3</v>
      </c>
      <c r="B431" s="1" t="s">
        <v>418</v>
      </c>
      <c r="C431" s="2" t="s">
        <v>447</v>
      </c>
      <c r="D431" s="2" t="s">
        <v>4</v>
      </c>
      <c r="E431" s="2" t="s">
        <v>5</v>
      </c>
      <c r="F431" s="1">
        <v>34.91692196112822</v>
      </c>
      <c r="G431" s="35"/>
      <c r="H431" s="35"/>
      <c r="I431" s="35"/>
      <c r="J431" s="35"/>
      <c r="K431" s="35"/>
      <c r="L431" s="36"/>
      <c r="M431" s="36"/>
    </row>
    <row r="432">
      <c r="A432" s="2" t="s">
        <v>4</v>
      </c>
      <c r="B432" s="1" t="s">
        <v>401</v>
      </c>
      <c r="C432" s="2" t="s">
        <v>447</v>
      </c>
      <c r="D432" s="2" t="s">
        <v>4</v>
      </c>
      <c r="E432" s="2" t="s">
        <v>5</v>
      </c>
      <c r="F432" s="1">
        <v>22.59461495010356</v>
      </c>
      <c r="G432" s="35"/>
      <c r="H432" s="35"/>
      <c r="I432" s="35"/>
      <c r="J432" s="35"/>
      <c r="K432" s="35"/>
      <c r="L432" s="36"/>
      <c r="M432" s="36"/>
    </row>
    <row r="433">
      <c r="A433" s="2" t="s">
        <v>5</v>
      </c>
      <c r="B433" s="1" t="s">
        <v>402</v>
      </c>
      <c r="C433" s="2" t="s">
        <v>447</v>
      </c>
      <c r="D433" s="2" t="s">
        <v>4</v>
      </c>
      <c r="E433" s="2" t="s">
        <v>5</v>
      </c>
      <c r="F433" s="1">
        <v>32.71240345297592</v>
      </c>
      <c r="G433" s="35"/>
      <c r="H433" s="35"/>
      <c r="I433" s="35"/>
      <c r="J433" s="35"/>
      <c r="K433" s="35"/>
      <c r="L433" s="36"/>
      <c r="M433" s="36"/>
    </row>
    <row r="434">
      <c r="A434" s="2" t="s">
        <v>6</v>
      </c>
      <c r="B434" s="1" t="s">
        <v>403</v>
      </c>
      <c r="C434" s="2" t="s">
        <v>447</v>
      </c>
      <c r="D434" s="2" t="s">
        <v>4</v>
      </c>
      <c r="E434" s="2" t="s">
        <v>5</v>
      </c>
      <c r="F434" s="1">
        <v>24.271844660194176</v>
      </c>
      <c r="G434" s="35"/>
      <c r="H434" s="35"/>
      <c r="I434" s="35"/>
      <c r="J434" s="35"/>
      <c r="K434" s="35"/>
      <c r="L434" s="36"/>
      <c r="M434" s="36"/>
    </row>
    <row r="435">
      <c r="A435" s="2" t="s">
        <v>7</v>
      </c>
      <c r="B435" s="1" t="s">
        <v>404</v>
      </c>
      <c r="C435" s="2" t="s">
        <v>447</v>
      </c>
      <c r="D435" s="2" t="s">
        <v>4</v>
      </c>
      <c r="E435" s="2" t="s">
        <v>5</v>
      </c>
      <c r="F435" s="1">
        <v>35.1000351000351</v>
      </c>
      <c r="G435" s="35"/>
      <c r="H435" s="35"/>
      <c r="I435" s="35"/>
      <c r="J435" s="35"/>
      <c r="K435" s="35"/>
      <c r="L435" s="36"/>
      <c r="M435" s="36"/>
    </row>
    <row r="436">
      <c r="A436" s="2" t="s">
        <v>8</v>
      </c>
      <c r="B436" s="1" t="s">
        <v>408</v>
      </c>
      <c r="C436" s="2" t="s">
        <v>447</v>
      </c>
      <c r="D436" s="2" t="s">
        <v>4</v>
      </c>
      <c r="E436" s="2" t="s">
        <v>5</v>
      </c>
      <c r="F436" s="1">
        <v>28.62202822847534</v>
      </c>
      <c r="G436" s="35"/>
      <c r="H436" s="35"/>
      <c r="I436" s="35"/>
      <c r="J436" s="35"/>
      <c r="K436" s="35"/>
      <c r="L436" s="36"/>
      <c r="M436" s="36"/>
    </row>
    <row r="437">
      <c r="A437" s="2" t="s">
        <v>9</v>
      </c>
      <c r="B437" s="1" t="s">
        <v>409</v>
      </c>
      <c r="C437" s="2" t="s">
        <v>447</v>
      </c>
      <c r="D437" s="2" t="s">
        <v>4</v>
      </c>
      <c r="E437" s="2" t="s">
        <v>5</v>
      </c>
      <c r="F437" s="1">
        <v>8.275405494869249</v>
      </c>
      <c r="G437" s="35"/>
      <c r="H437" s="35"/>
      <c r="I437" s="35"/>
      <c r="J437" s="35"/>
      <c r="K437" s="35"/>
      <c r="L437" s="36"/>
      <c r="M437" s="36"/>
    </row>
    <row r="438">
      <c r="A438" s="2" t="s">
        <v>10</v>
      </c>
      <c r="B438" s="1" t="s">
        <v>407</v>
      </c>
      <c r="C438" s="2" t="s">
        <v>447</v>
      </c>
      <c r="D438" s="2" t="s">
        <v>4</v>
      </c>
      <c r="E438" s="2" t="s">
        <v>5</v>
      </c>
      <c r="F438" s="1">
        <v>53.4872985983397</v>
      </c>
      <c r="G438" s="35"/>
      <c r="H438" s="35"/>
      <c r="I438" s="35"/>
      <c r="J438" s="35"/>
      <c r="K438" s="35"/>
      <c r="L438" s="36"/>
      <c r="M438" s="36"/>
    </row>
    <row r="439">
      <c r="A439" s="2" t="s">
        <v>11</v>
      </c>
      <c r="B439" s="1" t="s">
        <v>406</v>
      </c>
      <c r="C439" s="2" t="s">
        <v>447</v>
      </c>
      <c r="D439" s="2" t="s">
        <v>4</v>
      </c>
      <c r="E439" s="2" t="s">
        <v>5</v>
      </c>
      <c r="F439" s="1">
        <v>50.57998381440518</v>
      </c>
      <c r="G439" s="35"/>
      <c r="H439" s="35"/>
      <c r="I439" s="35"/>
      <c r="J439" s="35"/>
      <c r="K439" s="35"/>
      <c r="L439" s="36"/>
      <c r="M439" s="36"/>
    </row>
    <row r="440">
      <c r="A440" s="2" t="s">
        <v>12</v>
      </c>
      <c r="B440" s="1" t="s">
        <v>405</v>
      </c>
      <c r="C440" s="2" t="s">
        <v>447</v>
      </c>
      <c r="D440" s="2" t="s">
        <v>4</v>
      </c>
      <c r="E440" s="2" t="s">
        <v>5</v>
      </c>
      <c r="F440" s="1">
        <v>62.01818153271263</v>
      </c>
      <c r="G440" s="35"/>
      <c r="H440" s="35"/>
      <c r="I440" s="35"/>
      <c r="J440" s="35"/>
      <c r="K440" s="35"/>
      <c r="L440" s="36"/>
      <c r="M440" s="36"/>
    </row>
    <row r="441">
      <c r="A441" s="2" t="s">
        <v>13</v>
      </c>
      <c r="B441" s="1" t="s">
        <v>410</v>
      </c>
      <c r="C441" s="2" t="s">
        <v>447</v>
      </c>
      <c r="D441" s="2" t="s">
        <v>4</v>
      </c>
      <c r="E441" s="2" t="s">
        <v>5</v>
      </c>
      <c r="F441" s="1">
        <v>33.31482509716824</v>
      </c>
      <c r="G441" s="35"/>
      <c r="H441" s="35"/>
      <c r="I441" s="35"/>
      <c r="J441" s="35"/>
      <c r="K441" s="35"/>
      <c r="L441" s="36"/>
      <c r="M441" s="36"/>
    </row>
    <row r="442">
      <c r="A442" s="2" t="s">
        <v>14</v>
      </c>
      <c r="B442" s="1" t="s">
        <v>412</v>
      </c>
      <c r="C442" s="2" t="s">
        <v>447</v>
      </c>
      <c r="D442" s="2" t="s">
        <v>4</v>
      </c>
      <c r="E442" s="2" t="s">
        <v>5</v>
      </c>
      <c r="F442" s="1">
        <v>30.469491333606108</v>
      </c>
      <c r="G442" s="35"/>
      <c r="H442" s="35"/>
      <c r="I442" s="35"/>
      <c r="J442" s="35"/>
      <c r="K442" s="35"/>
      <c r="L442" s="36"/>
      <c r="M442" s="36"/>
    </row>
    <row r="443">
      <c r="A443" s="2" t="s">
        <v>15</v>
      </c>
      <c r="B443" s="1" t="s">
        <v>411</v>
      </c>
      <c r="C443" s="2" t="s">
        <v>447</v>
      </c>
      <c r="D443" s="2" t="s">
        <v>4</v>
      </c>
      <c r="E443" s="2" t="s">
        <v>5</v>
      </c>
      <c r="F443" s="1">
        <v>40.964274187541896</v>
      </c>
      <c r="G443" s="35"/>
      <c r="H443" s="35"/>
      <c r="I443" s="35"/>
      <c r="J443" s="35"/>
      <c r="K443" s="35"/>
      <c r="L443" s="36"/>
      <c r="M443" s="36"/>
    </row>
    <row r="444">
      <c r="A444" s="2" t="s">
        <v>16</v>
      </c>
      <c r="B444" s="1" t="s">
        <v>413</v>
      </c>
      <c r="C444" s="2" t="s">
        <v>447</v>
      </c>
      <c r="D444" s="2" t="s">
        <v>4</v>
      </c>
      <c r="E444" s="2" t="s">
        <v>5</v>
      </c>
      <c r="F444" s="1">
        <v>27.405304884016836</v>
      </c>
      <c r="G444" s="35"/>
      <c r="H444" s="35"/>
      <c r="I444" s="35"/>
      <c r="J444" s="35"/>
      <c r="K444" s="35"/>
      <c r="L444" s="36"/>
      <c r="M444" s="36"/>
    </row>
    <row r="445">
      <c r="A445" s="2" t="s">
        <v>17</v>
      </c>
      <c r="B445" s="1" t="s">
        <v>414</v>
      </c>
      <c r="C445" s="2" t="s">
        <v>447</v>
      </c>
      <c r="D445" s="2" t="s">
        <v>4</v>
      </c>
      <c r="E445" s="2" t="s">
        <v>5</v>
      </c>
      <c r="F445" s="1">
        <v>27.818438325859887</v>
      </c>
      <c r="G445" s="35"/>
      <c r="H445" s="35"/>
      <c r="I445" s="35"/>
      <c r="J445" s="35"/>
      <c r="K445" s="35"/>
      <c r="L445" s="36"/>
      <c r="M445" s="36"/>
    </row>
    <row r="446">
      <c r="A446" s="2" t="s">
        <v>18</v>
      </c>
      <c r="B446" s="1" t="s">
        <v>415</v>
      </c>
      <c r="C446" s="2" t="s">
        <v>447</v>
      </c>
      <c r="D446" s="2" t="s">
        <v>4</v>
      </c>
      <c r="E446" s="2" t="s">
        <v>5</v>
      </c>
      <c r="F446" s="1">
        <v>28.75540447557331</v>
      </c>
      <c r="G446" s="35"/>
      <c r="H446" s="35"/>
      <c r="I446" s="35"/>
      <c r="J446" s="35"/>
      <c r="K446" s="35"/>
      <c r="L446" s="36"/>
      <c r="M446" s="36"/>
    </row>
    <row r="447">
      <c r="A447" s="2" t="s">
        <v>19</v>
      </c>
      <c r="B447" s="1" t="s">
        <v>416</v>
      </c>
      <c r="C447" s="2" t="s">
        <v>447</v>
      </c>
      <c r="D447" s="2" t="s">
        <v>4</v>
      </c>
      <c r="E447" s="2" t="s">
        <v>5</v>
      </c>
      <c r="F447" s="1">
        <v>34.11659345814321</v>
      </c>
      <c r="G447" s="35"/>
      <c r="H447" s="35"/>
      <c r="I447" s="35"/>
      <c r="J447" s="35"/>
      <c r="K447" s="35"/>
      <c r="L447" s="36"/>
      <c r="M447" s="36"/>
    </row>
    <row r="448">
      <c r="A448" s="2" t="s">
        <v>20</v>
      </c>
      <c r="B448" s="1" t="s">
        <v>417</v>
      </c>
      <c r="C448" s="2" t="s">
        <v>447</v>
      </c>
      <c r="D448" s="2" t="s">
        <v>4</v>
      </c>
      <c r="E448" s="2" t="s">
        <v>5</v>
      </c>
      <c r="F448" s="1">
        <v>28.39654193222692</v>
      </c>
      <c r="G448" s="35"/>
      <c r="H448" s="35"/>
      <c r="I448" s="35"/>
      <c r="J448" s="35"/>
      <c r="K448" s="35"/>
      <c r="L448" s="36"/>
      <c r="M448" s="36"/>
    </row>
    <row r="449">
      <c r="A449" s="2" t="s">
        <v>21</v>
      </c>
      <c r="B449" s="1" t="s">
        <v>419</v>
      </c>
      <c r="C449" s="2" t="s">
        <v>447</v>
      </c>
      <c r="D449" s="2" t="s">
        <v>4</v>
      </c>
      <c r="E449" s="2" t="s">
        <v>5</v>
      </c>
      <c r="F449" s="1">
        <v>60.40611495748339</v>
      </c>
      <c r="G449" s="35"/>
      <c r="H449" s="35"/>
      <c r="I449" s="35"/>
      <c r="J449" s="35"/>
      <c r="K449" s="35"/>
      <c r="L449" s="36"/>
      <c r="M449" s="36"/>
    </row>
    <row r="450">
      <c r="A450" s="2" t="s">
        <v>22</v>
      </c>
      <c r="B450" s="1" t="s">
        <v>420</v>
      </c>
      <c r="C450" s="2" t="s">
        <v>447</v>
      </c>
      <c r="D450" s="2" t="s">
        <v>4</v>
      </c>
      <c r="E450" s="2" t="s">
        <v>5</v>
      </c>
      <c r="F450" s="1">
        <v>32.900148050666225</v>
      </c>
      <c r="G450" s="35"/>
      <c r="H450" s="35"/>
      <c r="I450" s="35"/>
      <c r="J450" s="35"/>
      <c r="K450" s="35"/>
      <c r="L450" s="36"/>
      <c r="M450" s="36"/>
    </row>
    <row r="451">
      <c r="A451" s="2" t="s">
        <v>23</v>
      </c>
      <c r="B451" s="1" t="s">
        <v>421</v>
      </c>
      <c r="C451" s="2" t="s">
        <v>447</v>
      </c>
      <c r="D451" s="2" t="s">
        <v>4</v>
      </c>
      <c r="E451" s="2" t="s">
        <v>5</v>
      </c>
      <c r="F451" s="1">
        <v>45.28871556170588</v>
      </c>
      <c r="G451" s="35"/>
      <c r="H451" s="35"/>
      <c r="I451" s="35"/>
      <c r="J451" s="35"/>
      <c r="K451" s="35"/>
      <c r="L451" s="36"/>
      <c r="M451" s="36"/>
    </row>
    <row r="452">
      <c r="A452" s="2" t="s">
        <v>24</v>
      </c>
      <c r="B452" s="1" t="s">
        <v>422</v>
      </c>
      <c r="C452" s="2" t="s">
        <v>447</v>
      </c>
      <c r="D452" s="2" t="s">
        <v>4</v>
      </c>
      <c r="E452" s="2" t="s">
        <v>5</v>
      </c>
      <c r="F452" s="1">
        <v>29.83059362881321</v>
      </c>
      <c r="G452" s="35"/>
      <c r="H452" s="35"/>
      <c r="I452" s="35"/>
      <c r="J452" s="35"/>
      <c r="K452" s="35"/>
      <c r="L452" s="36"/>
      <c r="M452" s="36"/>
    </row>
    <row r="453">
      <c r="A453" s="2" t="s">
        <v>25</v>
      </c>
      <c r="B453" s="1" t="s">
        <v>423</v>
      </c>
      <c r="C453" s="2" t="s">
        <v>447</v>
      </c>
      <c r="D453" s="2" t="s">
        <v>4</v>
      </c>
      <c r="E453" s="2" t="s">
        <v>5</v>
      </c>
      <c r="F453" s="1">
        <v>14.770685113611187</v>
      </c>
      <c r="G453" s="35"/>
      <c r="H453" s="35"/>
      <c r="I453" s="35"/>
      <c r="J453" s="35"/>
      <c r="K453" s="35"/>
      <c r="L453" s="36"/>
      <c r="M453" s="36"/>
    </row>
    <row r="454">
      <c r="A454" s="2" t="s">
        <v>26</v>
      </c>
      <c r="B454" s="1" t="s">
        <v>424</v>
      </c>
      <c r="C454" s="2" t="s">
        <v>447</v>
      </c>
      <c r="D454" s="2" t="s">
        <v>4</v>
      </c>
      <c r="E454" s="2" t="s">
        <v>5</v>
      </c>
      <c r="F454" s="1">
        <v>17.534015991022585</v>
      </c>
      <c r="G454" s="35"/>
      <c r="H454" s="35"/>
      <c r="I454" s="35"/>
      <c r="J454" s="35"/>
      <c r="K454" s="35"/>
      <c r="L454" s="36"/>
      <c r="M454" s="36"/>
    </row>
    <row r="455">
      <c r="A455" s="2" t="s">
        <v>27</v>
      </c>
      <c r="B455" s="1" t="s">
        <v>426</v>
      </c>
      <c r="C455" s="2" t="s">
        <v>447</v>
      </c>
      <c r="D455" s="2" t="s">
        <v>4</v>
      </c>
      <c r="E455" s="2" t="s">
        <v>5</v>
      </c>
      <c r="F455" s="1">
        <v>29.556067860731808</v>
      </c>
      <c r="G455" s="35"/>
      <c r="H455" s="35"/>
      <c r="I455" s="35"/>
      <c r="J455" s="35"/>
      <c r="K455" s="35"/>
      <c r="L455" s="36"/>
      <c r="M455" s="36"/>
    </row>
    <row r="456">
      <c r="A456" s="2" t="s">
        <v>28</v>
      </c>
      <c r="B456" s="1" t="s">
        <v>425</v>
      </c>
      <c r="C456" s="2" t="s">
        <v>447</v>
      </c>
      <c r="D456" s="2" t="s">
        <v>4</v>
      </c>
      <c r="E456" s="2" t="s">
        <v>5</v>
      </c>
      <c r="F456" s="1">
        <v>23.379507861359517</v>
      </c>
      <c r="G456" s="35"/>
      <c r="H456" s="35"/>
      <c r="I456" s="35"/>
      <c r="J456" s="35"/>
      <c r="K456" s="35"/>
      <c r="L456" s="36"/>
      <c r="M456" s="36"/>
    </row>
    <row r="457">
      <c r="A457" s="2" t="s">
        <v>29</v>
      </c>
      <c r="B457" s="1" t="s">
        <v>427</v>
      </c>
      <c r="C457" s="2" t="s">
        <v>447</v>
      </c>
      <c r="D457" s="2" t="s">
        <v>4</v>
      </c>
      <c r="E457" s="2" t="s">
        <v>5</v>
      </c>
      <c r="F457" s="1">
        <v>37.33742662158518</v>
      </c>
      <c r="G457" s="35"/>
      <c r="H457" s="35"/>
      <c r="I457" s="35"/>
      <c r="J457" s="35"/>
      <c r="K457" s="35"/>
      <c r="L457" s="36"/>
      <c r="M457" s="36"/>
    </row>
    <row r="458">
      <c r="A458" s="2" t="s">
        <v>30</v>
      </c>
      <c r="B458" s="1" t="s">
        <v>428</v>
      </c>
      <c r="C458" s="2" t="s">
        <v>447</v>
      </c>
      <c r="D458" s="2" t="s">
        <v>4</v>
      </c>
      <c r="E458" s="2" t="s">
        <v>5</v>
      </c>
      <c r="F458" s="1">
        <v>48.71539618325461</v>
      </c>
      <c r="G458" s="35"/>
      <c r="H458" s="35"/>
      <c r="I458" s="35"/>
      <c r="J458" s="35"/>
      <c r="K458" s="35"/>
      <c r="L458" s="36"/>
      <c r="M458" s="36"/>
    </row>
    <row r="459">
      <c r="A459" s="2" t="s">
        <v>31</v>
      </c>
      <c r="B459" s="1" t="s">
        <v>429</v>
      </c>
      <c r="C459" s="2" t="s">
        <v>447</v>
      </c>
      <c r="D459" s="2" t="s">
        <v>4</v>
      </c>
      <c r="E459" s="2" t="s">
        <v>5</v>
      </c>
      <c r="F459" s="1">
        <v>22.43158366980709</v>
      </c>
      <c r="G459" s="35"/>
      <c r="H459" s="35"/>
      <c r="I459" s="35"/>
      <c r="J459" s="35"/>
      <c r="K459" s="35"/>
      <c r="L459" s="36"/>
      <c r="M459" s="36"/>
    </row>
    <row r="460">
      <c r="A460" s="2" t="s">
        <v>32</v>
      </c>
      <c r="B460" s="1" t="s">
        <v>430</v>
      </c>
      <c r="C460" s="2" t="s">
        <v>447</v>
      </c>
      <c r="D460" s="2" t="s">
        <v>4</v>
      </c>
      <c r="E460" s="2" t="s">
        <v>5</v>
      </c>
      <c r="F460" s="1">
        <v>23.969319271332694</v>
      </c>
      <c r="G460" s="35"/>
      <c r="H460" s="35"/>
      <c r="I460" s="35"/>
      <c r="J460" s="35"/>
      <c r="K460" s="35"/>
      <c r="L460" s="36"/>
      <c r="M460" s="36"/>
    </row>
    <row r="461">
      <c r="A461" s="2" t="s">
        <v>33</v>
      </c>
      <c r="B461" s="1" t="s">
        <v>431</v>
      </c>
      <c r="C461" s="2" t="s">
        <v>447</v>
      </c>
      <c r="D461" s="2" t="s">
        <v>4</v>
      </c>
      <c r="E461" s="2" t="s">
        <v>5</v>
      </c>
      <c r="F461" s="1">
        <v>32.2072978809062</v>
      </c>
      <c r="G461" s="35"/>
      <c r="H461" s="35"/>
      <c r="I461" s="35"/>
      <c r="J461" s="35"/>
      <c r="K461" s="35"/>
      <c r="L461" s="36"/>
      <c r="M461" s="36"/>
    </row>
    <row r="462">
      <c r="A462" s="2" t="s">
        <v>34</v>
      </c>
      <c r="B462" s="1" t="s">
        <v>432</v>
      </c>
      <c r="C462" s="2" t="s">
        <v>447</v>
      </c>
      <c r="D462" s="2" t="s">
        <v>4</v>
      </c>
      <c r="E462" s="2" t="s">
        <v>5</v>
      </c>
      <c r="F462" s="1">
        <v>44.11359250068927</v>
      </c>
      <c r="G462" s="35"/>
      <c r="H462" s="35"/>
      <c r="I462" s="35"/>
      <c r="J462" s="35"/>
      <c r="K462" s="35"/>
      <c r="L462" s="36"/>
      <c r="M462" s="36"/>
    </row>
    <row r="463">
      <c r="A463" s="2" t="s">
        <v>35</v>
      </c>
      <c r="B463" s="1" t="s">
        <v>433</v>
      </c>
      <c r="C463" s="2" t="s">
        <v>447</v>
      </c>
      <c r="D463" s="2" t="s">
        <v>4</v>
      </c>
      <c r="E463" s="2" t="s">
        <v>5</v>
      </c>
      <c r="F463" s="1">
        <v>30.541811740272433</v>
      </c>
      <c r="G463" s="35"/>
      <c r="H463" s="35"/>
      <c r="I463" s="35"/>
      <c r="J463" s="35"/>
      <c r="K463" s="35"/>
      <c r="L463" s="36"/>
      <c r="M463" s="36"/>
    </row>
    <row r="464">
      <c r="A464" s="2" t="s">
        <v>3</v>
      </c>
      <c r="B464" s="1" t="s">
        <v>418</v>
      </c>
      <c r="C464" s="2" t="s">
        <v>448</v>
      </c>
      <c r="D464" s="2" t="s">
        <v>4</v>
      </c>
      <c r="E464" s="2" t="s">
        <v>5</v>
      </c>
      <c r="F464" s="1">
        <v>36.91367156015269</v>
      </c>
      <c r="G464" s="35"/>
      <c r="H464" s="35"/>
      <c r="I464" s="35"/>
      <c r="J464" s="35"/>
      <c r="K464" s="35"/>
      <c r="L464" s="36"/>
      <c r="M464" s="36"/>
    </row>
    <row r="465">
      <c r="A465" s="2" t="s">
        <v>4</v>
      </c>
      <c r="B465" s="1" t="s">
        <v>401</v>
      </c>
      <c r="C465" s="2" t="s">
        <v>448</v>
      </c>
      <c r="D465" s="2" t="s">
        <v>4</v>
      </c>
      <c r="E465" s="2" t="s">
        <v>5</v>
      </c>
      <c r="F465" s="1">
        <v>15.15783091439615</v>
      </c>
      <c r="G465" s="35"/>
      <c r="H465" s="35"/>
      <c r="I465" s="35"/>
      <c r="J465" s="35"/>
      <c r="K465" s="35"/>
      <c r="L465" s="36"/>
      <c r="M465" s="36"/>
    </row>
    <row r="466">
      <c r="A466" s="2" t="s">
        <v>5</v>
      </c>
      <c r="B466" s="1" t="s">
        <v>402</v>
      </c>
      <c r="C466" s="2" t="s">
        <v>448</v>
      </c>
      <c r="D466" s="2" t="s">
        <v>4</v>
      </c>
      <c r="E466" s="2" t="s">
        <v>5</v>
      </c>
      <c r="F466" s="1">
        <v>29.211472805944535</v>
      </c>
      <c r="G466" s="35"/>
      <c r="H466" s="35"/>
      <c r="I466" s="35"/>
      <c r="J466" s="35"/>
      <c r="K466" s="35"/>
      <c r="L466" s="36"/>
      <c r="M466" s="36"/>
    </row>
    <row r="467">
      <c r="A467" s="2" t="s">
        <v>6</v>
      </c>
      <c r="B467" s="1" t="s">
        <v>403</v>
      </c>
      <c r="C467" s="2" t="s">
        <v>448</v>
      </c>
      <c r="D467" s="2" t="s">
        <v>4</v>
      </c>
      <c r="E467" s="2" t="s">
        <v>5</v>
      </c>
      <c r="F467" s="1">
        <v>0.0</v>
      </c>
      <c r="G467" s="35"/>
      <c r="H467" s="35"/>
      <c r="I467" s="35"/>
      <c r="J467" s="35"/>
      <c r="K467" s="35"/>
      <c r="L467" s="36"/>
      <c r="M467" s="36"/>
    </row>
    <row r="468">
      <c r="A468" s="2" t="s">
        <v>7</v>
      </c>
      <c r="B468" s="1" t="s">
        <v>404</v>
      </c>
      <c r="C468" s="2" t="s">
        <v>448</v>
      </c>
      <c r="D468" s="2" t="s">
        <v>4</v>
      </c>
      <c r="E468" s="2" t="s">
        <v>5</v>
      </c>
      <c r="F468" s="1">
        <v>41.18131544887634</v>
      </c>
      <c r="G468" s="35"/>
      <c r="H468" s="35"/>
      <c r="I468" s="35"/>
      <c r="J468" s="35"/>
      <c r="K468" s="35"/>
      <c r="L468" s="36"/>
      <c r="M468" s="36"/>
    </row>
    <row r="469">
      <c r="A469" s="2" t="s">
        <v>8</v>
      </c>
      <c r="B469" s="1" t="s">
        <v>408</v>
      </c>
      <c r="C469" s="2" t="s">
        <v>448</v>
      </c>
      <c r="D469" s="2" t="s">
        <v>4</v>
      </c>
      <c r="E469" s="2" t="s">
        <v>5</v>
      </c>
      <c r="F469" s="1">
        <v>43.03697593515762</v>
      </c>
      <c r="G469" s="35"/>
      <c r="H469" s="35"/>
      <c r="I469" s="35"/>
      <c r="J469" s="35"/>
      <c r="K469" s="35"/>
      <c r="L469" s="36"/>
      <c r="M469" s="36"/>
    </row>
    <row r="470">
      <c r="A470" s="2" t="s">
        <v>9</v>
      </c>
      <c r="B470" s="1" t="s">
        <v>409</v>
      </c>
      <c r="C470" s="2" t="s">
        <v>448</v>
      </c>
      <c r="D470" s="2" t="s">
        <v>4</v>
      </c>
      <c r="E470" s="2" t="s">
        <v>5</v>
      </c>
      <c r="F470" s="1">
        <v>25.744443490946537</v>
      </c>
      <c r="G470" s="35"/>
      <c r="H470" s="35"/>
      <c r="I470" s="35"/>
      <c r="J470" s="35"/>
      <c r="K470" s="35"/>
      <c r="L470" s="36"/>
      <c r="M470" s="36"/>
    </row>
    <row r="471">
      <c r="A471" s="2" t="s">
        <v>10</v>
      </c>
      <c r="B471" s="1" t="s">
        <v>407</v>
      </c>
      <c r="C471" s="2" t="s">
        <v>448</v>
      </c>
      <c r="D471" s="2" t="s">
        <v>4</v>
      </c>
      <c r="E471" s="2" t="s">
        <v>5</v>
      </c>
      <c r="F471" s="1">
        <v>44.528472673387306</v>
      </c>
      <c r="G471" s="35"/>
      <c r="H471" s="35"/>
      <c r="I471" s="35"/>
      <c r="J471" s="35"/>
      <c r="K471" s="35"/>
      <c r="L471" s="36"/>
      <c r="M471" s="36"/>
    </row>
    <row r="472">
      <c r="A472" s="2" t="s">
        <v>11</v>
      </c>
      <c r="B472" s="1" t="s">
        <v>406</v>
      </c>
      <c r="C472" s="2" t="s">
        <v>448</v>
      </c>
      <c r="D472" s="2" t="s">
        <v>4</v>
      </c>
      <c r="E472" s="2" t="s">
        <v>5</v>
      </c>
      <c r="F472" s="1">
        <v>44.42621830360194</v>
      </c>
      <c r="G472" s="35"/>
      <c r="H472" s="35"/>
      <c r="I472" s="35"/>
      <c r="J472" s="35"/>
      <c r="K472" s="35"/>
      <c r="L472" s="36"/>
      <c r="M472" s="36"/>
    </row>
    <row r="473">
      <c r="A473" s="2" t="s">
        <v>12</v>
      </c>
      <c r="B473" s="1" t="s">
        <v>405</v>
      </c>
      <c r="C473" s="2" t="s">
        <v>448</v>
      </c>
      <c r="D473" s="2" t="s">
        <v>4</v>
      </c>
      <c r="E473" s="2" t="s">
        <v>5</v>
      </c>
      <c r="F473" s="1">
        <v>60.80925615488282</v>
      </c>
      <c r="G473" s="35"/>
      <c r="H473" s="35"/>
      <c r="I473" s="35"/>
      <c r="J473" s="35"/>
      <c r="K473" s="35"/>
      <c r="L473" s="36"/>
      <c r="M473" s="36"/>
    </row>
    <row r="474">
      <c r="A474" s="2" t="s">
        <v>13</v>
      </c>
      <c r="B474" s="1" t="s">
        <v>410</v>
      </c>
      <c r="C474" s="2" t="s">
        <v>448</v>
      </c>
      <c r="D474" s="2" t="s">
        <v>4</v>
      </c>
      <c r="E474" s="2" t="s">
        <v>5</v>
      </c>
      <c r="F474" s="1">
        <v>33.58334266203963</v>
      </c>
      <c r="G474" s="35"/>
      <c r="H474" s="35"/>
      <c r="I474" s="35"/>
      <c r="J474" s="35"/>
      <c r="K474" s="35"/>
      <c r="L474" s="36"/>
      <c r="M474" s="36"/>
    </row>
    <row r="475">
      <c r="A475" s="2" t="s">
        <v>14</v>
      </c>
      <c r="B475" s="1" t="s">
        <v>412</v>
      </c>
      <c r="C475" s="2" t="s">
        <v>448</v>
      </c>
      <c r="D475" s="2" t="s">
        <v>4</v>
      </c>
      <c r="E475" s="2" t="s">
        <v>5</v>
      </c>
      <c r="F475" s="1">
        <v>33.39044857431571</v>
      </c>
      <c r="G475" s="35"/>
      <c r="H475" s="35"/>
      <c r="I475" s="35"/>
      <c r="J475" s="35"/>
      <c r="K475" s="35"/>
      <c r="L475" s="36"/>
      <c r="M475" s="36"/>
    </row>
    <row r="476">
      <c r="A476" s="2" t="s">
        <v>15</v>
      </c>
      <c r="B476" s="1" t="s">
        <v>411</v>
      </c>
      <c r="C476" s="2" t="s">
        <v>448</v>
      </c>
      <c r="D476" s="2" t="s">
        <v>4</v>
      </c>
      <c r="E476" s="2" t="s">
        <v>5</v>
      </c>
      <c r="F476" s="1">
        <v>45.15918613111217</v>
      </c>
      <c r="G476" s="35"/>
      <c r="H476" s="35"/>
      <c r="I476" s="35"/>
      <c r="J476" s="35"/>
      <c r="K476" s="35"/>
      <c r="L476" s="36"/>
      <c r="M476" s="36"/>
    </row>
    <row r="477">
      <c r="A477" s="2" t="s">
        <v>16</v>
      </c>
      <c r="B477" s="1" t="s">
        <v>413</v>
      </c>
      <c r="C477" s="2" t="s">
        <v>448</v>
      </c>
      <c r="D477" s="2" t="s">
        <v>4</v>
      </c>
      <c r="E477" s="2" t="s">
        <v>5</v>
      </c>
      <c r="F477" s="1">
        <v>41.922025033437805</v>
      </c>
      <c r="G477" s="35"/>
      <c r="H477" s="35"/>
      <c r="I477" s="35"/>
      <c r="J477" s="35"/>
      <c r="K477" s="35"/>
      <c r="L477" s="36"/>
      <c r="M477" s="36"/>
    </row>
    <row r="478">
      <c r="A478" s="2" t="s">
        <v>17</v>
      </c>
      <c r="B478" s="1" t="s">
        <v>414</v>
      </c>
      <c r="C478" s="2" t="s">
        <v>448</v>
      </c>
      <c r="D478" s="2" t="s">
        <v>4</v>
      </c>
      <c r="E478" s="2" t="s">
        <v>5</v>
      </c>
      <c r="F478" s="1">
        <v>26.15483663286657</v>
      </c>
      <c r="G478" s="35"/>
      <c r="H478" s="35"/>
      <c r="I478" s="35"/>
      <c r="J478" s="35"/>
      <c r="K478" s="35"/>
      <c r="L478" s="36"/>
      <c r="M478" s="36"/>
    </row>
    <row r="479">
      <c r="A479" s="2" t="s">
        <v>18</v>
      </c>
      <c r="B479" s="1" t="s">
        <v>415</v>
      </c>
      <c r="C479" s="2" t="s">
        <v>448</v>
      </c>
      <c r="D479" s="2" t="s">
        <v>4</v>
      </c>
      <c r="E479" s="2" t="s">
        <v>5</v>
      </c>
      <c r="F479" s="1">
        <v>33.513117243546105</v>
      </c>
      <c r="G479" s="35"/>
      <c r="H479" s="35"/>
      <c r="I479" s="35"/>
      <c r="J479" s="35"/>
      <c r="K479" s="35"/>
      <c r="L479" s="36"/>
      <c r="M479" s="36"/>
    </row>
    <row r="480">
      <c r="A480" s="2" t="s">
        <v>19</v>
      </c>
      <c r="B480" s="1" t="s">
        <v>416</v>
      </c>
      <c r="C480" s="2" t="s">
        <v>448</v>
      </c>
      <c r="D480" s="2" t="s">
        <v>4</v>
      </c>
      <c r="E480" s="2" t="s">
        <v>5</v>
      </c>
      <c r="F480" s="1">
        <v>28.066539287757593</v>
      </c>
      <c r="G480" s="35"/>
      <c r="H480" s="35"/>
      <c r="I480" s="35"/>
      <c r="J480" s="35"/>
      <c r="K480" s="35"/>
      <c r="L480" s="36"/>
      <c r="M480" s="36"/>
    </row>
    <row r="481">
      <c r="A481" s="2" t="s">
        <v>20</v>
      </c>
      <c r="B481" s="1" t="s">
        <v>417</v>
      </c>
      <c r="C481" s="2" t="s">
        <v>448</v>
      </c>
      <c r="D481" s="2" t="s">
        <v>4</v>
      </c>
      <c r="E481" s="2" t="s">
        <v>5</v>
      </c>
      <c r="F481" s="1">
        <v>28.836911246395385</v>
      </c>
      <c r="G481" s="35"/>
      <c r="H481" s="35"/>
      <c r="I481" s="35"/>
      <c r="J481" s="35"/>
      <c r="K481" s="35"/>
      <c r="L481" s="36"/>
      <c r="M481" s="36"/>
    </row>
    <row r="482">
      <c r="A482" s="2" t="s">
        <v>21</v>
      </c>
      <c r="B482" s="1" t="s">
        <v>419</v>
      </c>
      <c r="C482" s="2" t="s">
        <v>448</v>
      </c>
      <c r="D482" s="2" t="s">
        <v>4</v>
      </c>
      <c r="E482" s="2" t="s">
        <v>5</v>
      </c>
      <c r="F482" s="1">
        <v>33.090668431502316</v>
      </c>
      <c r="G482" s="35"/>
      <c r="H482" s="35"/>
      <c r="I482" s="35"/>
      <c r="J482" s="35"/>
      <c r="K482" s="35"/>
      <c r="L482" s="36"/>
      <c r="M482" s="36"/>
    </row>
    <row r="483">
      <c r="A483" s="2" t="s">
        <v>22</v>
      </c>
      <c r="B483" s="1" t="s">
        <v>420</v>
      </c>
      <c r="C483" s="2" t="s">
        <v>448</v>
      </c>
      <c r="D483" s="2" t="s">
        <v>4</v>
      </c>
      <c r="E483" s="2" t="s">
        <v>5</v>
      </c>
      <c r="F483" s="1">
        <v>40.10492315029591</v>
      </c>
      <c r="G483" s="35"/>
      <c r="H483" s="35"/>
      <c r="I483" s="35"/>
      <c r="J483" s="35"/>
      <c r="K483" s="35"/>
      <c r="L483" s="36"/>
      <c r="M483" s="36"/>
    </row>
    <row r="484">
      <c r="A484" s="2" t="s">
        <v>23</v>
      </c>
      <c r="B484" s="1" t="s">
        <v>421</v>
      </c>
      <c r="C484" s="2" t="s">
        <v>448</v>
      </c>
      <c r="D484" s="2" t="s">
        <v>4</v>
      </c>
      <c r="E484" s="2" t="s">
        <v>5</v>
      </c>
      <c r="F484" s="1">
        <v>44.54342984409799</v>
      </c>
      <c r="G484" s="35"/>
      <c r="H484" s="35"/>
      <c r="I484" s="35"/>
      <c r="J484" s="35"/>
      <c r="K484" s="35"/>
      <c r="L484" s="36"/>
      <c r="M484" s="36"/>
    </row>
    <row r="485">
      <c r="A485" s="2" t="s">
        <v>24</v>
      </c>
      <c r="B485" s="1" t="s">
        <v>422</v>
      </c>
      <c r="C485" s="2" t="s">
        <v>448</v>
      </c>
      <c r="D485" s="2" t="s">
        <v>4</v>
      </c>
      <c r="E485" s="2" t="s">
        <v>5</v>
      </c>
      <c r="F485" s="1">
        <v>39.59800109290483</v>
      </c>
      <c r="G485" s="35"/>
      <c r="H485" s="35"/>
      <c r="I485" s="35"/>
      <c r="J485" s="35"/>
      <c r="K485" s="35"/>
      <c r="L485" s="36"/>
      <c r="M485" s="36"/>
    </row>
    <row r="486">
      <c r="A486" s="2" t="s">
        <v>25</v>
      </c>
      <c r="B486" s="1" t="s">
        <v>423</v>
      </c>
      <c r="C486" s="2" t="s">
        <v>448</v>
      </c>
      <c r="D486" s="2" t="s">
        <v>4</v>
      </c>
      <c r="E486" s="2" t="s">
        <v>5</v>
      </c>
      <c r="F486" s="1">
        <v>34.36426116838488</v>
      </c>
      <c r="G486" s="35"/>
      <c r="H486" s="35"/>
      <c r="I486" s="35"/>
      <c r="J486" s="35"/>
      <c r="K486" s="35"/>
      <c r="L486" s="36"/>
      <c r="M486" s="36"/>
    </row>
    <row r="487">
      <c r="A487" s="2" t="s">
        <v>26</v>
      </c>
      <c r="B487" s="1" t="s">
        <v>424</v>
      </c>
      <c r="C487" s="2" t="s">
        <v>448</v>
      </c>
      <c r="D487" s="2" t="s">
        <v>4</v>
      </c>
      <c r="E487" s="2" t="s">
        <v>5</v>
      </c>
      <c r="F487" s="1">
        <v>30.98533360875852</v>
      </c>
      <c r="G487" s="35"/>
      <c r="H487" s="35"/>
      <c r="I487" s="35"/>
      <c r="J487" s="35"/>
      <c r="K487" s="35"/>
      <c r="L487" s="36"/>
      <c r="M487" s="36"/>
    </row>
    <row r="488">
      <c r="A488" s="2" t="s">
        <v>27</v>
      </c>
      <c r="B488" s="1" t="s">
        <v>426</v>
      </c>
      <c r="C488" s="2" t="s">
        <v>448</v>
      </c>
      <c r="D488" s="2" t="s">
        <v>4</v>
      </c>
      <c r="E488" s="2" t="s">
        <v>5</v>
      </c>
      <c r="F488" s="1">
        <v>27.927945899579086</v>
      </c>
      <c r="G488" s="35"/>
      <c r="H488" s="35"/>
      <c r="I488" s="35"/>
      <c r="J488" s="35"/>
      <c r="K488" s="35"/>
      <c r="L488" s="36"/>
      <c r="M488" s="36"/>
    </row>
    <row r="489">
      <c r="A489" s="2" t="s">
        <v>28</v>
      </c>
      <c r="B489" s="1" t="s">
        <v>425</v>
      </c>
      <c r="C489" s="2" t="s">
        <v>448</v>
      </c>
      <c r="D489" s="2" t="s">
        <v>4</v>
      </c>
      <c r="E489" s="2" t="s">
        <v>5</v>
      </c>
      <c r="F489" s="1">
        <v>39.73615195104506</v>
      </c>
      <c r="G489" s="35"/>
      <c r="H489" s="35"/>
      <c r="I489" s="35"/>
      <c r="J489" s="35"/>
      <c r="K489" s="35"/>
      <c r="L489" s="36"/>
      <c r="M489" s="36"/>
    </row>
    <row r="490">
      <c r="A490" s="2" t="s">
        <v>29</v>
      </c>
      <c r="B490" s="1" t="s">
        <v>427</v>
      </c>
      <c r="C490" s="2" t="s">
        <v>448</v>
      </c>
      <c r="D490" s="2" t="s">
        <v>4</v>
      </c>
      <c r="E490" s="2" t="s">
        <v>5</v>
      </c>
      <c r="F490" s="1">
        <v>44.41624365482234</v>
      </c>
      <c r="G490" s="35"/>
      <c r="H490" s="35"/>
      <c r="I490" s="35"/>
      <c r="J490" s="35"/>
      <c r="K490" s="35"/>
      <c r="L490" s="36"/>
      <c r="M490" s="36"/>
    </row>
    <row r="491">
      <c r="A491" s="2" t="s">
        <v>30</v>
      </c>
      <c r="B491" s="1" t="s">
        <v>428</v>
      </c>
      <c r="C491" s="2" t="s">
        <v>448</v>
      </c>
      <c r="D491" s="2" t="s">
        <v>4</v>
      </c>
      <c r="E491" s="2" t="s">
        <v>5</v>
      </c>
      <c r="F491" s="1">
        <v>44.989074082008656</v>
      </c>
      <c r="G491" s="35"/>
      <c r="H491" s="35"/>
      <c r="I491" s="35"/>
      <c r="J491" s="35"/>
      <c r="K491" s="35"/>
      <c r="L491" s="36"/>
      <c r="M491" s="36"/>
    </row>
    <row r="492">
      <c r="A492" s="2" t="s">
        <v>31</v>
      </c>
      <c r="B492" s="1" t="s">
        <v>429</v>
      </c>
      <c r="C492" s="2" t="s">
        <v>448</v>
      </c>
      <c r="D492" s="2" t="s">
        <v>4</v>
      </c>
      <c r="E492" s="2" t="s">
        <v>5</v>
      </c>
      <c r="F492" s="1">
        <v>35.0754121360926</v>
      </c>
      <c r="G492" s="35"/>
      <c r="H492" s="35"/>
      <c r="I492" s="35"/>
      <c r="J492" s="35"/>
      <c r="K492" s="35"/>
      <c r="L492" s="36"/>
      <c r="M492" s="36"/>
    </row>
    <row r="493">
      <c r="A493" s="2" t="s">
        <v>32</v>
      </c>
      <c r="B493" s="1" t="s">
        <v>430</v>
      </c>
      <c r="C493" s="2" t="s">
        <v>448</v>
      </c>
      <c r="D493" s="2" t="s">
        <v>4</v>
      </c>
      <c r="E493" s="2" t="s">
        <v>5</v>
      </c>
      <c r="F493" s="1">
        <v>36.18381377397178</v>
      </c>
      <c r="G493" s="35"/>
      <c r="H493" s="35"/>
      <c r="I493" s="35"/>
      <c r="J493" s="35"/>
      <c r="K493" s="35"/>
      <c r="L493" s="36"/>
      <c r="M493" s="36"/>
    </row>
    <row r="494">
      <c r="A494" s="2" t="s">
        <v>33</v>
      </c>
      <c r="B494" s="1" t="s">
        <v>431</v>
      </c>
      <c r="C494" s="2" t="s">
        <v>448</v>
      </c>
      <c r="D494" s="2" t="s">
        <v>4</v>
      </c>
      <c r="E494" s="2" t="s">
        <v>5</v>
      </c>
      <c r="F494" s="1">
        <v>30.085367229513746</v>
      </c>
      <c r="G494" s="35"/>
      <c r="H494" s="35"/>
      <c r="I494" s="35"/>
      <c r="J494" s="35"/>
      <c r="K494" s="35"/>
      <c r="L494" s="36"/>
      <c r="M494" s="36"/>
    </row>
    <row r="495">
      <c r="A495" s="2" t="s">
        <v>34</v>
      </c>
      <c r="B495" s="1" t="s">
        <v>432</v>
      </c>
      <c r="C495" s="2" t="s">
        <v>448</v>
      </c>
      <c r="D495" s="2" t="s">
        <v>4</v>
      </c>
      <c r="E495" s="2" t="s">
        <v>5</v>
      </c>
      <c r="F495" s="1">
        <v>35.88285627535952</v>
      </c>
      <c r="G495" s="35"/>
      <c r="H495" s="35"/>
      <c r="I495" s="35"/>
      <c r="J495" s="35"/>
      <c r="K495" s="35"/>
      <c r="L495" s="36"/>
      <c r="M495" s="36"/>
    </row>
    <row r="496">
      <c r="A496" s="2" t="s">
        <v>35</v>
      </c>
      <c r="B496" s="1" t="s">
        <v>433</v>
      </c>
      <c r="C496" s="2" t="s">
        <v>448</v>
      </c>
      <c r="D496" s="2" t="s">
        <v>4</v>
      </c>
      <c r="E496" s="2" t="s">
        <v>5</v>
      </c>
      <c r="F496" s="1">
        <v>30.94729675362857</v>
      </c>
      <c r="G496" s="35"/>
      <c r="H496" s="35"/>
      <c r="I496" s="35"/>
      <c r="J496" s="35"/>
      <c r="K496" s="35"/>
      <c r="L496" s="36"/>
      <c r="M496" s="36"/>
    </row>
    <row r="497">
      <c r="A497" s="2" t="s">
        <v>3</v>
      </c>
      <c r="B497" s="1" t="s">
        <v>418</v>
      </c>
      <c r="C497" s="2" t="s">
        <v>449</v>
      </c>
      <c r="D497" s="2" t="s">
        <v>4</v>
      </c>
      <c r="E497" s="2" t="s">
        <v>5</v>
      </c>
      <c r="F497" s="1">
        <v>35.187582775538964</v>
      </c>
      <c r="G497" s="35"/>
      <c r="H497" s="35"/>
      <c r="I497" s="35"/>
      <c r="J497" s="35"/>
      <c r="K497" s="35"/>
      <c r="L497" s="36"/>
      <c r="M497" s="36"/>
    </row>
    <row r="498">
      <c r="A498" s="2" t="s">
        <v>4</v>
      </c>
      <c r="B498" s="1" t="s">
        <v>401</v>
      </c>
      <c r="C498" s="2" t="s">
        <v>449</v>
      </c>
      <c r="D498" s="2" t="s">
        <v>4</v>
      </c>
      <c r="E498" s="2" t="s">
        <v>5</v>
      </c>
      <c r="F498" s="1">
        <v>22.9349031000344</v>
      </c>
      <c r="G498" s="35"/>
      <c r="H498" s="35"/>
      <c r="I498" s="35"/>
      <c r="J498" s="35"/>
      <c r="K498" s="35"/>
      <c r="L498" s="36"/>
      <c r="M498" s="36"/>
    </row>
    <row r="499">
      <c r="A499" s="2" t="s">
        <v>5</v>
      </c>
      <c r="B499" s="1" t="s">
        <v>402</v>
      </c>
      <c r="C499" s="2" t="s">
        <v>449</v>
      </c>
      <c r="D499" s="2" t="s">
        <v>4</v>
      </c>
      <c r="E499" s="2" t="s">
        <v>5</v>
      </c>
      <c r="F499" s="1">
        <v>46.0337335199234</v>
      </c>
      <c r="G499" s="35"/>
      <c r="H499" s="35"/>
      <c r="I499" s="35"/>
      <c r="J499" s="35"/>
      <c r="K499" s="35"/>
      <c r="L499" s="36"/>
      <c r="M499" s="36"/>
    </row>
    <row r="500">
      <c r="A500" s="2" t="s">
        <v>6</v>
      </c>
      <c r="B500" s="1" t="s">
        <v>403</v>
      </c>
      <c r="C500" s="2" t="s">
        <v>449</v>
      </c>
      <c r="D500" s="2" t="s">
        <v>4</v>
      </c>
      <c r="E500" s="2" t="s">
        <v>5</v>
      </c>
      <c r="F500" s="1">
        <v>8.211528986697322</v>
      </c>
      <c r="G500" s="35"/>
      <c r="H500" s="35"/>
      <c r="I500" s="35"/>
      <c r="J500" s="35"/>
      <c r="K500" s="35"/>
      <c r="L500" s="36"/>
      <c r="M500" s="36"/>
    </row>
    <row r="501">
      <c r="A501" s="2" t="s">
        <v>7</v>
      </c>
      <c r="B501" s="1" t="s">
        <v>404</v>
      </c>
      <c r="C501" s="2" t="s">
        <v>449</v>
      </c>
      <c r="D501" s="2" t="s">
        <v>4</v>
      </c>
      <c r="E501" s="2" t="s">
        <v>5</v>
      </c>
      <c r="F501" s="1">
        <v>24.20574886535552</v>
      </c>
      <c r="G501" s="35"/>
      <c r="H501" s="35"/>
      <c r="I501" s="35"/>
      <c r="J501" s="35"/>
      <c r="K501" s="35"/>
      <c r="L501" s="36"/>
      <c r="M501" s="36"/>
    </row>
    <row r="502">
      <c r="A502" s="2" t="s">
        <v>8</v>
      </c>
      <c r="B502" s="1" t="s">
        <v>408</v>
      </c>
      <c r="C502" s="2" t="s">
        <v>449</v>
      </c>
      <c r="D502" s="2" t="s">
        <v>4</v>
      </c>
      <c r="E502" s="2" t="s">
        <v>5</v>
      </c>
      <c r="F502" s="1">
        <v>32.618150188460426</v>
      </c>
      <c r="G502" s="35"/>
      <c r="H502" s="35"/>
      <c r="I502" s="35"/>
      <c r="J502" s="35"/>
      <c r="K502" s="35"/>
      <c r="L502" s="36"/>
      <c r="M502" s="36"/>
    </row>
    <row r="503">
      <c r="A503" s="2" t="s">
        <v>9</v>
      </c>
      <c r="B503" s="1" t="s">
        <v>409</v>
      </c>
      <c r="C503" s="2" t="s">
        <v>449</v>
      </c>
      <c r="D503" s="2" t="s">
        <v>4</v>
      </c>
      <c r="E503" s="2" t="s">
        <v>5</v>
      </c>
      <c r="F503" s="1">
        <v>8.908685968819599</v>
      </c>
      <c r="G503" s="35"/>
      <c r="H503" s="35"/>
      <c r="I503" s="35"/>
      <c r="J503" s="35"/>
      <c r="K503" s="35"/>
      <c r="L503" s="36"/>
      <c r="M503" s="36"/>
    </row>
    <row r="504">
      <c r="A504" s="2" t="s">
        <v>10</v>
      </c>
      <c r="B504" s="1" t="s">
        <v>407</v>
      </c>
      <c r="C504" s="2" t="s">
        <v>449</v>
      </c>
      <c r="D504" s="2" t="s">
        <v>4</v>
      </c>
      <c r="E504" s="2" t="s">
        <v>5</v>
      </c>
      <c r="F504" s="1">
        <v>47.76391399556163</v>
      </c>
      <c r="G504" s="35"/>
      <c r="H504" s="35"/>
      <c r="I504" s="35"/>
      <c r="J504" s="35"/>
      <c r="K504" s="35"/>
      <c r="L504" s="36"/>
      <c r="M504" s="36"/>
    </row>
    <row r="505">
      <c r="A505" s="2" t="s">
        <v>11</v>
      </c>
      <c r="B505" s="1" t="s">
        <v>406</v>
      </c>
      <c r="C505" s="2" t="s">
        <v>449</v>
      </c>
      <c r="D505" s="2" t="s">
        <v>4</v>
      </c>
      <c r="E505" s="2" t="s">
        <v>5</v>
      </c>
      <c r="F505" s="1">
        <v>55.58064404071282</v>
      </c>
      <c r="G505" s="35"/>
      <c r="H505" s="35"/>
      <c r="I505" s="35"/>
      <c r="J505" s="35"/>
      <c r="K505" s="35"/>
      <c r="L505" s="36"/>
      <c r="M505" s="36"/>
    </row>
    <row r="506">
      <c r="A506" s="2" t="s">
        <v>12</v>
      </c>
      <c r="B506" s="1" t="s">
        <v>405</v>
      </c>
      <c r="C506" s="2" t="s">
        <v>449</v>
      </c>
      <c r="D506" s="2" t="s">
        <v>4</v>
      </c>
      <c r="E506" s="2" t="s">
        <v>5</v>
      </c>
      <c r="F506" s="1">
        <v>50.49121966247903</v>
      </c>
      <c r="G506" s="35"/>
      <c r="H506" s="35"/>
      <c r="I506" s="35"/>
      <c r="J506" s="35"/>
      <c r="K506" s="35"/>
      <c r="L506" s="36"/>
      <c r="M506" s="36"/>
    </row>
    <row r="507">
      <c r="A507" s="2" t="s">
        <v>13</v>
      </c>
      <c r="B507" s="1" t="s">
        <v>410</v>
      </c>
      <c r="C507" s="2" t="s">
        <v>449</v>
      </c>
      <c r="D507" s="2" t="s">
        <v>4</v>
      </c>
      <c r="E507" s="2" t="s">
        <v>5</v>
      </c>
      <c r="F507" s="1">
        <v>22.948280313244027</v>
      </c>
      <c r="G507" s="35"/>
      <c r="H507" s="35"/>
      <c r="I507" s="35"/>
      <c r="J507" s="35"/>
      <c r="K507" s="35"/>
      <c r="L507" s="36"/>
      <c r="M507" s="36"/>
    </row>
    <row r="508">
      <c r="A508" s="2" t="s">
        <v>14</v>
      </c>
      <c r="B508" s="1" t="s">
        <v>412</v>
      </c>
      <c r="C508" s="2" t="s">
        <v>449</v>
      </c>
      <c r="D508" s="2" t="s">
        <v>4</v>
      </c>
      <c r="E508" s="2" t="s">
        <v>5</v>
      </c>
      <c r="F508" s="1">
        <v>33.91101036963001</v>
      </c>
      <c r="G508" s="35"/>
      <c r="H508" s="35"/>
      <c r="I508" s="35"/>
      <c r="J508" s="35"/>
      <c r="K508" s="35"/>
      <c r="L508" s="36"/>
      <c r="M508" s="36"/>
    </row>
    <row r="509">
      <c r="A509" s="2" t="s">
        <v>15</v>
      </c>
      <c r="B509" s="1" t="s">
        <v>411</v>
      </c>
      <c r="C509" s="2" t="s">
        <v>449</v>
      </c>
      <c r="D509" s="2" t="s">
        <v>4</v>
      </c>
      <c r="E509" s="2" t="s">
        <v>5</v>
      </c>
      <c r="F509" s="1">
        <v>51.3821806597472</v>
      </c>
      <c r="G509" s="35"/>
      <c r="H509" s="35"/>
      <c r="I509" s="35"/>
      <c r="J509" s="35"/>
      <c r="K509" s="35"/>
      <c r="L509" s="36"/>
      <c r="M509" s="36"/>
    </row>
    <row r="510">
      <c r="A510" s="2" t="s">
        <v>16</v>
      </c>
      <c r="B510" s="1" t="s">
        <v>413</v>
      </c>
      <c r="C510" s="2" t="s">
        <v>449</v>
      </c>
      <c r="D510" s="2" t="s">
        <v>4</v>
      </c>
      <c r="E510" s="2" t="s">
        <v>5</v>
      </c>
      <c r="F510" s="1">
        <v>34.914766892585746</v>
      </c>
      <c r="G510" s="35"/>
      <c r="H510" s="35"/>
      <c r="I510" s="35"/>
      <c r="J510" s="35"/>
      <c r="K510" s="35"/>
      <c r="L510" s="36"/>
      <c r="M510" s="36"/>
    </row>
    <row r="511">
      <c r="A511" s="2" t="s">
        <v>17</v>
      </c>
      <c r="B511" s="1" t="s">
        <v>414</v>
      </c>
      <c r="C511" s="2" t="s">
        <v>449</v>
      </c>
      <c r="D511" s="2" t="s">
        <v>4</v>
      </c>
      <c r="E511" s="2" t="s">
        <v>5</v>
      </c>
      <c r="F511" s="1">
        <v>30.128112953034382</v>
      </c>
      <c r="G511" s="35"/>
      <c r="H511" s="35"/>
      <c r="I511" s="35"/>
      <c r="J511" s="35"/>
      <c r="K511" s="35"/>
      <c r="L511" s="36"/>
      <c r="M511" s="36"/>
    </row>
    <row r="512">
      <c r="A512" s="2" t="s">
        <v>18</v>
      </c>
      <c r="B512" s="1" t="s">
        <v>415</v>
      </c>
      <c r="C512" s="2" t="s">
        <v>449</v>
      </c>
      <c r="D512" s="2" t="s">
        <v>4</v>
      </c>
      <c r="E512" s="2" t="s">
        <v>5</v>
      </c>
      <c r="F512" s="1">
        <v>28.795830363763326</v>
      </c>
      <c r="G512" s="35"/>
      <c r="H512" s="35"/>
      <c r="I512" s="35"/>
      <c r="J512" s="35"/>
      <c r="K512" s="35"/>
      <c r="L512" s="36"/>
      <c r="M512" s="36"/>
    </row>
    <row r="513">
      <c r="A513" s="2" t="s">
        <v>19</v>
      </c>
      <c r="B513" s="1" t="s">
        <v>416</v>
      </c>
      <c r="C513" s="2" t="s">
        <v>449</v>
      </c>
      <c r="D513" s="2" t="s">
        <v>4</v>
      </c>
      <c r="E513" s="2" t="s">
        <v>5</v>
      </c>
      <c r="F513" s="1">
        <v>32.02685838606721</v>
      </c>
      <c r="G513" s="35"/>
      <c r="H513" s="35"/>
      <c r="I513" s="35"/>
      <c r="J513" s="35"/>
      <c r="K513" s="35"/>
      <c r="L513" s="36"/>
      <c r="M513" s="36"/>
    </row>
    <row r="514">
      <c r="A514" s="2" t="s">
        <v>20</v>
      </c>
      <c r="B514" s="1" t="s">
        <v>417</v>
      </c>
      <c r="C514" s="2" t="s">
        <v>449</v>
      </c>
      <c r="D514" s="2" t="s">
        <v>4</v>
      </c>
      <c r="E514" s="2" t="s">
        <v>5</v>
      </c>
      <c r="F514" s="1">
        <v>26.292437637624477</v>
      </c>
      <c r="G514" s="35"/>
      <c r="H514" s="35"/>
      <c r="I514" s="35"/>
      <c r="J514" s="35"/>
      <c r="K514" s="35"/>
      <c r="L514" s="36"/>
      <c r="M514" s="36"/>
    </row>
    <row r="515">
      <c r="A515" s="2" t="s">
        <v>21</v>
      </c>
      <c r="B515" s="1" t="s">
        <v>419</v>
      </c>
      <c r="C515" s="2" t="s">
        <v>449</v>
      </c>
      <c r="D515" s="2" t="s">
        <v>4</v>
      </c>
      <c r="E515" s="2" t="s">
        <v>5</v>
      </c>
      <c r="F515" s="1">
        <v>39.28887142716825</v>
      </c>
      <c r="G515" s="35"/>
      <c r="H515" s="35"/>
      <c r="I515" s="35"/>
      <c r="J515" s="35"/>
      <c r="K515" s="35"/>
      <c r="L515" s="36"/>
      <c r="M515" s="36"/>
    </row>
    <row r="516">
      <c r="A516" s="2" t="s">
        <v>22</v>
      </c>
      <c r="B516" s="1" t="s">
        <v>420</v>
      </c>
      <c r="C516" s="2" t="s">
        <v>449</v>
      </c>
      <c r="D516" s="2" t="s">
        <v>4</v>
      </c>
      <c r="E516" s="2" t="s">
        <v>5</v>
      </c>
      <c r="F516" s="1">
        <v>36.64661881049387</v>
      </c>
      <c r="G516" s="35"/>
      <c r="H516" s="35"/>
      <c r="I516" s="35"/>
      <c r="J516" s="35"/>
      <c r="K516" s="35"/>
      <c r="L516" s="36"/>
      <c r="M516" s="36"/>
    </row>
    <row r="517">
      <c r="A517" s="2" t="s">
        <v>23</v>
      </c>
      <c r="B517" s="1" t="s">
        <v>421</v>
      </c>
      <c r="C517" s="2" t="s">
        <v>449</v>
      </c>
      <c r="D517" s="2" t="s">
        <v>4</v>
      </c>
      <c r="E517" s="2" t="s">
        <v>5</v>
      </c>
      <c r="F517" s="1">
        <v>49.39298619596018</v>
      </c>
      <c r="G517" s="35"/>
      <c r="H517" s="35"/>
      <c r="I517" s="35"/>
      <c r="J517" s="35"/>
      <c r="K517" s="35"/>
      <c r="L517" s="36"/>
      <c r="M517" s="36"/>
    </row>
    <row r="518">
      <c r="A518" s="2" t="s">
        <v>24</v>
      </c>
      <c r="B518" s="1" t="s">
        <v>422</v>
      </c>
      <c r="C518" s="2" t="s">
        <v>449</v>
      </c>
      <c r="D518" s="2" t="s">
        <v>4</v>
      </c>
      <c r="E518" s="2" t="s">
        <v>5</v>
      </c>
      <c r="F518" s="1">
        <v>27.347017566437167</v>
      </c>
      <c r="G518" s="35"/>
      <c r="H518" s="35"/>
      <c r="I518" s="35"/>
      <c r="J518" s="35"/>
      <c r="K518" s="35"/>
      <c r="L518" s="36"/>
      <c r="M518" s="36"/>
    </row>
    <row r="519">
      <c r="A519" s="2" t="s">
        <v>25</v>
      </c>
      <c r="B519" s="1" t="s">
        <v>423</v>
      </c>
      <c r="C519" s="2" t="s">
        <v>449</v>
      </c>
      <c r="D519" s="2" t="s">
        <v>4</v>
      </c>
      <c r="E519" s="2" t="s">
        <v>5</v>
      </c>
      <c r="F519" s="1">
        <v>22.136953955135773</v>
      </c>
      <c r="G519" s="35"/>
      <c r="H519" s="35"/>
      <c r="I519" s="35"/>
      <c r="J519" s="35"/>
      <c r="K519" s="35"/>
      <c r="L519" s="36"/>
      <c r="M519" s="36"/>
    </row>
    <row r="520">
      <c r="A520" s="2" t="s">
        <v>26</v>
      </c>
      <c r="B520" s="1" t="s">
        <v>424</v>
      </c>
      <c r="C520" s="2" t="s">
        <v>449</v>
      </c>
      <c r="D520" s="2" t="s">
        <v>4</v>
      </c>
      <c r="E520" s="2" t="s">
        <v>5</v>
      </c>
      <c r="F520" s="1">
        <v>27.084673460405593</v>
      </c>
      <c r="G520" s="35"/>
      <c r="H520" s="35"/>
      <c r="I520" s="35"/>
      <c r="J520" s="35"/>
      <c r="K520" s="35"/>
      <c r="L520" s="36"/>
      <c r="M520" s="36"/>
    </row>
    <row r="521">
      <c r="A521" s="2" t="s">
        <v>27</v>
      </c>
      <c r="B521" s="1" t="s">
        <v>426</v>
      </c>
      <c r="C521" s="2" t="s">
        <v>449</v>
      </c>
      <c r="D521" s="2" t="s">
        <v>4</v>
      </c>
      <c r="E521" s="2" t="s">
        <v>5</v>
      </c>
      <c r="F521" s="1">
        <v>30.450669914738125</v>
      </c>
      <c r="G521" s="35"/>
      <c r="H521" s="35"/>
      <c r="I521" s="35"/>
      <c r="J521" s="35"/>
      <c r="K521" s="35"/>
      <c r="L521" s="36"/>
      <c r="M521" s="36"/>
    </row>
    <row r="522">
      <c r="A522" s="2" t="s">
        <v>28</v>
      </c>
      <c r="B522" s="1" t="s">
        <v>425</v>
      </c>
      <c r="C522" s="2" t="s">
        <v>449</v>
      </c>
      <c r="D522" s="2" t="s">
        <v>4</v>
      </c>
      <c r="E522" s="2" t="s">
        <v>5</v>
      </c>
      <c r="F522" s="1">
        <v>18.34563170125158</v>
      </c>
      <c r="G522" s="35"/>
      <c r="H522" s="35"/>
      <c r="I522" s="35"/>
      <c r="J522" s="35"/>
      <c r="K522" s="35"/>
      <c r="L522" s="36"/>
      <c r="M522" s="36"/>
    </row>
    <row r="523">
      <c r="A523" s="2" t="s">
        <v>29</v>
      </c>
      <c r="B523" s="1" t="s">
        <v>427</v>
      </c>
      <c r="C523" s="2" t="s">
        <v>449</v>
      </c>
      <c r="D523" s="2" t="s">
        <v>4</v>
      </c>
      <c r="E523" s="2" t="s">
        <v>5</v>
      </c>
      <c r="F523" s="1">
        <v>32.70824247710423</v>
      </c>
      <c r="G523" s="35"/>
      <c r="H523" s="35"/>
      <c r="I523" s="35"/>
      <c r="J523" s="35"/>
      <c r="K523" s="35"/>
      <c r="L523" s="36"/>
      <c r="M523" s="36"/>
    </row>
    <row r="524">
      <c r="A524" s="2" t="s">
        <v>30</v>
      </c>
      <c r="B524" s="1" t="s">
        <v>428</v>
      </c>
      <c r="C524" s="2" t="s">
        <v>449</v>
      </c>
      <c r="D524" s="2" t="s">
        <v>4</v>
      </c>
      <c r="E524" s="2" t="s">
        <v>5</v>
      </c>
      <c r="F524" s="1">
        <v>46.19648906683092</v>
      </c>
      <c r="G524" s="35"/>
      <c r="H524" s="35"/>
      <c r="I524" s="35"/>
      <c r="J524" s="35"/>
      <c r="K524" s="35"/>
      <c r="L524" s="36"/>
      <c r="M524" s="36"/>
    </row>
    <row r="525">
      <c r="A525" s="2" t="s">
        <v>31</v>
      </c>
      <c r="B525" s="1" t="s">
        <v>429</v>
      </c>
      <c r="C525" s="2" t="s">
        <v>449</v>
      </c>
      <c r="D525" s="2" t="s">
        <v>4</v>
      </c>
      <c r="E525" s="2" t="s">
        <v>5</v>
      </c>
      <c r="F525" s="1">
        <v>46.439351992426815</v>
      </c>
      <c r="G525" s="35"/>
      <c r="H525" s="35"/>
      <c r="I525" s="35"/>
      <c r="J525" s="35"/>
      <c r="K525" s="35"/>
      <c r="L525" s="36"/>
      <c r="M525" s="36"/>
    </row>
    <row r="526">
      <c r="A526" s="2" t="s">
        <v>32</v>
      </c>
      <c r="B526" s="1" t="s">
        <v>430</v>
      </c>
      <c r="C526" s="2" t="s">
        <v>449</v>
      </c>
      <c r="D526" s="2" t="s">
        <v>4</v>
      </c>
      <c r="E526" s="2" t="s">
        <v>5</v>
      </c>
      <c r="F526" s="1">
        <v>32.69843864955448</v>
      </c>
      <c r="G526" s="35"/>
      <c r="H526" s="35"/>
      <c r="I526" s="35"/>
      <c r="J526" s="35"/>
      <c r="K526" s="35"/>
      <c r="L526" s="36"/>
      <c r="M526" s="36"/>
    </row>
    <row r="527">
      <c r="A527" s="2" t="s">
        <v>33</v>
      </c>
      <c r="B527" s="1" t="s">
        <v>431</v>
      </c>
      <c r="C527" s="2" t="s">
        <v>449</v>
      </c>
      <c r="D527" s="2" t="s">
        <v>4</v>
      </c>
      <c r="E527" s="2" t="s">
        <v>5</v>
      </c>
      <c r="F527" s="1">
        <v>32.90375651220181</v>
      </c>
      <c r="G527" s="35"/>
      <c r="H527" s="35"/>
      <c r="I527" s="35"/>
      <c r="J527" s="35"/>
      <c r="K527" s="35"/>
      <c r="L527" s="36"/>
      <c r="M527" s="36"/>
    </row>
    <row r="528">
      <c r="A528" s="2" t="s">
        <v>34</v>
      </c>
      <c r="B528" s="1" t="s">
        <v>432</v>
      </c>
      <c r="C528" s="2" t="s">
        <v>449</v>
      </c>
      <c r="D528" s="2" t="s">
        <v>4</v>
      </c>
      <c r="E528" s="2" t="s">
        <v>5</v>
      </c>
      <c r="F528" s="1">
        <v>19.50947603121516</v>
      </c>
      <c r="G528" s="35"/>
      <c r="H528" s="35"/>
      <c r="I528" s="35"/>
      <c r="J528" s="35"/>
      <c r="K528" s="35"/>
      <c r="L528" s="36"/>
      <c r="M528" s="36"/>
    </row>
    <row r="529">
      <c r="A529" s="2" t="s">
        <v>35</v>
      </c>
      <c r="B529" s="1" t="s">
        <v>433</v>
      </c>
      <c r="C529" s="2" t="s">
        <v>449</v>
      </c>
      <c r="D529" s="2" t="s">
        <v>4</v>
      </c>
      <c r="E529" s="2" t="s">
        <v>5</v>
      </c>
      <c r="F529" s="1">
        <v>28.505368511069584</v>
      </c>
      <c r="G529" s="35"/>
      <c r="H529" s="35"/>
      <c r="I529" s="35"/>
      <c r="J529" s="35"/>
      <c r="K529" s="35"/>
      <c r="L529" s="36"/>
      <c r="M529" s="36"/>
    </row>
    <row r="530">
      <c r="A530" s="2" t="s">
        <v>3</v>
      </c>
      <c r="B530" s="1" t="s">
        <v>418</v>
      </c>
      <c r="C530" s="2" t="s">
        <v>450</v>
      </c>
      <c r="D530" s="2" t="s">
        <v>4</v>
      </c>
      <c r="E530" s="2" t="s">
        <v>5</v>
      </c>
      <c r="F530" s="1">
        <v>33.452899965934584</v>
      </c>
      <c r="G530" s="35"/>
      <c r="H530" s="35"/>
      <c r="I530" s="35"/>
      <c r="J530" s="35"/>
      <c r="K530" s="35"/>
      <c r="L530" s="36"/>
      <c r="M530" s="36"/>
    </row>
    <row r="531">
      <c r="A531" s="2" t="s">
        <v>4</v>
      </c>
      <c r="B531" s="1" t="s">
        <v>401</v>
      </c>
      <c r="C531" s="2" t="s">
        <v>450</v>
      </c>
      <c r="D531" s="2" t="s">
        <v>4</v>
      </c>
      <c r="E531" s="2" t="s">
        <v>5</v>
      </c>
      <c r="F531" s="1">
        <v>26.846667178031755</v>
      </c>
      <c r="G531" s="35"/>
      <c r="H531" s="35"/>
      <c r="I531" s="35"/>
      <c r="J531" s="35"/>
      <c r="K531" s="35"/>
      <c r="L531" s="36"/>
      <c r="M531" s="36"/>
    </row>
    <row r="532">
      <c r="A532" s="2" t="s">
        <v>5</v>
      </c>
      <c r="B532" s="1" t="s">
        <v>402</v>
      </c>
      <c r="C532" s="2" t="s">
        <v>450</v>
      </c>
      <c r="D532" s="2" t="s">
        <v>4</v>
      </c>
      <c r="E532" s="2" t="s">
        <v>5</v>
      </c>
      <c r="F532" s="1">
        <v>33.28033132418741</v>
      </c>
      <c r="G532" s="35"/>
      <c r="H532" s="35"/>
      <c r="I532" s="35"/>
      <c r="J532" s="35"/>
      <c r="K532" s="35"/>
      <c r="L532" s="36"/>
      <c r="M532" s="36"/>
    </row>
    <row r="533">
      <c r="A533" s="2" t="s">
        <v>6</v>
      </c>
      <c r="B533" s="1" t="s">
        <v>403</v>
      </c>
      <c r="C533" s="2" t="s">
        <v>450</v>
      </c>
      <c r="D533" s="2" t="s">
        <v>4</v>
      </c>
      <c r="E533" s="2" t="s">
        <v>5</v>
      </c>
      <c r="F533" s="1">
        <v>24.746349913387775</v>
      </c>
      <c r="G533" s="35"/>
      <c r="H533" s="35"/>
      <c r="I533" s="35"/>
      <c r="J533" s="35"/>
      <c r="K533" s="35"/>
      <c r="L533" s="36"/>
      <c r="M533" s="36"/>
    </row>
    <row r="534">
      <c r="A534" s="2" t="s">
        <v>7</v>
      </c>
      <c r="B534" s="1" t="s">
        <v>404</v>
      </c>
      <c r="C534" s="2" t="s">
        <v>450</v>
      </c>
      <c r="D534" s="2" t="s">
        <v>4</v>
      </c>
      <c r="E534" s="2" t="s">
        <v>5</v>
      </c>
      <c r="F534" s="1">
        <v>37.51172241325414</v>
      </c>
      <c r="G534" s="35"/>
      <c r="H534" s="35"/>
      <c r="I534" s="35"/>
      <c r="J534" s="35"/>
      <c r="K534" s="35"/>
      <c r="L534" s="36"/>
      <c r="M534" s="36"/>
    </row>
    <row r="535">
      <c r="A535" s="2" t="s">
        <v>8</v>
      </c>
      <c r="B535" s="1" t="s">
        <v>408</v>
      </c>
      <c r="C535" s="2" t="s">
        <v>450</v>
      </c>
      <c r="D535" s="2" t="s">
        <v>4</v>
      </c>
      <c r="E535" s="2" t="s">
        <v>5</v>
      </c>
      <c r="F535" s="1">
        <v>36.46507557386913</v>
      </c>
      <c r="G535" s="35"/>
      <c r="H535" s="35"/>
      <c r="I535" s="35"/>
      <c r="J535" s="35"/>
      <c r="K535" s="35"/>
      <c r="L535" s="36"/>
      <c r="M535" s="36"/>
    </row>
    <row r="536">
      <c r="A536" s="2" t="s">
        <v>9</v>
      </c>
      <c r="B536" s="1" t="s">
        <v>409</v>
      </c>
      <c r="C536" s="2" t="s">
        <v>450</v>
      </c>
      <c r="D536" s="2" t="s">
        <v>4</v>
      </c>
      <c r="E536" s="2" t="s">
        <v>5</v>
      </c>
      <c r="F536" s="1">
        <v>9.154994049253869</v>
      </c>
      <c r="G536" s="35"/>
      <c r="H536" s="35"/>
      <c r="I536" s="35"/>
      <c r="J536" s="35"/>
      <c r="K536" s="35"/>
      <c r="L536" s="36"/>
      <c r="M536" s="36"/>
    </row>
    <row r="537">
      <c r="A537" s="2" t="s">
        <v>10</v>
      </c>
      <c r="B537" s="1" t="s">
        <v>407</v>
      </c>
      <c r="C537" s="2" t="s">
        <v>450</v>
      </c>
      <c r="D537" s="2" t="s">
        <v>4</v>
      </c>
      <c r="E537" s="2" t="s">
        <v>5</v>
      </c>
      <c r="F537" s="1">
        <v>52.20626622254576</v>
      </c>
      <c r="G537" s="35"/>
      <c r="H537" s="35"/>
      <c r="I537" s="35"/>
      <c r="J537" s="35"/>
      <c r="K537" s="35"/>
      <c r="L537" s="36"/>
      <c r="M537" s="36"/>
    </row>
    <row r="538">
      <c r="A538" s="2" t="s">
        <v>11</v>
      </c>
      <c r="B538" s="1" t="s">
        <v>406</v>
      </c>
      <c r="C538" s="2" t="s">
        <v>450</v>
      </c>
      <c r="D538" s="2" t="s">
        <v>4</v>
      </c>
      <c r="E538" s="2" t="s">
        <v>5</v>
      </c>
      <c r="F538" s="1">
        <v>50.60817060188821</v>
      </c>
      <c r="G538" s="35"/>
      <c r="H538" s="35"/>
      <c r="I538" s="35"/>
      <c r="J538" s="35"/>
      <c r="K538" s="35"/>
      <c r="L538" s="36"/>
      <c r="M538" s="36"/>
    </row>
    <row r="539">
      <c r="A539" s="2" t="s">
        <v>12</v>
      </c>
      <c r="B539" s="1" t="s">
        <v>405</v>
      </c>
      <c r="C539" s="2" t="s">
        <v>450</v>
      </c>
      <c r="D539" s="2" t="s">
        <v>4</v>
      </c>
      <c r="E539" s="2" t="s">
        <v>5</v>
      </c>
      <c r="F539" s="1">
        <v>53.4497349783974</v>
      </c>
      <c r="G539" s="35"/>
      <c r="H539" s="35"/>
      <c r="I539" s="35"/>
      <c r="J539" s="35"/>
      <c r="K539" s="35"/>
      <c r="L539" s="36"/>
      <c r="M539" s="36"/>
    </row>
    <row r="540">
      <c r="A540" s="2" t="s">
        <v>13</v>
      </c>
      <c r="B540" s="1" t="s">
        <v>410</v>
      </c>
      <c r="C540" s="2" t="s">
        <v>450</v>
      </c>
      <c r="D540" s="2" t="s">
        <v>4</v>
      </c>
      <c r="E540" s="2" t="s">
        <v>5</v>
      </c>
      <c r="F540" s="1">
        <v>44.05027604839657</v>
      </c>
      <c r="G540" s="35"/>
      <c r="H540" s="35"/>
      <c r="I540" s="35"/>
      <c r="J540" s="35"/>
      <c r="K540" s="35"/>
      <c r="L540" s="36"/>
      <c r="M540" s="36"/>
    </row>
    <row r="541">
      <c r="A541" s="2" t="s">
        <v>14</v>
      </c>
      <c r="B541" s="1" t="s">
        <v>412</v>
      </c>
      <c r="C541" s="2" t="s">
        <v>450</v>
      </c>
      <c r="D541" s="2" t="s">
        <v>4</v>
      </c>
      <c r="E541" s="2" t="s">
        <v>5</v>
      </c>
      <c r="F541" s="1">
        <v>20.628357713660456</v>
      </c>
      <c r="G541" s="35"/>
      <c r="H541" s="35"/>
      <c r="I541" s="35"/>
      <c r="J541" s="35"/>
      <c r="K541" s="35"/>
      <c r="L541" s="36"/>
      <c r="M541" s="36"/>
    </row>
    <row r="542">
      <c r="A542" s="2" t="s">
        <v>15</v>
      </c>
      <c r="B542" s="1" t="s">
        <v>411</v>
      </c>
      <c r="C542" s="2" t="s">
        <v>450</v>
      </c>
      <c r="D542" s="2" t="s">
        <v>4</v>
      </c>
      <c r="E542" s="2" t="s">
        <v>5</v>
      </c>
      <c r="F542" s="1">
        <v>23.622667261607916</v>
      </c>
      <c r="G542" s="35"/>
      <c r="H542" s="35"/>
      <c r="I542" s="35"/>
      <c r="J542" s="35"/>
      <c r="K542" s="35"/>
      <c r="L542" s="36"/>
      <c r="M542" s="36"/>
    </row>
    <row r="543">
      <c r="A543" s="2" t="s">
        <v>16</v>
      </c>
      <c r="B543" s="1" t="s">
        <v>413</v>
      </c>
      <c r="C543" s="2" t="s">
        <v>450</v>
      </c>
      <c r="D543" s="2" t="s">
        <v>4</v>
      </c>
      <c r="E543" s="2" t="s">
        <v>5</v>
      </c>
      <c r="F543" s="1">
        <v>29.46127946127946</v>
      </c>
      <c r="G543" s="35"/>
      <c r="H543" s="35"/>
      <c r="I543" s="35"/>
      <c r="J543" s="35"/>
      <c r="K543" s="35"/>
      <c r="L543" s="36"/>
      <c r="M543" s="36"/>
    </row>
    <row r="544">
      <c r="A544" s="2" t="s">
        <v>17</v>
      </c>
      <c r="B544" s="1" t="s">
        <v>414</v>
      </c>
      <c r="C544" s="2" t="s">
        <v>450</v>
      </c>
      <c r="D544" s="2" t="s">
        <v>4</v>
      </c>
      <c r="E544" s="2" t="s">
        <v>5</v>
      </c>
      <c r="F544" s="1">
        <v>31.27519390620222</v>
      </c>
      <c r="G544" s="35"/>
      <c r="H544" s="35"/>
      <c r="I544" s="35"/>
      <c r="J544" s="35"/>
      <c r="K544" s="35"/>
      <c r="L544" s="36"/>
      <c r="M544" s="36"/>
    </row>
    <row r="545">
      <c r="A545" s="2" t="s">
        <v>18</v>
      </c>
      <c r="B545" s="1" t="s">
        <v>415</v>
      </c>
      <c r="C545" s="2" t="s">
        <v>450</v>
      </c>
      <c r="D545" s="2" t="s">
        <v>4</v>
      </c>
      <c r="E545" s="2" t="s">
        <v>5</v>
      </c>
      <c r="F545" s="1">
        <v>24.744156501250135</v>
      </c>
      <c r="G545" s="35"/>
      <c r="H545" s="35"/>
      <c r="I545" s="35"/>
      <c r="J545" s="35"/>
      <c r="K545" s="35"/>
      <c r="L545" s="36"/>
      <c r="M545" s="36"/>
    </row>
    <row r="546">
      <c r="A546" s="2" t="s">
        <v>19</v>
      </c>
      <c r="B546" s="1" t="s">
        <v>416</v>
      </c>
      <c r="C546" s="2" t="s">
        <v>450</v>
      </c>
      <c r="D546" s="2" t="s">
        <v>4</v>
      </c>
      <c r="E546" s="2" t="s">
        <v>5</v>
      </c>
      <c r="F546" s="1">
        <v>32.45953750755524</v>
      </c>
      <c r="G546" s="35"/>
      <c r="H546" s="35"/>
      <c r="I546" s="35"/>
      <c r="J546" s="35"/>
      <c r="K546" s="35"/>
      <c r="L546" s="36"/>
      <c r="M546" s="36"/>
    </row>
    <row r="547">
      <c r="A547" s="2" t="s">
        <v>20</v>
      </c>
      <c r="B547" s="1" t="s">
        <v>417</v>
      </c>
      <c r="C547" s="2" t="s">
        <v>450</v>
      </c>
      <c r="D547" s="2" t="s">
        <v>4</v>
      </c>
      <c r="E547" s="2" t="s">
        <v>5</v>
      </c>
      <c r="F547" s="1">
        <v>23.482840752792782</v>
      </c>
      <c r="G547" s="35"/>
      <c r="H547" s="35"/>
      <c r="I547" s="35"/>
      <c r="J547" s="35"/>
      <c r="K547" s="35"/>
      <c r="L547" s="36"/>
      <c r="M547" s="36"/>
    </row>
    <row r="548">
      <c r="A548" s="2" t="s">
        <v>21</v>
      </c>
      <c r="B548" s="1" t="s">
        <v>419</v>
      </c>
      <c r="C548" s="2" t="s">
        <v>450</v>
      </c>
      <c r="D548" s="2" t="s">
        <v>4</v>
      </c>
      <c r="E548" s="2" t="s">
        <v>5</v>
      </c>
      <c r="F548" s="1">
        <v>40.590593130042116</v>
      </c>
      <c r="G548" s="35"/>
      <c r="H548" s="35"/>
      <c r="I548" s="35"/>
      <c r="J548" s="35"/>
      <c r="K548" s="35"/>
      <c r="L548" s="36"/>
      <c r="M548" s="36"/>
    </row>
    <row r="549">
      <c r="A549" s="2" t="s">
        <v>22</v>
      </c>
      <c r="B549" s="1" t="s">
        <v>420</v>
      </c>
      <c r="C549" s="2" t="s">
        <v>450</v>
      </c>
      <c r="D549" s="2" t="s">
        <v>4</v>
      </c>
      <c r="E549" s="2" t="s">
        <v>5</v>
      </c>
      <c r="F549" s="1">
        <v>35.154252599284135</v>
      </c>
      <c r="G549" s="35"/>
      <c r="H549" s="35"/>
      <c r="I549" s="35"/>
      <c r="J549" s="35"/>
      <c r="K549" s="35"/>
      <c r="L549" s="36"/>
      <c r="M549" s="36"/>
    </row>
    <row r="550">
      <c r="A550" s="2" t="s">
        <v>23</v>
      </c>
      <c r="B550" s="1" t="s">
        <v>421</v>
      </c>
      <c r="C550" s="2" t="s">
        <v>450</v>
      </c>
      <c r="D550" s="2" t="s">
        <v>4</v>
      </c>
      <c r="E550" s="2" t="s">
        <v>5</v>
      </c>
      <c r="F550" s="1">
        <v>44.823540268677576</v>
      </c>
      <c r="G550" s="35"/>
      <c r="H550" s="35"/>
      <c r="I550" s="35"/>
      <c r="J550" s="35"/>
      <c r="K550" s="35"/>
      <c r="L550" s="36"/>
      <c r="M550" s="36"/>
    </row>
    <row r="551">
      <c r="A551" s="2" t="s">
        <v>24</v>
      </c>
      <c r="B551" s="1" t="s">
        <v>422</v>
      </c>
      <c r="C551" s="2" t="s">
        <v>450</v>
      </c>
      <c r="D551" s="2" t="s">
        <v>4</v>
      </c>
      <c r="E551" s="2" t="s">
        <v>5</v>
      </c>
      <c r="F551" s="1">
        <v>28.363506701891442</v>
      </c>
      <c r="G551" s="35"/>
      <c r="H551" s="35"/>
      <c r="I551" s="35"/>
      <c r="J551" s="35"/>
      <c r="K551" s="35"/>
      <c r="L551" s="36"/>
      <c r="M551" s="36"/>
    </row>
    <row r="552">
      <c r="A552" s="2" t="s">
        <v>25</v>
      </c>
      <c r="B552" s="1" t="s">
        <v>423</v>
      </c>
      <c r="C552" s="2" t="s">
        <v>450</v>
      </c>
      <c r="D552" s="2" t="s">
        <v>4</v>
      </c>
      <c r="E552" s="2" t="s">
        <v>5</v>
      </c>
      <c r="F552" s="1">
        <v>27.046963363658715</v>
      </c>
      <c r="G552" s="35"/>
      <c r="H552" s="35"/>
      <c r="I552" s="35"/>
      <c r="J552" s="35"/>
      <c r="K552" s="35"/>
      <c r="L552" s="36"/>
      <c r="M552" s="36"/>
    </row>
    <row r="553">
      <c r="A553" s="2" t="s">
        <v>26</v>
      </c>
      <c r="B553" s="1" t="s">
        <v>424</v>
      </c>
      <c r="C553" s="2" t="s">
        <v>450</v>
      </c>
      <c r="D553" s="2" t="s">
        <v>4</v>
      </c>
      <c r="E553" s="2" t="s">
        <v>5</v>
      </c>
      <c r="F553" s="1">
        <v>36.303630363036305</v>
      </c>
      <c r="G553" s="35"/>
      <c r="H553" s="35"/>
      <c r="I553" s="35"/>
      <c r="J553" s="35"/>
      <c r="K553" s="35"/>
      <c r="L553" s="36"/>
      <c r="M553" s="36"/>
    </row>
    <row r="554">
      <c r="A554" s="2" t="s">
        <v>27</v>
      </c>
      <c r="B554" s="1" t="s">
        <v>426</v>
      </c>
      <c r="C554" s="2" t="s">
        <v>450</v>
      </c>
      <c r="D554" s="2" t="s">
        <v>4</v>
      </c>
      <c r="E554" s="2" t="s">
        <v>5</v>
      </c>
      <c r="F554" s="1">
        <v>16.41732849022143</v>
      </c>
      <c r="G554" s="35"/>
      <c r="H554" s="35"/>
      <c r="I554" s="35"/>
      <c r="J554" s="35"/>
      <c r="K554" s="35"/>
      <c r="L554" s="36"/>
      <c r="M554" s="36"/>
    </row>
    <row r="555">
      <c r="A555" s="2" t="s">
        <v>28</v>
      </c>
      <c r="B555" s="1" t="s">
        <v>425</v>
      </c>
      <c r="C555" s="2" t="s">
        <v>450</v>
      </c>
      <c r="D555" s="2" t="s">
        <v>4</v>
      </c>
      <c r="E555" s="2" t="s">
        <v>5</v>
      </c>
      <c r="F555" s="1">
        <v>41.241365089184455</v>
      </c>
      <c r="G555" s="35"/>
      <c r="H555" s="35"/>
      <c r="I555" s="35"/>
      <c r="J555" s="35"/>
      <c r="K555" s="35"/>
      <c r="L555" s="36"/>
      <c r="M555" s="36"/>
    </row>
    <row r="556">
      <c r="A556" s="2" t="s">
        <v>29</v>
      </c>
      <c r="B556" s="1" t="s">
        <v>427</v>
      </c>
      <c r="C556" s="2" t="s">
        <v>450</v>
      </c>
      <c r="D556" s="2" t="s">
        <v>4</v>
      </c>
      <c r="E556" s="2" t="s">
        <v>5</v>
      </c>
      <c r="F556" s="1">
        <v>29.008791895389834</v>
      </c>
      <c r="G556" s="35"/>
      <c r="H556" s="35"/>
      <c r="I556" s="35"/>
      <c r="J556" s="35"/>
      <c r="K556" s="35"/>
      <c r="L556" s="36"/>
      <c r="M556" s="36"/>
    </row>
    <row r="557">
      <c r="A557" s="2" t="s">
        <v>30</v>
      </c>
      <c r="B557" s="1" t="s">
        <v>428</v>
      </c>
      <c r="C557" s="2" t="s">
        <v>450</v>
      </c>
      <c r="D557" s="2" t="s">
        <v>4</v>
      </c>
      <c r="E557" s="2" t="s">
        <v>5</v>
      </c>
      <c r="F557" s="1">
        <v>36.14920584713405</v>
      </c>
      <c r="G557" s="35"/>
      <c r="H557" s="35"/>
      <c r="I557" s="35"/>
      <c r="J557" s="35"/>
      <c r="K557" s="35"/>
      <c r="L557" s="36"/>
      <c r="M557" s="36"/>
    </row>
    <row r="558">
      <c r="A558" s="2" t="s">
        <v>31</v>
      </c>
      <c r="B558" s="1" t="s">
        <v>429</v>
      </c>
      <c r="C558" s="2" t="s">
        <v>450</v>
      </c>
      <c r="D558" s="2" t="s">
        <v>4</v>
      </c>
      <c r="E558" s="2" t="s">
        <v>5</v>
      </c>
      <c r="F558" s="1">
        <v>34.32638976712254</v>
      </c>
      <c r="G558" s="35"/>
      <c r="H558" s="35"/>
      <c r="I558" s="35"/>
      <c r="J558" s="35"/>
      <c r="K558" s="35"/>
      <c r="L558" s="36"/>
      <c r="M558" s="36"/>
    </row>
    <row r="559">
      <c r="A559" s="2" t="s">
        <v>32</v>
      </c>
      <c r="B559" s="1" t="s">
        <v>430</v>
      </c>
      <c r="C559" s="2" t="s">
        <v>450</v>
      </c>
      <c r="D559" s="2" t="s">
        <v>4</v>
      </c>
      <c r="E559" s="2" t="s">
        <v>5</v>
      </c>
      <c r="F559" s="1">
        <v>24.741247783596553</v>
      </c>
      <c r="G559" s="35"/>
      <c r="H559" s="35"/>
      <c r="I559" s="35"/>
      <c r="J559" s="35"/>
      <c r="K559" s="35"/>
      <c r="L559" s="36"/>
      <c r="M559" s="36"/>
    </row>
    <row r="560">
      <c r="A560" s="2" t="s">
        <v>33</v>
      </c>
      <c r="B560" s="1" t="s">
        <v>431</v>
      </c>
      <c r="C560" s="2" t="s">
        <v>450</v>
      </c>
      <c r="D560" s="2" t="s">
        <v>4</v>
      </c>
      <c r="E560" s="2" t="s">
        <v>5</v>
      </c>
      <c r="F560" s="1">
        <v>30.841902783075913</v>
      </c>
      <c r="G560" s="35"/>
      <c r="H560" s="35"/>
      <c r="I560" s="35"/>
      <c r="J560" s="35"/>
      <c r="K560" s="35"/>
      <c r="L560" s="36"/>
      <c r="M560" s="36"/>
    </row>
    <row r="561">
      <c r="A561" s="2" t="s">
        <v>34</v>
      </c>
      <c r="B561" s="1" t="s">
        <v>432</v>
      </c>
      <c r="C561" s="2" t="s">
        <v>450</v>
      </c>
      <c r="D561" s="2" t="s">
        <v>4</v>
      </c>
      <c r="E561" s="2" t="s">
        <v>5</v>
      </c>
      <c r="F561" s="1">
        <v>50.427230704580474</v>
      </c>
      <c r="G561" s="35"/>
      <c r="H561" s="35"/>
      <c r="I561" s="35"/>
      <c r="J561" s="35"/>
      <c r="K561" s="35"/>
      <c r="L561" s="36"/>
      <c r="M561" s="36"/>
    </row>
    <row r="562">
      <c r="A562" s="2" t="s">
        <v>35</v>
      </c>
      <c r="B562" s="1" t="s">
        <v>433</v>
      </c>
      <c r="C562" s="2" t="s">
        <v>450</v>
      </c>
      <c r="D562" s="2" t="s">
        <v>4</v>
      </c>
      <c r="E562" s="2" t="s">
        <v>5</v>
      </c>
      <c r="F562" s="1">
        <v>22.50659121599897</v>
      </c>
      <c r="G562" s="35"/>
      <c r="H562" s="35"/>
      <c r="I562" s="35"/>
      <c r="J562" s="35"/>
      <c r="K562" s="35"/>
      <c r="L562" s="36"/>
      <c r="M562" s="36"/>
    </row>
    <row r="563">
      <c r="A563" s="2" t="s">
        <v>3</v>
      </c>
      <c r="B563" s="1" t="s">
        <v>418</v>
      </c>
      <c r="C563" s="2" t="s">
        <v>451</v>
      </c>
      <c r="D563" s="2" t="s">
        <v>4</v>
      </c>
      <c r="E563" s="2" t="s">
        <v>5</v>
      </c>
      <c r="F563" s="1">
        <v>32.782941549666155</v>
      </c>
      <c r="G563" s="35"/>
      <c r="H563" s="35"/>
      <c r="I563" s="35"/>
      <c r="J563" s="35"/>
      <c r="K563" s="35"/>
      <c r="L563" s="36"/>
      <c r="M563" s="36"/>
    </row>
    <row r="564">
      <c r="A564" s="2" t="s">
        <v>4</v>
      </c>
      <c r="B564" s="1" t="s">
        <v>401</v>
      </c>
      <c r="C564" s="2" t="s">
        <v>451</v>
      </c>
      <c r="D564" s="2" t="s">
        <v>4</v>
      </c>
      <c r="E564" s="2" t="s">
        <v>5</v>
      </c>
      <c r="F564" s="1">
        <v>15.182570409170273</v>
      </c>
      <c r="G564" s="35"/>
      <c r="H564" s="35"/>
      <c r="I564" s="35"/>
      <c r="J564" s="35"/>
      <c r="K564" s="35"/>
      <c r="L564" s="36"/>
      <c r="M564" s="36"/>
    </row>
    <row r="565">
      <c r="A565" s="2" t="s">
        <v>5</v>
      </c>
      <c r="B565" s="1" t="s">
        <v>402</v>
      </c>
      <c r="C565" s="2" t="s">
        <v>451</v>
      </c>
      <c r="D565" s="2" t="s">
        <v>4</v>
      </c>
      <c r="E565" s="2" t="s">
        <v>5</v>
      </c>
      <c r="F565" s="1">
        <v>38.59300915205645</v>
      </c>
      <c r="G565" s="35"/>
      <c r="H565" s="35"/>
      <c r="I565" s="35"/>
      <c r="J565" s="35"/>
      <c r="K565" s="35"/>
      <c r="L565" s="36"/>
      <c r="M565" s="36"/>
    </row>
    <row r="566">
      <c r="A566" s="2" t="s">
        <v>6</v>
      </c>
      <c r="B566" s="1" t="s">
        <v>403</v>
      </c>
      <c r="C566" s="2" t="s">
        <v>451</v>
      </c>
      <c r="D566" s="2" t="s">
        <v>4</v>
      </c>
      <c r="E566" s="2" t="s">
        <v>5</v>
      </c>
      <c r="F566" s="1">
        <v>40.74979625101874</v>
      </c>
      <c r="G566" s="35"/>
      <c r="H566" s="35"/>
      <c r="I566" s="35"/>
      <c r="J566" s="35"/>
      <c r="K566" s="35"/>
      <c r="L566" s="36"/>
      <c r="M566" s="36"/>
    </row>
    <row r="567">
      <c r="A567" s="2" t="s">
        <v>7</v>
      </c>
      <c r="B567" s="1" t="s">
        <v>404</v>
      </c>
      <c r="C567" s="2" t="s">
        <v>451</v>
      </c>
      <c r="D567" s="2" t="s">
        <v>4</v>
      </c>
      <c r="E567" s="2" t="s">
        <v>5</v>
      </c>
      <c r="F567" s="1">
        <v>12.832852101379531</v>
      </c>
      <c r="G567" s="35"/>
      <c r="H567" s="35"/>
      <c r="I567" s="35"/>
      <c r="J567" s="35"/>
      <c r="K567" s="35"/>
      <c r="L567" s="36"/>
      <c r="M567" s="36"/>
    </row>
    <row r="568">
      <c r="A568" s="2" t="s">
        <v>8</v>
      </c>
      <c r="B568" s="1" t="s">
        <v>408</v>
      </c>
      <c r="C568" s="2" t="s">
        <v>451</v>
      </c>
      <c r="D568" s="2" t="s">
        <v>4</v>
      </c>
      <c r="E568" s="2" t="s">
        <v>5</v>
      </c>
      <c r="F568" s="1">
        <v>30.804356098356497</v>
      </c>
      <c r="G568" s="35"/>
      <c r="H568" s="35"/>
      <c r="I568" s="35"/>
      <c r="J568" s="35"/>
      <c r="K568" s="35"/>
      <c r="L568" s="36"/>
      <c r="M568" s="36"/>
    </row>
    <row r="569">
      <c r="A569" s="2" t="s">
        <v>9</v>
      </c>
      <c r="B569" s="1" t="s">
        <v>409</v>
      </c>
      <c r="C569" s="2" t="s">
        <v>451</v>
      </c>
      <c r="D569" s="2" t="s">
        <v>4</v>
      </c>
      <c r="E569" s="2" t="s">
        <v>5</v>
      </c>
      <c r="F569" s="1">
        <v>36.80868685009662</v>
      </c>
      <c r="G569" s="35"/>
      <c r="H569" s="35"/>
      <c r="I569" s="35"/>
      <c r="J569" s="35"/>
      <c r="K569" s="35"/>
      <c r="L569" s="36"/>
      <c r="M569" s="36"/>
    </row>
    <row r="570">
      <c r="A570" s="2" t="s">
        <v>10</v>
      </c>
      <c r="B570" s="1" t="s">
        <v>407</v>
      </c>
      <c r="C570" s="2" t="s">
        <v>451</v>
      </c>
      <c r="D570" s="2" t="s">
        <v>4</v>
      </c>
      <c r="E570" s="2" t="s">
        <v>5</v>
      </c>
      <c r="F570" s="1">
        <v>41.35559279977363</v>
      </c>
      <c r="G570" s="35"/>
      <c r="H570" s="35"/>
      <c r="I570" s="35"/>
      <c r="J570" s="35"/>
      <c r="K570" s="35"/>
      <c r="L570" s="36"/>
      <c r="M570" s="36"/>
    </row>
    <row r="571">
      <c r="A571" s="2" t="s">
        <v>11</v>
      </c>
      <c r="B571" s="1" t="s">
        <v>406</v>
      </c>
      <c r="C571" s="2" t="s">
        <v>451</v>
      </c>
      <c r="D571" s="2" t="s">
        <v>4</v>
      </c>
      <c r="E571" s="2" t="s">
        <v>5</v>
      </c>
      <c r="F571" s="1">
        <v>51.52602923243392</v>
      </c>
      <c r="G571" s="35"/>
      <c r="H571" s="35"/>
      <c r="I571" s="35"/>
      <c r="J571" s="35"/>
      <c r="K571" s="35"/>
      <c r="L571" s="36"/>
      <c r="M571" s="36"/>
    </row>
    <row r="572">
      <c r="A572" s="2" t="s">
        <v>12</v>
      </c>
      <c r="B572" s="1" t="s">
        <v>405</v>
      </c>
      <c r="C572" s="2" t="s">
        <v>451</v>
      </c>
      <c r="D572" s="2" t="s">
        <v>4</v>
      </c>
      <c r="E572" s="2" t="s">
        <v>5</v>
      </c>
      <c r="F572" s="1">
        <v>54.35283279594657</v>
      </c>
      <c r="G572" s="35"/>
      <c r="H572" s="35"/>
      <c r="I572" s="35"/>
      <c r="J572" s="35"/>
      <c r="K572" s="35"/>
      <c r="L572" s="36"/>
      <c r="M572" s="36"/>
    </row>
    <row r="573">
      <c r="A573" s="2" t="s">
        <v>13</v>
      </c>
      <c r="B573" s="1" t="s">
        <v>410</v>
      </c>
      <c r="C573" s="2" t="s">
        <v>451</v>
      </c>
      <c r="D573" s="2" t="s">
        <v>4</v>
      </c>
      <c r="E573" s="2" t="s">
        <v>5</v>
      </c>
      <c r="F573" s="1">
        <v>47.70138930296345</v>
      </c>
      <c r="G573" s="35"/>
      <c r="H573" s="35"/>
      <c r="I573" s="35"/>
      <c r="J573" s="35"/>
      <c r="K573" s="35"/>
      <c r="L573" s="36"/>
      <c r="M573" s="36"/>
    </row>
    <row r="574">
      <c r="A574" s="2" t="s">
        <v>14</v>
      </c>
      <c r="B574" s="1" t="s">
        <v>412</v>
      </c>
      <c r="C574" s="2" t="s">
        <v>451</v>
      </c>
      <c r="D574" s="2" t="s">
        <v>4</v>
      </c>
      <c r="E574" s="2" t="s">
        <v>5</v>
      </c>
      <c r="F574" s="1">
        <v>24.04595449080465</v>
      </c>
      <c r="G574" s="35"/>
      <c r="H574" s="35"/>
      <c r="I574" s="35"/>
      <c r="J574" s="35"/>
      <c r="K574" s="35"/>
      <c r="L574" s="36"/>
      <c r="M574" s="36"/>
    </row>
    <row r="575">
      <c r="A575" s="2" t="s">
        <v>15</v>
      </c>
      <c r="B575" s="1" t="s">
        <v>411</v>
      </c>
      <c r="C575" s="2" t="s">
        <v>451</v>
      </c>
      <c r="D575" s="2" t="s">
        <v>4</v>
      </c>
      <c r="E575" s="2" t="s">
        <v>5</v>
      </c>
      <c r="F575" s="1">
        <v>49.11526157195386</v>
      </c>
      <c r="G575" s="35"/>
      <c r="H575" s="35"/>
      <c r="I575" s="35"/>
      <c r="J575" s="35"/>
      <c r="K575" s="35"/>
      <c r="L575" s="36"/>
      <c r="M575" s="36"/>
    </row>
    <row r="576">
      <c r="A576" s="2" t="s">
        <v>16</v>
      </c>
      <c r="B576" s="1" t="s">
        <v>413</v>
      </c>
      <c r="C576" s="2" t="s">
        <v>451</v>
      </c>
      <c r="D576" s="2" t="s">
        <v>4</v>
      </c>
      <c r="E576" s="2" t="s">
        <v>5</v>
      </c>
      <c r="F576" s="1">
        <v>23.436667731969745</v>
      </c>
      <c r="G576" s="35"/>
      <c r="H576" s="35"/>
      <c r="I576" s="35"/>
      <c r="J576" s="35"/>
      <c r="K576" s="35"/>
      <c r="L576" s="36"/>
      <c r="M576" s="36"/>
    </row>
    <row r="577">
      <c r="A577" s="2" t="s">
        <v>17</v>
      </c>
      <c r="B577" s="1" t="s">
        <v>414</v>
      </c>
      <c r="C577" s="2" t="s">
        <v>451</v>
      </c>
      <c r="D577" s="2" t="s">
        <v>4</v>
      </c>
      <c r="E577" s="2" t="s">
        <v>5</v>
      </c>
      <c r="F577" s="1">
        <v>34.07865910908648</v>
      </c>
      <c r="G577" s="35"/>
      <c r="H577" s="35"/>
      <c r="I577" s="35"/>
      <c r="J577" s="35"/>
      <c r="K577" s="35"/>
      <c r="L577" s="36"/>
      <c r="M577" s="36"/>
    </row>
    <row r="578">
      <c r="A578" s="2" t="s">
        <v>18</v>
      </c>
      <c r="B578" s="1" t="s">
        <v>415</v>
      </c>
      <c r="C578" s="2" t="s">
        <v>451</v>
      </c>
      <c r="D578" s="2" t="s">
        <v>4</v>
      </c>
      <c r="E578" s="2" t="s">
        <v>5</v>
      </c>
      <c r="F578" s="1">
        <v>26.18349392542941</v>
      </c>
      <c r="G578" s="35"/>
      <c r="H578" s="35"/>
      <c r="I578" s="35"/>
      <c r="J578" s="35"/>
      <c r="K578" s="35"/>
      <c r="L578" s="36"/>
      <c r="M578" s="36"/>
    </row>
    <row r="579">
      <c r="A579" s="2" t="s">
        <v>19</v>
      </c>
      <c r="B579" s="1" t="s">
        <v>416</v>
      </c>
      <c r="C579" s="2" t="s">
        <v>451</v>
      </c>
      <c r="D579" s="2" t="s">
        <v>4</v>
      </c>
      <c r="E579" s="2" t="s">
        <v>5</v>
      </c>
      <c r="F579" s="1">
        <v>34.479306854708646</v>
      </c>
      <c r="G579" s="35"/>
      <c r="H579" s="35"/>
      <c r="I579" s="35"/>
      <c r="J579" s="35"/>
      <c r="K579" s="35"/>
      <c r="L579" s="36"/>
      <c r="M579" s="36"/>
    </row>
    <row r="580">
      <c r="A580" s="2" t="s">
        <v>20</v>
      </c>
      <c r="B580" s="1" t="s">
        <v>417</v>
      </c>
      <c r="C580" s="2" t="s">
        <v>451</v>
      </c>
      <c r="D580" s="2" t="s">
        <v>4</v>
      </c>
      <c r="E580" s="2" t="s">
        <v>5</v>
      </c>
      <c r="F580" s="1">
        <v>13.515796587261361</v>
      </c>
      <c r="G580" s="35"/>
      <c r="H580" s="35"/>
      <c r="I580" s="35"/>
      <c r="J580" s="35"/>
      <c r="K580" s="35"/>
      <c r="L580" s="36"/>
      <c r="M580" s="36"/>
    </row>
    <row r="581">
      <c r="A581" s="2" t="s">
        <v>21</v>
      </c>
      <c r="B581" s="1" t="s">
        <v>419</v>
      </c>
      <c r="C581" s="2" t="s">
        <v>451</v>
      </c>
      <c r="D581" s="2" t="s">
        <v>4</v>
      </c>
      <c r="E581" s="2" t="s">
        <v>5</v>
      </c>
      <c r="F581" s="1">
        <v>41.08041491219061</v>
      </c>
      <c r="G581" s="35"/>
      <c r="H581" s="35"/>
      <c r="I581" s="35"/>
      <c r="J581" s="35"/>
      <c r="K581" s="35"/>
      <c r="L581" s="36"/>
      <c r="M581" s="36"/>
    </row>
    <row r="582">
      <c r="A582" s="2" t="s">
        <v>22</v>
      </c>
      <c r="B582" s="1" t="s">
        <v>420</v>
      </c>
      <c r="C582" s="2" t="s">
        <v>451</v>
      </c>
      <c r="D582" s="2" t="s">
        <v>4</v>
      </c>
      <c r="E582" s="2" t="s">
        <v>5</v>
      </c>
      <c r="F582" s="1">
        <v>25.977534628053657</v>
      </c>
      <c r="G582" s="35"/>
      <c r="H582" s="35"/>
      <c r="I582" s="35"/>
      <c r="J582" s="35"/>
      <c r="K582" s="35"/>
      <c r="L582" s="36"/>
      <c r="M582" s="36"/>
    </row>
    <row r="583">
      <c r="A583" s="2" t="s">
        <v>23</v>
      </c>
      <c r="B583" s="1" t="s">
        <v>421</v>
      </c>
      <c r="C583" s="2" t="s">
        <v>451</v>
      </c>
      <c r="D583" s="2" t="s">
        <v>4</v>
      </c>
      <c r="E583" s="2" t="s">
        <v>5</v>
      </c>
      <c r="F583" s="1">
        <v>30.282682255664838</v>
      </c>
      <c r="G583" s="35"/>
      <c r="H583" s="35"/>
      <c r="I583" s="35"/>
      <c r="J583" s="35"/>
      <c r="K583" s="35"/>
      <c r="L583" s="36"/>
      <c r="M583" s="36"/>
    </row>
    <row r="584">
      <c r="A584" s="2" t="s">
        <v>24</v>
      </c>
      <c r="B584" s="1" t="s">
        <v>422</v>
      </c>
      <c r="C584" s="2" t="s">
        <v>451</v>
      </c>
      <c r="D584" s="2" t="s">
        <v>4</v>
      </c>
      <c r="E584" s="2" t="s">
        <v>5</v>
      </c>
      <c r="F584" s="1">
        <v>30.519146748907737</v>
      </c>
      <c r="G584" s="35"/>
      <c r="H584" s="35"/>
      <c r="I584" s="35"/>
      <c r="J584" s="35"/>
      <c r="K584" s="35"/>
      <c r="L584" s="36"/>
      <c r="M584" s="36"/>
    </row>
    <row r="585">
      <c r="A585" s="2" t="s">
        <v>25</v>
      </c>
      <c r="B585" s="1" t="s">
        <v>423</v>
      </c>
      <c r="C585" s="2" t="s">
        <v>451</v>
      </c>
      <c r="D585" s="2" t="s">
        <v>4</v>
      </c>
      <c r="E585" s="2" t="s">
        <v>5</v>
      </c>
      <c r="F585" s="1">
        <v>21.990910423691542</v>
      </c>
      <c r="G585" s="35"/>
      <c r="H585" s="35"/>
      <c r="I585" s="35"/>
      <c r="J585" s="35"/>
      <c r="K585" s="35"/>
      <c r="L585" s="36"/>
      <c r="M585" s="36"/>
    </row>
    <row r="586">
      <c r="A586" s="2" t="s">
        <v>26</v>
      </c>
      <c r="B586" s="1" t="s">
        <v>424</v>
      </c>
      <c r="C586" s="2" t="s">
        <v>451</v>
      </c>
      <c r="D586" s="2" t="s">
        <v>4</v>
      </c>
      <c r="E586" s="2" t="s">
        <v>5</v>
      </c>
      <c r="F586" s="1">
        <v>41.193992014703085</v>
      </c>
      <c r="G586" s="35"/>
      <c r="H586" s="35"/>
      <c r="I586" s="35"/>
      <c r="J586" s="35"/>
      <c r="K586" s="35"/>
      <c r="L586" s="36"/>
      <c r="M586" s="36"/>
    </row>
    <row r="587">
      <c r="A587" s="2" t="s">
        <v>27</v>
      </c>
      <c r="B587" s="1" t="s">
        <v>426</v>
      </c>
      <c r="C587" s="2" t="s">
        <v>451</v>
      </c>
      <c r="D587" s="2" t="s">
        <v>4</v>
      </c>
      <c r="E587" s="2" t="s">
        <v>5</v>
      </c>
      <c r="F587" s="1">
        <v>26.576171395862296</v>
      </c>
      <c r="G587" s="35"/>
      <c r="H587" s="35"/>
      <c r="I587" s="35"/>
      <c r="J587" s="35"/>
      <c r="K587" s="35"/>
      <c r="L587" s="36"/>
      <c r="M587" s="36"/>
    </row>
    <row r="588">
      <c r="A588" s="2" t="s">
        <v>28</v>
      </c>
      <c r="B588" s="1" t="s">
        <v>425</v>
      </c>
      <c r="C588" s="2" t="s">
        <v>451</v>
      </c>
      <c r="D588" s="2" t="s">
        <v>4</v>
      </c>
      <c r="E588" s="2" t="s">
        <v>5</v>
      </c>
      <c r="F588" s="1">
        <v>24.64166906238449</v>
      </c>
      <c r="G588" s="35"/>
      <c r="H588" s="35"/>
      <c r="I588" s="35"/>
      <c r="J588" s="35"/>
      <c r="K588" s="35"/>
      <c r="L588" s="36"/>
      <c r="M588" s="36"/>
    </row>
    <row r="589">
      <c r="A589" s="2" t="s">
        <v>29</v>
      </c>
      <c r="B589" s="1" t="s">
        <v>427</v>
      </c>
      <c r="C589" s="2" t="s">
        <v>451</v>
      </c>
      <c r="D589" s="2" t="s">
        <v>4</v>
      </c>
      <c r="E589" s="2" t="s">
        <v>5</v>
      </c>
      <c r="F589" s="1">
        <v>29.18724741805119</v>
      </c>
      <c r="G589" s="35"/>
      <c r="H589" s="35"/>
      <c r="I589" s="35"/>
      <c r="J589" s="35"/>
      <c r="K589" s="35"/>
      <c r="L589" s="36"/>
      <c r="M589" s="36"/>
    </row>
    <row r="590">
      <c r="A590" s="2" t="s">
        <v>30</v>
      </c>
      <c r="B590" s="1" t="s">
        <v>428</v>
      </c>
      <c r="C590" s="2" t="s">
        <v>451</v>
      </c>
      <c r="D590" s="2" t="s">
        <v>4</v>
      </c>
      <c r="E590" s="2" t="s">
        <v>5</v>
      </c>
      <c r="F590" s="1">
        <v>36.9020711287421</v>
      </c>
      <c r="G590" s="35"/>
      <c r="H590" s="35"/>
      <c r="I590" s="35"/>
      <c r="J590" s="35"/>
      <c r="K590" s="35"/>
      <c r="L590" s="36"/>
      <c r="M590" s="36"/>
    </row>
    <row r="591">
      <c r="A591" s="2" t="s">
        <v>31</v>
      </c>
      <c r="B591" s="1" t="s">
        <v>429</v>
      </c>
      <c r="C591" s="2" t="s">
        <v>451</v>
      </c>
      <c r="D591" s="2" t="s">
        <v>4</v>
      </c>
      <c r="E591" s="2" t="s">
        <v>5</v>
      </c>
      <c r="F591" s="1">
        <v>30.604713125821377</v>
      </c>
      <c r="G591" s="35"/>
      <c r="H591" s="35"/>
      <c r="I591" s="35"/>
      <c r="J591" s="35"/>
      <c r="K591" s="35"/>
      <c r="L591" s="36"/>
      <c r="M591" s="36"/>
    </row>
    <row r="592">
      <c r="A592" s="2" t="s">
        <v>32</v>
      </c>
      <c r="B592" s="1" t="s">
        <v>430</v>
      </c>
      <c r="C592" s="2" t="s">
        <v>451</v>
      </c>
      <c r="D592" s="2" t="s">
        <v>4</v>
      </c>
      <c r="E592" s="2" t="s">
        <v>5</v>
      </c>
      <c r="F592" s="1">
        <v>36.82789098944267</v>
      </c>
      <c r="G592" s="35"/>
      <c r="H592" s="35"/>
      <c r="I592" s="35"/>
      <c r="J592" s="35"/>
      <c r="K592" s="35"/>
      <c r="L592" s="36"/>
      <c r="M592" s="36"/>
    </row>
    <row r="593">
      <c r="A593" s="2" t="s">
        <v>33</v>
      </c>
      <c r="B593" s="1" t="s">
        <v>431</v>
      </c>
      <c r="C593" s="2" t="s">
        <v>451</v>
      </c>
      <c r="D593" s="2" t="s">
        <v>4</v>
      </c>
      <c r="E593" s="2" t="s">
        <v>5</v>
      </c>
      <c r="F593" s="1">
        <v>31.465028277124098</v>
      </c>
      <c r="G593" s="35"/>
      <c r="H593" s="35"/>
      <c r="I593" s="35"/>
      <c r="J593" s="35"/>
      <c r="K593" s="35"/>
      <c r="L593" s="36"/>
      <c r="M593" s="36"/>
    </row>
    <row r="594">
      <c r="A594" s="2" t="s">
        <v>34</v>
      </c>
      <c r="B594" s="1" t="s">
        <v>432</v>
      </c>
      <c r="C594" s="2" t="s">
        <v>451</v>
      </c>
      <c r="D594" s="2" t="s">
        <v>4</v>
      </c>
      <c r="E594" s="2" t="s">
        <v>5</v>
      </c>
      <c r="F594" s="1">
        <v>19.49209177990644</v>
      </c>
      <c r="G594" s="35"/>
      <c r="H594" s="35"/>
      <c r="I594" s="35"/>
      <c r="J594" s="35"/>
      <c r="K594" s="35"/>
      <c r="L594" s="36"/>
      <c r="M594" s="36"/>
    </row>
    <row r="595">
      <c r="A595" s="2" t="s">
        <v>35</v>
      </c>
      <c r="B595" s="1" t="s">
        <v>433</v>
      </c>
      <c r="C595" s="2" t="s">
        <v>451</v>
      </c>
      <c r="D595" s="2" t="s">
        <v>4</v>
      </c>
      <c r="E595" s="2" t="s">
        <v>5</v>
      </c>
      <c r="F595" s="1">
        <v>32.08213025344883</v>
      </c>
      <c r="G595" s="35"/>
      <c r="H595" s="35"/>
      <c r="I595" s="35"/>
      <c r="J595" s="35"/>
      <c r="K595" s="35"/>
      <c r="L595" s="36"/>
      <c r="M595" s="36"/>
    </row>
    <row r="596">
      <c r="A596" s="2" t="s">
        <v>3</v>
      </c>
      <c r="B596" s="1" t="s">
        <v>418</v>
      </c>
      <c r="C596" s="2" t="s">
        <v>452</v>
      </c>
      <c r="D596" s="2" t="s">
        <v>4</v>
      </c>
      <c r="E596" s="2" t="s">
        <v>5</v>
      </c>
      <c r="F596" s="1">
        <v>47.92545181790597</v>
      </c>
      <c r="G596" s="35"/>
      <c r="H596" s="35"/>
      <c r="I596" s="35"/>
      <c r="J596" s="35"/>
      <c r="K596" s="35"/>
      <c r="L596" s="36"/>
      <c r="M596" s="36"/>
    </row>
    <row r="597">
      <c r="A597" s="2" t="s">
        <v>4</v>
      </c>
      <c r="B597" s="1" t="s">
        <v>401</v>
      </c>
      <c r="C597" s="2" t="s">
        <v>452</v>
      </c>
      <c r="D597" s="2" t="s">
        <v>4</v>
      </c>
      <c r="E597" s="2" t="s">
        <v>5</v>
      </c>
      <c r="F597" s="1">
        <v>52.5249493509417</v>
      </c>
      <c r="G597" s="35"/>
      <c r="H597" s="35"/>
      <c r="I597" s="35"/>
      <c r="J597" s="35"/>
      <c r="K597" s="35"/>
      <c r="L597" s="36"/>
      <c r="M597" s="36"/>
    </row>
    <row r="598">
      <c r="A598" s="2" t="s">
        <v>5</v>
      </c>
      <c r="B598" s="1" t="s">
        <v>402</v>
      </c>
      <c r="C598" s="2" t="s">
        <v>452</v>
      </c>
      <c r="D598" s="2" t="s">
        <v>4</v>
      </c>
      <c r="E598" s="2" t="s">
        <v>5</v>
      </c>
      <c r="F598" s="1">
        <v>43.98665738059455</v>
      </c>
      <c r="G598" s="35"/>
      <c r="H598" s="35"/>
      <c r="I598" s="35"/>
      <c r="J598" s="35"/>
      <c r="K598" s="35"/>
      <c r="L598" s="36"/>
      <c r="M598" s="36"/>
    </row>
    <row r="599">
      <c r="A599" s="2" t="s">
        <v>6</v>
      </c>
      <c r="B599" s="1" t="s">
        <v>403</v>
      </c>
      <c r="C599" s="2" t="s">
        <v>452</v>
      </c>
      <c r="D599" s="2" t="s">
        <v>4</v>
      </c>
      <c r="E599" s="2" t="s">
        <v>5</v>
      </c>
      <c r="F599" s="1">
        <v>32.10530540171764</v>
      </c>
      <c r="G599" s="35"/>
      <c r="H599" s="35"/>
      <c r="I599" s="35"/>
      <c r="J599" s="35"/>
      <c r="K599" s="35"/>
      <c r="L599" s="36"/>
      <c r="M599" s="36"/>
    </row>
    <row r="600">
      <c r="A600" s="2" t="s">
        <v>7</v>
      </c>
      <c r="B600" s="1" t="s">
        <v>404</v>
      </c>
      <c r="C600" s="2" t="s">
        <v>452</v>
      </c>
      <c r="D600" s="2" t="s">
        <v>4</v>
      </c>
      <c r="E600" s="2" t="s">
        <v>5</v>
      </c>
      <c r="F600" s="1">
        <v>53.31556147950683</v>
      </c>
      <c r="G600" s="35"/>
      <c r="H600" s="35"/>
      <c r="I600" s="35"/>
      <c r="J600" s="35"/>
      <c r="K600" s="35"/>
      <c r="L600" s="36"/>
      <c r="M600" s="36"/>
    </row>
    <row r="601">
      <c r="A601" s="2" t="s">
        <v>8</v>
      </c>
      <c r="B601" s="1" t="s">
        <v>408</v>
      </c>
      <c r="C601" s="2" t="s">
        <v>452</v>
      </c>
      <c r="D601" s="2" t="s">
        <v>4</v>
      </c>
      <c r="E601" s="2" t="s">
        <v>5</v>
      </c>
      <c r="F601" s="1">
        <v>50.46590847647027</v>
      </c>
      <c r="G601" s="35"/>
      <c r="H601" s="35"/>
      <c r="I601" s="35"/>
      <c r="J601" s="35"/>
      <c r="K601" s="35"/>
      <c r="L601" s="36"/>
      <c r="M601" s="36"/>
    </row>
    <row r="602">
      <c r="A602" s="2" t="s">
        <v>9</v>
      </c>
      <c r="B602" s="1" t="s">
        <v>409</v>
      </c>
      <c r="C602" s="2" t="s">
        <v>452</v>
      </c>
      <c r="D602" s="2" t="s">
        <v>4</v>
      </c>
      <c r="E602" s="2" t="s">
        <v>5</v>
      </c>
      <c r="F602" s="1">
        <v>27.716186252771617</v>
      </c>
      <c r="G602" s="35"/>
      <c r="H602" s="35"/>
      <c r="I602" s="35"/>
      <c r="J602" s="35"/>
      <c r="K602" s="35"/>
      <c r="L602" s="36"/>
      <c r="M602" s="36"/>
    </row>
    <row r="603">
      <c r="A603" s="2" t="s">
        <v>10</v>
      </c>
      <c r="B603" s="1" t="s">
        <v>407</v>
      </c>
      <c r="C603" s="2" t="s">
        <v>452</v>
      </c>
      <c r="D603" s="2" t="s">
        <v>4</v>
      </c>
      <c r="E603" s="2" t="s">
        <v>5</v>
      </c>
      <c r="F603" s="1">
        <v>50.384360694440446</v>
      </c>
      <c r="G603" s="35"/>
      <c r="H603" s="35"/>
      <c r="I603" s="35"/>
      <c r="J603" s="35"/>
      <c r="K603" s="35"/>
      <c r="L603" s="36"/>
      <c r="M603" s="36"/>
    </row>
    <row r="604">
      <c r="A604" s="2" t="s">
        <v>11</v>
      </c>
      <c r="B604" s="1" t="s">
        <v>406</v>
      </c>
      <c r="C604" s="2" t="s">
        <v>452</v>
      </c>
      <c r="D604" s="2" t="s">
        <v>4</v>
      </c>
      <c r="E604" s="2" t="s">
        <v>5</v>
      </c>
      <c r="F604" s="1">
        <v>76.52020133315195</v>
      </c>
      <c r="G604" s="35"/>
      <c r="H604" s="35"/>
      <c r="I604" s="35"/>
      <c r="J604" s="35"/>
      <c r="K604" s="35"/>
      <c r="L604" s="36"/>
      <c r="M604" s="36"/>
    </row>
    <row r="605">
      <c r="A605" s="2" t="s">
        <v>12</v>
      </c>
      <c r="B605" s="1" t="s">
        <v>405</v>
      </c>
      <c r="C605" s="2" t="s">
        <v>452</v>
      </c>
      <c r="D605" s="2" t="s">
        <v>4</v>
      </c>
      <c r="E605" s="2" t="s">
        <v>5</v>
      </c>
      <c r="F605" s="1">
        <v>82.55260328674551</v>
      </c>
      <c r="G605" s="35"/>
      <c r="H605" s="35"/>
      <c r="I605" s="35"/>
      <c r="J605" s="35"/>
      <c r="K605" s="35"/>
      <c r="L605" s="36"/>
      <c r="M605" s="36"/>
    </row>
    <row r="606">
      <c r="A606" s="2" t="s">
        <v>13</v>
      </c>
      <c r="B606" s="1" t="s">
        <v>410</v>
      </c>
      <c r="C606" s="2" t="s">
        <v>452</v>
      </c>
      <c r="D606" s="2" t="s">
        <v>4</v>
      </c>
      <c r="E606" s="2" t="s">
        <v>5</v>
      </c>
      <c r="F606" s="1">
        <v>21.31806553782434</v>
      </c>
      <c r="G606" s="35"/>
      <c r="H606" s="35"/>
      <c r="I606" s="35"/>
      <c r="J606" s="35"/>
      <c r="K606" s="35"/>
      <c r="L606" s="36"/>
      <c r="M606" s="36"/>
    </row>
    <row r="607">
      <c r="A607" s="2" t="s">
        <v>14</v>
      </c>
      <c r="B607" s="1" t="s">
        <v>412</v>
      </c>
      <c r="C607" s="2" t="s">
        <v>452</v>
      </c>
      <c r="D607" s="2" t="s">
        <v>4</v>
      </c>
      <c r="E607" s="2" t="s">
        <v>5</v>
      </c>
      <c r="F607" s="1">
        <v>30.98195080066213</v>
      </c>
      <c r="G607" s="35"/>
      <c r="H607" s="35"/>
      <c r="I607" s="35"/>
      <c r="J607" s="35"/>
      <c r="K607" s="35"/>
      <c r="L607" s="36"/>
      <c r="M607" s="36"/>
    </row>
    <row r="608">
      <c r="A608" s="2" t="s">
        <v>15</v>
      </c>
      <c r="B608" s="1" t="s">
        <v>411</v>
      </c>
      <c r="C608" s="2" t="s">
        <v>452</v>
      </c>
      <c r="D608" s="2" t="s">
        <v>4</v>
      </c>
      <c r="E608" s="2" t="s">
        <v>5</v>
      </c>
      <c r="F608" s="1">
        <v>56.63124966290923</v>
      </c>
      <c r="G608" s="35"/>
      <c r="H608" s="35"/>
      <c r="I608" s="35"/>
      <c r="J608" s="35"/>
      <c r="K608" s="35"/>
      <c r="L608" s="36"/>
      <c r="M608" s="36"/>
    </row>
    <row r="609">
      <c r="A609" s="2" t="s">
        <v>16</v>
      </c>
      <c r="B609" s="1" t="s">
        <v>413</v>
      </c>
      <c r="C609" s="2" t="s">
        <v>452</v>
      </c>
      <c r="D609" s="2" t="s">
        <v>4</v>
      </c>
      <c r="E609" s="2" t="s">
        <v>5</v>
      </c>
      <c r="F609" s="1">
        <v>25.902262130892765</v>
      </c>
      <c r="G609" s="35"/>
      <c r="H609" s="35"/>
      <c r="I609" s="35"/>
      <c r="J609" s="35"/>
      <c r="K609" s="35"/>
      <c r="L609" s="36"/>
      <c r="M609" s="36"/>
    </row>
    <row r="610">
      <c r="A610" s="2" t="s">
        <v>17</v>
      </c>
      <c r="B610" s="1" t="s">
        <v>414</v>
      </c>
      <c r="C610" s="2" t="s">
        <v>452</v>
      </c>
      <c r="D610" s="2" t="s">
        <v>4</v>
      </c>
      <c r="E610" s="2" t="s">
        <v>5</v>
      </c>
      <c r="F610" s="1">
        <v>43.760028339827876</v>
      </c>
      <c r="G610" s="35"/>
      <c r="H610" s="35"/>
      <c r="I610" s="35"/>
      <c r="J610" s="35"/>
      <c r="K610" s="35"/>
      <c r="L610" s="36"/>
      <c r="M610" s="36"/>
    </row>
    <row r="611">
      <c r="A611" s="2" t="s">
        <v>18</v>
      </c>
      <c r="B611" s="1" t="s">
        <v>415</v>
      </c>
      <c r="C611" s="2" t="s">
        <v>452</v>
      </c>
      <c r="D611" s="2" t="s">
        <v>4</v>
      </c>
      <c r="E611" s="2" t="s">
        <v>5</v>
      </c>
      <c r="F611" s="1">
        <v>37.49588113426934</v>
      </c>
      <c r="G611" s="35"/>
      <c r="H611" s="35"/>
      <c r="I611" s="35"/>
      <c r="J611" s="35"/>
      <c r="K611" s="35"/>
      <c r="L611" s="36"/>
      <c r="M611" s="36"/>
    </row>
    <row r="612">
      <c r="A612" s="2" t="s">
        <v>19</v>
      </c>
      <c r="B612" s="1" t="s">
        <v>416</v>
      </c>
      <c r="C612" s="2" t="s">
        <v>452</v>
      </c>
      <c r="D612" s="2" t="s">
        <v>4</v>
      </c>
      <c r="E612" s="2" t="s">
        <v>5</v>
      </c>
      <c r="F612" s="1">
        <v>45.608765782301575</v>
      </c>
      <c r="G612" s="35"/>
      <c r="H612" s="35"/>
      <c r="I612" s="35"/>
      <c r="J612" s="35"/>
      <c r="K612" s="35"/>
      <c r="L612" s="36"/>
      <c r="M612" s="36"/>
    </row>
    <row r="613">
      <c r="A613" s="2" t="s">
        <v>20</v>
      </c>
      <c r="B613" s="1" t="s">
        <v>417</v>
      </c>
      <c r="C613" s="2" t="s">
        <v>452</v>
      </c>
      <c r="D613" s="2" t="s">
        <v>4</v>
      </c>
      <c r="E613" s="2" t="s">
        <v>5</v>
      </c>
      <c r="F613" s="1">
        <v>47.62876777573654</v>
      </c>
      <c r="G613" s="35"/>
      <c r="H613" s="35"/>
      <c r="I613" s="35"/>
      <c r="J613" s="35"/>
      <c r="K613" s="35"/>
      <c r="L613" s="36"/>
      <c r="M613" s="36"/>
    </row>
    <row r="614">
      <c r="A614" s="2" t="s">
        <v>21</v>
      </c>
      <c r="B614" s="1" t="s">
        <v>419</v>
      </c>
      <c r="C614" s="2" t="s">
        <v>452</v>
      </c>
      <c r="D614" s="2" t="s">
        <v>4</v>
      </c>
      <c r="E614" s="2" t="s">
        <v>5</v>
      </c>
      <c r="F614" s="1">
        <v>67.10023743160937</v>
      </c>
      <c r="G614" s="35"/>
      <c r="H614" s="35"/>
      <c r="I614" s="35"/>
      <c r="J614" s="35"/>
      <c r="K614" s="35"/>
      <c r="L614" s="36"/>
      <c r="M614" s="36"/>
    </row>
    <row r="615">
      <c r="A615" s="2" t="s">
        <v>22</v>
      </c>
      <c r="B615" s="1" t="s">
        <v>420</v>
      </c>
      <c r="C615" s="2" t="s">
        <v>452</v>
      </c>
      <c r="D615" s="2" t="s">
        <v>4</v>
      </c>
      <c r="E615" s="2" t="s">
        <v>5</v>
      </c>
      <c r="F615" s="1">
        <v>37.49607304640392</v>
      </c>
      <c r="G615" s="35"/>
      <c r="H615" s="35"/>
      <c r="I615" s="35"/>
      <c r="J615" s="35"/>
      <c r="K615" s="35"/>
      <c r="L615" s="36"/>
      <c r="M615" s="36"/>
    </row>
    <row r="616">
      <c r="A616" s="2" t="s">
        <v>23</v>
      </c>
      <c r="B616" s="1" t="s">
        <v>421</v>
      </c>
      <c r="C616" s="2" t="s">
        <v>452</v>
      </c>
      <c r="D616" s="2" t="s">
        <v>4</v>
      </c>
      <c r="E616" s="2" t="s">
        <v>5</v>
      </c>
      <c r="F616" s="1">
        <v>61.64500347572892</v>
      </c>
      <c r="G616" s="35"/>
      <c r="H616" s="35"/>
      <c r="I616" s="35"/>
      <c r="J616" s="35"/>
      <c r="K616" s="35"/>
      <c r="L616" s="36"/>
      <c r="M616" s="36"/>
    </row>
    <row r="617">
      <c r="A617" s="2" t="s">
        <v>24</v>
      </c>
      <c r="B617" s="1" t="s">
        <v>422</v>
      </c>
      <c r="C617" s="2" t="s">
        <v>452</v>
      </c>
      <c r="D617" s="2" t="s">
        <v>4</v>
      </c>
      <c r="E617" s="2" t="s">
        <v>5</v>
      </c>
      <c r="F617" s="1">
        <v>39.633469672469005</v>
      </c>
      <c r="G617" s="35"/>
      <c r="H617" s="35"/>
      <c r="I617" s="35"/>
      <c r="J617" s="35"/>
      <c r="K617" s="35"/>
      <c r="L617" s="36"/>
      <c r="M617" s="36"/>
    </row>
    <row r="618">
      <c r="A618" s="2" t="s">
        <v>25</v>
      </c>
      <c r="B618" s="1" t="s">
        <v>423</v>
      </c>
      <c r="C618" s="2" t="s">
        <v>452</v>
      </c>
      <c r="D618" s="2" t="s">
        <v>4</v>
      </c>
      <c r="E618" s="2" t="s">
        <v>5</v>
      </c>
      <c r="F618" s="1">
        <v>19.50220618707491</v>
      </c>
      <c r="G618" s="35"/>
      <c r="H618" s="35"/>
      <c r="I618" s="35"/>
      <c r="J618" s="35"/>
      <c r="K618" s="35"/>
      <c r="L618" s="36"/>
      <c r="M618" s="36"/>
    </row>
    <row r="619">
      <c r="A619" s="2" t="s">
        <v>26</v>
      </c>
      <c r="B619" s="1" t="s">
        <v>424</v>
      </c>
      <c r="C619" s="2" t="s">
        <v>452</v>
      </c>
      <c r="D619" s="2" t="s">
        <v>4</v>
      </c>
      <c r="E619" s="2" t="s">
        <v>5</v>
      </c>
      <c r="F619" s="1">
        <v>61.051924661924964</v>
      </c>
      <c r="G619" s="35"/>
      <c r="H619" s="35"/>
      <c r="I619" s="35"/>
      <c r="J619" s="35"/>
      <c r="K619" s="35"/>
      <c r="L619" s="36"/>
      <c r="M619" s="36"/>
    </row>
    <row r="620">
      <c r="A620" s="2" t="s">
        <v>27</v>
      </c>
      <c r="B620" s="1" t="s">
        <v>426</v>
      </c>
      <c r="C620" s="2" t="s">
        <v>452</v>
      </c>
      <c r="D620" s="2" t="s">
        <v>4</v>
      </c>
      <c r="E620" s="2" t="s">
        <v>5</v>
      </c>
      <c r="F620" s="1">
        <v>54.922701383238405</v>
      </c>
      <c r="G620" s="35"/>
      <c r="H620" s="35"/>
      <c r="I620" s="35"/>
      <c r="J620" s="35"/>
      <c r="K620" s="35"/>
      <c r="L620" s="36"/>
      <c r="M620" s="36"/>
    </row>
    <row r="621">
      <c r="A621" s="2" t="s">
        <v>28</v>
      </c>
      <c r="B621" s="1" t="s">
        <v>425</v>
      </c>
      <c r="C621" s="2" t="s">
        <v>452</v>
      </c>
      <c r="D621" s="2" t="s">
        <v>4</v>
      </c>
      <c r="E621" s="2" t="s">
        <v>5</v>
      </c>
      <c r="F621" s="1">
        <v>65.50799402239555</v>
      </c>
      <c r="G621" s="35"/>
      <c r="H621" s="35"/>
      <c r="I621" s="35"/>
      <c r="J621" s="35"/>
      <c r="K621" s="35"/>
      <c r="L621" s="36"/>
      <c r="M621" s="36"/>
    </row>
    <row r="622">
      <c r="A622" s="2" t="s">
        <v>29</v>
      </c>
      <c r="B622" s="1" t="s">
        <v>427</v>
      </c>
      <c r="C622" s="2" t="s">
        <v>452</v>
      </c>
      <c r="D622" s="2" t="s">
        <v>4</v>
      </c>
      <c r="E622" s="2" t="s">
        <v>5</v>
      </c>
      <c r="F622" s="1">
        <v>51.694686685246786</v>
      </c>
      <c r="G622" s="35"/>
      <c r="H622" s="35"/>
      <c r="I622" s="35"/>
      <c r="J622" s="35"/>
      <c r="K622" s="35"/>
      <c r="L622" s="36"/>
      <c r="M622" s="36"/>
    </row>
    <row r="623">
      <c r="A623" s="2" t="s">
        <v>30</v>
      </c>
      <c r="B623" s="1" t="s">
        <v>428</v>
      </c>
      <c r="C623" s="2" t="s">
        <v>452</v>
      </c>
      <c r="D623" s="2" t="s">
        <v>4</v>
      </c>
      <c r="E623" s="2" t="s">
        <v>5</v>
      </c>
      <c r="F623" s="1">
        <v>76.02755999049656</v>
      </c>
      <c r="G623" s="35"/>
      <c r="H623" s="35"/>
      <c r="I623" s="35"/>
      <c r="J623" s="35"/>
      <c r="K623" s="35"/>
      <c r="L623" s="36"/>
      <c r="M623" s="36"/>
    </row>
    <row r="624">
      <c r="A624" s="2" t="s">
        <v>31</v>
      </c>
      <c r="B624" s="1" t="s">
        <v>429</v>
      </c>
      <c r="C624" s="2" t="s">
        <v>452</v>
      </c>
      <c r="D624" s="2" t="s">
        <v>4</v>
      </c>
      <c r="E624" s="2" t="s">
        <v>5</v>
      </c>
      <c r="F624" s="1">
        <v>66.21805426301096</v>
      </c>
      <c r="G624" s="35"/>
      <c r="H624" s="35"/>
      <c r="I624" s="35"/>
      <c r="J624" s="35"/>
      <c r="K624" s="35"/>
      <c r="L624" s="36"/>
      <c r="M624" s="36"/>
    </row>
    <row r="625">
      <c r="A625" s="2" t="s">
        <v>32</v>
      </c>
      <c r="B625" s="1" t="s">
        <v>430</v>
      </c>
      <c r="C625" s="2" t="s">
        <v>452</v>
      </c>
      <c r="D625" s="2" t="s">
        <v>4</v>
      </c>
      <c r="E625" s="2" t="s">
        <v>5</v>
      </c>
      <c r="F625" s="1">
        <v>48.84601294419343</v>
      </c>
      <c r="G625" s="35"/>
      <c r="H625" s="35"/>
      <c r="I625" s="35"/>
      <c r="J625" s="35"/>
      <c r="K625" s="35"/>
      <c r="L625" s="36"/>
      <c r="M625" s="36"/>
    </row>
    <row r="626">
      <c r="A626" s="2" t="s">
        <v>33</v>
      </c>
      <c r="B626" s="1" t="s">
        <v>431</v>
      </c>
      <c r="C626" s="2" t="s">
        <v>452</v>
      </c>
      <c r="D626" s="2" t="s">
        <v>4</v>
      </c>
      <c r="E626" s="2" t="s">
        <v>5</v>
      </c>
      <c r="F626" s="1">
        <v>35.36127435297287</v>
      </c>
      <c r="G626" s="35"/>
      <c r="H626" s="35"/>
      <c r="I626" s="35"/>
      <c r="J626" s="35"/>
      <c r="K626" s="35"/>
      <c r="L626" s="36"/>
      <c r="M626" s="36"/>
    </row>
    <row r="627">
      <c r="A627" s="2" t="s">
        <v>34</v>
      </c>
      <c r="B627" s="1" t="s">
        <v>432</v>
      </c>
      <c r="C627" s="2" t="s">
        <v>452</v>
      </c>
      <c r="D627" s="2" t="s">
        <v>4</v>
      </c>
      <c r="E627" s="2" t="s">
        <v>5</v>
      </c>
      <c r="F627" s="1">
        <v>55.45235256605761</v>
      </c>
      <c r="G627" s="35"/>
      <c r="H627" s="35"/>
      <c r="I627" s="35"/>
      <c r="J627" s="35"/>
      <c r="K627" s="35"/>
      <c r="L627" s="36"/>
      <c r="M627" s="36"/>
    </row>
    <row r="628">
      <c r="A628" s="2" t="s">
        <v>35</v>
      </c>
      <c r="B628" s="1" t="s">
        <v>433</v>
      </c>
      <c r="C628" s="2" t="s">
        <v>452</v>
      </c>
      <c r="D628" s="2" t="s">
        <v>4</v>
      </c>
      <c r="E628" s="2" t="s">
        <v>5</v>
      </c>
      <c r="F628" s="1">
        <v>60.905244262084885</v>
      </c>
      <c r="G628" s="35"/>
      <c r="H628" s="35"/>
      <c r="I628" s="35"/>
      <c r="J628" s="35"/>
      <c r="K628" s="35"/>
      <c r="L628" s="36"/>
      <c r="M628" s="36"/>
    </row>
    <row r="629">
      <c r="A629" s="2" t="s">
        <v>3</v>
      </c>
      <c r="B629" s="1" t="s">
        <v>418</v>
      </c>
      <c r="C629" s="2" t="s">
        <v>453</v>
      </c>
      <c r="D629" s="2" t="s">
        <v>4</v>
      </c>
      <c r="E629" s="2" t="s">
        <v>5</v>
      </c>
      <c r="F629" s="1">
        <v>52.62211390955734</v>
      </c>
      <c r="G629" s="35"/>
      <c r="H629" s="35"/>
      <c r="I629" s="35"/>
      <c r="J629" s="35"/>
      <c r="K629" s="35"/>
      <c r="L629" s="36"/>
      <c r="M629" s="36"/>
    </row>
    <row r="630">
      <c r="A630" s="2" t="s">
        <v>4</v>
      </c>
      <c r="B630" s="1" t="s">
        <v>401</v>
      </c>
      <c r="C630" s="2" t="s">
        <v>453</v>
      </c>
      <c r="D630" s="2" t="s">
        <v>4</v>
      </c>
      <c r="E630" s="2" t="s">
        <v>5</v>
      </c>
      <c r="F630" s="1">
        <v>37.815761609438816</v>
      </c>
      <c r="G630" s="35"/>
      <c r="H630" s="35"/>
      <c r="I630" s="35"/>
      <c r="J630" s="35"/>
      <c r="K630" s="35"/>
      <c r="L630" s="36"/>
      <c r="M630" s="36"/>
    </row>
    <row r="631">
      <c r="A631" s="2" t="s">
        <v>5</v>
      </c>
      <c r="B631" s="1" t="s">
        <v>402</v>
      </c>
      <c r="C631" s="2" t="s">
        <v>453</v>
      </c>
      <c r="D631" s="2" t="s">
        <v>4</v>
      </c>
      <c r="E631" s="2" t="s">
        <v>5</v>
      </c>
      <c r="F631" s="1">
        <v>58.417612910292455</v>
      </c>
      <c r="G631" s="35"/>
      <c r="H631" s="35"/>
      <c r="I631" s="35"/>
      <c r="J631" s="35"/>
      <c r="K631" s="35"/>
      <c r="L631" s="36"/>
      <c r="M631" s="36"/>
    </row>
    <row r="632">
      <c r="A632" s="2" t="s">
        <v>6</v>
      </c>
      <c r="B632" s="1" t="s">
        <v>403</v>
      </c>
      <c r="C632" s="2" t="s">
        <v>453</v>
      </c>
      <c r="D632" s="2" t="s">
        <v>4</v>
      </c>
      <c r="E632" s="2" t="s">
        <v>5</v>
      </c>
      <c r="F632" s="1">
        <v>46.77997816934352</v>
      </c>
      <c r="G632" s="35"/>
      <c r="H632" s="35"/>
      <c r="I632" s="35"/>
      <c r="J632" s="35"/>
      <c r="K632" s="35"/>
      <c r="L632" s="36"/>
      <c r="M632" s="36"/>
    </row>
    <row r="633">
      <c r="A633" s="2" t="s">
        <v>7</v>
      </c>
      <c r="B633" s="1" t="s">
        <v>404</v>
      </c>
      <c r="C633" s="2" t="s">
        <v>453</v>
      </c>
      <c r="D633" s="2" t="s">
        <v>4</v>
      </c>
      <c r="E633" s="2" t="s">
        <v>5</v>
      </c>
      <c r="F633" s="1">
        <v>68.70491240123668</v>
      </c>
      <c r="G633" s="35"/>
      <c r="H633" s="35"/>
      <c r="I633" s="35"/>
      <c r="J633" s="35"/>
      <c r="K633" s="35"/>
      <c r="L633" s="36"/>
      <c r="M633" s="36"/>
    </row>
    <row r="634">
      <c r="A634" s="2" t="s">
        <v>8</v>
      </c>
      <c r="B634" s="1" t="s">
        <v>408</v>
      </c>
      <c r="C634" s="2" t="s">
        <v>453</v>
      </c>
      <c r="D634" s="2" t="s">
        <v>4</v>
      </c>
      <c r="E634" s="2" t="s">
        <v>5</v>
      </c>
      <c r="F634" s="1">
        <v>46.84178287032032</v>
      </c>
      <c r="G634" s="35"/>
      <c r="H634" s="35"/>
      <c r="I634" s="35"/>
      <c r="J634" s="35"/>
      <c r="K634" s="35"/>
      <c r="L634" s="36"/>
      <c r="M634" s="36"/>
    </row>
    <row r="635">
      <c r="A635" s="2" t="s">
        <v>9</v>
      </c>
      <c r="B635" s="1" t="s">
        <v>409</v>
      </c>
      <c r="C635" s="2" t="s">
        <v>453</v>
      </c>
      <c r="D635" s="2" t="s">
        <v>4</v>
      </c>
      <c r="E635" s="2" t="s">
        <v>5</v>
      </c>
      <c r="F635" s="1">
        <v>47.09428275407365</v>
      </c>
      <c r="G635" s="35"/>
      <c r="H635" s="35"/>
      <c r="I635" s="35"/>
      <c r="J635" s="35"/>
      <c r="K635" s="35"/>
      <c r="L635" s="36"/>
      <c r="M635" s="36"/>
    </row>
    <row r="636">
      <c r="A636" s="2" t="s">
        <v>10</v>
      </c>
      <c r="B636" s="1" t="s">
        <v>407</v>
      </c>
      <c r="C636" s="2" t="s">
        <v>453</v>
      </c>
      <c r="D636" s="2" t="s">
        <v>4</v>
      </c>
      <c r="E636" s="2" t="s">
        <v>5</v>
      </c>
      <c r="F636" s="1">
        <v>42.810051800162675</v>
      </c>
      <c r="G636" s="35"/>
      <c r="H636" s="35"/>
      <c r="I636" s="35"/>
      <c r="J636" s="35"/>
      <c r="K636" s="35"/>
      <c r="L636" s="36"/>
      <c r="M636" s="36"/>
    </row>
    <row r="637">
      <c r="A637" s="2" t="s">
        <v>11</v>
      </c>
      <c r="B637" s="1" t="s">
        <v>406</v>
      </c>
      <c r="C637" s="2" t="s">
        <v>453</v>
      </c>
      <c r="D637" s="2" t="s">
        <v>4</v>
      </c>
      <c r="E637" s="2" t="s">
        <v>5</v>
      </c>
      <c r="F637" s="1">
        <v>63.04310785483047</v>
      </c>
      <c r="G637" s="35"/>
      <c r="H637" s="35"/>
      <c r="I637" s="35"/>
      <c r="J637" s="35"/>
      <c r="K637" s="35"/>
      <c r="L637" s="36"/>
      <c r="M637" s="36"/>
    </row>
    <row r="638">
      <c r="A638" s="2" t="s">
        <v>12</v>
      </c>
      <c r="B638" s="1" t="s">
        <v>405</v>
      </c>
      <c r="C638" s="2" t="s">
        <v>453</v>
      </c>
      <c r="D638" s="2" t="s">
        <v>4</v>
      </c>
      <c r="E638" s="2" t="s">
        <v>5</v>
      </c>
      <c r="F638" s="1">
        <v>74.20305914478502</v>
      </c>
      <c r="G638" s="35"/>
      <c r="H638" s="35"/>
      <c r="I638" s="35"/>
      <c r="J638" s="35"/>
      <c r="K638" s="35"/>
      <c r="L638" s="36"/>
      <c r="M638" s="36"/>
    </row>
    <row r="639">
      <c r="A639" s="2" t="s">
        <v>13</v>
      </c>
      <c r="B639" s="1" t="s">
        <v>410</v>
      </c>
      <c r="C639" s="2" t="s">
        <v>453</v>
      </c>
      <c r="D639" s="2" t="s">
        <v>4</v>
      </c>
      <c r="E639" s="2" t="s">
        <v>5</v>
      </c>
      <c r="F639" s="1">
        <v>47.15498270983967</v>
      </c>
      <c r="G639" s="35"/>
      <c r="H639" s="35"/>
      <c r="I639" s="35"/>
      <c r="J639" s="35"/>
      <c r="K639" s="35"/>
      <c r="L639" s="36"/>
      <c r="M639" s="36"/>
    </row>
    <row r="640">
      <c r="A640" s="2" t="s">
        <v>14</v>
      </c>
      <c r="B640" s="1" t="s">
        <v>412</v>
      </c>
      <c r="C640" s="2" t="s">
        <v>453</v>
      </c>
      <c r="D640" s="2" t="s">
        <v>4</v>
      </c>
      <c r="E640" s="2" t="s">
        <v>5</v>
      </c>
      <c r="F640" s="1">
        <v>29.451400726467885</v>
      </c>
      <c r="G640" s="35"/>
      <c r="H640" s="35"/>
      <c r="I640" s="35"/>
      <c r="J640" s="35"/>
      <c r="K640" s="35"/>
      <c r="L640" s="36"/>
      <c r="M640" s="36"/>
    </row>
    <row r="641">
      <c r="A641" s="2" t="s">
        <v>15</v>
      </c>
      <c r="B641" s="1" t="s">
        <v>411</v>
      </c>
      <c r="C641" s="2" t="s">
        <v>453</v>
      </c>
      <c r="D641" s="2" t="s">
        <v>4</v>
      </c>
      <c r="E641" s="2" t="s">
        <v>5</v>
      </c>
      <c r="F641" s="1">
        <v>57.70181898115074</v>
      </c>
      <c r="G641" s="35"/>
      <c r="H641" s="35"/>
      <c r="I641" s="35"/>
      <c r="J641" s="35"/>
      <c r="K641" s="35"/>
      <c r="L641" s="36"/>
      <c r="M641" s="36"/>
    </row>
    <row r="642">
      <c r="A642" s="2" t="s">
        <v>16</v>
      </c>
      <c r="B642" s="1" t="s">
        <v>413</v>
      </c>
      <c r="C642" s="2" t="s">
        <v>453</v>
      </c>
      <c r="D642" s="2" t="s">
        <v>4</v>
      </c>
      <c r="E642" s="2" t="s">
        <v>5</v>
      </c>
      <c r="F642" s="1">
        <v>58.85173721609486</v>
      </c>
      <c r="G642" s="35"/>
      <c r="H642" s="35"/>
      <c r="I642" s="35"/>
      <c r="J642" s="35"/>
      <c r="K642" s="35"/>
      <c r="L642" s="36"/>
      <c r="M642" s="36"/>
    </row>
    <row r="643">
      <c r="A643" s="2" t="s">
        <v>17</v>
      </c>
      <c r="B643" s="1" t="s">
        <v>414</v>
      </c>
      <c r="C643" s="2" t="s">
        <v>453</v>
      </c>
      <c r="D643" s="2" t="s">
        <v>4</v>
      </c>
      <c r="E643" s="2" t="s">
        <v>5</v>
      </c>
      <c r="F643" s="1">
        <v>49.092490251634075</v>
      </c>
      <c r="G643" s="35"/>
      <c r="H643" s="35"/>
      <c r="I643" s="35"/>
      <c r="J643" s="35"/>
      <c r="K643" s="35"/>
      <c r="L643" s="36"/>
      <c r="M643" s="36"/>
    </row>
    <row r="644">
      <c r="A644" s="2" t="s">
        <v>18</v>
      </c>
      <c r="B644" s="1" t="s">
        <v>415</v>
      </c>
      <c r="C644" s="2" t="s">
        <v>453</v>
      </c>
      <c r="D644" s="2" t="s">
        <v>4</v>
      </c>
      <c r="E644" s="2" t="s">
        <v>5</v>
      </c>
      <c r="F644" s="1">
        <v>42.20332624734275</v>
      </c>
      <c r="G644" s="35"/>
      <c r="H644" s="35"/>
      <c r="I644" s="35"/>
      <c r="J644" s="35"/>
      <c r="K644" s="35"/>
      <c r="L644" s="36"/>
      <c r="M644" s="36"/>
    </row>
    <row r="645">
      <c r="A645" s="2" t="s">
        <v>19</v>
      </c>
      <c r="B645" s="1" t="s">
        <v>416</v>
      </c>
      <c r="C645" s="2" t="s">
        <v>453</v>
      </c>
      <c r="D645" s="2" t="s">
        <v>4</v>
      </c>
      <c r="E645" s="2" t="s">
        <v>5</v>
      </c>
      <c r="F645" s="1">
        <v>47.77070063694268</v>
      </c>
      <c r="G645" s="35"/>
      <c r="H645" s="35"/>
      <c r="I645" s="35"/>
      <c r="J645" s="35"/>
      <c r="K645" s="35"/>
      <c r="L645" s="36"/>
      <c r="M645" s="36"/>
    </row>
    <row r="646">
      <c r="A646" s="2" t="s">
        <v>20</v>
      </c>
      <c r="B646" s="1" t="s">
        <v>417</v>
      </c>
      <c r="C646" s="2" t="s">
        <v>453</v>
      </c>
      <c r="D646" s="2" t="s">
        <v>4</v>
      </c>
      <c r="E646" s="2" t="s">
        <v>5</v>
      </c>
      <c r="F646" s="1">
        <v>46.59832246039143</v>
      </c>
      <c r="G646" s="35"/>
      <c r="H646" s="35"/>
      <c r="I646" s="35"/>
      <c r="J646" s="35"/>
      <c r="K646" s="35"/>
      <c r="L646" s="36"/>
      <c r="M646" s="36"/>
    </row>
    <row r="647">
      <c r="A647" s="2" t="s">
        <v>21</v>
      </c>
      <c r="B647" s="1" t="s">
        <v>419</v>
      </c>
      <c r="C647" s="2" t="s">
        <v>453</v>
      </c>
      <c r="D647" s="2" t="s">
        <v>4</v>
      </c>
      <c r="E647" s="2" t="s">
        <v>5</v>
      </c>
      <c r="F647" s="1">
        <v>76.41365257259297</v>
      </c>
      <c r="G647" s="35"/>
      <c r="H647" s="35"/>
      <c r="I647" s="35"/>
      <c r="J647" s="35"/>
      <c r="K647" s="35"/>
      <c r="L647" s="36"/>
      <c r="M647" s="36"/>
    </row>
    <row r="648">
      <c r="A648" s="2" t="s">
        <v>22</v>
      </c>
      <c r="B648" s="1" t="s">
        <v>420</v>
      </c>
      <c r="C648" s="2" t="s">
        <v>453</v>
      </c>
      <c r="D648" s="2" t="s">
        <v>4</v>
      </c>
      <c r="E648" s="2" t="s">
        <v>5</v>
      </c>
      <c r="F648" s="1">
        <v>50.652523687503724</v>
      </c>
      <c r="G648" s="35"/>
      <c r="H648" s="35"/>
      <c r="I648" s="35"/>
      <c r="J648" s="35"/>
      <c r="K648" s="35"/>
      <c r="L648" s="36"/>
      <c r="M648" s="36"/>
    </row>
    <row r="649">
      <c r="A649" s="2" t="s">
        <v>23</v>
      </c>
      <c r="B649" s="1" t="s">
        <v>421</v>
      </c>
      <c r="C649" s="2" t="s">
        <v>453</v>
      </c>
      <c r="D649" s="2" t="s">
        <v>4</v>
      </c>
      <c r="E649" s="2" t="s">
        <v>5</v>
      </c>
      <c r="F649" s="1">
        <v>61.56344964895735</v>
      </c>
      <c r="G649" s="35"/>
      <c r="H649" s="35"/>
      <c r="I649" s="35"/>
      <c r="J649" s="35"/>
      <c r="K649" s="35"/>
      <c r="L649" s="36"/>
      <c r="M649" s="36"/>
    </row>
    <row r="650">
      <c r="A650" s="2" t="s">
        <v>24</v>
      </c>
      <c r="B650" s="1" t="s">
        <v>422</v>
      </c>
      <c r="C650" s="2" t="s">
        <v>453</v>
      </c>
      <c r="D650" s="2" t="s">
        <v>4</v>
      </c>
      <c r="E650" s="2" t="s">
        <v>5</v>
      </c>
      <c r="F650" s="1">
        <v>67.21533134813633</v>
      </c>
      <c r="G650" s="35"/>
      <c r="H650" s="35"/>
      <c r="I650" s="35"/>
      <c r="J650" s="35"/>
      <c r="K650" s="35"/>
      <c r="L650" s="36"/>
      <c r="M650" s="36"/>
    </row>
    <row r="651">
      <c r="A651" s="2" t="s">
        <v>25</v>
      </c>
      <c r="B651" s="1" t="s">
        <v>423</v>
      </c>
      <c r="C651" s="2" t="s">
        <v>453</v>
      </c>
      <c r="D651" s="2" t="s">
        <v>4</v>
      </c>
      <c r="E651" s="2" t="s">
        <v>5</v>
      </c>
      <c r="F651" s="1">
        <v>36.436951927514755</v>
      </c>
      <c r="G651" s="35"/>
      <c r="H651" s="35"/>
      <c r="I651" s="35"/>
      <c r="J651" s="35"/>
      <c r="K651" s="35"/>
      <c r="L651" s="36"/>
      <c r="M651" s="36"/>
    </row>
    <row r="652">
      <c r="A652" s="2" t="s">
        <v>26</v>
      </c>
      <c r="B652" s="1" t="s">
        <v>424</v>
      </c>
      <c r="C652" s="2" t="s">
        <v>453</v>
      </c>
      <c r="D652" s="2" t="s">
        <v>4</v>
      </c>
      <c r="E652" s="2" t="s">
        <v>5</v>
      </c>
      <c r="F652" s="1">
        <v>47.64031561709096</v>
      </c>
      <c r="G652" s="35"/>
      <c r="H652" s="35"/>
      <c r="I652" s="35"/>
      <c r="J652" s="35"/>
      <c r="K652" s="35"/>
      <c r="L652" s="36"/>
      <c r="M652" s="36"/>
    </row>
    <row r="653">
      <c r="A653" s="2" t="s">
        <v>27</v>
      </c>
      <c r="B653" s="1" t="s">
        <v>426</v>
      </c>
      <c r="C653" s="2" t="s">
        <v>453</v>
      </c>
      <c r="D653" s="2" t="s">
        <v>4</v>
      </c>
      <c r="E653" s="2" t="s">
        <v>5</v>
      </c>
      <c r="F653" s="1">
        <v>40.7705636530425</v>
      </c>
      <c r="G653" s="35"/>
      <c r="H653" s="35"/>
      <c r="I653" s="35"/>
      <c r="J653" s="35"/>
      <c r="K653" s="35"/>
      <c r="L653" s="36"/>
      <c r="M653" s="36"/>
    </row>
    <row r="654">
      <c r="A654" s="2" t="s">
        <v>28</v>
      </c>
      <c r="B654" s="1" t="s">
        <v>425</v>
      </c>
      <c r="C654" s="2" t="s">
        <v>453</v>
      </c>
      <c r="D654" s="2" t="s">
        <v>4</v>
      </c>
      <c r="E654" s="2" t="s">
        <v>5</v>
      </c>
      <c r="F654" s="1">
        <v>79.75786330729274</v>
      </c>
      <c r="G654" s="35"/>
      <c r="H654" s="35"/>
      <c r="I654" s="35"/>
      <c r="J654" s="35"/>
      <c r="K654" s="35"/>
      <c r="L654" s="36"/>
      <c r="M654" s="36"/>
    </row>
    <row r="655">
      <c r="A655" s="2" t="s">
        <v>29</v>
      </c>
      <c r="B655" s="1" t="s">
        <v>427</v>
      </c>
      <c r="C655" s="2" t="s">
        <v>453</v>
      </c>
      <c r="D655" s="2" t="s">
        <v>4</v>
      </c>
      <c r="E655" s="2" t="s">
        <v>5</v>
      </c>
      <c r="F655" s="1">
        <v>49.221406837300876</v>
      </c>
      <c r="G655" s="35"/>
      <c r="H655" s="35"/>
      <c r="I655" s="35"/>
      <c r="J655" s="35"/>
      <c r="K655" s="35"/>
      <c r="L655" s="36"/>
      <c r="M655" s="36"/>
    </row>
    <row r="656">
      <c r="A656" s="2" t="s">
        <v>30</v>
      </c>
      <c r="B656" s="1" t="s">
        <v>428</v>
      </c>
      <c r="C656" s="2" t="s">
        <v>453</v>
      </c>
      <c r="D656" s="2" t="s">
        <v>4</v>
      </c>
      <c r="E656" s="2" t="s">
        <v>5</v>
      </c>
      <c r="F656" s="1">
        <v>49.097827421136614</v>
      </c>
      <c r="G656" s="35"/>
      <c r="H656" s="35"/>
      <c r="I656" s="35"/>
      <c r="J656" s="35"/>
      <c r="K656" s="35"/>
      <c r="L656" s="36"/>
      <c r="M656" s="36"/>
    </row>
    <row r="657">
      <c r="A657" s="2" t="s">
        <v>31</v>
      </c>
      <c r="B657" s="1" t="s">
        <v>429</v>
      </c>
      <c r="C657" s="2" t="s">
        <v>453</v>
      </c>
      <c r="D657" s="2" t="s">
        <v>4</v>
      </c>
      <c r="E657" s="2" t="s">
        <v>5</v>
      </c>
      <c r="F657" s="1">
        <v>76.92032485420916</v>
      </c>
      <c r="G657" s="35"/>
      <c r="H657" s="35"/>
      <c r="I657" s="35"/>
      <c r="J657" s="35"/>
      <c r="K657" s="35"/>
      <c r="L657" s="36"/>
      <c r="M657" s="36"/>
    </row>
    <row r="658">
      <c r="A658" s="2" t="s">
        <v>32</v>
      </c>
      <c r="B658" s="1" t="s">
        <v>430</v>
      </c>
      <c r="C658" s="2" t="s">
        <v>453</v>
      </c>
      <c r="D658" s="2" t="s">
        <v>4</v>
      </c>
      <c r="E658" s="2" t="s">
        <v>5</v>
      </c>
      <c r="F658" s="1">
        <v>24.271844660194176</v>
      </c>
      <c r="G658" s="35"/>
      <c r="H658" s="35"/>
      <c r="I658" s="35"/>
      <c r="J658" s="35"/>
      <c r="K658" s="35"/>
      <c r="L658" s="36"/>
      <c r="M658" s="36"/>
    </row>
    <row r="659">
      <c r="A659" s="2" t="s">
        <v>33</v>
      </c>
      <c r="B659" s="1" t="s">
        <v>431</v>
      </c>
      <c r="C659" s="2" t="s">
        <v>453</v>
      </c>
      <c r="D659" s="2" t="s">
        <v>4</v>
      </c>
      <c r="E659" s="2" t="s">
        <v>5</v>
      </c>
      <c r="F659" s="1">
        <v>63.26787103613963</v>
      </c>
      <c r="G659" s="35"/>
      <c r="H659" s="35"/>
      <c r="I659" s="35"/>
      <c r="J659" s="35"/>
      <c r="K659" s="35"/>
      <c r="L659" s="36"/>
      <c r="M659" s="36"/>
    </row>
    <row r="660">
      <c r="A660" s="2" t="s">
        <v>34</v>
      </c>
      <c r="B660" s="1" t="s">
        <v>432</v>
      </c>
      <c r="C660" s="2" t="s">
        <v>453</v>
      </c>
      <c r="D660" s="2" t="s">
        <v>4</v>
      </c>
      <c r="E660" s="2" t="s">
        <v>5</v>
      </c>
      <c r="F660" s="1">
        <v>77.71733096480516</v>
      </c>
      <c r="G660" s="35"/>
      <c r="H660" s="35"/>
      <c r="I660" s="35"/>
      <c r="J660" s="35"/>
      <c r="K660" s="35"/>
      <c r="L660" s="36"/>
      <c r="M660" s="36"/>
    </row>
    <row r="661">
      <c r="A661" s="2" t="s">
        <v>35</v>
      </c>
      <c r="B661" s="1" t="s">
        <v>433</v>
      </c>
      <c r="C661" s="2" t="s">
        <v>453</v>
      </c>
      <c r="D661" s="2" t="s">
        <v>4</v>
      </c>
      <c r="E661" s="2" t="s">
        <v>5</v>
      </c>
      <c r="F661" s="1">
        <v>38.43936190659235</v>
      </c>
      <c r="G661" s="35"/>
      <c r="H661" s="35"/>
      <c r="I661" s="35"/>
      <c r="J661" s="35"/>
      <c r="K661" s="35"/>
      <c r="L661" s="36"/>
      <c r="M661" s="36"/>
    </row>
    <row r="662">
      <c r="A662" s="2" t="s">
        <v>3</v>
      </c>
      <c r="B662" s="1" t="s">
        <v>418</v>
      </c>
      <c r="C662" s="2" t="s">
        <v>454</v>
      </c>
      <c r="D662" s="2" t="s">
        <v>4</v>
      </c>
      <c r="E662" s="2" t="s">
        <v>5</v>
      </c>
      <c r="F662" s="1">
        <v>32.429004156939165</v>
      </c>
      <c r="G662" s="35"/>
      <c r="H662" s="35"/>
      <c r="I662" s="35"/>
      <c r="J662" s="35"/>
      <c r="K662" s="35"/>
      <c r="L662" s="36"/>
      <c r="M662" s="36"/>
    </row>
    <row r="663">
      <c r="A663" s="2" t="s">
        <v>4</v>
      </c>
      <c r="B663" s="1" t="s">
        <v>401</v>
      </c>
      <c r="C663" s="2" t="s">
        <v>454</v>
      </c>
      <c r="D663" s="2" t="s">
        <v>4</v>
      </c>
      <c r="E663" s="2" t="s">
        <v>5</v>
      </c>
      <c r="F663" s="1">
        <v>11.407277843264003</v>
      </c>
      <c r="G663" s="35"/>
      <c r="H663" s="35"/>
      <c r="I663" s="35"/>
      <c r="J663" s="35"/>
      <c r="K663" s="35"/>
      <c r="L663" s="36"/>
      <c r="M663" s="36"/>
    </row>
    <row r="664">
      <c r="A664" s="2" t="s">
        <v>5</v>
      </c>
      <c r="B664" s="1" t="s">
        <v>402</v>
      </c>
      <c r="C664" s="2" t="s">
        <v>454</v>
      </c>
      <c r="D664" s="2" t="s">
        <v>4</v>
      </c>
      <c r="E664" s="2" t="s">
        <v>5</v>
      </c>
      <c r="F664" s="1">
        <v>44.04639553663192</v>
      </c>
      <c r="G664" s="35"/>
      <c r="H664" s="35"/>
      <c r="I664" s="35"/>
      <c r="J664" s="35"/>
      <c r="K664" s="35"/>
      <c r="L664" s="36"/>
      <c r="M664" s="36"/>
    </row>
    <row r="665">
      <c r="A665" s="2" t="s">
        <v>6</v>
      </c>
      <c r="B665" s="1" t="s">
        <v>403</v>
      </c>
      <c r="C665" s="2" t="s">
        <v>454</v>
      </c>
      <c r="D665" s="2" t="s">
        <v>4</v>
      </c>
      <c r="E665" s="2" t="s">
        <v>5</v>
      </c>
      <c r="F665" s="1">
        <v>15.446400988569664</v>
      </c>
      <c r="G665" s="35"/>
      <c r="H665" s="35"/>
      <c r="I665" s="35"/>
      <c r="J665" s="35"/>
      <c r="K665" s="35"/>
      <c r="L665" s="36"/>
      <c r="M665" s="36"/>
    </row>
    <row r="666">
      <c r="A666" s="2" t="s">
        <v>7</v>
      </c>
      <c r="B666" s="1" t="s">
        <v>404</v>
      </c>
      <c r="C666" s="2" t="s">
        <v>454</v>
      </c>
      <c r="D666" s="2" t="s">
        <v>4</v>
      </c>
      <c r="E666" s="2" t="s">
        <v>5</v>
      </c>
      <c r="F666" s="1">
        <v>21.273578215855906</v>
      </c>
      <c r="G666" s="35"/>
      <c r="H666" s="35"/>
      <c r="I666" s="35"/>
      <c r="J666" s="35"/>
      <c r="K666" s="35"/>
      <c r="L666" s="36"/>
      <c r="M666" s="36"/>
    </row>
    <row r="667">
      <c r="A667" s="2" t="s">
        <v>8</v>
      </c>
      <c r="B667" s="1" t="s">
        <v>408</v>
      </c>
      <c r="C667" s="2" t="s">
        <v>454</v>
      </c>
      <c r="D667" s="2" t="s">
        <v>4</v>
      </c>
      <c r="E667" s="2" t="s">
        <v>5</v>
      </c>
      <c r="F667" s="1">
        <v>27.105657854316124</v>
      </c>
      <c r="G667" s="35"/>
      <c r="H667" s="35"/>
      <c r="I667" s="35"/>
      <c r="J667" s="35"/>
      <c r="K667" s="35"/>
      <c r="L667" s="36"/>
      <c r="M667" s="36"/>
    </row>
    <row r="668">
      <c r="A668" s="2" t="s">
        <v>9</v>
      </c>
      <c r="B668" s="1" t="s">
        <v>409</v>
      </c>
      <c r="C668" s="2" t="s">
        <v>454</v>
      </c>
      <c r="D668" s="2" t="s">
        <v>4</v>
      </c>
      <c r="E668" s="2" t="s">
        <v>5</v>
      </c>
      <c r="F668" s="1">
        <v>28.807374687920106</v>
      </c>
      <c r="G668" s="35"/>
      <c r="H668" s="35"/>
      <c r="I668" s="35"/>
      <c r="J668" s="35"/>
      <c r="K668" s="35"/>
      <c r="L668" s="36"/>
      <c r="M668" s="36"/>
    </row>
    <row r="669">
      <c r="A669" s="2" t="s">
        <v>10</v>
      </c>
      <c r="B669" s="1" t="s">
        <v>407</v>
      </c>
      <c r="C669" s="2" t="s">
        <v>454</v>
      </c>
      <c r="D669" s="2" t="s">
        <v>4</v>
      </c>
      <c r="E669" s="2" t="s">
        <v>5</v>
      </c>
      <c r="F669" s="1">
        <v>27.03587233376496</v>
      </c>
      <c r="G669" s="35"/>
      <c r="H669" s="35"/>
      <c r="I669" s="35"/>
      <c r="J669" s="35"/>
      <c r="K669" s="35"/>
      <c r="L669" s="36"/>
      <c r="M669" s="36"/>
    </row>
    <row r="670">
      <c r="A670" s="2" t="s">
        <v>11</v>
      </c>
      <c r="B670" s="1" t="s">
        <v>406</v>
      </c>
      <c r="C670" s="2" t="s">
        <v>454</v>
      </c>
      <c r="D670" s="2" t="s">
        <v>4</v>
      </c>
      <c r="E670" s="2" t="s">
        <v>5</v>
      </c>
      <c r="F670" s="1">
        <v>53.14680519124278</v>
      </c>
      <c r="G670" s="35"/>
      <c r="H670" s="35"/>
      <c r="I670" s="35"/>
      <c r="J670" s="35"/>
      <c r="K670" s="35"/>
      <c r="L670" s="36"/>
      <c r="M670" s="36"/>
    </row>
    <row r="671">
      <c r="A671" s="2" t="s">
        <v>12</v>
      </c>
      <c r="B671" s="1" t="s">
        <v>405</v>
      </c>
      <c r="C671" s="2" t="s">
        <v>454</v>
      </c>
      <c r="D671" s="2" t="s">
        <v>4</v>
      </c>
      <c r="E671" s="2" t="s">
        <v>5</v>
      </c>
      <c r="F671" s="1">
        <v>44.06565783016695</v>
      </c>
      <c r="G671" s="35"/>
      <c r="H671" s="35"/>
      <c r="I671" s="35"/>
      <c r="J671" s="35"/>
      <c r="K671" s="35"/>
      <c r="L671" s="36"/>
      <c r="M671" s="36"/>
    </row>
    <row r="672">
      <c r="A672" s="2" t="s">
        <v>13</v>
      </c>
      <c r="B672" s="1" t="s">
        <v>410</v>
      </c>
      <c r="C672" s="2" t="s">
        <v>454</v>
      </c>
      <c r="D672" s="2" t="s">
        <v>4</v>
      </c>
      <c r="E672" s="2" t="s">
        <v>5</v>
      </c>
      <c r="F672" s="1">
        <v>48.682331559132805</v>
      </c>
      <c r="G672" s="35"/>
      <c r="H672" s="35"/>
      <c r="I672" s="35"/>
      <c r="J672" s="35"/>
      <c r="K672" s="35"/>
      <c r="L672" s="36"/>
      <c r="M672" s="36"/>
    </row>
    <row r="673">
      <c r="A673" s="2" t="s">
        <v>14</v>
      </c>
      <c r="B673" s="1" t="s">
        <v>412</v>
      </c>
      <c r="C673" s="2" t="s">
        <v>454</v>
      </c>
      <c r="D673" s="2" t="s">
        <v>4</v>
      </c>
      <c r="E673" s="2" t="s">
        <v>5</v>
      </c>
      <c r="F673" s="1">
        <v>25.33363492422529</v>
      </c>
      <c r="G673" s="35"/>
      <c r="H673" s="35"/>
      <c r="I673" s="35"/>
      <c r="J673" s="35"/>
      <c r="K673" s="35"/>
      <c r="L673" s="36"/>
      <c r="M673" s="36"/>
    </row>
    <row r="674">
      <c r="A674" s="2" t="s">
        <v>15</v>
      </c>
      <c r="B674" s="1" t="s">
        <v>411</v>
      </c>
      <c r="C674" s="2" t="s">
        <v>454</v>
      </c>
      <c r="D674" s="2" t="s">
        <v>4</v>
      </c>
      <c r="E674" s="2" t="s">
        <v>5</v>
      </c>
      <c r="F674" s="1">
        <v>45.19710173585119</v>
      </c>
      <c r="G674" s="35"/>
      <c r="H674" s="35"/>
      <c r="I674" s="35"/>
      <c r="J674" s="35"/>
      <c r="K674" s="35"/>
      <c r="L674" s="36"/>
      <c r="M674" s="36"/>
    </row>
    <row r="675">
      <c r="A675" s="2" t="s">
        <v>16</v>
      </c>
      <c r="B675" s="1" t="s">
        <v>413</v>
      </c>
      <c r="C675" s="2" t="s">
        <v>454</v>
      </c>
      <c r="D675" s="2" t="s">
        <v>4</v>
      </c>
      <c r="E675" s="2" t="s">
        <v>5</v>
      </c>
      <c r="F675" s="1">
        <v>28.696304798905125</v>
      </c>
      <c r="G675" s="35"/>
      <c r="H675" s="35"/>
      <c r="I675" s="35"/>
      <c r="J675" s="35"/>
      <c r="K675" s="35"/>
      <c r="L675" s="36"/>
      <c r="M675" s="36"/>
    </row>
    <row r="676">
      <c r="A676" s="2" t="s">
        <v>17</v>
      </c>
      <c r="B676" s="1" t="s">
        <v>414</v>
      </c>
      <c r="C676" s="2" t="s">
        <v>454</v>
      </c>
      <c r="D676" s="2" t="s">
        <v>4</v>
      </c>
      <c r="E676" s="2" t="s">
        <v>5</v>
      </c>
      <c r="F676" s="1">
        <v>31.86201622838693</v>
      </c>
      <c r="G676" s="35"/>
      <c r="H676" s="35"/>
      <c r="I676" s="35"/>
      <c r="J676" s="35"/>
      <c r="K676" s="35"/>
      <c r="L676" s="36"/>
      <c r="M676" s="36"/>
    </row>
    <row r="677">
      <c r="A677" s="2" t="s">
        <v>18</v>
      </c>
      <c r="B677" s="1" t="s">
        <v>415</v>
      </c>
      <c r="C677" s="2" t="s">
        <v>454</v>
      </c>
      <c r="D677" s="2" t="s">
        <v>4</v>
      </c>
      <c r="E677" s="2" t="s">
        <v>5</v>
      </c>
      <c r="F677" s="1">
        <v>23.813114676022575</v>
      </c>
      <c r="G677" s="35"/>
      <c r="H677" s="35"/>
      <c r="I677" s="35"/>
      <c r="J677" s="35"/>
      <c r="K677" s="35"/>
      <c r="L677" s="36"/>
      <c r="M677" s="36"/>
    </row>
    <row r="678">
      <c r="A678" s="2" t="s">
        <v>19</v>
      </c>
      <c r="B678" s="1" t="s">
        <v>416</v>
      </c>
      <c r="C678" s="2" t="s">
        <v>454</v>
      </c>
      <c r="D678" s="2" t="s">
        <v>4</v>
      </c>
      <c r="E678" s="2" t="s">
        <v>5</v>
      </c>
      <c r="F678" s="1">
        <v>29.839612085042894</v>
      </c>
      <c r="G678" s="35"/>
      <c r="H678" s="35"/>
      <c r="I678" s="35"/>
      <c r="J678" s="35"/>
      <c r="K678" s="35"/>
      <c r="L678" s="36"/>
      <c r="M678" s="36"/>
    </row>
    <row r="679">
      <c r="A679" s="2" t="s">
        <v>20</v>
      </c>
      <c r="B679" s="1" t="s">
        <v>417</v>
      </c>
      <c r="C679" s="2" t="s">
        <v>454</v>
      </c>
      <c r="D679" s="2" t="s">
        <v>4</v>
      </c>
      <c r="E679" s="2" t="s">
        <v>5</v>
      </c>
      <c r="F679" s="1">
        <v>20.150456743686192</v>
      </c>
      <c r="G679" s="35"/>
      <c r="H679" s="35"/>
      <c r="I679" s="35"/>
      <c r="J679" s="35"/>
      <c r="K679" s="35"/>
      <c r="L679" s="36"/>
      <c r="M679" s="36"/>
    </row>
    <row r="680">
      <c r="A680" s="2" t="s">
        <v>21</v>
      </c>
      <c r="B680" s="1" t="s">
        <v>419</v>
      </c>
      <c r="C680" s="2" t="s">
        <v>454</v>
      </c>
      <c r="D680" s="2" t="s">
        <v>4</v>
      </c>
      <c r="E680" s="2" t="s">
        <v>5</v>
      </c>
      <c r="F680" s="1">
        <v>66.45537266128208</v>
      </c>
      <c r="G680" s="35"/>
      <c r="H680" s="35"/>
      <c r="I680" s="35"/>
      <c r="J680" s="35"/>
      <c r="K680" s="35"/>
      <c r="L680" s="36"/>
      <c r="M680" s="36"/>
    </row>
    <row r="681">
      <c r="A681" s="2" t="s">
        <v>22</v>
      </c>
      <c r="B681" s="1" t="s">
        <v>420</v>
      </c>
      <c r="C681" s="2" t="s">
        <v>454</v>
      </c>
      <c r="D681" s="2" t="s">
        <v>4</v>
      </c>
      <c r="E681" s="2" t="s">
        <v>5</v>
      </c>
      <c r="F681" s="1">
        <v>32.742317957673116</v>
      </c>
      <c r="G681" s="35"/>
      <c r="H681" s="35"/>
      <c r="I681" s="35"/>
      <c r="J681" s="35"/>
      <c r="K681" s="35"/>
      <c r="L681" s="36"/>
      <c r="M681" s="36"/>
    </row>
    <row r="682">
      <c r="A682" s="2" t="s">
        <v>23</v>
      </c>
      <c r="B682" s="1" t="s">
        <v>421</v>
      </c>
      <c r="C682" s="2" t="s">
        <v>454</v>
      </c>
      <c r="D682" s="2" t="s">
        <v>4</v>
      </c>
      <c r="E682" s="2" t="s">
        <v>5</v>
      </c>
      <c r="F682" s="1">
        <v>43.019723891590296</v>
      </c>
      <c r="G682" s="35"/>
      <c r="H682" s="35"/>
      <c r="I682" s="35"/>
      <c r="J682" s="35"/>
      <c r="K682" s="35"/>
      <c r="L682" s="36"/>
      <c r="M682" s="36"/>
    </row>
    <row r="683">
      <c r="A683" s="2" t="s">
        <v>24</v>
      </c>
      <c r="B683" s="1" t="s">
        <v>422</v>
      </c>
      <c r="C683" s="2" t="s">
        <v>454</v>
      </c>
      <c r="D683" s="2" t="s">
        <v>4</v>
      </c>
      <c r="E683" s="2" t="s">
        <v>5</v>
      </c>
      <c r="F683" s="1">
        <v>30.13444598980065</v>
      </c>
      <c r="G683" s="35"/>
      <c r="H683" s="35"/>
      <c r="I683" s="35"/>
      <c r="J683" s="35"/>
      <c r="K683" s="35"/>
      <c r="L683" s="36"/>
      <c r="M683" s="36"/>
    </row>
    <row r="684">
      <c r="A684" s="2" t="s">
        <v>25</v>
      </c>
      <c r="B684" s="1" t="s">
        <v>423</v>
      </c>
      <c r="C684" s="2" t="s">
        <v>454</v>
      </c>
      <c r="D684" s="2" t="s">
        <v>4</v>
      </c>
      <c r="E684" s="2" t="s">
        <v>5</v>
      </c>
      <c r="F684" s="1">
        <v>26.833849681652964</v>
      </c>
      <c r="G684" s="35"/>
      <c r="H684" s="35"/>
      <c r="I684" s="35"/>
      <c r="J684" s="35"/>
      <c r="K684" s="35"/>
      <c r="L684" s="36"/>
      <c r="M684" s="36"/>
    </row>
    <row r="685">
      <c r="A685" s="2" t="s">
        <v>26</v>
      </c>
      <c r="B685" s="1" t="s">
        <v>424</v>
      </c>
      <c r="C685" s="2" t="s">
        <v>454</v>
      </c>
      <c r="D685" s="2" t="s">
        <v>4</v>
      </c>
      <c r="E685" s="2" t="s">
        <v>5</v>
      </c>
      <c r="F685" s="1">
        <v>20.885547201336674</v>
      </c>
      <c r="G685" s="35"/>
      <c r="H685" s="35"/>
      <c r="I685" s="35"/>
      <c r="J685" s="35"/>
      <c r="K685" s="35"/>
      <c r="L685" s="36"/>
      <c r="M685" s="36"/>
    </row>
    <row r="686">
      <c r="A686" s="2" t="s">
        <v>27</v>
      </c>
      <c r="B686" s="1" t="s">
        <v>426</v>
      </c>
      <c r="C686" s="2" t="s">
        <v>454</v>
      </c>
      <c r="D686" s="2" t="s">
        <v>4</v>
      </c>
      <c r="E686" s="2" t="s">
        <v>5</v>
      </c>
      <c r="F686" s="1">
        <v>26.449105816768732</v>
      </c>
      <c r="G686" s="35"/>
      <c r="H686" s="35"/>
      <c r="I686" s="35"/>
      <c r="J686" s="35"/>
      <c r="K686" s="35"/>
      <c r="L686" s="36"/>
      <c r="M686" s="36"/>
    </row>
    <row r="687">
      <c r="A687" s="2" t="s">
        <v>28</v>
      </c>
      <c r="B687" s="1" t="s">
        <v>425</v>
      </c>
      <c r="C687" s="2" t="s">
        <v>454</v>
      </c>
      <c r="D687" s="2" t="s">
        <v>4</v>
      </c>
      <c r="E687" s="2" t="s">
        <v>5</v>
      </c>
      <c r="F687" s="1">
        <v>20.678246484698096</v>
      </c>
      <c r="G687" s="35"/>
      <c r="H687" s="35"/>
      <c r="I687" s="35"/>
      <c r="J687" s="35"/>
      <c r="K687" s="35"/>
      <c r="L687" s="36"/>
      <c r="M687" s="36"/>
    </row>
    <row r="688">
      <c r="A688" s="2" t="s">
        <v>29</v>
      </c>
      <c r="B688" s="1" t="s">
        <v>427</v>
      </c>
      <c r="C688" s="2" t="s">
        <v>454</v>
      </c>
      <c r="D688" s="2" t="s">
        <v>4</v>
      </c>
      <c r="E688" s="2" t="s">
        <v>5</v>
      </c>
      <c r="F688" s="1">
        <v>31.4599671917485</v>
      </c>
      <c r="G688" s="35"/>
      <c r="H688" s="35"/>
      <c r="I688" s="35"/>
      <c r="J688" s="35"/>
      <c r="K688" s="35"/>
      <c r="L688" s="36"/>
      <c r="M688" s="36"/>
    </row>
    <row r="689">
      <c r="A689" s="2" t="s">
        <v>30</v>
      </c>
      <c r="B689" s="1" t="s">
        <v>428</v>
      </c>
      <c r="C689" s="2" t="s">
        <v>454</v>
      </c>
      <c r="D689" s="2" t="s">
        <v>4</v>
      </c>
      <c r="E689" s="2" t="s">
        <v>5</v>
      </c>
      <c r="F689" s="1">
        <v>34.99825008749563</v>
      </c>
      <c r="G689" s="35"/>
      <c r="H689" s="35"/>
      <c r="I689" s="35"/>
      <c r="J689" s="35"/>
      <c r="K689" s="35"/>
      <c r="L689" s="36"/>
      <c r="M689" s="36"/>
    </row>
    <row r="690">
      <c r="A690" s="2" t="s">
        <v>31</v>
      </c>
      <c r="B690" s="1" t="s">
        <v>429</v>
      </c>
      <c r="C690" s="2" t="s">
        <v>454</v>
      </c>
      <c r="D690" s="2" t="s">
        <v>4</v>
      </c>
      <c r="E690" s="2" t="s">
        <v>5</v>
      </c>
      <c r="F690" s="1">
        <v>37.94380702863854</v>
      </c>
      <c r="G690" s="35"/>
      <c r="H690" s="35"/>
      <c r="I690" s="35"/>
      <c r="J690" s="35"/>
      <c r="K690" s="35"/>
      <c r="L690" s="36"/>
      <c r="M690" s="36"/>
    </row>
    <row r="691">
      <c r="A691" s="2" t="s">
        <v>32</v>
      </c>
      <c r="B691" s="1" t="s">
        <v>430</v>
      </c>
      <c r="C691" s="2" t="s">
        <v>454</v>
      </c>
      <c r="D691" s="2" t="s">
        <v>4</v>
      </c>
      <c r="E691" s="2" t="s">
        <v>5</v>
      </c>
      <c r="F691" s="1">
        <v>60.19986354697596</v>
      </c>
      <c r="G691" s="35"/>
      <c r="H691" s="35"/>
      <c r="I691" s="35"/>
      <c r="J691" s="35"/>
      <c r="K691" s="35"/>
      <c r="L691" s="36"/>
      <c r="M691" s="36"/>
    </row>
    <row r="692">
      <c r="A692" s="2" t="s">
        <v>33</v>
      </c>
      <c r="B692" s="1" t="s">
        <v>431</v>
      </c>
      <c r="C692" s="2" t="s">
        <v>454</v>
      </c>
      <c r="D692" s="2" t="s">
        <v>4</v>
      </c>
      <c r="E692" s="2" t="s">
        <v>5</v>
      </c>
      <c r="F692" s="1">
        <v>41.11338546860512</v>
      </c>
      <c r="G692" s="35"/>
      <c r="H692" s="35"/>
      <c r="I692" s="35"/>
      <c r="J692" s="35"/>
      <c r="K692" s="35"/>
      <c r="L692" s="36"/>
      <c r="M692" s="36"/>
    </row>
    <row r="693">
      <c r="A693" s="2" t="s">
        <v>34</v>
      </c>
      <c r="B693" s="1" t="s">
        <v>432</v>
      </c>
      <c r="C693" s="2" t="s">
        <v>454</v>
      </c>
      <c r="D693" s="2" t="s">
        <v>4</v>
      </c>
      <c r="E693" s="2" t="s">
        <v>5</v>
      </c>
      <c r="F693" s="1">
        <v>28.342261145594197</v>
      </c>
      <c r="G693" s="35"/>
      <c r="H693" s="35"/>
      <c r="I693" s="35"/>
      <c r="J693" s="35"/>
      <c r="K693" s="35"/>
      <c r="L693" s="36"/>
      <c r="M693" s="36"/>
    </row>
    <row r="694">
      <c r="A694" s="2" t="s">
        <v>35</v>
      </c>
      <c r="B694" s="1" t="s">
        <v>433</v>
      </c>
      <c r="C694" s="2" t="s">
        <v>454</v>
      </c>
      <c r="D694" s="2" t="s">
        <v>4</v>
      </c>
      <c r="E694" s="2" t="s">
        <v>5</v>
      </c>
      <c r="F694" s="1">
        <v>25.570542734769546</v>
      </c>
      <c r="G694" s="35"/>
      <c r="H694" s="35"/>
      <c r="I694" s="35"/>
      <c r="J694" s="35"/>
      <c r="K694" s="35"/>
      <c r="L694" s="36"/>
      <c r="M694" s="36"/>
    </row>
    <row r="695">
      <c r="A695" s="2" t="s">
        <v>3</v>
      </c>
      <c r="B695" s="1" t="s">
        <v>418</v>
      </c>
      <c r="C695" s="2" t="s">
        <v>455</v>
      </c>
      <c r="D695" s="2" t="s">
        <v>4</v>
      </c>
      <c r="E695" s="2" t="s">
        <v>5</v>
      </c>
      <c r="F695" s="1">
        <v>28.38939753226134</v>
      </c>
      <c r="G695" s="35"/>
      <c r="H695" s="35"/>
      <c r="I695" s="35"/>
      <c r="J695" s="35"/>
      <c r="K695" s="35"/>
      <c r="L695" s="36"/>
      <c r="M695" s="36"/>
    </row>
    <row r="696">
      <c r="A696" s="2" t="s">
        <v>4</v>
      </c>
      <c r="B696" s="1" t="s">
        <v>401</v>
      </c>
      <c r="C696" s="2" t="s">
        <v>455</v>
      </c>
      <c r="D696" s="2" t="s">
        <v>4</v>
      </c>
      <c r="E696" s="2" t="s">
        <v>5</v>
      </c>
      <c r="F696" s="1">
        <v>15.451771159269132</v>
      </c>
      <c r="G696" s="35"/>
      <c r="H696" s="35"/>
      <c r="I696" s="35"/>
      <c r="J696" s="35"/>
      <c r="K696" s="35"/>
      <c r="L696" s="36"/>
      <c r="M696" s="36"/>
    </row>
    <row r="697">
      <c r="A697" s="2" t="s">
        <v>5</v>
      </c>
      <c r="B697" s="1" t="s">
        <v>402</v>
      </c>
      <c r="C697" s="2" t="s">
        <v>455</v>
      </c>
      <c r="D697" s="2" t="s">
        <v>4</v>
      </c>
      <c r="E697" s="2" t="s">
        <v>5</v>
      </c>
      <c r="F697" s="1">
        <v>37.08167238342449</v>
      </c>
      <c r="G697" s="35"/>
      <c r="H697" s="35"/>
      <c r="I697" s="35"/>
      <c r="J697" s="35"/>
      <c r="K697" s="35"/>
      <c r="L697" s="36"/>
      <c r="M697" s="36"/>
    </row>
    <row r="698">
      <c r="A698" s="2" t="s">
        <v>6</v>
      </c>
      <c r="B698" s="1" t="s">
        <v>403</v>
      </c>
      <c r="C698" s="2" t="s">
        <v>455</v>
      </c>
      <c r="D698" s="2" t="s">
        <v>4</v>
      </c>
      <c r="E698" s="2" t="s">
        <v>5</v>
      </c>
      <c r="F698" s="1">
        <v>15.47748026621266</v>
      </c>
      <c r="G698" s="35"/>
      <c r="H698" s="35"/>
      <c r="I698" s="35"/>
      <c r="J698" s="35"/>
      <c r="K698" s="35"/>
      <c r="L698" s="36"/>
      <c r="M698" s="36"/>
    </row>
    <row r="699">
      <c r="A699" s="2" t="s">
        <v>7</v>
      </c>
      <c r="B699" s="1" t="s">
        <v>404</v>
      </c>
      <c r="C699" s="2" t="s">
        <v>455</v>
      </c>
      <c r="D699" s="2" t="s">
        <v>4</v>
      </c>
      <c r="E699" s="2" t="s">
        <v>5</v>
      </c>
      <c r="F699" s="1">
        <v>7.364312541424258</v>
      </c>
      <c r="G699" s="35"/>
      <c r="H699" s="35"/>
      <c r="I699" s="35"/>
      <c r="J699" s="35"/>
      <c r="K699" s="35"/>
      <c r="L699" s="36"/>
      <c r="M699" s="36"/>
    </row>
    <row r="700">
      <c r="A700" s="2" t="s">
        <v>8</v>
      </c>
      <c r="B700" s="1" t="s">
        <v>408</v>
      </c>
      <c r="C700" s="2" t="s">
        <v>455</v>
      </c>
      <c r="D700" s="2" t="s">
        <v>4</v>
      </c>
      <c r="E700" s="2" t="s">
        <v>5</v>
      </c>
      <c r="F700" s="1">
        <v>36.575106982187926</v>
      </c>
      <c r="G700" s="35"/>
      <c r="H700" s="35"/>
      <c r="I700" s="35"/>
      <c r="J700" s="35"/>
      <c r="K700" s="35"/>
      <c r="L700" s="36"/>
      <c r="M700" s="36"/>
    </row>
    <row r="701">
      <c r="A701" s="2" t="s">
        <v>9</v>
      </c>
      <c r="B701" s="1" t="s">
        <v>409</v>
      </c>
      <c r="C701" s="2" t="s">
        <v>455</v>
      </c>
      <c r="D701" s="2" t="s">
        <v>4</v>
      </c>
      <c r="E701" s="2" t="s">
        <v>5</v>
      </c>
      <c r="F701" s="1">
        <v>19.567556990509736</v>
      </c>
      <c r="G701" s="35"/>
      <c r="H701" s="35"/>
      <c r="I701" s="35"/>
      <c r="J701" s="35"/>
      <c r="K701" s="35"/>
      <c r="L701" s="36"/>
      <c r="M701" s="36"/>
    </row>
    <row r="702">
      <c r="A702" s="2" t="s">
        <v>10</v>
      </c>
      <c r="B702" s="1" t="s">
        <v>407</v>
      </c>
      <c r="C702" s="2" t="s">
        <v>455</v>
      </c>
      <c r="D702" s="2" t="s">
        <v>4</v>
      </c>
      <c r="E702" s="2" t="s">
        <v>5</v>
      </c>
      <c r="F702" s="1">
        <v>25.857425031423954</v>
      </c>
      <c r="G702" s="35"/>
      <c r="H702" s="35"/>
      <c r="I702" s="35"/>
      <c r="J702" s="35"/>
      <c r="K702" s="35"/>
      <c r="L702" s="36"/>
      <c r="M702" s="36"/>
    </row>
    <row r="703">
      <c r="A703" s="2" t="s">
        <v>11</v>
      </c>
      <c r="B703" s="1" t="s">
        <v>406</v>
      </c>
      <c r="C703" s="2" t="s">
        <v>455</v>
      </c>
      <c r="D703" s="2" t="s">
        <v>4</v>
      </c>
      <c r="E703" s="2" t="s">
        <v>5</v>
      </c>
      <c r="F703" s="1">
        <v>53.65921207505366</v>
      </c>
      <c r="G703" s="35"/>
      <c r="H703" s="35"/>
      <c r="I703" s="35"/>
      <c r="J703" s="35"/>
      <c r="K703" s="35"/>
      <c r="L703" s="36"/>
      <c r="M703" s="36"/>
    </row>
    <row r="704">
      <c r="A704" s="2" t="s">
        <v>12</v>
      </c>
      <c r="B704" s="1" t="s">
        <v>405</v>
      </c>
      <c r="C704" s="2" t="s">
        <v>455</v>
      </c>
      <c r="D704" s="2" t="s">
        <v>4</v>
      </c>
      <c r="E704" s="2" t="s">
        <v>5</v>
      </c>
      <c r="F704" s="1">
        <v>36.869757581343904</v>
      </c>
      <c r="G704" s="35"/>
      <c r="H704" s="35"/>
      <c r="I704" s="35"/>
      <c r="J704" s="35"/>
      <c r="K704" s="35"/>
      <c r="L704" s="36"/>
      <c r="M704" s="36"/>
    </row>
    <row r="705">
      <c r="A705" s="2" t="s">
        <v>13</v>
      </c>
      <c r="B705" s="1" t="s">
        <v>410</v>
      </c>
      <c r="C705" s="2" t="s">
        <v>455</v>
      </c>
      <c r="D705" s="2" t="s">
        <v>4</v>
      </c>
      <c r="E705" s="2" t="s">
        <v>5</v>
      </c>
      <c r="F705" s="1">
        <v>33.486253892777015</v>
      </c>
      <c r="G705" s="35"/>
      <c r="H705" s="35"/>
      <c r="I705" s="35"/>
      <c r="J705" s="35"/>
      <c r="K705" s="35"/>
      <c r="L705" s="36"/>
      <c r="M705" s="36"/>
    </row>
    <row r="706">
      <c r="A706" s="2" t="s">
        <v>14</v>
      </c>
      <c r="B706" s="1" t="s">
        <v>412</v>
      </c>
      <c r="C706" s="2" t="s">
        <v>455</v>
      </c>
      <c r="D706" s="2" t="s">
        <v>4</v>
      </c>
      <c r="E706" s="2" t="s">
        <v>5</v>
      </c>
      <c r="F706" s="1">
        <v>17.619838082961618</v>
      </c>
      <c r="G706" s="35"/>
      <c r="H706" s="35"/>
      <c r="I706" s="35"/>
      <c r="J706" s="35"/>
      <c r="K706" s="35"/>
      <c r="L706" s="36"/>
      <c r="M706" s="36"/>
    </row>
    <row r="707">
      <c r="A707" s="2" t="s">
        <v>15</v>
      </c>
      <c r="B707" s="1" t="s">
        <v>411</v>
      </c>
      <c r="C707" s="2" t="s">
        <v>455</v>
      </c>
      <c r="D707" s="2" t="s">
        <v>4</v>
      </c>
      <c r="E707" s="2" t="s">
        <v>5</v>
      </c>
      <c r="F707" s="1">
        <v>49.8088220213592</v>
      </c>
      <c r="G707" s="35"/>
      <c r="H707" s="35"/>
      <c r="I707" s="35"/>
      <c r="J707" s="35"/>
      <c r="K707" s="35"/>
      <c r="L707" s="36"/>
      <c r="M707" s="36"/>
    </row>
    <row r="708">
      <c r="A708" s="2" t="s">
        <v>16</v>
      </c>
      <c r="B708" s="1" t="s">
        <v>413</v>
      </c>
      <c r="C708" s="2" t="s">
        <v>455</v>
      </c>
      <c r="D708" s="2" t="s">
        <v>4</v>
      </c>
      <c r="E708" s="2" t="s">
        <v>5</v>
      </c>
      <c r="F708" s="1">
        <v>17.990060491578404</v>
      </c>
      <c r="G708" s="35"/>
      <c r="H708" s="35"/>
      <c r="I708" s="35"/>
      <c r="J708" s="35"/>
      <c r="K708" s="35"/>
      <c r="L708" s="36"/>
      <c r="M708" s="36"/>
    </row>
    <row r="709">
      <c r="A709" s="2" t="s">
        <v>17</v>
      </c>
      <c r="B709" s="1" t="s">
        <v>414</v>
      </c>
      <c r="C709" s="2" t="s">
        <v>455</v>
      </c>
      <c r="D709" s="2" t="s">
        <v>4</v>
      </c>
      <c r="E709" s="2" t="s">
        <v>5</v>
      </c>
      <c r="F709" s="1">
        <v>23.013139064084402</v>
      </c>
      <c r="G709" s="35"/>
      <c r="H709" s="35"/>
      <c r="I709" s="35"/>
      <c r="J709" s="35"/>
      <c r="K709" s="35"/>
      <c r="L709" s="36"/>
      <c r="M709" s="36"/>
    </row>
    <row r="710">
      <c r="A710" s="2" t="s">
        <v>18</v>
      </c>
      <c r="B710" s="1" t="s">
        <v>415</v>
      </c>
      <c r="C710" s="2" t="s">
        <v>455</v>
      </c>
      <c r="D710" s="2" t="s">
        <v>4</v>
      </c>
      <c r="E710" s="2" t="s">
        <v>5</v>
      </c>
      <c r="F710" s="1">
        <v>23.5047151269052</v>
      </c>
      <c r="G710" s="35"/>
      <c r="H710" s="35"/>
      <c r="I710" s="35"/>
      <c r="J710" s="35"/>
      <c r="K710" s="35"/>
      <c r="L710" s="36"/>
      <c r="M710" s="36"/>
    </row>
    <row r="711">
      <c r="A711" s="2" t="s">
        <v>19</v>
      </c>
      <c r="B711" s="1" t="s">
        <v>416</v>
      </c>
      <c r="C711" s="2" t="s">
        <v>455</v>
      </c>
      <c r="D711" s="2" t="s">
        <v>4</v>
      </c>
      <c r="E711" s="2" t="s">
        <v>5</v>
      </c>
      <c r="F711" s="1">
        <v>28.00939391980695</v>
      </c>
      <c r="G711" s="35"/>
      <c r="H711" s="35"/>
      <c r="I711" s="35"/>
      <c r="J711" s="35"/>
      <c r="K711" s="35"/>
      <c r="L711" s="36"/>
      <c r="M711" s="36"/>
    </row>
    <row r="712">
      <c r="A712" s="2" t="s">
        <v>20</v>
      </c>
      <c r="B712" s="1" t="s">
        <v>417</v>
      </c>
      <c r="C712" s="2" t="s">
        <v>455</v>
      </c>
      <c r="D712" s="2" t="s">
        <v>4</v>
      </c>
      <c r="E712" s="2" t="s">
        <v>5</v>
      </c>
      <c r="F712" s="1">
        <v>30.90871625798475</v>
      </c>
      <c r="G712" s="35"/>
      <c r="H712" s="35"/>
      <c r="I712" s="35"/>
      <c r="J712" s="35"/>
      <c r="K712" s="35"/>
      <c r="L712" s="36"/>
      <c r="M712" s="36"/>
    </row>
    <row r="713">
      <c r="A713" s="2" t="s">
        <v>21</v>
      </c>
      <c r="B713" s="1" t="s">
        <v>419</v>
      </c>
      <c r="C713" s="2" t="s">
        <v>455</v>
      </c>
      <c r="D713" s="2" t="s">
        <v>4</v>
      </c>
      <c r="E713" s="2" t="s">
        <v>5</v>
      </c>
      <c r="F713" s="1">
        <v>36.130897078558895</v>
      </c>
      <c r="G713" s="35"/>
      <c r="H713" s="35"/>
      <c r="I713" s="35"/>
      <c r="J713" s="35"/>
      <c r="K713" s="35"/>
      <c r="L713" s="36"/>
      <c r="M713" s="36"/>
    </row>
    <row r="714">
      <c r="A714" s="2" t="s">
        <v>22</v>
      </c>
      <c r="B714" s="1" t="s">
        <v>420</v>
      </c>
      <c r="C714" s="2" t="s">
        <v>455</v>
      </c>
      <c r="D714" s="2" t="s">
        <v>4</v>
      </c>
      <c r="E714" s="2" t="s">
        <v>5</v>
      </c>
      <c r="F714" s="1">
        <v>33.88209032566668</v>
      </c>
      <c r="G714" s="35"/>
      <c r="H714" s="35"/>
      <c r="I714" s="35"/>
      <c r="J714" s="35"/>
      <c r="K714" s="35"/>
      <c r="L714" s="36"/>
      <c r="M714" s="36"/>
    </row>
    <row r="715">
      <c r="A715" s="2" t="s">
        <v>23</v>
      </c>
      <c r="B715" s="1" t="s">
        <v>421</v>
      </c>
      <c r="C715" s="2" t="s">
        <v>455</v>
      </c>
      <c r="D715" s="2" t="s">
        <v>4</v>
      </c>
      <c r="E715" s="2" t="s">
        <v>5</v>
      </c>
      <c r="F715" s="1">
        <v>34.09970228336853</v>
      </c>
      <c r="G715" s="35"/>
      <c r="H715" s="35"/>
      <c r="I715" s="35"/>
      <c r="J715" s="35"/>
      <c r="K715" s="35"/>
      <c r="L715" s="36"/>
      <c r="M715" s="36"/>
    </row>
    <row r="716">
      <c r="A716" s="2" t="s">
        <v>24</v>
      </c>
      <c r="B716" s="1" t="s">
        <v>422</v>
      </c>
      <c r="C716" s="2" t="s">
        <v>455</v>
      </c>
      <c r="D716" s="2" t="s">
        <v>4</v>
      </c>
      <c r="E716" s="2" t="s">
        <v>5</v>
      </c>
      <c r="F716" s="1">
        <v>26.265981691065704</v>
      </c>
      <c r="G716" s="35"/>
      <c r="H716" s="35"/>
      <c r="I716" s="35"/>
      <c r="J716" s="35"/>
      <c r="K716" s="35"/>
      <c r="L716" s="36"/>
      <c r="M716" s="36"/>
    </row>
    <row r="717">
      <c r="A717" s="2" t="s">
        <v>25</v>
      </c>
      <c r="B717" s="1" t="s">
        <v>423</v>
      </c>
      <c r="C717" s="2" t="s">
        <v>455</v>
      </c>
      <c r="D717" s="2" t="s">
        <v>4</v>
      </c>
      <c r="E717" s="2" t="s">
        <v>5</v>
      </c>
      <c r="F717" s="1">
        <v>27.13034899494389</v>
      </c>
      <c r="G717" s="35"/>
      <c r="H717" s="35"/>
      <c r="I717" s="35"/>
      <c r="J717" s="35"/>
      <c r="K717" s="35"/>
      <c r="L717" s="36"/>
      <c r="M717" s="36"/>
    </row>
    <row r="718">
      <c r="A718" s="2" t="s">
        <v>26</v>
      </c>
      <c r="B718" s="1" t="s">
        <v>424</v>
      </c>
      <c r="C718" s="2" t="s">
        <v>455</v>
      </c>
      <c r="D718" s="2" t="s">
        <v>4</v>
      </c>
      <c r="E718" s="2" t="s">
        <v>5</v>
      </c>
      <c r="F718" s="1">
        <v>33.196523418638336</v>
      </c>
      <c r="G718" s="35"/>
      <c r="H718" s="35"/>
      <c r="I718" s="35"/>
      <c r="J718" s="35"/>
      <c r="K718" s="35"/>
      <c r="L718" s="36"/>
      <c r="M718" s="36"/>
    </row>
    <row r="719">
      <c r="A719" s="2" t="s">
        <v>27</v>
      </c>
      <c r="B719" s="1" t="s">
        <v>426</v>
      </c>
      <c r="C719" s="2" t="s">
        <v>455</v>
      </c>
      <c r="D719" s="2" t="s">
        <v>4</v>
      </c>
      <c r="E719" s="2" t="s">
        <v>5</v>
      </c>
      <c r="F719" s="1">
        <v>8.19403474270731</v>
      </c>
      <c r="G719" s="35"/>
      <c r="H719" s="35"/>
      <c r="I719" s="35"/>
      <c r="J719" s="35"/>
      <c r="K719" s="35"/>
      <c r="L719" s="36"/>
      <c r="M719" s="36"/>
    </row>
    <row r="720">
      <c r="A720" s="2" t="s">
        <v>28</v>
      </c>
      <c r="B720" s="1" t="s">
        <v>425</v>
      </c>
      <c r="C720" s="2" t="s">
        <v>455</v>
      </c>
      <c r="D720" s="2" t="s">
        <v>4</v>
      </c>
      <c r="E720" s="2" t="s">
        <v>5</v>
      </c>
      <c r="F720" s="1">
        <v>14.84560570071259</v>
      </c>
      <c r="G720" s="35"/>
      <c r="H720" s="35"/>
      <c r="I720" s="35"/>
      <c r="J720" s="35"/>
      <c r="K720" s="35"/>
      <c r="L720" s="36"/>
      <c r="M720" s="36"/>
    </row>
    <row r="721">
      <c r="A721" s="2" t="s">
        <v>29</v>
      </c>
      <c r="B721" s="1" t="s">
        <v>427</v>
      </c>
      <c r="C721" s="2" t="s">
        <v>455</v>
      </c>
      <c r="D721" s="2" t="s">
        <v>4</v>
      </c>
      <c r="E721" s="2" t="s">
        <v>5</v>
      </c>
      <c r="F721" s="1">
        <v>25.05751839449646</v>
      </c>
      <c r="G721" s="35"/>
      <c r="H721" s="35"/>
      <c r="I721" s="35"/>
      <c r="J721" s="35"/>
      <c r="K721" s="35"/>
      <c r="L721" s="36"/>
      <c r="M721" s="36"/>
    </row>
    <row r="722">
      <c r="A722" s="2" t="s">
        <v>30</v>
      </c>
      <c r="B722" s="1" t="s">
        <v>428</v>
      </c>
      <c r="C722" s="2" t="s">
        <v>455</v>
      </c>
      <c r="D722" s="2" t="s">
        <v>4</v>
      </c>
      <c r="E722" s="2" t="s">
        <v>5</v>
      </c>
      <c r="F722" s="1">
        <v>35.885474072744984</v>
      </c>
      <c r="G722" s="35"/>
      <c r="H722" s="35"/>
      <c r="I722" s="35"/>
      <c r="J722" s="35"/>
      <c r="K722" s="35"/>
      <c r="L722" s="36"/>
      <c r="M722" s="36"/>
    </row>
    <row r="723">
      <c r="A723" s="2" t="s">
        <v>31</v>
      </c>
      <c r="B723" s="1" t="s">
        <v>429</v>
      </c>
      <c r="C723" s="2" t="s">
        <v>455</v>
      </c>
      <c r="D723" s="2" t="s">
        <v>4</v>
      </c>
      <c r="E723" s="2" t="s">
        <v>5</v>
      </c>
      <c r="F723" s="1">
        <v>25.819777949909632</v>
      </c>
      <c r="G723" s="35"/>
      <c r="H723" s="35"/>
      <c r="I723" s="35"/>
      <c r="J723" s="35"/>
      <c r="K723" s="35"/>
      <c r="L723" s="36"/>
      <c r="M723" s="36"/>
    </row>
    <row r="724">
      <c r="A724" s="2" t="s">
        <v>32</v>
      </c>
      <c r="B724" s="1" t="s">
        <v>430</v>
      </c>
      <c r="C724" s="2" t="s">
        <v>455</v>
      </c>
      <c r="D724" s="2" t="s">
        <v>4</v>
      </c>
      <c r="E724" s="2" t="s">
        <v>5</v>
      </c>
      <c r="F724" s="1">
        <v>32.349373230893654</v>
      </c>
      <c r="G724" s="35"/>
      <c r="H724" s="35"/>
      <c r="I724" s="35"/>
      <c r="J724" s="35"/>
      <c r="K724" s="35"/>
      <c r="L724" s="36"/>
      <c r="M724" s="36"/>
    </row>
    <row r="725">
      <c r="A725" s="2" t="s">
        <v>33</v>
      </c>
      <c r="B725" s="1" t="s">
        <v>431</v>
      </c>
      <c r="C725" s="2" t="s">
        <v>455</v>
      </c>
      <c r="D725" s="2" t="s">
        <v>4</v>
      </c>
      <c r="E725" s="2" t="s">
        <v>5</v>
      </c>
      <c r="F725" s="1">
        <v>37.01897899850118</v>
      </c>
      <c r="G725" s="35"/>
      <c r="H725" s="35"/>
      <c r="I725" s="35"/>
      <c r="J725" s="35"/>
      <c r="K725" s="35"/>
      <c r="L725" s="36"/>
      <c r="M725" s="36"/>
    </row>
    <row r="726">
      <c r="A726" s="2" t="s">
        <v>34</v>
      </c>
      <c r="B726" s="1" t="s">
        <v>432</v>
      </c>
      <c r="C726" s="2" t="s">
        <v>455</v>
      </c>
      <c r="D726" s="2" t="s">
        <v>4</v>
      </c>
      <c r="E726" s="2" t="s">
        <v>5</v>
      </c>
      <c r="F726" s="1">
        <v>26.292725679228745</v>
      </c>
      <c r="G726" s="35"/>
      <c r="H726" s="35"/>
      <c r="I726" s="35"/>
      <c r="J726" s="35"/>
      <c r="K726" s="35"/>
      <c r="L726" s="36"/>
      <c r="M726" s="36"/>
    </row>
    <row r="727">
      <c r="A727" s="2" t="s">
        <v>35</v>
      </c>
      <c r="B727" s="1" t="s">
        <v>433</v>
      </c>
      <c r="C727" s="2" t="s">
        <v>455</v>
      </c>
      <c r="D727" s="2" t="s">
        <v>4</v>
      </c>
      <c r="E727" s="2" t="s">
        <v>5</v>
      </c>
      <c r="F727" s="1">
        <v>16.050849089916856</v>
      </c>
      <c r="G727" s="35"/>
      <c r="H727" s="35"/>
      <c r="I727" s="35"/>
      <c r="J727" s="35"/>
      <c r="K727" s="35"/>
      <c r="L727" s="36"/>
      <c r="M727" s="36"/>
    </row>
    <row r="728">
      <c r="A728" s="34"/>
      <c r="B728" s="34"/>
      <c r="C728" s="34"/>
      <c r="D728" s="34"/>
      <c r="E728" s="34"/>
      <c r="F728" s="34"/>
    </row>
    <row r="729">
      <c r="A729" s="34"/>
      <c r="B729" s="34"/>
      <c r="C729" s="34"/>
      <c r="D729" s="34"/>
      <c r="E729" s="34"/>
      <c r="F729" s="34"/>
    </row>
    <row r="730">
      <c r="A730" s="34"/>
      <c r="B730" s="34"/>
      <c r="C730" s="34"/>
      <c r="D730" s="34"/>
      <c r="E730" s="34"/>
      <c r="F730" s="34"/>
    </row>
    <row r="731">
      <c r="A731" s="34"/>
      <c r="B731" s="34"/>
      <c r="C731" s="34"/>
      <c r="D731" s="34"/>
      <c r="E731" s="34"/>
      <c r="F731" s="34"/>
    </row>
    <row r="732">
      <c r="A732" s="34"/>
      <c r="B732" s="34"/>
      <c r="C732" s="34"/>
      <c r="D732" s="34"/>
      <c r="E732" s="34"/>
      <c r="F732" s="34"/>
    </row>
    <row r="733">
      <c r="A733" s="34"/>
      <c r="B733" s="34"/>
      <c r="C733" s="34"/>
      <c r="D733" s="34"/>
      <c r="E733" s="34"/>
      <c r="F733" s="34"/>
    </row>
    <row r="734">
      <c r="A734" s="34"/>
      <c r="B734" s="34"/>
      <c r="C734" s="34"/>
      <c r="D734" s="34"/>
      <c r="E734" s="34"/>
      <c r="F734" s="34"/>
    </row>
    <row r="735">
      <c r="A735" s="34"/>
      <c r="B735" s="34"/>
      <c r="C735" s="34"/>
      <c r="D735" s="34"/>
      <c r="E735" s="34"/>
      <c r="F735" s="34"/>
    </row>
    <row r="736">
      <c r="A736" s="34"/>
      <c r="B736" s="34"/>
      <c r="C736" s="34"/>
      <c r="D736" s="34"/>
      <c r="E736" s="34"/>
      <c r="F736" s="34"/>
    </row>
    <row r="737">
      <c r="A737" s="34"/>
      <c r="B737" s="34"/>
      <c r="C737" s="34"/>
      <c r="D737" s="34"/>
      <c r="E737" s="34"/>
      <c r="F737" s="34"/>
    </row>
    <row r="738">
      <c r="A738" s="34"/>
      <c r="B738" s="34"/>
      <c r="C738" s="34"/>
      <c r="D738" s="34"/>
      <c r="E738" s="34"/>
      <c r="F738" s="34"/>
    </row>
    <row r="739">
      <c r="A739" s="34"/>
      <c r="B739" s="34"/>
      <c r="C739" s="34"/>
      <c r="D739" s="34"/>
      <c r="E739" s="34"/>
      <c r="F739" s="34"/>
    </row>
    <row r="740">
      <c r="A740" s="34"/>
      <c r="B740" s="34"/>
      <c r="C740" s="34"/>
      <c r="D740" s="34"/>
      <c r="E740" s="34"/>
      <c r="F740" s="34"/>
    </row>
    <row r="741">
      <c r="A741" s="34"/>
      <c r="B741" s="34"/>
      <c r="C741" s="34"/>
      <c r="D741" s="34"/>
      <c r="E741" s="34"/>
      <c r="F741" s="34"/>
    </row>
    <row r="742">
      <c r="A742" s="34"/>
      <c r="B742" s="34"/>
      <c r="C742" s="34"/>
      <c r="D742" s="34"/>
      <c r="E742" s="34"/>
      <c r="F742" s="34"/>
    </row>
    <row r="743">
      <c r="A743" s="34"/>
      <c r="B743" s="34"/>
      <c r="C743" s="34"/>
      <c r="D743" s="34"/>
      <c r="E743" s="34"/>
      <c r="F743" s="34"/>
    </row>
    <row r="744">
      <c r="A744" s="34"/>
      <c r="B744" s="34"/>
      <c r="C744" s="34"/>
      <c r="D744" s="34"/>
      <c r="E744" s="34"/>
      <c r="F744" s="34"/>
    </row>
    <row r="745">
      <c r="A745" s="34"/>
      <c r="B745" s="34"/>
      <c r="C745" s="34"/>
      <c r="D745" s="34"/>
      <c r="E745" s="34"/>
      <c r="F745" s="34"/>
    </row>
    <row r="746">
      <c r="A746" s="34"/>
      <c r="B746" s="34"/>
      <c r="C746" s="34"/>
      <c r="D746" s="34"/>
      <c r="E746" s="34"/>
      <c r="F746" s="34"/>
    </row>
    <row r="747">
      <c r="A747" s="34"/>
      <c r="B747" s="34"/>
      <c r="C747" s="34"/>
      <c r="D747" s="34"/>
      <c r="E747" s="34"/>
      <c r="F747" s="34"/>
    </row>
    <row r="748">
      <c r="A748" s="34"/>
      <c r="B748" s="34"/>
      <c r="C748" s="34"/>
      <c r="D748" s="34"/>
      <c r="E748" s="34"/>
      <c r="F748" s="34"/>
    </row>
    <row r="749">
      <c r="A749" s="34"/>
      <c r="B749" s="34"/>
      <c r="C749" s="34"/>
      <c r="D749" s="34"/>
      <c r="E749" s="34"/>
      <c r="F749" s="34"/>
    </row>
    <row r="750">
      <c r="A750" s="34"/>
      <c r="B750" s="34"/>
      <c r="C750" s="34"/>
      <c r="D750" s="34"/>
      <c r="E750" s="34"/>
      <c r="F750" s="34"/>
    </row>
    <row r="751">
      <c r="A751" s="34"/>
      <c r="B751" s="34"/>
      <c r="C751" s="34"/>
      <c r="D751" s="34"/>
      <c r="E751" s="34"/>
      <c r="F751" s="34"/>
    </row>
    <row r="752">
      <c r="A752" s="34"/>
      <c r="B752" s="34"/>
      <c r="C752" s="34"/>
      <c r="D752" s="34"/>
      <c r="E752" s="34"/>
      <c r="F752" s="34"/>
    </row>
    <row r="753">
      <c r="A753" s="34"/>
      <c r="B753" s="34"/>
      <c r="C753" s="34"/>
      <c r="D753" s="34"/>
      <c r="E753" s="34"/>
      <c r="F753" s="34"/>
    </row>
    <row r="754">
      <c r="A754" s="34"/>
      <c r="B754" s="34"/>
      <c r="C754" s="34"/>
      <c r="D754" s="34"/>
      <c r="E754" s="34"/>
      <c r="F754" s="34"/>
    </row>
    <row r="755">
      <c r="A755" s="34"/>
      <c r="B755" s="34"/>
      <c r="C755" s="34"/>
      <c r="D755" s="34"/>
      <c r="E755" s="34"/>
      <c r="F755" s="34"/>
    </row>
    <row r="756">
      <c r="A756" s="34"/>
      <c r="B756" s="34"/>
      <c r="C756" s="34"/>
      <c r="D756" s="34"/>
      <c r="E756" s="34"/>
      <c r="F756" s="34"/>
    </row>
    <row r="757">
      <c r="A757" s="34"/>
      <c r="B757" s="34"/>
      <c r="C757" s="34"/>
      <c r="D757" s="34"/>
      <c r="E757" s="34"/>
      <c r="F757" s="34"/>
    </row>
    <row r="758">
      <c r="A758" s="34"/>
      <c r="B758" s="34"/>
      <c r="C758" s="34"/>
      <c r="D758" s="34"/>
      <c r="E758" s="34"/>
      <c r="F758" s="34"/>
    </row>
    <row r="759">
      <c r="A759" s="34"/>
      <c r="B759" s="34"/>
      <c r="C759" s="34"/>
      <c r="D759" s="34"/>
      <c r="E759" s="34"/>
      <c r="F759" s="34"/>
    </row>
    <row r="760">
      <c r="A760" s="34"/>
      <c r="B760" s="34"/>
      <c r="C760" s="34"/>
      <c r="D760" s="34"/>
      <c r="E760" s="34"/>
      <c r="F760" s="34"/>
    </row>
    <row r="761">
      <c r="A761" s="34"/>
      <c r="B761" s="34"/>
      <c r="C761" s="34"/>
      <c r="D761" s="34"/>
      <c r="E761" s="34"/>
      <c r="F761" s="34"/>
    </row>
    <row r="762">
      <c r="A762" s="34"/>
      <c r="B762" s="34"/>
      <c r="C762" s="34"/>
      <c r="D762" s="34"/>
      <c r="E762" s="34"/>
      <c r="F762" s="34"/>
    </row>
    <row r="763">
      <c r="A763" s="34"/>
      <c r="B763" s="34"/>
      <c r="C763" s="34"/>
      <c r="D763" s="34"/>
      <c r="E763" s="34"/>
      <c r="F763" s="34"/>
    </row>
    <row r="764">
      <c r="A764" s="34"/>
      <c r="B764" s="34"/>
      <c r="C764" s="34"/>
      <c r="D764" s="34"/>
      <c r="E764" s="34"/>
      <c r="F764" s="34"/>
    </row>
    <row r="765">
      <c r="A765" s="34"/>
      <c r="B765" s="34"/>
      <c r="C765" s="34"/>
      <c r="D765" s="34"/>
      <c r="E765" s="34"/>
      <c r="F765" s="34"/>
    </row>
    <row r="766">
      <c r="A766" s="34"/>
      <c r="B766" s="34"/>
      <c r="C766" s="34"/>
      <c r="D766" s="34"/>
      <c r="E766" s="34"/>
      <c r="F766" s="34"/>
    </row>
    <row r="767">
      <c r="A767" s="34"/>
      <c r="B767" s="34"/>
      <c r="C767" s="34"/>
      <c r="D767" s="34"/>
      <c r="E767" s="34"/>
      <c r="F767" s="34"/>
    </row>
    <row r="768">
      <c r="A768" s="34"/>
      <c r="B768" s="34"/>
      <c r="C768" s="34"/>
      <c r="D768" s="34"/>
      <c r="E768" s="34"/>
      <c r="F768" s="34"/>
    </row>
    <row r="769">
      <c r="A769" s="34"/>
      <c r="B769" s="34"/>
      <c r="C769" s="34"/>
      <c r="D769" s="34"/>
      <c r="E769" s="34"/>
      <c r="F769" s="34"/>
    </row>
    <row r="770">
      <c r="A770" s="34"/>
      <c r="B770" s="34"/>
      <c r="C770" s="34"/>
      <c r="D770" s="34"/>
      <c r="E770" s="34"/>
      <c r="F770" s="34"/>
    </row>
    <row r="771">
      <c r="A771" s="34"/>
      <c r="B771" s="34"/>
      <c r="C771" s="34"/>
      <c r="D771" s="34"/>
      <c r="E771" s="34"/>
      <c r="F771" s="34"/>
    </row>
    <row r="772">
      <c r="A772" s="34"/>
      <c r="B772" s="34"/>
      <c r="C772" s="34"/>
      <c r="D772" s="34"/>
      <c r="E772" s="34"/>
      <c r="F772" s="34"/>
    </row>
    <row r="773">
      <c r="A773" s="34"/>
      <c r="B773" s="34"/>
      <c r="C773" s="34"/>
      <c r="D773" s="34"/>
      <c r="E773" s="34"/>
      <c r="F773" s="34"/>
    </row>
    <row r="774">
      <c r="A774" s="34"/>
      <c r="B774" s="34"/>
      <c r="C774" s="34"/>
      <c r="D774" s="34"/>
      <c r="E774" s="34"/>
      <c r="F774" s="34"/>
    </row>
    <row r="775">
      <c r="A775" s="34"/>
      <c r="B775" s="34"/>
      <c r="C775" s="34"/>
      <c r="D775" s="34"/>
      <c r="E775" s="34"/>
      <c r="F775" s="34"/>
    </row>
    <row r="776">
      <c r="A776" s="34"/>
      <c r="B776" s="34"/>
      <c r="C776" s="34"/>
      <c r="D776" s="34"/>
      <c r="E776" s="34"/>
      <c r="F776" s="34"/>
    </row>
    <row r="777">
      <c r="A777" s="34"/>
      <c r="B777" s="34"/>
      <c r="C777" s="34"/>
      <c r="D777" s="34"/>
      <c r="E777" s="34"/>
      <c r="F777" s="34"/>
    </row>
    <row r="778">
      <c r="A778" s="34"/>
      <c r="B778" s="34"/>
      <c r="C778" s="34"/>
      <c r="D778" s="34"/>
      <c r="E778" s="34"/>
      <c r="F778" s="34"/>
    </row>
    <row r="779">
      <c r="A779" s="34"/>
      <c r="B779" s="34"/>
      <c r="C779" s="34"/>
      <c r="D779" s="34"/>
      <c r="E779" s="34"/>
      <c r="F779" s="34"/>
    </row>
    <row r="780">
      <c r="A780" s="34"/>
      <c r="B780" s="34"/>
      <c r="C780" s="34"/>
      <c r="D780" s="34"/>
      <c r="E780" s="34"/>
      <c r="F780" s="34"/>
    </row>
    <row r="781">
      <c r="A781" s="34"/>
      <c r="B781" s="34"/>
      <c r="C781" s="34"/>
      <c r="D781" s="34"/>
      <c r="E781" s="34"/>
      <c r="F781" s="34"/>
    </row>
    <row r="782">
      <c r="A782" s="34"/>
      <c r="B782" s="34"/>
      <c r="C782" s="34"/>
      <c r="D782" s="34"/>
      <c r="E782" s="34"/>
      <c r="F782" s="34"/>
    </row>
    <row r="783">
      <c r="A783" s="34"/>
      <c r="B783" s="34"/>
      <c r="C783" s="34"/>
      <c r="D783" s="34"/>
      <c r="E783" s="34"/>
      <c r="F783" s="34"/>
    </row>
    <row r="784">
      <c r="A784" s="34"/>
      <c r="B784" s="34"/>
      <c r="C784" s="34"/>
      <c r="D784" s="34"/>
      <c r="E784" s="34"/>
      <c r="F784" s="34"/>
    </row>
    <row r="785">
      <c r="A785" s="34"/>
      <c r="B785" s="34"/>
      <c r="C785" s="34"/>
      <c r="D785" s="34"/>
      <c r="E785" s="34"/>
      <c r="F785" s="34"/>
    </row>
    <row r="786">
      <c r="A786" s="34"/>
      <c r="B786" s="34"/>
      <c r="C786" s="34"/>
      <c r="D786" s="34"/>
      <c r="E786" s="34"/>
      <c r="F786" s="34"/>
    </row>
    <row r="787">
      <c r="A787" s="34"/>
      <c r="B787" s="34"/>
      <c r="C787" s="34"/>
      <c r="D787" s="34"/>
      <c r="E787" s="34"/>
      <c r="F787" s="34"/>
    </row>
    <row r="788">
      <c r="A788" s="34"/>
      <c r="B788" s="34"/>
      <c r="C788" s="34"/>
      <c r="D788" s="34"/>
      <c r="E788" s="34"/>
      <c r="F788" s="34"/>
    </row>
    <row r="789">
      <c r="A789" s="34"/>
      <c r="B789" s="34"/>
      <c r="C789" s="34"/>
      <c r="D789" s="34"/>
      <c r="E789" s="34"/>
      <c r="F789" s="34"/>
    </row>
    <row r="790">
      <c r="A790" s="34"/>
      <c r="B790" s="34"/>
      <c r="C790" s="34"/>
      <c r="D790" s="34"/>
      <c r="E790" s="34"/>
      <c r="F790" s="34"/>
    </row>
    <row r="791">
      <c r="A791" s="34"/>
      <c r="B791" s="34"/>
      <c r="C791" s="34"/>
      <c r="D791" s="34"/>
      <c r="E791" s="34"/>
      <c r="F791" s="34"/>
    </row>
    <row r="792">
      <c r="A792" s="34"/>
      <c r="B792" s="34"/>
      <c r="C792" s="34"/>
      <c r="D792" s="34"/>
      <c r="E792" s="34"/>
      <c r="F792" s="34"/>
    </row>
    <row r="793">
      <c r="A793" s="34"/>
      <c r="B793" s="34"/>
      <c r="C793" s="34"/>
      <c r="D793" s="34"/>
      <c r="E793" s="34"/>
      <c r="F793" s="34"/>
    </row>
    <row r="794">
      <c r="A794" s="34"/>
      <c r="B794" s="34"/>
      <c r="C794" s="34"/>
      <c r="D794" s="34"/>
      <c r="E794" s="34"/>
      <c r="F794" s="34"/>
    </row>
    <row r="795">
      <c r="A795" s="34"/>
      <c r="B795" s="34"/>
      <c r="C795" s="34"/>
      <c r="D795" s="34"/>
      <c r="E795" s="34"/>
      <c r="F795" s="34"/>
    </row>
    <row r="796">
      <c r="A796" s="34"/>
      <c r="B796" s="34"/>
      <c r="C796" s="34"/>
      <c r="D796" s="34"/>
      <c r="E796" s="34"/>
      <c r="F796" s="34"/>
    </row>
    <row r="797">
      <c r="A797" s="34"/>
      <c r="B797" s="34"/>
      <c r="C797" s="34"/>
      <c r="D797" s="34"/>
      <c r="E797" s="34"/>
      <c r="F797" s="34"/>
    </row>
    <row r="798">
      <c r="A798" s="34"/>
      <c r="B798" s="34"/>
      <c r="C798" s="34"/>
      <c r="D798" s="34"/>
      <c r="E798" s="34"/>
      <c r="F798" s="34"/>
    </row>
    <row r="799">
      <c r="A799" s="34"/>
      <c r="B799" s="34"/>
      <c r="C799" s="34"/>
      <c r="D799" s="34"/>
      <c r="E799" s="34"/>
      <c r="F799" s="34"/>
    </row>
    <row r="800">
      <c r="A800" s="34"/>
      <c r="B800" s="34"/>
      <c r="C800" s="34"/>
      <c r="D800" s="34"/>
      <c r="E800" s="34"/>
      <c r="F800" s="34"/>
    </row>
    <row r="801">
      <c r="A801" s="34"/>
      <c r="B801" s="34"/>
      <c r="C801" s="34"/>
      <c r="D801" s="34"/>
      <c r="E801" s="34"/>
      <c r="F801" s="34"/>
    </row>
    <row r="802">
      <c r="A802" s="34"/>
      <c r="B802" s="34"/>
      <c r="C802" s="34"/>
      <c r="D802" s="34"/>
      <c r="E802" s="34"/>
      <c r="F802" s="34"/>
    </row>
    <row r="803">
      <c r="A803" s="34"/>
      <c r="B803" s="34"/>
      <c r="C803" s="34"/>
      <c r="D803" s="34"/>
      <c r="E803" s="34"/>
      <c r="F803" s="34"/>
    </row>
    <row r="804">
      <c r="A804" s="34"/>
      <c r="B804" s="34"/>
      <c r="C804" s="34"/>
      <c r="D804" s="34"/>
      <c r="E804" s="34"/>
      <c r="F804" s="34"/>
    </row>
    <row r="805">
      <c r="A805" s="34"/>
      <c r="B805" s="34"/>
      <c r="C805" s="34"/>
      <c r="D805" s="34"/>
      <c r="E805" s="34"/>
      <c r="F805" s="34"/>
    </row>
    <row r="806">
      <c r="A806" s="34"/>
      <c r="B806" s="34"/>
      <c r="C806" s="34"/>
      <c r="D806" s="34"/>
      <c r="E806" s="34"/>
      <c r="F806" s="34"/>
    </row>
    <row r="807">
      <c r="A807" s="34"/>
      <c r="B807" s="34"/>
      <c r="C807" s="34"/>
      <c r="D807" s="34"/>
      <c r="E807" s="34"/>
      <c r="F807" s="34"/>
    </row>
    <row r="808">
      <c r="A808" s="34"/>
      <c r="B808" s="34"/>
      <c r="C808" s="34"/>
      <c r="D808" s="34"/>
      <c r="E808" s="34"/>
      <c r="F808" s="34"/>
    </row>
    <row r="809">
      <c r="A809" s="34"/>
      <c r="B809" s="34"/>
      <c r="C809" s="34"/>
      <c r="D809" s="34"/>
      <c r="E809" s="34"/>
      <c r="F809" s="34"/>
    </row>
    <row r="810">
      <c r="A810" s="34"/>
      <c r="B810" s="34"/>
      <c r="C810" s="34"/>
      <c r="D810" s="34"/>
      <c r="E810" s="34"/>
      <c r="F810" s="34"/>
    </row>
    <row r="811">
      <c r="A811" s="34"/>
      <c r="B811" s="34"/>
      <c r="C811" s="34"/>
      <c r="D811" s="34"/>
      <c r="E811" s="34"/>
      <c r="F811" s="34"/>
    </row>
    <row r="812">
      <c r="A812" s="34"/>
      <c r="B812" s="34"/>
      <c r="C812" s="34"/>
      <c r="D812" s="34"/>
      <c r="E812" s="34"/>
      <c r="F812" s="34"/>
    </row>
    <row r="813">
      <c r="A813" s="34"/>
      <c r="B813" s="34"/>
      <c r="C813" s="34"/>
      <c r="D813" s="34"/>
      <c r="E813" s="34"/>
      <c r="F813" s="34"/>
    </row>
    <row r="814">
      <c r="A814" s="34"/>
      <c r="B814" s="34"/>
      <c r="C814" s="34"/>
      <c r="D814" s="34"/>
      <c r="E814" s="34"/>
      <c r="F814" s="34"/>
    </row>
    <row r="815">
      <c r="A815" s="34"/>
      <c r="B815" s="34"/>
      <c r="C815" s="34"/>
      <c r="D815" s="34"/>
      <c r="E815" s="34"/>
      <c r="F815" s="34"/>
    </row>
    <row r="816">
      <c r="A816" s="34"/>
      <c r="B816" s="34"/>
      <c r="C816" s="34"/>
      <c r="D816" s="34"/>
      <c r="E816" s="34"/>
      <c r="F816" s="34"/>
    </row>
    <row r="817">
      <c r="A817" s="34"/>
      <c r="B817" s="34"/>
      <c r="C817" s="34"/>
      <c r="D817" s="34"/>
      <c r="E817" s="34"/>
      <c r="F817" s="34"/>
    </row>
    <row r="818">
      <c r="A818" s="34"/>
      <c r="B818" s="34"/>
      <c r="C818" s="34"/>
      <c r="D818" s="34"/>
      <c r="E818" s="34"/>
      <c r="F818" s="34"/>
    </row>
    <row r="819">
      <c r="A819" s="34"/>
      <c r="B819" s="34"/>
      <c r="C819" s="34"/>
      <c r="D819" s="34"/>
      <c r="E819" s="34"/>
      <c r="F819" s="34"/>
    </row>
    <row r="820">
      <c r="A820" s="34"/>
      <c r="B820" s="34"/>
      <c r="C820" s="34"/>
      <c r="D820" s="34"/>
      <c r="E820" s="34"/>
      <c r="F820" s="34"/>
    </row>
    <row r="821">
      <c r="A821" s="34"/>
      <c r="B821" s="34"/>
      <c r="C821" s="34"/>
      <c r="D821" s="34"/>
      <c r="E821" s="34"/>
      <c r="F821" s="34"/>
    </row>
    <row r="822">
      <c r="A822" s="34"/>
      <c r="B822" s="34"/>
      <c r="C822" s="34"/>
      <c r="D822" s="34"/>
      <c r="E822" s="34"/>
      <c r="F822" s="34"/>
    </row>
    <row r="823">
      <c r="A823" s="34"/>
      <c r="B823" s="34"/>
      <c r="C823" s="34"/>
      <c r="D823" s="34"/>
      <c r="E823" s="34"/>
      <c r="F823" s="34"/>
    </row>
    <row r="824">
      <c r="A824" s="34"/>
      <c r="B824" s="34"/>
      <c r="C824" s="34"/>
      <c r="D824" s="34"/>
      <c r="E824" s="34"/>
      <c r="F824" s="34"/>
    </row>
    <row r="825">
      <c r="A825" s="34"/>
      <c r="B825" s="34"/>
      <c r="C825" s="34"/>
      <c r="D825" s="34"/>
      <c r="E825" s="34"/>
      <c r="F825" s="34"/>
    </row>
    <row r="826">
      <c r="A826" s="34"/>
      <c r="B826" s="34"/>
      <c r="C826" s="34"/>
      <c r="D826" s="34"/>
      <c r="E826" s="34"/>
      <c r="F826" s="34"/>
    </row>
    <row r="827">
      <c r="A827" s="34"/>
      <c r="B827" s="34"/>
      <c r="C827" s="34"/>
      <c r="D827" s="34"/>
      <c r="E827" s="34"/>
      <c r="F827" s="34"/>
    </row>
    <row r="828">
      <c r="A828" s="34"/>
      <c r="B828" s="34"/>
      <c r="C828" s="34"/>
      <c r="D828" s="34"/>
      <c r="E828" s="34"/>
      <c r="F828" s="34"/>
    </row>
    <row r="829">
      <c r="A829" s="34"/>
      <c r="B829" s="34"/>
      <c r="C829" s="34"/>
      <c r="D829" s="34"/>
      <c r="E829" s="34"/>
      <c r="F829" s="34"/>
    </row>
    <row r="830">
      <c r="A830" s="34"/>
      <c r="B830" s="34"/>
      <c r="C830" s="34"/>
      <c r="D830" s="34"/>
      <c r="E830" s="34"/>
      <c r="F830" s="34"/>
    </row>
    <row r="831">
      <c r="A831" s="34"/>
      <c r="B831" s="34"/>
      <c r="C831" s="34"/>
      <c r="D831" s="34"/>
      <c r="E831" s="34"/>
      <c r="F831" s="34"/>
    </row>
    <row r="832">
      <c r="A832" s="34"/>
      <c r="B832" s="34"/>
      <c r="C832" s="34"/>
      <c r="D832" s="34"/>
      <c r="E832" s="34"/>
      <c r="F832" s="34"/>
    </row>
    <row r="833">
      <c r="A833" s="34"/>
      <c r="B833" s="34"/>
      <c r="C833" s="34"/>
      <c r="D833" s="34"/>
      <c r="E833" s="34"/>
      <c r="F833" s="34"/>
    </row>
    <row r="834">
      <c r="A834" s="34"/>
      <c r="B834" s="34"/>
      <c r="C834" s="34"/>
      <c r="D834" s="34"/>
      <c r="E834" s="34"/>
      <c r="F834" s="34"/>
    </row>
    <row r="835">
      <c r="A835" s="34"/>
      <c r="B835" s="34"/>
      <c r="C835" s="34"/>
      <c r="D835" s="34"/>
      <c r="E835" s="34"/>
      <c r="F835" s="34"/>
    </row>
    <row r="836">
      <c r="A836" s="34"/>
      <c r="B836" s="34"/>
      <c r="C836" s="34"/>
      <c r="D836" s="34"/>
      <c r="E836" s="34"/>
      <c r="F836" s="34"/>
    </row>
    <row r="837">
      <c r="A837" s="34"/>
      <c r="B837" s="34"/>
      <c r="C837" s="34"/>
      <c r="D837" s="34"/>
      <c r="E837" s="34"/>
      <c r="F837" s="34"/>
    </row>
    <row r="838">
      <c r="A838" s="34"/>
      <c r="B838" s="34"/>
      <c r="C838" s="34"/>
      <c r="D838" s="34"/>
      <c r="E838" s="34"/>
      <c r="F838" s="34"/>
    </row>
    <row r="839">
      <c r="A839" s="34"/>
      <c r="B839" s="34"/>
      <c r="C839" s="34"/>
      <c r="D839" s="34"/>
      <c r="E839" s="34"/>
      <c r="F839" s="34"/>
    </row>
    <row r="840">
      <c r="A840" s="34"/>
      <c r="B840" s="34"/>
      <c r="C840" s="34"/>
      <c r="D840" s="34"/>
      <c r="E840" s="34"/>
      <c r="F840" s="34"/>
    </row>
    <row r="841">
      <c r="A841" s="34"/>
      <c r="B841" s="34"/>
      <c r="C841" s="34"/>
      <c r="D841" s="34"/>
      <c r="E841" s="34"/>
      <c r="F841" s="34"/>
    </row>
    <row r="842">
      <c r="A842" s="34"/>
      <c r="B842" s="34"/>
      <c r="C842" s="34"/>
      <c r="D842" s="34"/>
      <c r="E842" s="34"/>
      <c r="F842" s="34"/>
    </row>
    <row r="843">
      <c r="A843" s="34"/>
      <c r="B843" s="34"/>
      <c r="C843" s="34"/>
      <c r="D843" s="34"/>
      <c r="E843" s="34"/>
      <c r="F843" s="34"/>
    </row>
    <row r="844">
      <c r="A844" s="34"/>
      <c r="B844" s="34"/>
      <c r="C844" s="34"/>
      <c r="D844" s="34"/>
      <c r="E844" s="34"/>
      <c r="F844" s="34"/>
    </row>
    <row r="845">
      <c r="A845" s="34"/>
      <c r="B845" s="34"/>
      <c r="C845" s="34"/>
      <c r="D845" s="34"/>
      <c r="E845" s="34"/>
      <c r="F845" s="34"/>
    </row>
    <row r="846">
      <c r="A846" s="34"/>
      <c r="B846" s="34"/>
      <c r="C846" s="34"/>
      <c r="D846" s="34"/>
      <c r="E846" s="34"/>
      <c r="F846" s="34"/>
    </row>
    <row r="847">
      <c r="A847" s="34"/>
      <c r="B847" s="34"/>
      <c r="C847" s="34"/>
      <c r="D847" s="34"/>
      <c r="E847" s="34"/>
      <c r="F847" s="34"/>
    </row>
    <row r="848">
      <c r="A848" s="34"/>
      <c r="B848" s="34"/>
      <c r="C848" s="34"/>
      <c r="D848" s="34"/>
      <c r="E848" s="34"/>
      <c r="F848" s="34"/>
    </row>
    <row r="849">
      <c r="A849" s="34"/>
      <c r="B849" s="34"/>
      <c r="C849" s="34"/>
      <c r="D849" s="34"/>
      <c r="E849" s="34"/>
      <c r="F849" s="34"/>
    </row>
    <row r="850">
      <c r="A850" s="34"/>
      <c r="B850" s="34"/>
      <c r="C850" s="34"/>
      <c r="D850" s="34"/>
      <c r="E850" s="34"/>
      <c r="F850" s="34"/>
    </row>
    <row r="851">
      <c r="A851" s="34"/>
      <c r="B851" s="34"/>
      <c r="C851" s="34"/>
      <c r="D851" s="34"/>
      <c r="E851" s="34"/>
      <c r="F851" s="34"/>
    </row>
    <row r="852">
      <c r="A852" s="34"/>
      <c r="B852" s="34"/>
      <c r="C852" s="34"/>
      <c r="D852" s="34"/>
      <c r="E852" s="34"/>
      <c r="F852" s="34"/>
    </row>
    <row r="853">
      <c r="A853" s="34"/>
      <c r="B853" s="34"/>
      <c r="C853" s="34"/>
      <c r="D853" s="34"/>
      <c r="E853" s="34"/>
      <c r="F853" s="34"/>
    </row>
    <row r="854">
      <c r="A854" s="34"/>
      <c r="B854" s="34"/>
      <c r="C854" s="34"/>
      <c r="D854" s="34"/>
      <c r="E854" s="34"/>
      <c r="F854" s="34"/>
    </row>
    <row r="855">
      <c r="A855" s="34"/>
      <c r="B855" s="34"/>
      <c r="C855" s="34"/>
      <c r="D855" s="34"/>
      <c r="E855" s="34"/>
      <c r="F855" s="34"/>
    </row>
    <row r="856">
      <c r="A856" s="34"/>
      <c r="B856" s="34"/>
      <c r="C856" s="34"/>
      <c r="D856" s="34"/>
      <c r="E856" s="34"/>
      <c r="F856" s="34"/>
    </row>
    <row r="857">
      <c r="A857" s="34"/>
      <c r="B857" s="34"/>
      <c r="C857" s="34"/>
      <c r="D857" s="34"/>
      <c r="E857" s="34"/>
      <c r="F857" s="34"/>
    </row>
    <row r="858">
      <c r="A858" s="34"/>
      <c r="B858" s="34"/>
      <c r="C858" s="34"/>
      <c r="D858" s="34"/>
      <c r="E858" s="34"/>
      <c r="F858" s="34"/>
    </row>
    <row r="859">
      <c r="A859" s="34"/>
      <c r="B859" s="34"/>
      <c r="C859" s="34"/>
      <c r="D859" s="34"/>
      <c r="E859" s="34"/>
      <c r="F859" s="34"/>
    </row>
    <row r="860">
      <c r="A860" s="34"/>
      <c r="B860" s="34"/>
      <c r="C860" s="34"/>
      <c r="D860" s="34"/>
      <c r="E860" s="34"/>
      <c r="F860" s="34"/>
    </row>
    <row r="861">
      <c r="A861" s="34"/>
      <c r="B861" s="34"/>
      <c r="C861" s="34"/>
      <c r="D861" s="34"/>
      <c r="E861" s="34"/>
      <c r="F861" s="34"/>
    </row>
    <row r="862">
      <c r="A862" s="34"/>
      <c r="B862" s="34"/>
      <c r="C862" s="34"/>
      <c r="D862" s="34"/>
      <c r="E862" s="34"/>
      <c r="F862" s="34"/>
    </row>
    <row r="863">
      <c r="A863" s="34"/>
      <c r="B863" s="34"/>
      <c r="C863" s="34"/>
      <c r="D863" s="34"/>
      <c r="E863" s="34"/>
      <c r="F863" s="34"/>
    </row>
    <row r="864">
      <c r="A864" s="34"/>
      <c r="B864" s="34"/>
      <c r="C864" s="34"/>
      <c r="D864" s="34"/>
      <c r="E864" s="34"/>
      <c r="F864" s="34"/>
    </row>
    <row r="865">
      <c r="A865" s="34"/>
      <c r="B865" s="34"/>
      <c r="C865" s="34"/>
      <c r="D865" s="34"/>
      <c r="E865" s="34"/>
      <c r="F865" s="34"/>
    </row>
    <row r="866">
      <c r="A866" s="34"/>
      <c r="B866" s="34"/>
      <c r="C866" s="34"/>
      <c r="D866" s="34"/>
      <c r="E866" s="34"/>
      <c r="F866" s="34"/>
    </row>
    <row r="867">
      <c r="A867" s="34"/>
      <c r="B867" s="34"/>
      <c r="C867" s="34"/>
      <c r="D867" s="34"/>
      <c r="E867" s="34"/>
      <c r="F867" s="34"/>
    </row>
    <row r="868">
      <c r="A868" s="34"/>
      <c r="B868" s="34"/>
      <c r="C868" s="34"/>
      <c r="D868" s="34"/>
      <c r="E868" s="34"/>
      <c r="F868" s="34"/>
    </row>
    <row r="869">
      <c r="A869" s="34"/>
      <c r="B869" s="34"/>
      <c r="C869" s="34"/>
      <c r="D869" s="34"/>
      <c r="E869" s="34"/>
      <c r="F869" s="34"/>
    </row>
    <row r="870">
      <c r="A870" s="34"/>
      <c r="B870" s="34"/>
      <c r="C870" s="34"/>
      <c r="D870" s="34"/>
      <c r="E870" s="34"/>
      <c r="F870" s="34"/>
    </row>
    <row r="871">
      <c r="A871" s="34"/>
      <c r="B871" s="34"/>
      <c r="C871" s="34"/>
      <c r="D871" s="34"/>
      <c r="E871" s="34"/>
      <c r="F871" s="34"/>
    </row>
    <row r="872">
      <c r="A872" s="34"/>
      <c r="B872" s="34"/>
      <c r="C872" s="34"/>
      <c r="D872" s="34"/>
      <c r="E872" s="34"/>
      <c r="F872" s="34"/>
    </row>
    <row r="873">
      <c r="A873" s="34"/>
      <c r="B873" s="34"/>
      <c r="C873" s="34"/>
      <c r="D873" s="34"/>
      <c r="E873" s="34"/>
      <c r="F873" s="34"/>
    </row>
    <row r="874">
      <c r="A874" s="34"/>
      <c r="B874" s="34"/>
      <c r="C874" s="34"/>
      <c r="D874" s="34"/>
      <c r="E874" s="34"/>
      <c r="F874" s="34"/>
    </row>
    <row r="875">
      <c r="A875" s="34"/>
      <c r="B875" s="34"/>
      <c r="C875" s="34"/>
      <c r="D875" s="34"/>
      <c r="E875" s="34"/>
      <c r="F875" s="34"/>
    </row>
    <row r="876">
      <c r="A876" s="34"/>
      <c r="B876" s="34"/>
      <c r="C876" s="34"/>
      <c r="D876" s="34"/>
      <c r="E876" s="34"/>
      <c r="F876" s="34"/>
    </row>
    <row r="877">
      <c r="A877" s="34"/>
      <c r="B877" s="34"/>
      <c r="C877" s="34"/>
      <c r="D877" s="34"/>
      <c r="E877" s="34"/>
      <c r="F877" s="34"/>
    </row>
    <row r="878">
      <c r="A878" s="34"/>
      <c r="B878" s="34"/>
      <c r="C878" s="34"/>
      <c r="D878" s="34"/>
      <c r="E878" s="34"/>
      <c r="F878" s="34"/>
    </row>
    <row r="879">
      <c r="A879" s="34"/>
      <c r="B879" s="34"/>
      <c r="C879" s="34"/>
      <c r="D879" s="34"/>
      <c r="E879" s="34"/>
      <c r="F879" s="34"/>
    </row>
    <row r="880">
      <c r="A880" s="34"/>
      <c r="B880" s="34"/>
      <c r="C880" s="34"/>
      <c r="D880" s="34"/>
      <c r="E880" s="34"/>
      <c r="F880" s="34"/>
    </row>
    <row r="881">
      <c r="A881" s="34"/>
      <c r="B881" s="34"/>
      <c r="C881" s="34"/>
      <c r="D881" s="34"/>
      <c r="E881" s="34"/>
      <c r="F881" s="34"/>
    </row>
    <row r="882">
      <c r="A882" s="34"/>
      <c r="B882" s="34"/>
      <c r="C882" s="34"/>
      <c r="D882" s="34"/>
      <c r="E882" s="34"/>
      <c r="F882" s="34"/>
    </row>
    <row r="883">
      <c r="A883" s="34"/>
      <c r="B883" s="34"/>
      <c r="C883" s="34"/>
      <c r="D883" s="34"/>
      <c r="E883" s="34"/>
      <c r="F883" s="34"/>
    </row>
    <row r="884">
      <c r="A884" s="34"/>
      <c r="B884" s="34"/>
      <c r="C884" s="34"/>
      <c r="D884" s="34"/>
      <c r="E884" s="34"/>
      <c r="F884" s="34"/>
    </row>
    <row r="885">
      <c r="A885" s="34"/>
      <c r="B885" s="34"/>
      <c r="C885" s="34"/>
      <c r="D885" s="34"/>
      <c r="E885" s="34"/>
      <c r="F885" s="34"/>
    </row>
    <row r="886">
      <c r="A886" s="34"/>
      <c r="B886" s="34"/>
      <c r="C886" s="34"/>
      <c r="D886" s="34"/>
      <c r="E886" s="34"/>
      <c r="F886" s="34"/>
    </row>
    <row r="887">
      <c r="A887" s="34"/>
      <c r="B887" s="34"/>
      <c r="C887" s="34"/>
      <c r="D887" s="34"/>
      <c r="E887" s="34"/>
      <c r="F887" s="34"/>
    </row>
    <row r="888">
      <c r="A888" s="34"/>
      <c r="B888" s="34"/>
      <c r="C888" s="34"/>
      <c r="D888" s="34"/>
      <c r="E888" s="34"/>
      <c r="F888" s="34"/>
    </row>
    <row r="889">
      <c r="A889" s="34"/>
      <c r="B889" s="34"/>
      <c r="C889" s="34"/>
      <c r="D889" s="34"/>
      <c r="E889" s="34"/>
      <c r="F889" s="34"/>
    </row>
    <row r="890">
      <c r="A890" s="34"/>
      <c r="B890" s="34"/>
      <c r="C890" s="34"/>
      <c r="D890" s="34"/>
      <c r="E890" s="34"/>
      <c r="F890" s="34"/>
    </row>
    <row r="891">
      <c r="A891" s="34"/>
      <c r="B891" s="34"/>
      <c r="C891" s="34"/>
      <c r="D891" s="34"/>
      <c r="E891" s="34"/>
      <c r="F891" s="34"/>
    </row>
    <row r="892">
      <c r="A892" s="34"/>
      <c r="B892" s="34"/>
      <c r="C892" s="34"/>
      <c r="D892" s="34"/>
      <c r="E892" s="34"/>
      <c r="F892" s="34"/>
    </row>
    <row r="893">
      <c r="A893" s="34"/>
      <c r="B893" s="34"/>
      <c r="C893" s="34"/>
      <c r="D893" s="34"/>
      <c r="E893" s="34"/>
      <c r="F893" s="34"/>
    </row>
    <row r="894">
      <c r="A894" s="34"/>
      <c r="B894" s="34"/>
      <c r="C894" s="34"/>
      <c r="D894" s="34"/>
      <c r="E894" s="34"/>
      <c r="F894" s="34"/>
    </row>
    <row r="895">
      <c r="A895" s="34"/>
      <c r="B895" s="34"/>
      <c r="C895" s="34"/>
      <c r="D895" s="34"/>
      <c r="E895" s="34"/>
      <c r="F895" s="34"/>
    </row>
    <row r="896">
      <c r="A896" s="34"/>
      <c r="B896" s="34"/>
      <c r="C896" s="34"/>
      <c r="D896" s="34"/>
      <c r="E896" s="34"/>
      <c r="F896" s="34"/>
    </row>
    <row r="897">
      <c r="A897" s="34"/>
      <c r="B897" s="34"/>
      <c r="C897" s="34"/>
      <c r="D897" s="34"/>
      <c r="E897" s="34"/>
      <c r="F897" s="34"/>
    </row>
    <row r="898">
      <c r="A898" s="34"/>
      <c r="B898" s="34"/>
      <c r="C898" s="34"/>
      <c r="D898" s="34"/>
      <c r="E898" s="34"/>
      <c r="F898" s="34"/>
    </row>
    <row r="899">
      <c r="A899" s="34"/>
      <c r="B899" s="34"/>
      <c r="C899" s="34"/>
      <c r="D899" s="34"/>
      <c r="E899" s="34"/>
      <c r="F899" s="34"/>
    </row>
    <row r="900">
      <c r="A900" s="34"/>
      <c r="B900" s="34"/>
      <c r="C900" s="34"/>
      <c r="D900" s="34"/>
      <c r="E900" s="34"/>
      <c r="F900" s="34"/>
    </row>
    <row r="901">
      <c r="A901" s="34"/>
      <c r="B901" s="34"/>
      <c r="C901" s="34"/>
      <c r="D901" s="34"/>
      <c r="E901" s="34"/>
      <c r="F901" s="34"/>
    </row>
    <row r="902">
      <c r="A902" s="34"/>
      <c r="B902" s="34"/>
      <c r="C902" s="34"/>
      <c r="D902" s="34"/>
      <c r="E902" s="34"/>
      <c r="F902" s="34"/>
    </row>
    <row r="903">
      <c r="A903" s="34"/>
      <c r="B903" s="34"/>
      <c r="C903" s="34"/>
      <c r="D903" s="34"/>
      <c r="E903" s="34"/>
      <c r="F903" s="34"/>
    </row>
    <row r="904">
      <c r="A904" s="34"/>
      <c r="B904" s="34"/>
      <c r="C904" s="34"/>
      <c r="D904" s="34"/>
      <c r="E904" s="34"/>
      <c r="F904" s="34"/>
    </row>
    <row r="905">
      <c r="A905" s="34"/>
      <c r="B905" s="34"/>
      <c r="C905" s="34"/>
      <c r="D905" s="34"/>
      <c r="E905" s="34"/>
      <c r="F905" s="34"/>
    </row>
    <row r="906">
      <c r="A906" s="34"/>
      <c r="B906" s="34"/>
      <c r="C906" s="34"/>
      <c r="D906" s="34"/>
      <c r="E906" s="34"/>
      <c r="F906" s="34"/>
    </row>
    <row r="907">
      <c r="A907" s="34"/>
      <c r="B907" s="34"/>
      <c r="C907" s="34"/>
      <c r="D907" s="34"/>
      <c r="E907" s="34"/>
      <c r="F907" s="34"/>
    </row>
    <row r="908">
      <c r="A908" s="34"/>
      <c r="B908" s="34"/>
      <c r="C908" s="34"/>
      <c r="D908" s="34"/>
      <c r="E908" s="34"/>
      <c r="F908" s="34"/>
    </row>
    <row r="909">
      <c r="A909" s="34"/>
      <c r="B909" s="34"/>
      <c r="C909" s="34"/>
      <c r="D909" s="34"/>
      <c r="E909" s="34"/>
      <c r="F909" s="34"/>
    </row>
    <row r="910">
      <c r="A910" s="34"/>
      <c r="B910" s="34"/>
      <c r="C910" s="34"/>
      <c r="D910" s="34"/>
      <c r="E910" s="34"/>
      <c r="F910" s="34"/>
    </row>
    <row r="911">
      <c r="A911" s="34"/>
      <c r="B911" s="34"/>
      <c r="C911" s="34"/>
      <c r="D911" s="34"/>
      <c r="E911" s="34"/>
      <c r="F911" s="34"/>
    </row>
    <row r="912">
      <c r="A912" s="34"/>
      <c r="B912" s="34"/>
      <c r="C912" s="34"/>
      <c r="D912" s="34"/>
      <c r="E912" s="34"/>
      <c r="F912" s="34"/>
    </row>
    <row r="913">
      <c r="A913" s="34"/>
      <c r="B913" s="34"/>
      <c r="C913" s="34"/>
      <c r="D913" s="34"/>
      <c r="E913" s="34"/>
      <c r="F913" s="34"/>
    </row>
    <row r="914">
      <c r="A914" s="34"/>
      <c r="B914" s="34"/>
      <c r="C914" s="34"/>
      <c r="D914" s="34"/>
      <c r="E914" s="34"/>
      <c r="F914" s="34"/>
    </row>
    <row r="915">
      <c r="A915" s="34"/>
      <c r="B915" s="34"/>
      <c r="C915" s="34"/>
      <c r="D915" s="34"/>
      <c r="E915" s="34"/>
      <c r="F915" s="34"/>
    </row>
    <row r="916">
      <c r="A916" s="34"/>
      <c r="B916" s="34"/>
      <c r="C916" s="34"/>
      <c r="D916" s="34"/>
      <c r="E916" s="34"/>
      <c r="F916" s="34"/>
    </row>
    <row r="917">
      <c r="A917" s="34"/>
      <c r="B917" s="34"/>
      <c r="C917" s="34"/>
      <c r="D917" s="34"/>
      <c r="E917" s="34"/>
      <c r="F917" s="34"/>
    </row>
    <row r="918">
      <c r="A918" s="34"/>
      <c r="B918" s="34"/>
      <c r="C918" s="34"/>
      <c r="D918" s="34"/>
      <c r="E918" s="34"/>
      <c r="F918" s="34"/>
    </row>
    <row r="919">
      <c r="A919" s="34"/>
      <c r="B919" s="34"/>
      <c r="C919" s="34"/>
      <c r="D919" s="34"/>
      <c r="E919" s="34"/>
      <c r="F919" s="34"/>
    </row>
    <row r="920">
      <c r="A920" s="34"/>
      <c r="B920" s="34"/>
      <c r="C920" s="34"/>
      <c r="D920" s="34"/>
      <c r="E920" s="34"/>
      <c r="F920" s="34"/>
    </row>
    <row r="921">
      <c r="A921" s="34"/>
      <c r="B921" s="34"/>
      <c r="C921" s="34"/>
      <c r="D921" s="34"/>
      <c r="E921" s="34"/>
      <c r="F921" s="34"/>
    </row>
    <row r="922">
      <c r="A922" s="34"/>
      <c r="B922" s="34"/>
      <c r="C922" s="34"/>
      <c r="D922" s="34"/>
      <c r="E922" s="34"/>
      <c r="F922" s="34"/>
    </row>
    <row r="923">
      <c r="A923" s="34"/>
      <c r="B923" s="34"/>
      <c r="C923" s="34"/>
      <c r="D923" s="34"/>
      <c r="E923" s="34"/>
      <c r="F923" s="34"/>
    </row>
    <row r="924">
      <c r="A924" s="34"/>
      <c r="B924" s="34"/>
      <c r="C924" s="34"/>
      <c r="D924" s="34"/>
      <c r="E924" s="34"/>
      <c r="F924" s="34"/>
    </row>
    <row r="925">
      <c r="A925" s="34"/>
      <c r="B925" s="34"/>
      <c r="C925" s="34"/>
      <c r="D925" s="34"/>
      <c r="E925" s="34"/>
      <c r="F925" s="34"/>
    </row>
    <row r="926">
      <c r="A926" s="34"/>
      <c r="B926" s="34"/>
      <c r="C926" s="34"/>
      <c r="D926" s="34"/>
      <c r="E926" s="34"/>
      <c r="F926" s="34"/>
    </row>
    <row r="927">
      <c r="A927" s="34"/>
      <c r="B927" s="34"/>
      <c r="C927" s="34"/>
      <c r="D927" s="34"/>
      <c r="E927" s="34"/>
      <c r="F927" s="34"/>
    </row>
    <row r="928">
      <c r="A928" s="34"/>
      <c r="B928" s="34"/>
      <c r="C928" s="34"/>
      <c r="D928" s="34"/>
      <c r="E928" s="34"/>
      <c r="F928" s="34"/>
    </row>
    <row r="929">
      <c r="A929" s="34"/>
      <c r="B929" s="34"/>
      <c r="C929" s="34"/>
      <c r="D929" s="34"/>
      <c r="E929" s="34"/>
      <c r="F929" s="34"/>
    </row>
    <row r="930">
      <c r="A930" s="34"/>
      <c r="B930" s="34"/>
      <c r="C930" s="34"/>
      <c r="D930" s="34"/>
      <c r="E930" s="34"/>
      <c r="F930" s="34"/>
    </row>
    <row r="931">
      <c r="A931" s="34"/>
      <c r="B931" s="34"/>
      <c r="C931" s="34"/>
      <c r="D931" s="34"/>
      <c r="E931" s="34"/>
      <c r="F931" s="34"/>
    </row>
    <row r="932">
      <c r="A932" s="34"/>
      <c r="B932" s="34"/>
      <c r="C932" s="34"/>
      <c r="D932" s="34"/>
      <c r="E932" s="34"/>
      <c r="F932" s="34"/>
    </row>
    <row r="933">
      <c r="A933" s="34"/>
      <c r="B933" s="34"/>
      <c r="C933" s="34"/>
      <c r="D933" s="34"/>
      <c r="E933" s="34"/>
      <c r="F933" s="34"/>
    </row>
    <row r="934">
      <c r="A934" s="34"/>
      <c r="B934" s="34"/>
      <c r="C934" s="34"/>
      <c r="D934" s="34"/>
      <c r="E934" s="34"/>
      <c r="F934" s="34"/>
    </row>
    <row r="935">
      <c r="A935" s="34"/>
      <c r="B935" s="34"/>
      <c r="C935" s="34"/>
      <c r="D935" s="34"/>
      <c r="E935" s="34"/>
      <c r="F935" s="34"/>
    </row>
    <row r="936">
      <c r="A936" s="34"/>
      <c r="B936" s="34"/>
      <c r="C936" s="34"/>
      <c r="D936" s="34"/>
      <c r="E936" s="34"/>
      <c r="F936" s="34"/>
    </row>
    <row r="937">
      <c r="A937" s="34"/>
      <c r="B937" s="34"/>
      <c r="C937" s="34"/>
      <c r="D937" s="34"/>
      <c r="E937" s="34"/>
      <c r="F937" s="34"/>
    </row>
    <row r="938">
      <c r="A938" s="34"/>
      <c r="B938" s="34"/>
      <c r="C938" s="34"/>
      <c r="D938" s="34"/>
      <c r="E938" s="34"/>
      <c r="F938" s="34"/>
    </row>
    <row r="939">
      <c r="A939" s="34"/>
      <c r="B939" s="34"/>
      <c r="C939" s="34"/>
      <c r="D939" s="34"/>
      <c r="E939" s="34"/>
      <c r="F939" s="34"/>
    </row>
    <row r="940">
      <c r="A940" s="34"/>
      <c r="B940" s="34"/>
      <c r="C940" s="34"/>
      <c r="D940" s="34"/>
      <c r="E940" s="34"/>
      <c r="F940" s="34"/>
    </row>
    <row r="941">
      <c r="A941" s="34"/>
      <c r="B941" s="34"/>
      <c r="C941" s="34"/>
      <c r="D941" s="34"/>
      <c r="E941" s="34"/>
      <c r="F941" s="34"/>
    </row>
    <row r="942">
      <c r="A942" s="34"/>
      <c r="B942" s="34"/>
      <c r="C942" s="34"/>
      <c r="D942" s="34"/>
      <c r="E942" s="34"/>
      <c r="F942" s="34"/>
    </row>
    <row r="943">
      <c r="A943" s="34"/>
      <c r="B943" s="34"/>
      <c r="C943" s="34"/>
      <c r="D943" s="34"/>
      <c r="E943" s="34"/>
      <c r="F943" s="34"/>
    </row>
    <row r="944">
      <c r="A944" s="34"/>
      <c r="B944" s="34"/>
      <c r="C944" s="34"/>
      <c r="D944" s="34"/>
      <c r="E944" s="34"/>
      <c r="F944" s="34"/>
    </row>
    <row r="945">
      <c r="A945" s="34"/>
      <c r="B945" s="34"/>
      <c r="C945" s="34"/>
      <c r="D945" s="34"/>
      <c r="E945" s="34"/>
      <c r="F945" s="34"/>
    </row>
    <row r="946">
      <c r="A946" s="34"/>
      <c r="B946" s="34"/>
      <c r="C946" s="34"/>
      <c r="D946" s="34"/>
      <c r="E946" s="34"/>
      <c r="F946" s="34"/>
    </row>
    <row r="947">
      <c r="A947" s="34"/>
      <c r="B947" s="34"/>
      <c r="C947" s="34"/>
      <c r="D947" s="34"/>
      <c r="E947" s="34"/>
      <c r="F947" s="34"/>
    </row>
    <row r="948">
      <c r="A948" s="34"/>
      <c r="B948" s="34"/>
      <c r="C948" s="34"/>
      <c r="D948" s="34"/>
      <c r="E948" s="34"/>
      <c r="F948" s="34"/>
    </row>
    <row r="949">
      <c r="A949" s="34"/>
      <c r="B949" s="34"/>
      <c r="C949" s="34"/>
      <c r="D949" s="34"/>
      <c r="E949" s="34"/>
      <c r="F949" s="34"/>
    </row>
    <row r="950">
      <c r="A950" s="34"/>
      <c r="B950" s="34"/>
      <c r="C950" s="34"/>
      <c r="D950" s="34"/>
      <c r="E950" s="34"/>
      <c r="F950" s="34"/>
    </row>
    <row r="951">
      <c r="A951" s="34"/>
      <c r="B951" s="34"/>
      <c r="C951" s="34"/>
      <c r="D951" s="34"/>
      <c r="E951" s="34"/>
      <c r="F951" s="34"/>
    </row>
    <row r="952">
      <c r="A952" s="34"/>
      <c r="B952" s="34"/>
      <c r="C952" s="34"/>
      <c r="D952" s="34"/>
      <c r="E952" s="34"/>
      <c r="F952" s="34"/>
    </row>
    <row r="953">
      <c r="A953" s="34"/>
      <c r="B953" s="34"/>
      <c r="C953" s="34"/>
      <c r="D953" s="34"/>
      <c r="E953" s="34"/>
      <c r="F953" s="34"/>
    </row>
    <row r="954">
      <c r="A954" s="34"/>
      <c r="B954" s="34"/>
      <c r="C954" s="34"/>
      <c r="D954" s="34"/>
      <c r="E954" s="34"/>
      <c r="F954" s="34"/>
    </row>
    <row r="955">
      <c r="A955" s="34"/>
      <c r="B955" s="34"/>
      <c r="C955" s="34"/>
      <c r="D955" s="34"/>
      <c r="E955" s="34"/>
      <c r="F955" s="34"/>
    </row>
    <row r="956">
      <c r="A956" s="34"/>
      <c r="B956" s="34"/>
      <c r="C956" s="34"/>
      <c r="D956" s="34"/>
      <c r="E956" s="34"/>
      <c r="F956" s="34"/>
    </row>
    <row r="957">
      <c r="A957" s="34"/>
      <c r="B957" s="34"/>
      <c r="C957" s="34"/>
      <c r="D957" s="34"/>
      <c r="E957" s="34"/>
      <c r="F957" s="34"/>
    </row>
    <row r="958">
      <c r="A958" s="34"/>
      <c r="B958" s="34"/>
      <c r="C958" s="34"/>
      <c r="D958" s="34"/>
      <c r="E958" s="34"/>
      <c r="F958" s="34"/>
    </row>
    <row r="959">
      <c r="A959" s="34"/>
      <c r="B959" s="34"/>
      <c r="C959" s="34"/>
      <c r="D959" s="34"/>
      <c r="E959" s="34"/>
      <c r="F959" s="34"/>
    </row>
    <row r="960">
      <c r="A960" s="34"/>
      <c r="B960" s="34"/>
      <c r="C960" s="34"/>
      <c r="D960" s="34"/>
      <c r="E960" s="34"/>
      <c r="F960" s="34"/>
    </row>
    <row r="961">
      <c r="A961" s="34"/>
      <c r="B961" s="34"/>
      <c r="C961" s="34"/>
      <c r="D961" s="34"/>
      <c r="E961" s="34"/>
      <c r="F961" s="34"/>
    </row>
    <row r="962">
      <c r="A962" s="34"/>
      <c r="B962" s="34"/>
      <c r="C962" s="34"/>
      <c r="D962" s="34"/>
      <c r="E962" s="34"/>
      <c r="F962" s="34"/>
    </row>
    <row r="963">
      <c r="A963" s="34"/>
      <c r="B963" s="34"/>
      <c r="C963" s="34"/>
      <c r="D963" s="34"/>
      <c r="E963" s="34"/>
      <c r="F963" s="34"/>
    </row>
    <row r="964">
      <c r="A964" s="34"/>
      <c r="B964" s="34"/>
      <c r="C964" s="34"/>
      <c r="D964" s="34"/>
      <c r="E964" s="34"/>
      <c r="F964" s="34"/>
    </row>
    <row r="965">
      <c r="A965" s="34"/>
      <c r="B965" s="34"/>
      <c r="C965" s="34"/>
      <c r="D965" s="34"/>
      <c r="E965" s="34"/>
      <c r="F965" s="34"/>
    </row>
    <row r="966">
      <c r="A966" s="34"/>
      <c r="B966" s="34"/>
      <c r="C966" s="34"/>
      <c r="D966" s="34"/>
      <c r="E966" s="34"/>
      <c r="F966" s="34"/>
    </row>
    <row r="967">
      <c r="A967" s="34"/>
      <c r="B967" s="34"/>
      <c r="C967" s="34"/>
      <c r="D967" s="34"/>
      <c r="E967" s="34"/>
      <c r="F967" s="34"/>
    </row>
    <row r="968">
      <c r="A968" s="34"/>
      <c r="B968" s="34"/>
      <c r="C968" s="34"/>
      <c r="D968" s="34"/>
      <c r="E968" s="34"/>
      <c r="F968" s="34"/>
    </row>
    <row r="969">
      <c r="A969" s="34"/>
      <c r="B969" s="34"/>
      <c r="C969" s="34"/>
      <c r="D969" s="34"/>
      <c r="E969" s="34"/>
      <c r="F969" s="34"/>
    </row>
    <row r="970">
      <c r="A970" s="34"/>
      <c r="B970" s="34"/>
      <c r="C970" s="34"/>
      <c r="D970" s="34"/>
      <c r="E970" s="34"/>
      <c r="F970" s="34"/>
    </row>
    <row r="971">
      <c r="A971" s="34"/>
      <c r="B971" s="34"/>
      <c r="C971" s="34"/>
      <c r="D971" s="34"/>
      <c r="E971" s="34"/>
      <c r="F971" s="34"/>
    </row>
    <row r="972">
      <c r="A972" s="34"/>
      <c r="B972" s="34"/>
      <c r="C972" s="34"/>
      <c r="D972" s="34"/>
      <c r="E972" s="34"/>
      <c r="F972" s="34"/>
    </row>
    <row r="973">
      <c r="A973" s="34"/>
      <c r="B973" s="34"/>
      <c r="C973" s="34"/>
      <c r="D973" s="34"/>
      <c r="E973" s="34"/>
      <c r="F973" s="34"/>
    </row>
    <row r="974">
      <c r="A974" s="34"/>
      <c r="B974" s="34"/>
      <c r="C974" s="34"/>
      <c r="D974" s="34"/>
      <c r="E974" s="34"/>
      <c r="F974" s="34"/>
    </row>
    <row r="975">
      <c r="A975" s="34"/>
      <c r="B975" s="34"/>
      <c r="C975" s="34"/>
      <c r="D975" s="34"/>
      <c r="E975" s="34"/>
      <c r="F975" s="34"/>
    </row>
    <row r="976">
      <c r="A976" s="34"/>
      <c r="B976" s="34"/>
      <c r="C976" s="34"/>
      <c r="D976" s="34"/>
      <c r="E976" s="34"/>
      <c r="F976" s="34"/>
    </row>
    <row r="977">
      <c r="A977" s="34"/>
      <c r="B977" s="34"/>
      <c r="C977" s="34"/>
      <c r="D977" s="34"/>
      <c r="E977" s="34"/>
      <c r="F977" s="34"/>
    </row>
    <row r="978">
      <c r="A978" s="34"/>
      <c r="B978" s="34"/>
      <c r="C978" s="34"/>
      <c r="D978" s="34"/>
      <c r="E978" s="34"/>
      <c r="F978" s="34"/>
    </row>
    <row r="979">
      <c r="A979" s="34"/>
      <c r="B979" s="34"/>
      <c r="C979" s="34"/>
      <c r="D979" s="34"/>
      <c r="E979" s="34"/>
      <c r="F979" s="34"/>
    </row>
    <row r="980">
      <c r="A980" s="34"/>
      <c r="B980" s="34"/>
      <c r="C980" s="34"/>
      <c r="D980" s="34"/>
      <c r="E980" s="34"/>
      <c r="F980" s="34"/>
    </row>
    <row r="981">
      <c r="A981" s="34"/>
      <c r="B981" s="34"/>
      <c r="C981" s="34"/>
      <c r="D981" s="34"/>
      <c r="E981" s="34"/>
      <c r="F981" s="34"/>
    </row>
    <row r="982">
      <c r="A982" s="34"/>
      <c r="B982" s="34"/>
      <c r="C982" s="34"/>
      <c r="D982" s="34"/>
      <c r="E982" s="34"/>
      <c r="F982" s="34"/>
    </row>
    <row r="983">
      <c r="A983" s="34"/>
      <c r="B983" s="34"/>
      <c r="C983" s="34"/>
      <c r="D983" s="34"/>
      <c r="E983" s="34"/>
      <c r="F983" s="34"/>
    </row>
    <row r="984">
      <c r="A984" s="34"/>
      <c r="B984" s="34"/>
      <c r="C984" s="34"/>
      <c r="D984" s="34"/>
      <c r="E984" s="34"/>
      <c r="F984" s="34"/>
    </row>
    <row r="985">
      <c r="A985" s="34"/>
      <c r="B985" s="34"/>
      <c r="C985" s="34"/>
      <c r="D985" s="34"/>
      <c r="E985" s="34"/>
      <c r="F985" s="34"/>
    </row>
    <row r="986">
      <c r="A986" s="34"/>
      <c r="B986" s="34"/>
      <c r="C986" s="34"/>
      <c r="D986" s="34"/>
      <c r="E986" s="34"/>
      <c r="F986" s="34"/>
    </row>
    <row r="987">
      <c r="A987" s="34"/>
      <c r="B987" s="34"/>
      <c r="C987" s="34"/>
      <c r="D987" s="34"/>
      <c r="E987" s="34"/>
      <c r="F987" s="34"/>
    </row>
    <row r="988">
      <c r="A988" s="34"/>
      <c r="B988" s="34"/>
      <c r="C988" s="34"/>
      <c r="D988" s="34"/>
      <c r="E988" s="34"/>
      <c r="F988" s="34"/>
    </row>
    <row r="989">
      <c r="A989" s="34"/>
      <c r="B989" s="34"/>
      <c r="C989" s="34"/>
      <c r="D989" s="34"/>
      <c r="E989" s="34"/>
      <c r="F989" s="34"/>
    </row>
    <row r="990">
      <c r="A990" s="34"/>
      <c r="B990" s="34"/>
      <c r="C990" s="34"/>
      <c r="D990" s="34"/>
      <c r="E990" s="34"/>
      <c r="F990" s="34"/>
    </row>
    <row r="991">
      <c r="A991" s="34"/>
      <c r="B991" s="34"/>
      <c r="C991" s="34"/>
      <c r="D991" s="34"/>
      <c r="E991" s="34"/>
      <c r="F991" s="34"/>
    </row>
    <row r="992">
      <c r="A992" s="34"/>
      <c r="B992" s="34"/>
      <c r="C992" s="34"/>
      <c r="D992" s="34"/>
      <c r="E992" s="34"/>
      <c r="F992" s="34"/>
    </row>
    <row r="993">
      <c r="A993" s="34"/>
      <c r="B993" s="34"/>
      <c r="C993" s="34"/>
      <c r="D993" s="34"/>
      <c r="E993" s="34"/>
      <c r="F993" s="34"/>
    </row>
    <row r="994">
      <c r="A994" s="34"/>
      <c r="B994" s="34"/>
      <c r="C994" s="34"/>
      <c r="D994" s="34"/>
      <c r="E994" s="34"/>
      <c r="F994" s="34"/>
    </row>
    <row r="995">
      <c r="A995" s="34"/>
      <c r="B995" s="34"/>
      <c r="C995" s="34"/>
      <c r="D995" s="34"/>
      <c r="E995" s="34"/>
      <c r="F995" s="34"/>
    </row>
    <row r="996">
      <c r="A996" s="34"/>
      <c r="B996" s="34"/>
      <c r="C996" s="34"/>
      <c r="D996" s="34"/>
      <c r="E996" s="34"/>
      <c r="F996" s="34"/>
    </row>
    <row r="997">
      <c r="A997" s="34"/>
      <c r="B997" s="34"/>
      <c r="C997" s="34"/>
      <c r="D997" s="34"/>
      <c r="E997" s="34"/>
      <c r="F997" s="34"/>
    </row>
    <row r="998">
      <c r="A998" s="34"/>
      <c r="B998" s="34"/>
      <c r="C998" s="34"/>
      <c r="D998" s="34"/>
      <c r="E998" s="34"/>
      <c r="F998" s="34"/>
    </row>
    <row r="999">
      <c r="A999" s="34"/>
      <c r="B999" s="34"/>
      <c r="C999" s="34"/>
      <c r="D999" s="34"/>
      <c r="E999" s="34"/>
      <c r="F999" s="34"/>
    </row>
    <row r="1000">
      <c r="A1000" s="34"/>
      <c r="B1000" s="34"/>
      <c r="C1000" s="34"/>
      <c r="D1000" s="34"/>
      <c r="E1000" s="34"/>
      <c r="F1000" s="34"/>
    </row>
  </sheetData>
  <autoFilter ref="$A$1:$F$727"/>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4" max="5" width="18.13"/>
    <col customWidth="1" min="6" max="6" width="25.88"/>
  </cols>
  <sheetData>
    <row r="1">
      <c r="A1" s="1" t="s">
        <v>1</v>
      </c>
      <c r="B1" s="1" t="s">
        <v>399</v>
      </c>
      <c r="C1" s="1" t="s">
        <v>0</v>
      </c>
      <c r="D1" s="1" t="s">
        <v>36</v>
      </c>
      <c r="E1" s="1" t="s">
        <v>38</v>
      </c>
      <c r="F1" s="1" t="s">
        <v>400</v>
      </c>
    </row>
    <row r="2">
      <c r="A2" s="2" t="s">
        <v>3</v>
      </c>
      <c r="B2" s="1" t="s">
        <v>418</v>
      </c>
      <c r="C2" s="2" t="s">
        <v>456</v>
      </c>
      <c r="D2" s="2" t="s">
        <v>4</v>
      </c>
      <c r="E2" s="2" t="s">
        <v>6</v>
      </c>
      <c r="F2" s="1">
        <v>26.78581740962633</v>
      </c>
    </row>
    <row r="3">
      <c r="A3" s="2" t="s">
        <v>4</v>
      </c>
      <c r="B3" s="1" t="s">
        <v>401</v>
      </c>
      <c r="C3" s="2" t="s">
        <v>456</v>
      </c>
      <c r="D3" s="2" t="s">
        <v>4</v>
      </c>
      <c r="E3" s="2" t="s">
        <v>6</v>
      </c>
      <c r="F3" s="1">
        <v>29.67809020406395</v>
      </c>
    </row>
    <row r="4">
      <c r="A4" s="2" t="s">
        <v>5</v>
      </c>
      <c r="B4" s="1" t="s">
        <v>402</v>
      </c>
      <c r="C4" s="2" t="s">
        <v>456</v>
      </c>
      <c r="D4" s="2" t="s">
        <v>4</v>
      </c>
      <c r="E4" s="2" t="s">
        <v>6</v>
      </c>
      <c r="F4" s="1">
        <v>27.585645699405973</v>
      </c>
    </row>
    <row r="5">
      <c r="A5" s="2" t="s">
        <v>6</v>
      </c>
      <c r="B5" s="1" t="s">
        <v>403</v>
      </c>
      <c r="C5" s="2" t="s">
        <v>456</v>
      </c>
      <c r="D5" s="2" t="s">
        <v>4</v>
      </c>
      <c r="E5" s="2" t="s">
        <v>6</v>
      </c>
      <c r="F5" s="1">
        <v>22.310944105213714</v>
      </c>
    </row>
    <row r="6">
      <c r="A6" s="2" t="s">
        <v>7</v>
      </c>
      <c r="B6" s="1" t="s">
        <v>404</v>
      </c>
      <c r="C6" s="2" t="s">
        <v>456</v>
      </c>
      <c r="D6" s="2" t="s">
        <v>4</v>
      </c>
      <c r="E6" s="2" t="s">
        <v>6</v>
      </c>
      <c r="F6" s="1">
        <v>24.24468481909735</v>
      </c>
    </row>
    <row r="7">
      <c r="A7" s="2" t="s">
        <v>8</v>
      </c>
      <c r="B7" s="1" t="s">
        <v>408</v>
      </c>
      <c r="C7" s="2" t="s">
        <v>456</v>
      </c>
      <c r="D7" s="2" t="s">
        <v>4</v>
      </c>
      <c r="E7" s="2" t="s">
        <v>6</v>
      </c>
      <c r="F7" s="1">
        <v>17.925452294273096</v>
      </c>
    </row>
    <row r="8">
      <c r="A8" s="2" t="s">
        <v>9</v>
      </c>
      <c r="B8" s="1" t="s">
        <v>409</v>
      </c>
      <c r="C8" s="2" t="s">
        <v>456</v>
      </c>
      <c r="D8" s="2" t="s">
        <v>4</v>
      </c>
      <c r="E8" s="2" t="s">
        <v>6</v>
      </c>
      <c r="F8" s="1">
        <v>28.761444118155122</v>
      </c>
    </row>
    <row r="9">
      <c r="A9" s="2" t="s">
        <v>10</v>
      </c>
      <c r="B9" s="1" t="s">
        <v>407</v>
      </c>
      <c r="C9" s="2" t="s">
        <v>456</v>
      </c>
      <c r="D9" s="2" t="s">
        <v>4</v>
      </c>
      <c r="E9" s="2" t="s">
        <v>6</v>
      </c>
      <c r="F9" s="1">
        <v>30.49510463551575</v>
      </c>
    </row>
    <row r="10">
      <c r="A10" s="2" t="s">
        <v>11</v>
      </c>
      <c r="B10" s="1" t="s">
        <v>406</v>
      </c>
      <c r="C10" s="2" t="s">
        <v>456</v>
      </c>
      <c r="D10" s="2" t="s">
        <v>4</v>
      </c>
      <c r="E10" s="2" t="s">
        <v>6</v>
      </c>
      <c r="F10" s="1">
        <v>25.647253814939702</v>
      </c>
    </row>
    <row r="11">
      <c r="A11" s="2" t="s">
        <v>12</v>
      </c>
      <c r="B11" s="1" t="s">
        <v>405</v>
      </c>
      <c r="C11" s="2" t="s">
        <v>456</v>
      </c>
      <c r="D11" s="2" t="s">
        <v>4</v>
      </c>
      <c r="E11" s="2" t="s">
        <v>6</v>
      </c>
      <c r="F11" s="1">
        <v>28.545612405605137</v>
      </c>
    </row>
    <row r="12">
      <c r="A12" s="2" t="s">
        <v>13</v>
      </c>
      <c r="B12" s="1" t="s">
        <v>410</v>
      </c>
      <c r="C12" s="2" t="s">
        <v>456</v>
      </c>
      <c r="D12" s="2" t="s">
        <v>4</v>
      </c>
      <c r="E12" s="2" t="s">
        <v>6</v>
      </c>
      <c r="F12" s="1">
        <v>7.603947581297525</v>
      </c>
    </row>
    <row r="13">
      <c r="A13" s="2" t="s">
        <v>14</v>
      </c>
      <c r="B13" s="1" t="s">
        <v>412</v>
      </c>
      <c r="C13" s="2" t="s">
        <v>456</v>
      </c>
      <c r="D13" s="2" t="s">
        <v>4</v>
      </c>
      <c r="E13" s="2" t="s">
        <v>6</v>
      </c>
      <c r="F13" s="1">
        <v>38.57442678827855</v>
      </c>
    </row>
    <row r="14">
      <c r="A14" s="2" t="s">
        <v>15</v>
      </c>
      <c r="B14" s="1" t="s">
        <v>411</v>
      </c>
      <c r="C14" s="2" t="s">
        <v>456</v>
      </c>
      <c r="D14" s="2" t="s">
        <v>4</v>
      </c>
      <c r="E14" s="2" t="s">
        <v>6</v>
      </c>
      <c r="F14" s="1">
        <v>8.583206279293014</v>
      </c>
    </row>
    <row r="15">
      <c r="A15" s="2" t="s">
        <v>16</v>
      </c>
      <c r="B15" s="1" t="s">
        <v>413</v>
      </c>
      <c r="C15" s="2" t="s">
        <v>456</v>
      </c>
      <c r="D15" s="2" t="s">
        <v>4</v>
      </c>
      <c r="E15" s="2" t="s">
        <v>6</v>
      </c>
      <c r="F15" s="1">
        <v>29.074622333561074</v>
      </c>
    </row>
    <row r="16">
      <c r="A16" s="2" t="s">
        <v>17</v>
      </c>
      <c r="B16" s="1" t="s">
        <v>414</v>
      </c>
      <c r="C16" s="2" t="s">
        <v>456</v>
      </c>
      <c r="D16" s="2" t="s">
        <v>4</v>
      </c>
      <c r="E16" s="2" t="s">
        <v>6</v>
      </c>
      <c r="F16" s="1">
        <v>22.96553513561259</v>
      </c>
    </row>
    <row r="17">
      <c r="A17" s="2" t="s">
        <v>18</v>
      </c>
      <c r="B17" s="1" t="s">
        <v>415</v>
      </c>
      <c r="C17" s="2" t="s">
        <v>456</v>
      </c>
      <c r="D17" s="2" t="s">
        <v>4</v>
      </c>
      <c r="E17" s="2" t="s">
        <v>6</v>
      </c>
      <c r="F17" s="1">
        <v>38.68176871624668</v>
      </c>
    </row>
    <row r="18">
      <c r="A18" s="2" t="s">
        <v>19</v>
      </c>
      <c r="B18" s="1" t="s">
        <v>416</v>
      </c>
      <c r="C18" s="2" t="s">
        <v>456</v>
      </c>
      <c r="D18" s="2" t="s">
        <v>4</v>
      </c>
      <c r="E18" s="2" t="s">
        <v>6</v>
      </c>
      <c r="F18" s="1">
        <v>19.151780289221048</v>
      </c>
    </row>
    <row r="19">
      <c r="A19" s="2" t="s">
        <v>20</v>
      </c>
      <c r="B19" s="1" t="s">
        <v>417</v>
      </c>
      <c r="C19" s="2" t="s">
        <v>456</v>
      </c>
      <c r="D19" s="2" t="s">
        <v>4</v>
      </c>
      <c r="E19" s="2" t="s">
        <v>6</v>
      </c>
      <c r="F19" s="1">
        <v>26.99705313856586</v>
      </c>
    </row>
    <row r="20">
      <c r="A20" s="2" t="s">
        <v>21</v>
      </c>
      <c r="B20" s="1" t="s">
        <v>419</v>
      </c>
      <c r="C20" s="2" t="s">
        <v>456</v>
      </c>
      <c r="D20" s="2" t="s">
        <v>4</v>
      </c>
      <c r="E20" s="2" t="s">
        <v>6</v>
      </c>
      <c r="F20" s="1">
        <v>13.887719888898241</v>
      </c>
    </row>
    <row r="21">
      <c r="A21" s="2" t="s">
        <v>22</v>
      </c>
      <c r="B21" s="1" t="s">
        <v>420</v>
      </c>
      <c r="C21" s="2" t="s">
        <v>456</v>
      </c>
      <c r="D21" s="2" t="s">
        <v>4</v>
      </c>
      <c r="E21" s="2" t="s">
        <v>6</v>
      </c>
      <c r="F21" s="1">
        <v>18.24291251604027</v>
      </c>
    </row>
    <row r="22">
      <c r="A22" s="2" t="s">
        <v>23</v>
      </c>
      <c r="B22" s="1" t="s">
        <v>421</v>
      </c>
      <c r="C22" s="2" t="s">
        <v>456</v>
      </c>
      <c r="D22" s="2" t="s">
        <v>4</v>
      </c>
      <c r="E22" s="2" t="s">
        <v>6</v>
      </c>
      <c r="F22" s="1">
        <v>25.057540278194736</v>
      </c>
    </row>
    <row r="23">
      <c r="A23" s="2" t="s">
        <v>24</v>
      </c>
      <c r="B23" s="1" t="s">
        <v>422</v>
      </c>
      <c r="C23" s="2" t="s">
        <v>456</v>
      </c>
      <c r="D23" s="2" t="s">
        <v>4</v>
      </c>
      <c r="E23" s="2" t="s">
        <v>6</v>
      </c>
      <c r="F23" s="1">
        <v>41.39425759288136</v>
      </c>
    </row>
    <row r="24">
      <c r="A24" s="2" t="s">
        <v>25</v>
      </c>
      <c r="B24" s="1" t="s">
        <v>423</v>
      </c>
      <c r="C24" s="2" t="s">
        <v>456</v>
      </c>
      <c r="D24" s="2" t="s">
        <v>4</v>
      </c>
      <c r="E24" s="2" t="s">
        <v>6</v>
      </c>
      <c r="F24" s="1">
        <v>26.66146080263268</v>
      </c>
    </row>
    <row r="25">
      <c r="A25" s="2" t="s">
        <v>26</v>
      </c>
      <c r="B25" s="1" t="s">
        <v>424</v>
      </c>
      <c r="C25" s="2" t="s">
        <v>456</v>
      </c>
      <c r="D25" s="2" t="s">
        <v>4</v>
      </c>
      <c r="E25" s="2" t="s">
        <v>6</v>
      </c>
      <c r="F25" s="1">
        <v>27.619717409372804</v>
      </c>
    </row>
    <row r="26">
      <c r="A26" s="2" t="s">
        <v>27</v>
      </c>
      <c r="B26" s="1" t="s">
        <v>426</v>
      </c>
      <c r="C26" s="2" t="s">
        <v>456</v>
      </c>
      <c r="D26" s="2" t="s">
        <v>4</v>
      </c>
      <c r="E26" s="2" t="s">
        <v>6</v>
      </c>
      <c r="F26" s="1">
        <v>23.56761123539647</v>
      </c>
    </row>
    <row r="27">
      <c r="A27" s="2" t="s">
        <v>28</v>
      </c>
      <c r="B27" s="1" t="s">
        <v>425</v>
      </c>
      <c r="C27" s="2" t="s">
        <v>456</v>
      </c>
      <c r="D27" s="2" t="s">
        <v>4</v>
      </c>
      <c r="E27" s="2" t="s">
        <v>6</v>
      </c>
      <c r="F27" s="1">
        <v>9.421499096092338</v>
      </c>
    </row>
    <row r="28">
      <c r="A28" s="2" t="s">
        <v>29</v>
      </c>
      <c r="B28" s="1" t="s">
        <v>427</v>
      </c>
      <c r="C28" s="2" t="s">
        <v>456</v>
      </c>
      <c r="D28" s="2" t="s">
        <v>4</v>
      </c>
      <c r="E28" s="2" t="s">
        <v>6</v>
      </c>
      <c r="F28" s="1">
        <v>24.092556099421525</v>
      </c>
    </row>
    <row r="29">
      <c r="A29" s="2" t="s">
        <v>30</v>
      </c>
      <c r="B29" s="1" t="s">
        <v>428</v>
      </c>
      <c r="C29" s="2" t="s">
        <v>456</v>
      </c>
      <c r="D29" s="2" t="s">
        <v>4</v>
      </c>
      <c r="E29" s="2" t="s">
        <v>6</v>
      </c>
      <c r="F29" s="1">
        <v>31.873239759118906</v>
      </c>
    </row>
    <row r="30">
      <c r="A30" s="2" t="s">
        <v>31</v>
      </c>
      <c r="B30" s="1" t="s">
        <v>429</v>
      </c>
      <c r="C30" s="2" t="s">
        <v>456</v>
      </c>
      <c r="D30" s="2" t="s">
        <v>4</v>
      </c>
      <c r="E30" s="2" t="s">
        <v>6</v>
      </c>
      <c r="F30" s="1">
        <v>18.276938654965825</v>
      </c>
    </row>
    <row r="31">
      <c r="A31" s="2" t="s">
        <v>32</v>
      </c>
      <c r="B31" s="1" t="s">
        <v>430</v>
      </c>
      <c r="C31" s="2" t="s">
        <v>456</v>
      </c>
      <c r="D31" s="2" t="s">
        <v>4</v>
      </c>
      <c r="E31" s="2" t="s">
        <v>6</v>
      </c>
      <c r="F31" s="1">
        <v>46.26150058312816</v>
      </c>
    </row>
    <row r="32">
      <c r="A32" s="2" t="s">
        <v>33</v>
      </c>
      <c r="B32" s="1" t="s">
        <v>431</v>
      </c>
      <c r="C32" s="2" t="s">
        <v>456</v>
      </c>
      <c r="D32" s="2" t="s">
        <v>4</v>
      </c>
      <c r="E32" s="2" t="s">
        <v>6</v>
      </c>
      <c r="F32" s="1">
        <v>22.82484052576078</v>
      </c>
    </row>
    <row r="33">
      <c r="A33" s="2" t="s">
        <v>34</v>
      </c>
      <c r="B33" s="1" t="s">
        <v>432</v>
      </c>
      <c r="C33" s="2" t="s">
        <v>456</v>
      </c>
      <c r="D33" s="2" t="s">
        <v>4</v>
      </c>
      <c r="E33" s="2" t="s">
        <v>6</v>
      </c>
      <c r="F33" s="1">
        <v>23.850456427516406</v>
      </c>
    </row>
    <row r="34">
      <c r="A34" s="2" t="s">
        <v>35</v>
      </c>
      <c r="B34" s="1" t="s">
        <v>433</v>
      </c>
      <c r="C34" s="2" t="s">
        <v>456</v>
      </c>
      <c r="D34" s="2" t="s">
        <v>4</v>
      </c>
      <c r="E34" s="2" t="s">
        <v>6</v>
      </c>
      <c r="F34" s="1">
        <v>20.186263096623982</v>
      </c>
    </row>
    <row r="35">
      <c r="A35" s="2" t="s">
        <v>3</v>
      </c>
      <c r="B35" s="1" t="s">
        <v>418</v>
      </c>
      <c r="C35" s="2" t="s">
        <v>457</v>
      </c>
      <c r="D35" s="2" t="s">
        <v>4</v>
      </c>
      <c r="E35" s="2" t="s">
        <v>6</v>
      </c>
      <c r="F35" s="1">
        <v>23.182200835962977</v>
      </c>
    </row>
    <row r="36">
      <c r="A36" s="2" t="s">
        <v>4</v>
      </c>
      <c r="B36" s="1" t="s">
        <v>401</v>
      </c>
      <c r="C36" s="2" t="s">
        <v>457</v>
      </c>
      <c r="D36" s="2" t="s">
        <v>4</v>
      </c>
      <c r="E36" s="2" t="s">
        <v>6</v>
      </c>
      <c r="F36" s="1">
        <v>27.798773830519863</v>
      </c>
    </row>
    <row r="37">
      <c r="A37" s="2" t="s">
        <v>5</v>
      </c>
      <c r="B37" s="1" t="s">
        <v>402</v>
      </c>
      <c r="C37" s="2" t="s">
        <v>457</v>
      </c>
      <c r="D37" s="2" t="s">
        <v>4</v>
      </c>
      <c r="E37" s="2" t="s">
        <v>6</v>
      </c>
      <c r="F37" s="1">
        <v>23.938421560328365</v>
      </c>
    </row>
    <row r="38">
      <c r="A38" s="2" t="s">
        <v>6</v>
      </c>
      <c r="B38" s="1" t="s">
        <v>403</v>
      </c>
      <c r="C38" s="2" t="s">
        <v>457</v>
      </c>
      <c r="D38" s="2" t="s">
        <v>4</v>
      </c>
      <c r="E38" s="2" t="s">
        <v>6</v>
      </c>
      <c r="F38" s="1">
        <v>21.17968572079253</v>
      </c>
    </row>
    <row r="39">
      <c r="A39" s="2" t="s">
        <v>7</v>
      </c>
      <c r="B39" s="1" t="s">
        <v>404</v>
      </c>
      <c r="C39" s="2" t="s">
        <v>457</v>
      </c>
      <c r="D39" s="2" t="s">
        <v>4</v>
      </c>
      <c r="E39" s="2" t="s">
        <v>6</v>
      </c>
      <c r="F39" s="1">
        <v>19.363088351701883</v>
      </c>
    </row>
    <row r="40">
      <c r="A40" s="2" t="s">
        <v>8</v>
      </c>
      <c r="B40" s="1" t="s">
        <v>408</v>
      </c>
      <c r="C40" s="2" t="s">
        <v>457</v>
      </c>
      <c r="D40" s="2" t="s">
        <v>4</v>
      </c>
      <c r="E40" s="2" t="s">
        <v>6</v>
      </c>
      <c r="F40" s="1">
        <v>14.784921913172514</v>
      </c>
    </row>
    <row r="41">
      <c r="A41" s="2" t="s">
        <v>9</v>
      </c>
      <c r="B41" s="1" t="s">
        <v>409</v>
      </c>
      <c r="C41" s="2" t="s">
        <v>457</v>
      </c>
      <c r="D41" s="2" t="s">
        <v>4</v>
      </c>
      <c r="E41" s="2" t="s">
        <v>6</v>
      </c>
      <c r="F41" s="1">
        <v>21.180288666837477</v>
      </c>
    </row>
    <row r="42">
      <c r="A42" s="2" t="s">
        <v>10</v>
      </c>
      <c r="B42" s="1" t="s">
        <v>407</v>
      </c>
      <c r="C42" s="2" t="s">
        <v>457</v>
      </c>
      <c r="D42" s="2" t="s">
        <v>4</v>
      </c>
      <c r="E42" s="2" t="s">
        <v>6</v>
      </c>
      <c r="F42" s="1">
        <v>22.90459003244741</v>
      </c>
    </row>
    <row r="43">
      <c r="A43" s="2" t="s">
        <v>11</v>
      </c>
      <c r="B43" s="1" t="s">
        <v>406</v>
      </c>
      <c r="C43" s="2" t="s">
        <v>457</v>
      </c>
      <c r="D43" s="2" t="s">
        <v>4</v>
      </c>
      <c r="E43" s="2" t="s">
        <v>6</v>
      </c>
      <c r="F43" s="1">
        <v>21.08825462529192</v>
      </c>
    </row>
    <row r="44">
      <c r="A44" s="2" t="s">
        <v>12</v>
      </c>
      <c r="B44" s="1" t="s">
        <v>405</v>
      </c>
      <c r="C44" s="2" t="s">
        <v>457</v>
      </c>
      <c r="D44" s="2" t="s">
        <v>4</v>
      </c>
      <c r="E44" s="2" t="s">
        <v>6</v>
      </c>
      <c r="F44" s="1">
        <v>26.41999688198306</v>
      </c>
    </row>
    <row r="45">
      <c r="A45" s="2" t="s">
        <v>13</v>
      </c>
      <c r="B45" s="1" t="s">
        <v>410</v>
      </c>
      <c r="C45" s="2" t="s">
        <v>457</v>
      </c>
      <c r="D45" s="2" t="s">
        <v>4</v>
      </c>
      <c r="E45" s="2" t="s">
        <v>6</v>
      </c>
      <c r="F45" s="1">
        <v>5.958472629687749</v>
      </c>
    </row>
    <row r="46">
      <c r="A46" s="2" t="s">
        <v>14</v>
      </c>
      <c r="B46" s="1" t="s">
        <v>412</v>
      </c>
      <c r="C46" s="2" t="s">
        <v>457</v>
      </c>
      <c r="D46" s="2" t="s">
        <v>4</v>
      </c>
      <c r="E46" s="2" t="s">
        <v>6</v>
      </c>
      <c r="F46" s="1">
        <v>34.047039488984325</v>
      </c>
    </row>
    <row r="47">
      <c r="A47" s="2" t="s">
        <v>15</v>
      </c>
      <c r="B47" s="1" t="s">
        <v>411</v>
      </c>
      <c r="C47" s="2" t="s">
        <v>457</v>
      </c>
      <c r="D47" s="2" t="s">
        <v>4</v>
      </c>
      <c r="E47" s="2" t="s">
        <v>6</v>
      </c>
      <c r="F47" s="1">
        <v>7.077856420626896</v>
      </c>
    </row>
    <row r="48">
      <c r="A48" s="2" t="s">
        <v>16</v>
      </c>
      <c r="B48" s="1" t="s">
        <v>413</v>
      </c>
      <c r="C48" s="2" t="s">
        <v>457</v>
      </c>
      <c r="D48" s="2" t="s">
        <v>4</v>
      </c>
      <c r="E48" s="2" t="s">
        <v>6</v>
      </c>
      <c r="F48" s="1">
        <v>28.163442156622647</v>
      </c>
    </row>
    <row r="49">
      <c r="A49" s="2" t="s">
        <v>17</v>
      </c>
      <c r="B49" s="1" t="s">
        <v>414</v>
      </c>
      <c r="C49" s="2" t="s">
        <v>457</v>
      </c>
      <c r="D49" s="2" t="s">
        <v>4</v>
      </c>
      <c r="E49" s="2" t="s">
        <v>6</v>
      </c>
      <c r="F49" s="1">
        <v>20.01166892956656</v>
      </c>
    </row>
    <row r="50">
      <c r="A50" s="2" t="s">
        <v>18</v>
      </c>
      <c r="B50" s="1" t="s">
        <v>415</v>
      </c>
      <c r="C50" s="2" t="s">
        <v>457</v>
      </c>
      <c r="D50" s="2" t="s">
        <v>4</v>
      </c>
      <c r="E50" s="2" t="s">
        <v>6</v>
      </c>
      <c r="F50" s="1">
        <v>33.69193756093665</v>
      </c>
    </row>
    <row r="51">
      <c r="A51" s="2" t="s">
        <v>19</v>
      </c>
      <c r="B51" s="1" t="s">
        <v>416</v>
      </c>
      <c r="C51" s="2" t="s">
        <v>457</v>
      </c>
      <c r="D51" s="2" t="s">
        <v>4</v>
      </c>
      <c r="E51" s="2" t="s">
        <v>6</v>
      </c>
      <c r="F51" s="1">
        <v>16.715822973005555</v>
      </c>
    </row>
    <row r="52">
      <c r="A52" s="2" t="s">
        <v>20</v>
      </c>
      <c r="B52" s="1" t="s">
        <v>417</v>
      </c>
      <c r="C52" s="2" t="s">
        <v>457</v>
      </c>
      <c r="D52" s="2" t="s">
        <v>4</v>
      </c>
      <c r="E52" s="2" t="s">
        <v>6</v>
      </c>
      <c r="F52" s="1">
        <v>21.71816173496375</v>
      </c>
    </row>
    <row r="53">
      <c r="A53" s="2" t="s">
        <v>21</v>
      </c>
      <c r="B53" s="1" t="s">
        <v>419</v>
      </c>
      <c r="C53" s="2" t="s">
        <v>457</v>
      </c>
      <c r="D53" s="2" t="s">
        <v>4</v>
      </c>
      <c r="E53" s="2" t="s">
        <v>6</v>
      </c>
      <c r="F53" s="1">
        <v>10.481917648041426</v>
      </c>
    </row>
    <row r="54">
      <c r="A54" s="2" t="s">
        <v>22</v>
      </c>
      <c r="B54" s="1" t="s">
        <v>420</v>
      </c>
      <c r="C54" s="2" t="s">
        <v>457</v>
      </c>
      <c r="D54" s="2" t="s">
        <v>4</v>
      </c>
      <c r="E54" s="2" t="s">
        <v>6</v>
      </c>
      <c r="F54" s="1">
        <v>16.966327166909167</v>
      </c>
    </row>
    <row r="55">
      <c r="A55" s="2" t="s">
        <v>23</v>
      </c>
      <c r="B55" s="1" t="s">
        <v>421</v>
      </c>
      <c r="C55" s="2" t="s">
        <v>457</v>
      </c>
      <c r="D55" s="2" t="s">
        <v>4</v>
      </c>
      <c r="E55" s="2" t="s">
        <v>6</v>
      </c>
      <c r="F55" s="1">
        <v>21.503333966470393</v>
      </c>
    </row>
    <row r="56">
      <c r="A56" s="2" t="s">
        <v>24</v>
      </c>
      <c r="B56" s="1" t="s">
        <v>422</v>
      </c>
      <c r="C56" s="2" t="s">
        <v>457</v>
      </c>
      <c r="D56" s="2" t="s">
        <v>4</v>
      </c>
      <c r="E56" s="2" t="s">
        <v>6</v>
      </c>
      <c r="F56" s="1">
        <v>34.77903624528075</v>
      </c>
    </row>
    <row r="57">
      <c r="A57" s="2" t="s">
        <v>25</v>
      </c>
      <c r="B57" s="1" t="s">
        <v>423</v>
      </c>
      <c r="C57" s="2" t="s">
        <v>457</v>
      </c>
      <c r="D57" s="2" t="s">
        <v>4</v>
      </c>
      <c r="E57" s="2" t="s">
        <v>6</v>
      </c>
      <c r="F57" s="1">
        <v>29.923755909600196</v>
      </c>
    </row>
    <row r="58">
      <c r="A58" s="2" t="s">
        <v>26</v>
      </c>
      <c r="B58" s="1" t="s">
        <v>424</v>
      </c>
      <c r="C58" s="2" t="s">
        <v>457</v>
      </c>
      <c r="D58" s="2" t="s">
        <v>4</v>
      </c>
      <c r="E58" s="2" t="s">
        <v>6</v>
      </c>
      <c r="F58" s="1">
        <v>23.394249657717722</v>
      </c>
    </row>
    <row r="59">
      <c r="A59" s="2" t="s">
        <v>27</v>
      </c>
      <c r="B59" s="1" t="s">
        <v>426</v>
      </c>
      <c r="C59" s="2" t="s">
        <v>457</v>
      </c>
      <c r="D59" s="2" t="s">
        <v>4</v>
      </c>
      <c r="E59" s="2" t="s">
        <v>6</v>
      </c>
      <c r="F59" s="1">
        <v>20.225653023842874</v>
      </c>
    </row>
    <row r="60">
      <c r="A60" s="2" t="s">
        <v>28</v>
      </c>
      <c r="B60" s="1" t="s">
        <v>425</v>
      </c>
      <c r="C60" s="2" t="s">
        <v>457</v>
      </c>
      <c r="D60" s="2" t="s">
        <v>4</v>
      </c>
      <c r="E60" s="2" t="s">
        <v>6</v>
      </c>
      <c r="F60" s="1">
        <v>7.942634621652686</v>
      </c>
    </row>
    <row r="61">
      <c r="A61" s="2" t="s">
        <v>29</v>
      </c>
      <c r="B61" s="1" t="s">
        <v>427</v>
      </c>
      <c r="C61" s="2" t="s">
        <v>457</v>
      </c>
      <c r="D61" s="2" t="s">
        <v>4</v>
      </c>
      <c r="E61" s="2" t="s">
        <v>6</v>
      </c>
      <c r="F61" s="1">
        <v>19.718134456921064</v>
      </c>
    </row>
    <row r="62">
      <c r="A62" s="2" t="s">
        <v>30</v>
      </c>
      <c r="B62" s="1" t="s">
        <v>428</v>
      </c>
      <c r="C62" s="2" t="s">
        <v>457</v>
      </c>
      <c r="D62" s="2" t="s">
        <v>4</v>
      </c>
      <c r="E62" s="2" t="s">
        <v>6</v>
      </c>
      <c r="F62" s="1">
        <v>25.31504405040705</v>
      </c>
    </row>
    <row r="63">
      <c r="A63" s="2" t="s">
        <v>31</v>
      </c>
      <c r="B63" s="1" t="s">
        <v>429</v>
      </c>
      <c r="C63" s="2" t="s">
        <v>457</v>
      </c>
      <c r="D63" s="2" t="s">
        <v>4</v>
      </c>
      <c r="E63" s="2" t="s">
        <v>6</v>
      </c>
      <c r="F63" s="1">
        <v>15.610014220987532</v>
      </c>
    </row>
    <row r="64">
      <c r="A64" s="2" t="s">
        <v>32</v>
      </c>
      <c r="B64" s="1" t="s">
        <v>430</v>
      </c>
      <c r="C64" s="2" t="s">
        <v>457</v>
      </c>
      <c r="D64" s="2" t="s">
        <v>4</v>
      </c>
      <c r="E64" s="2" t="s">
        <v>6</v>
      </c>
      <c r="F64" s="1">
        <v>40.04402302742973</v>
      </c>
    </row>
    <row r="65">
      <c r="A65" s="2" t="s">
        <v>33</v>
      </c>
      <c r="B65" s="1" t="s">
        <v>431</v>
      </c>
      <c r="C65" s="2" t="s">
        <v>457</v>
      </c>
      <c r="D65" s="2" t="s">
        <v>4</v>
      </c>
      <c r="E65" s="2" t="s">
        <v>6</v>
      </c>
      <c r="F65" s="1">
        <v>19.01609142462362</v>
      </c>
    </row>
    <row r="66">
      <c r="A66" s="2" t="s">
        <v>34</v>
      </c>
      <c r="B66" s="1" t="s">
        <v>432</v>
      </c>
      <c r="C66" s="2" t="s">
        <v>457</v>
      </c>
      <c r="D66" s="2" t="s">
        <v>4</v>
      </c>
      <c r="E66" s="2" t="s">
        <v>6</v>
      </c>
      <c r="F66" s="1">
        <v>21.391135247942703</v>
      </c>
    </row>
    <row r="67">
      <c r="A67" s="2" t="s">
        <v>35</v>
      </c>
      <c r="B67" s="1" t="s">
        <v>433</v>
      </c>
      <c r="C67" s="2" t="s">
        <v>457</v>
      </c>
      <c r="D67" s="2" t="s">
        <v>4</v>
      </c>
      <c r="E67" s="2" t="s">
        <v>6</v>
      </c>
      <c r="F67" s="1">
        <v>18.927371172516803</v>
      </c>
    </row>
    <row r="68">
      <c r="A68" s="2" t="s">
        <v>3</v>
      </c>
      <c r="B68" s="1" t="s">
        <v>418</v>
      </c>
      <c r="C68" s="2" t="s">
        <v>458</v>
      </c>
      <c r="D68" s="2" t="s">
        <v>4</v>
      </c>
      <c r="E68" s="2" t="s">
        <v>6</v>
      </c>
      <c r="F68" s="1">
        <v>21.32612077002438</v>
      </c>
    </row>
    <row r="69">
      <c r="A69" s="2" t="s">
        <v>4</v>
      </c>
      <c r="B69" s="1" t="s">
        <v>401</v>
      </c>
      <c r="C69" s="2" t="s">
        <v>458</v>
      </c>
      <c r="D69" s="2" t="s">
        <v>4</v>
      </c>
      <c r="E69" s="2" t="s">
        <v>6</v>
      </c>
      <c r="F69" s="1">
        <v>22.26481262488276</v>
      </c>
    </row>
    <row r="70">
      <c r="A70" s="2" t="s">
        <v>5</v>
      </c>
      <c r="B70" s="1" t="s">
        <v>402</v>
      </c>
      <c r="C70" s="2" t="s">
        <v>458</v>
      </c>
      <c r="D70" s="2" t="s">
        <v>4</v>
      </c>
      <c r="E70" s="2" t="s">
        <v>6</v>
      </c>
      <c r="F70" s="1">
        <v>21.642788920725884</v>
      </c>
    </row>
    <row r="71">
      <c r="A71" s="2" t="s">
        <v>6</v>
      </c>
      <c r="B71" s="1" t="s">
        <v>403</v>
      </c>
      <c r="C71" s="2" t="s">
        <v>458</v>
      </c>
      <c r="D71" s="2" t="s">
        <v>4</v>
      </c>
      <c r="E71" s="2" t="s">
        <v>6</v>
      </c>
      <c r="F71" s="1">
        <v>17.582906743823727</v>
      </c>
    </row>
    <row r="72">
      <c r="A72" s="2" t="s">
        <v>7</v>
      </c>
      <c r="B72" s="1" t="s">
        <v>404</v>
      </c>
      <c r="C72" s="2" t="s">
        <v>458</v>
      </c>
      <c r="D72" s="2" t="s">
        <v>4</v>
      </c>
      <c r="E72" s="2" t="s">
        <v>6</v>
      </c>
      <c r="F72" s="1">
        <v>18.875788972251996</v>
      </c>
    </row>
    <row r="73">
      <c r="A73" s="2" t="s">
        <v>8</v>
      </c>
      <c r="B73" s="1" t="s">
        <v>408</v>
      </c>
      <c r="C73" s="2" t="s">
        <v>458</v>
      </c>
      <c r="D73" s="2" t="s">
        <v>4</v>
      </c>
      <c r="E73" s="2" t="s">
        <v>6</v>
      </c>
      <c r="F73" s="1">
        <v>15.373352855051245</v>
      </c>
    </row>
    <row r="74">
      <c r="A74" s="2" t="s">
        <v>9</v>
      </c>
      <c r="B74" s="1" t="s">
        <v>409</v>
      </c>
      <c r="C74" s="2" t="s">
        <v>458</v>
      </c>
      <c r="D74" s="2" t="s">
        <v>4</v>
      </c>
      <c r="E74" s="2" t="s">
        <v>6</v>
      </c>
      <c r="F74" s="1">
        <v>19.05717151454363</v>
      </c>
    </row>
    <row r="75">
      <c r="A75" s="2" t="s">
        <v>10</v>
      </c>
      <c r="B75" s="1" t="s">
        <v>407</v>
      </c>
      <c r="C75" s="2" t="s">
        <v>458</v>
      </c>
      <c r="D75" s="2" t="s">
        <v>4</v>
      </c>
      <c r="E75" s="2" t="s">
        <v>6</v>
      </c>
      <c r="F75" s="1">
        <v>20.792563600782778</v>
      </c>
    </row>
    <row r="76">
      <c r="A76" s="2" t="s">
        <v>11</v>
      </c>
      <c r="B76" s="1" t="s">
        <v>406</v>
      </c>
      <c r="C76" s="2" t="s">
        <v>458</v>
      </c>
      <c r="D76" s="2" t="s">
        <v>4</v>
      </c>
      <c r="E76" s="2" t="s">
        <v>6</v>
      </c>
      <c r="F76" s="1">
        <v>20.07700770077008</v>
      </c>
    </row>
    <row r="77">
      <c r="A77" s="2" t="s">
        <v>12</v>
      </c>
      <c r="B77" s="1" t="s">
        <v>405</v>
      </c>
      <c r="C77" s="2" t="s">
        <v>458</v>
      </c>
      <c r="D77" s="2" t="s">
        <v>4</v>
      </c>
      <c r="E77" s="2" t="s">
        <v>6</v>
      </c>
      <c r="F77" s="1">
        <v>25.655592781178818</v>
      </c>
    </row>
    <row r="78">
      <c r="A78" s="2" t="s">
        <v>13</v>
      </c>
      <c r="B78" s="1" t="s">
        <v>410</v>
      </c>
      <c r="C78" s="2" t="s">
        <v>458</v>
      </c>
      <c r="D78" s="2" t="s">
        <v>4</v>
      </c>
      <c r="E78" s="2" t="s">
        <v>6</v>
      </c>
      <c r="F78" s="1">
        <v>5.774325762550667</v>
      </c>
    </row>
    <row r="79">
      <c r="A79" s="2" t="s">
        <v>14</v>
      </c>
      <c r="B79" s="1" t="s">
        <v>412</v>
      </c>
      <c r="C79" s="2" t="s">
        <v>458</v>
      </c>
      <c r="D79" s="2" t="s">
        <v>4</v>
      </c>
      <c r="E79" s="2" t="s">
        <v>6</v>
      </c>
      <c r="F79" s="1">
        <v>28.969149736644095</v>
      </c>
    </row>
    <row r="80">
      <c r="A80" s="2" t="s">
        <v>15</v>
      </c>
      <c r="B80" s="1" t="s">
        <v>411</v>
      </c>
      <c r="C80" s="2" t="s">
        <v>458</v>
      </c>
      <c r="D80" s="2" t="s">
        <v>4</v>
      </c>
      <c r="E80" s="2" t="s">
        <v>6</v>
      </c>
      <c r="F80" s="1">
        <v>5.467358302430061</v>
      </c>
    </row>
    <row r="81">
      <c r="A81" s="2" t="s">
        <v>16</v>
      </c>
      <c r="B81" s="1" t="s">
        <v>413</v>
      </c>
      <c r="C81" s="2" t="s">
        <v>458</v>
      </c>
      <c r="D81" s="2" t="s">
        <v>4</v>
      </c>
      <c r="E81" s="2" t="s">
        <v>6</v>
      </c>
      <c r="F81" s="1">
        <v>27.320483888868335</v>
      </c>
    </row>
    <row r="82">
      <c r="A82" s="2" t="s">
        <v>17</v>
      </c>
      <c r="B82" s="1" t="s">
        <v>414</v>
      </c>
      <c r="C82" s="2" t="s">
        <v>458</v>
      </c>
      <c r="D82" s="2" t="s">
        <v>4</v>
      </c>
      <c r="E82" s="2" t="s">
        <v>6</v>
      </c>
      <c r="F82" s="1">
        <v>18.23818582895671</v>
      </c>
    </row>
    <row r="83">
      <c r="A83" s="2" t="s">
        <v>18</v>
      </c>
      <c r="B83" s="1" t="s">
        <v>415</v>
      </c>
      <c r="C83" s="2" t="s">
        <v>458</v>
      </c>
      <c r="D83" s="2" t="s">
        <v>4</v>
      </c>
      <c r="E83" s="2" t="s">
        <v>6</v>
      </c>
      <c r="F83" s="1">
        <v>31.624663967505413</v>
      </c>
    </row>
    <row r="84">
      <c r="A84" s="2" t="s">
        <v>19</v>
      </c>
      <c r="B84" s="1" t="s">
        <v>416</v>
      </c>
      <c r="C84" s="2" t="s">
        <v>458</v>
      </c>
      <c r="D84" s="2" t="s">
        <v>4</v>
      </c>
      <c r="E84" s="2" t="s">
        <v>6</v>
      </c>
      <c r="F84" s="1">
        <v>14.700221345395054</v>
      </c>
    </row>
    <row r="85">
      <c r="A85" s="2" t="s">
        <v>20</v>
      </c>
      <c r="B85" s="1" t="s">
        <v>417</v>
      </c>
      <c r="C85" s="2" t="s">
        <v>458</v>
      </c>
      <c r="D85" s="2" t="s">
        <v>4</v>
      </c>
      <c r="E85" s="2" t="s">
        <v>6</v>
      </c>
      <c r="F85" s="1">
        <v>19.19788823229445</v>
      </c>
    </row>
    <row r="86">
      <c r="A86" s="2" t="s">
        <v>21</v>
      </c>
      <c r="B86" s="1" t="s">
        <v>419</v>
      </c>
      <c r="C86" s="2" t="s">
        <v>458</v>
      </c>
      <c r="D86" s="2" t="s">
        <v>4</v>
      </c>
      <c r="E86" s="2" t="s">
        <v>6</v>
      </c>
      <c r="F86" s="1">
        <v>8.961168270826418</v>
      </c>
    </row>
    <row r="87">
      <c r="A87" s="2" t="s">
        <v>22</v>
      </c>
      <c r="B87" s="1" t="s">
        <v>420</v>
      </c>
      <c r="C87" s="2" t="s">
        <v>458</v>
      </c>
      <c r="D87" s="2" t="s">
        <v>4</v>
      </c>
      <c r="E87" s="2" t="s">
        <v>6</v>
      </c>
      <c r="F87" s="1">
        <v>16.486654567145994</v>
      </c>
    </row>
    <row r="88">
      <c r="A88" s="2" t="s">
        <v>23</v>
      </c>
      <c r="B88" s="1" t="s">
        <v>421</v>
      </c>
      <c r="C88" s="2" t="s">
        <v>458</v>
      </c>
      <c r="D88" s="2" t="s">
        <v>4</v>
      </c>
      <c r="E88" s="2" t="s">
        <v>6</v>
      </c>
      <c r="F88" s="1">
        <v>17.54598379594596</v>
      </c>
    </row>
    <row r="89">
      <c r="A89" s="2" t="s">
        <v>24</v>
      </c>
      <c r="B89" s="1" t="s">
        <v>422</v>
      </c>
      <c r="C89" s="2" t="s">
        <v>458</v>
      </c>
      <c r="D89" s="2" t="s">
        <v>4</v>
      </c>
      <c r="E89" s="2" t="s">
        <v>6</v>
      </c>
      <c r="F89" s="1">
        <v>32.61051807969597</v>
      </c>
    </row>
    <row r="90">
      <c r="A90" s="2" t="s">
        <v>25</v>
      </c>
      <c r="B90" s="1" t="s">
        <v>423</v>
      </c>
      <c r="C90" s="2" t="s">
        <v>458</v>
      </c>
      <c r="D90" s="2" t="s">
        <v>4</v>
      </c>
      <c r="E90" s="2" t="s">
        <v>6</v>
      </c>
      <c r="F90" s="1">
        <v>28.396797922977065</v>
      </c>
    </row>
    <row r="91">
      <c r="A91" s="2" t="s">
        <v>26</v>
      </c>
      <c r="B91" s="1" t="s">
        <v>424</v>
      </c>
      <c r="C91" s="2" t="s">
        <v>458</v>
      </c>
      <c r="D91" s="2" t="s">
        <v>4</v>
      </c>
      <c r="E91" s="2" t="s">
        <v>6</v>
      </c>
      <c r="F91" s="1">
        <v>22.05065540990891</v>
      </c>
    </row>
    <row r="92">
      <c r="A92" s="2" t="s">
        <v>27</v>
      </c>
      <c r="B92" s="1" t="s">
        <v>426</v>
      </c>
      <c r="C92" s="2" t="s">
        <v>458</v>
      </c>
      <c r="D92" s="2" t="s">
        <v>4</v>
      </c>
      <c r="E92" s="2" t="s">
        <v>6</v>
      </c>
      <c r="F92" s="1">
        <v>20.01554901751551</v>
      </c>
    </row>
    <row r="93">
      <c r="A93" s="2" t="s">
        <v>28</v>
      </c>
      <c r="B93" s="1" t="s">
        <v>425</v>
      </c>
      <c r="C93" s="2" t="s">
        <v>458</v>
      </c>
      <c r="D93" s="2" t="s">
        <v>4</v>
      </c>
      <c r="E93" s="2" t="s">
        <v>6</v>
      </c>
      <c r="F93" s="1">
        <v>6.703948254952163</v>
      </c>
    </row>
    <row r="94">
      <c r="A94" s="2" t="s">
        <v>29</v>
      </c>
      <c r="B94" s="1" t="s">
        <v>427</v>
      </c>
      <c r="C94" s="2" t="s">
        <v>458</v>
      </c>
      <c r="D94" s="2" t="s">
        <v>4</v>
      </c>
      <c r="E94" s="2" t="s">
        <v>6</v>
      </c>
      <c r="F94" s="1">
        <v>21.7997413932439</v>
      </c>
    </row>
    <row r="95">
      <c r="A95" s="2" t="s">
        <v>30</v>
      </c>
      <c r="B95" s="1" t="s">
        <v>428</v>
      </c>
      <c r="C95" s="2" t="s">
        <v>458</v>
      </c>
      <c r="D95" s="2" t="s">
        <v>4</v>
      </c>
      <c r="E95" s="2" t="s">
        <v>6</v>
      </c>
      <c r="F95" s="1">
        <v>21.768914598873497</v>
      </c>
    </row>
    <row r="96">
      <c r="A96" s="2" t="s">
        <v>31</v>
      </c>
      <c r="B96" s="1" t="s">
        <v>429</v>
      </c>
      <c r="C96" s="2" t="s">
        <v>458</v>
      </c>
      <c r="D96" s="2" t="s">
        <v>4</v>
      </c>
      <c r="E96" s="2" t="s">
        <v>6</v>
      </c>
      <c r="F96" s="1">
        <v>13.789201422567087</v>
      </c>
    </row>
    <row r="97">
      <c r="A97" s="2" t="s">
        <v>32</v>
      </c>
      <c r="B97" s="1" t="s">
        <v>430</v>
      </c>
      <c r="C97" s="2" t="s">
        <v>458</v>
      </c>
      <c r="D97" s="2" t="s">
        <v>4</v>
      </c>
      <c r="E97" s="2" t="s">
        <v>6</v>
      </c>
      <c r="F97" s="1">
        <v>38.53636326006871</v>
      </c>
    </row>
    <row r="98">
      <c r="A98" s="2" t="s">
        <v>33</v>
      </c>
      <c r="B98" s="1" t="s">
        <v>431</v>
      </c>
      <c r="C98" s="2" t="s">
        <v>458</v>
      </c>
      <c r="D98" s="2" t="s">
        <v>4</v>
      </c>
      <c r="E98" s="2" t="s">
        <v>6</v>
      </c>
      <c r="F98" s="1">
        <v>16.455674459350362</v>
      </c>
    </row>
    <row r="99">
      <c r="A99" s="2" t="s">
        <v>34</v>
      </c>
      <c r="B99" s="1" t="s">
        <v>432</v>
      </c>
      <c r="C99" s="2" t="s">
        <v>458</v>
      </c>
      <c r="D99" s="2" t="s">
        <v>4</v>
      </c>
      <c r="E99" s="2" t="s">
        <v>6</v>
      </c>
      <c r="F99" s="1">
        <v>18.984382306181615</v>
      </c>
    </row>
    <row r="100">
      <c r="A100" s="2" t="s">
        <v>35</v>
      </c>
      <c r="B100" s="1" t="s">
        <v>433</v>
      </c>
      <c r="C100" s="2" t="s">
        <v>458</v>
      </c>
      <c r="D100" s="2" t="s">
        <v>4</v>
      </c>
      <c r="E100" s="2" t="s">
        <v>6</v>
      </c>
      <c r="F100" s="1">
        <v>18.532909454845168</v>
      </c>
    </row>
    <row r="101">
      <c r="A101" s="2" t="s">
        <v>3</v>
      </c>
      <c r="B101" s="1" t="s">
        <v>418</v>
      </c>
      <c r="C101" s="2" t="s">
        <v>459</v>
      </c>
      <c r="D101" s="2" t="s">
        <v>4</v>
      </c>
      <c r="E101" s="2" t="s">
        <v>6</v>
      </c>
      <c r="F101" s="1">
        <v>19.929336714225755</v>
      </c>
    </row>
    <row r="102">
      <c r="A102" s="2" t="s">
        <v>4</v>
      </c>
      <c r="B102" s="1" t="s">
        <v>401</v>
      </c>
      <c r="C102" s="2" t="s">
        <v>459</v>
      </c>
      <c r="D102" s="2" t="s">
        <v>4</v>
      </c>
      <c r="E102" s="2" t="s">
        <v>6</v>
      </c>
      <c r="F102" s="1">
        <v>20.356843491797388</v>
      </c>
    </row>
    <row r="103">
      <c r="A103" s="2" t="s">
        <v>5</v>
      </c>
      <c r="B103" s="1" t="s">
        <v>402</v>
      </c>
      <c r="C103" s="2" t="s">
        <v>459</v>
      </c>
      <c r="D103" s="2" t="s">
        <v>4</v>
      </c>
      <c r="E103" s="2" t="s">
        <v>6</v>
      </c>
      <c r="F103" s="1">
        <v>20.22072577628133</v>
      </c>
    </row>
    <row r="104">
      <c r="A104" s="2" t="s">
        <v>6</v>
      </c>
      <c r="B104" s="1" t="s">
        <v>403</v>
      </c>
      <c r="C104" s="2" t="s">
        <v>459</v>
      </c>
      <c r="D104" s="2" t="s">
        <v>4</v>
      </c>
      <c r="E104" s="2" t="s">
        <v>6</v>
      </c>
      <c r="F104" s="1">
        <v>18.540866703236425</v>
      </c>
    </row>
    <row r="105">
      <c r="A105" s="2" t="s">
        <v>7</v>
      </c>
      <c r="B105" s="1" t="s">
        <v>404</v>
      </c>
      <c r="C105" s="2" t="s">
        <v>459</v>
      </c>
      <c r="D105" s="2" t="s">
        <v>4</v>
      </c>
      <c r="E105" s="2" t="s">
        <v>6</v>
      </c>
      <c r="F105" s="1">
        <v>17.07187849531995</v>
      </c>
    </row>
    <row r="106">
      <c r="A106" s="2" t="s">
        <v>8</v>
      </c>
      <c r="B106" s="1" t="s">
        <v>408</v>
      </c>
      <c r="C106" s="2" t="s">
        <v>459</v>
      </c>
      <c r="D106" s="2" t="s">
        <v>4</v>
      </c>
      <c r="E106" s="2" t="s">
        <v>6</v>
      </c>
      <c r="F106" s="1">
        <v>12.839865740822958</v>
      </c>
    </row>
    <row r="107">
      <c r="A107" s="2" t="s">
        <v>9</v>
      </c>
      <c r="B107" s="1" t="s">
        <v>409</v>
      </c>
      <c r="C107" s="2" t="s">
        <v>459</v>
      </c>
      <c r="D107" s="2" t="s">
        <v>4</v>
      </c>
      <c r="E107" s="2" t="s">
        <v>6</v>
      </c>
      <c r="F107" s="1">
        <v>15.351777358180774</v>
      </c>
    </row>
    <row r="108">
      <c r="A108" s="2" t="s">
        <v>10</v>
      </c>
      <c r="B108" s="1" t="s">
        <v>407</v>
      </c>
      <c r="C108" s="2" t="s">
        <v>459</v>
      </c>
      <c r="D108" s="2" t="s">
        <v>4</v>
      </c>
      <c r="E108" s="2" t="s">
        <v>6</v>
      </c>
      <c r="F108" s="1">
        <v>21.222673983991832</v>
      </c>
    </row>
    <row r="109">
      <c r="A109" s="2" t="s">
        <v>11</v>
      </c>
      <c r="B109" s="1" t="s">
        <v>406</v>
      </c>
      <c r="C109" s="2" t="s">
        <v>459</v>
      </c>
      <c r="D109" s="2" t="s">
        <v>4</v>
      </c>
      <c r="E109" s="2" t="s">
        <v>6</v>
      </c>
      <c r="F109" s="1">
        <v>17.664470543301825</v>
      </c>
    </row>
    <row r="110">
      <c r="A110" s="2" t="s">
        <v>12</v>
      </c>
      <c r="B110" s="1" t="s">
        <v>405</v>
      </c>
      <c r="C110" s="2" t="s">
        <v>459</v>
      </c>
      <c r="D110" s="2" t="s">
        <v>4</v>
      </c>
      <c r="E110" s="2" t="s">
        <v>6</v>
      </c>
      <c r="F110" s="1">
        <v>22.72912911604707</v>
      </c>
    </row>
    <row r="111">
      <c r="A111" s="2" t="s">
        <v>13</v>
      </c>
      <c r="B111" s="1" t="s">
        <v>410</v>
      </c>
      <c r="C111" s="2" t="s">
        <v>459</v>
      </c>
      <c r="D111" s="2" t="s">
        <v>4</v>
      </c>
      <c r="E111" s="2" t="s">
        <v>6</v>
      </c>
      <c r="F111" s="1">
        <v>5.430690245293782</v>
      </c>
    </row>
    <row r="112">
      <c r="A112" s="2" t="s">
        <v>14</v>
      </c>
      <c r="B112" s="1" t="s">
        <v>412</v>
      </c>
      <c r="C112" s="2" t="s">
        <v>459</v>
      </c>
      <c r="D112" s="2" t="s">
        <v>4</v>
      </c>
      <c r="E112" s="2" t="s">
        <v>6</v>
      </c>
      <c r="F112" s="1">
        <v>28.488978940259102</v>
      </c>
    </row>
    <row r="113">
      <c r="A113" s="2" t="s">
        <v>15</v>
      </c>
      <c r="B113" s="1" t="s">
        <v>411</v>
      </c>
      <c r="C113" s="2" t="s">
        <v>459</v>
      </c>
      <c r="D113" s="2" t="s">
        <v>4</v>
      </c>
      <c r="E113" s="2" t="s">
        <v>6</v>
      </c>
      <c r="F113" s="1">
        <v>6.417907086720562</v>
      </c>
    </row>
    <row r="114">
      <c r="A114" s="2" t="s">
        <v>16</v>
      </c>
      <c r="B114" s="1" t="s">
        <v>413</v>
      </c>
      <c r="C114" s="2" t="s">
        <v>459</v>
      </c>
      <c r="D114" s="2" t="s">
        <v>4</v>
      </c>
      <c r="E114" s="2" t="s">
        <v>6</v>
      </c>
      <c r="F114" s="1">
        <v>22.47231802504992</v>
      </c>
    </row>
    <row r="115">
      <c r="A115" s="2" t="s">
        <v>17</v>
      </c>
      <c r="B115" s="1" t="s">
        <v>414</v>
      </c>
      <c r="C115" s="2" t="s">
        <v>459</v>
      </c>
      <c r="D115" s="2" t="s">
        <v>4</v>
      </c>
      <c r="E115" s="2" t="s">
        <v>6</v>
      </c>
      <c r="F115" s="1">
        <v>17.037250938492637</v>
      </c>
    </row>
    <row r="116">
      <c r="A116" s="2" t="s">
        <v>18</v>
      </c>
      <c r="B116" s="1" t="s">
        <v>415</v>
      </c>
      <c r="C116" s="2" t="s">
        <v>459</v>
      </c>
      <c r="D116" s="2" t="s">
        <v>4</v>
      </c>
      <c r="E116" s="2" t="s">
        <v>6</v>
      </c>
      <c r="F116" s="1">
        <v>28.530786293530966</v>
      </c>
    </row>
    <row r="117">
      <c r="A117" s="2" t="s">
        <v>19</v>
      </c>
      <c r="B117" s="1" t="s">
        <v>416</v>
      </c>
      <c r="C117" s="2" t="s">
        <v>459</v>
      </c>
      <c r="D117" s="2" t="s">
        <v>4</v>
      </c>
      <c r="E117" s="2" t="s">
        <v>6</v>
      </c>
      <c r="F117" s="1">
        <v>13.220210001376262</v>
      </c>
    </row>
    <row r="118">
      <c r="A118" s="2" t="s">
        <v>20</v>
      </c>
      <c r="B118" s="1" t="s">
        <v>417</v>
      </c>
      <c r="C118" s="2" t="s">
        <v>459</v>
      </c>
      <c r="D118" s="2" t="s">
        <v>4</v>
      </c>
      <c r="E118" s="2" t="s">
        <v>6</v>
      </c>
      <c r="F118" s="1">
        <v>18.660052490410404</v>
      </c>
    </row>
    <row r="119">
      <c r="A119" s="2" t="s">
        <v>21</v>
      </c>
      <c r="B119" s="1" t="s">
        <v>419</v>
      </c>
      <c r="C119" s="2" t="s">
        <v>459</v>
      </c>
      <c r="D119" s="2" t="s">
        <v>4</v>
      </c>
      <c r="E119" s="2" t="s">
        <v>6</v>
      </c>
      <c r="F119" s="1">
        <v>9.51628989361702</v>
      </c>
    </row>
    <row r="120">
      <c r="A120" s="2" t="s">
        <v>22</v>
      </c>
      <c r="B120" s="1" t="s">
        <v>420</v>
      </c>
      <c r="C120" s="2" t="s">
        <v>459</v>
      </c>
      <c r="D120" s="2" t="s">
        <v>4</v>
      </c>
      <c r="E120" s="2" t="s">
        <v>6</v>
      </c>
      <c r="F120" s="1">
        <v>13.830486609856237</v>
      </c>
    </row>
    <row r="121">
      <c r="A121" s="2" t="s">
        <v>23</v>
      </c>
      <c r="B121" s="1" t="s">
        <v>421</v>
      </c>
      <c r="C121" s="2" t="s">
        <v>459</v>
      </c>
      <c r="D121" s="2" t="s">
        <v>4</v>
      </c>
      <c r="E121" s="2" t="s">
        <v>6</v>
      </c>
      <c r="F121" s="1">
        <v>20.127162379753106</v>
      </c>
    </row>
    <row r="122">
      <c r="A122" s="2" t="s">
        <v>24</v>
      </c>
      <c r="B122" s="1" t="s">
        <v>422</v>
      </c>
      <c r="C122" s="2" t="s">
        <v>459</v>
      </c>
      <c r="D122" s="2" t="s">
        <v>4</v>
      </c>
      <c r="E122" s="2" t="s">
        <v>6</v>
      </c>
      <c r="F122" s="1">
        <v>32.0557201805644</v>
      </c>
    </row>
    <row r="123">
      <c r="A123" s="2" t="s">
        <v>25</v>
      </c>
      <c r="B123" s="1" t="s">
        <v>423</v>
      </c>
      <c r="C123" s="2" t="s">
        <v>459</v>
      </c>
      <c r="D123" s="2" t="s">
        <v>4</v>
      </c>
      <c r="E123" s="2" t="s">
        <v>6</v>
      </c>
      <c r="F123" s="1">
        <v>27.35570542509683</v>
      </c>
    </row>
    <row r="124">
      <c r="A124" s="2" t="s">
        <v>26</v>
      </c>
      <c r="B124" s="1" t="s">
        <v>424</v>
      </c>
      <c r="C124" s="2" t="s">
        <v>459</v>
      </c>
      <c r="D124" s="2" t="s">
        <v>4</v>
      </c>
      <c r="E124" s="2" t="s">
        <v>6</v>
      </c>
      <c r="F124" s="1">
        <v>19.69308123396009</v>
      </c>
    </row>
    <row r="125">
      <c r="A125" s="2" t="s">
        <v>27</v>
      </c>
      <c r="B125" s="1" t="s">
        <v>426</v>
      </c>
      <c r="C125" s="2" t="s">
        <v>459</v>
      </c>
      <c r="D125" s="2" t="s">
        <v>4</v>
      </c>
      <c r="E125" s="2" t="s">
        <v>6</v>
      </c>
      <c r="F125" s="1">
        <v>19.219100782719494</v>
      </c>
    </row>
    <row r="126">
      <c r="A126" s="2" t="s">
        <v>28</v>
      </c>
      <c r="B126" s="1" t="s">
        <v>425</v>
      </c>
      <c r="C126" s="2" t="s">
        <v>459</v>
      </c>
      <c r="D126" s="2" t="s">
        <v>4</v>
      </c>
      <c r="E126" s="2" t="s">
        <v>6</v>
      </c>
      <c r="F126" s="1">
        <v>7.10629627789097</v>
      </c>
    </row>
    <row r="127">
      <c r="A127" s="2" t="s">
        <v>29</v>
      </c>
      <c r="B127" s="1" t="s">
        <v>427</v>
      </c>
      <c r="C127" s="2" t="s">
        <v>459</v>
      </c>
      <c r="D127" s="2" t="s">
        <v>4</v>
      </c>
      <c r="E127" s="2" t="s">
        <v>6</v>
      </c>
      <c r="F127" s="1">
        <v>18.105959222230968</v>
      </c>
    </row>
    <row r="128">
      <c r="A128" s="2" t="s">
        <v>30</v>
      </c>
      <c r="B128" s="1" t="s">
        <v>428</v>
      </c>
      <c r="C128" s="2" t="s">
        <v>459</v>
      </c>
      <c r="D128" s="2" t="s">
        <v>4</v>
      </c>
      <c r="E128" s="2" t="s">
        <v>6</v>
      </c>
      <c r="F128" s="1">
        <v>21.24203957772364</v>
      </c>
    </row>
    <row r="129">
      <c r="A129" s="2" t="s">
        <v>31</v>
      </c>
      <c r="B129" s="1" t="s">
        <v>429</v>
      </c>
      <c r="C129" s="2" t="s">
        <v>459</v>
      </c>
      <c r="D129" s="2" t="s">
        <v>4</v>
      </c>
      <c r="E129" s="2" t="s">
        <v>6</v>
      </c>
      <c r="F129" s="1">
        <v>12.457944518504412</v>
      </c>
    </row>
    <row r="130">
      <c r="A130" s="2" t="s">
        <v>32</v>
      </c>
      <c r="B130" s="1" t="s">
        <v>430</v>
      </c>
      <c r="C130" s="2" t="s">
        <v>459</v>
      </c>
      <c r="D130" s="2" t="s">
        <v>4</v>
      </c>
      <c r="E130" s="2" t="s">
        <v>6</v>
      </c>
      <c r="F130" s="1">
        <v>31.838327979506364</v>
      </c>
    </row>
    <row r="131">
      <c r="A131" s="2" t="s">
        <v>33</v>
      </c>
      <c r="B131" s="1" t="s">
        <v>431</v>
      </c>
      <c r="C131" s="2" t="s">
        <v>459</v>
      </c>
      <c r="D131" s="2" t="s">
        <v>4</v>
      </c>
      <c r="E131" s="2" t="s">
        <v>6</v>
      </c>
      <c r="F131" s="1">
        <v>15.461380880989712</v>
      </c>
    </row>
    <row r="132">
      <c r="A132" s="2" t="s">
        <v>34</v>
      </c>
      <c r="B132" s="1" t="s">
        <v>432</v>
      </c>
      <c r="C132" s="2" t="s">
        <v>459</v>
      </c>
      <c r="D132" s="2" t="s">
        <v>4</v>
      </c>
      <c r="E132" s="2" t="s">
        <v>6</v>
      </c>
      <c r="F132" s="1">
        <v>20.047197364424402</v>
      </c>
    </row>
    <row r="133">
      <c r="A133" s="2" t="s">
        <v>35</v>
      </c>
      <c r="B133" s="1" t="s">
        <v>433</v>
      </c>
      <c r="C133" s="2" t="s">
        <v>459</v>
      </c>
      <c r="D133" s="2" t="s">
        <v>4</v>
      </c>
      <c r="E133" s="2" t="s">
        <v>6</v>
      </c>
      <c r="F133" s="1">
        <v>15.559444750785165</v>
      </c>
    </row>
    <row r="134">
      <c r="A134" s="2" t="s">
        <v>3</v>
      </c>
      <c r="B134" s="1" t="s">
        <v>418</v>
      </c>
      <c r="C134" s="2" t="s">
        <v>460</v>
      </c>
      <c r="D134" s="2" t="s">
        <v>4</v>
      </c>
      <c r="E134" s="2" t="s">
        <v>6</v>
      </c>
      <c r="F134" s="1">
        <v>19.92870617684346</v>
      </c>
    </row>
    <row r="135">
      <c r="A135" s="2" t="s">
        <v>4</v>
      </c>
      <c r="B135" s="1" t="s">
        <v>401</v>
      </c>
      <c r="C135" s="2" t="s">
        <v>460</v>
      </c>
      <c r="D135" s="2" t="s">
        <v>4</v>
      </c>
      <c r="E135" s="2" t="s">
        <v>6</v>
      </c>
      <c r="F135" s="1">
        <v>19.74201667453201</v>
      </c>
    </row>
    <row r="136">
      <c r="A136" s="2" t="s">
        <v>5</v>
      </c>
      <c r="B136" s="1" t="s">
        <v>402</v>
      </c>
      <c r="C136" s="2" t="s">
        <v>460</v>
      </c>
      <c r="D136" s="2" t="s">
        <v>4</v>
      </c>
      <c r="E136" s="2" t="s">
        <v>6</v>
      </c>
      <c r="F136" s="1">
        <v>20.705309195593202</v>
      </c>
    </row>
    <row r="137">
      <c r="A137" s="2" t="s">
        <v>6</v>
      </c>
      <c r="B137" s="1" t="s">
        <v>403</v>
      </c>
      <c r="C137" s="2" t="s">
        <v>460</v>
      </c>
      <c r="D137" s="2" t="s">
        <v>4</v>
      </c>
      <c r="E137" s="2" t="s">
        <v>6</v>
      </c>
      <c r="F137" s="1">
        <v>15.864392046071933</v>
      </c>
    </row>
    <row r="138">
      <c r="A138" s="2" t="s">
        <v>7</v>
      </c>
      <c r="B138" s="1" t="s">
        <v>404</v>
      </c>
      <c r="C138" s="2" t="s">
        <v>460</v>
      </c>
      <c r="D138" s="2" t="s">
        <v>4</v>
      </c>
      <c r="E138" s="2" t="s">
        <v>6</v>
      </c>
      <c r="F138" s="1">
        <v>18.972099853157122</v>
      </c>
    </row>
    <row r="139">
      <c r="A139" s="2" t="s">
        <v>8</v>
      </c>
      <c r="B139" s="1" t="s">
        <v>408</v>
      </c>
      <c r="C139" s="2" t="s">
        <v>460</v>
      </c>
      <c r="D139" s="2" t="s">
        <v>4</v>
      </c>
      <c r="E139" s="2" t="s">
        <v>6</v>
      </c>
      <c r="F139" s="1">
        <v>12.05546579550095</v>
      </c>
    </row>
    <row r="140">
      <c r="A140" s="2" t="s">
        <v>9</v>
      </c>
      <c r="B140" s="1" t="s">
        <v>409</v>
      </c>
      <c r="C140" s="2" t="s">
        <v>460</v>
      </c>
      <c r="D140" s="2" t="s">
        <v>4</v>
      </c>
      <c r="E140" s="2" t="s">
        <v>6</v>
      </c>
      <c r="F140" s="1">
        <v>17.072578687596085</v>
      </c>
    </row>
    <row r="141">
      <c r="A141" s="2" t="s">
        <v>10</v>
      </c>
      <c r="B141" s="1" t="s">
        <v>407</v>
      </c>
      <c r="C141" s="2" t="s">
        <v>460</v>
      </c>
      <c r="D141" s="2" t="s">
        <v>4</v>
      </c>
      <c r="E141" s="2" t="s">
        <v>6</v>
      </c>
      <c r="F141" s="1">
        <v>20.347335006644027</v>
      </c>
    </row>
    <row r="142">
      <c r="A142" s="2" t="s">
        <v>11</v>
      </c>
      <c r="B142" s="1" t="s">
        <v>406</v>
      </c>
      <c r="C142" s="2" t="s">
        <v>460</v>
      </c>
      <c r="D142" s="2" t="s">
        <v>4</v>
      </c>
      <c r="E142" s="2" t="s">
        <v>6</v>
      </c>
      <c r="F142" s="1">
        <v>17.478135302291367</v>
      </c>
    </row>
    <row r="143">
      <c r="A143" s="2" t="s">
        <v>12</v>
      </c>
      <c r="B143" s="1" t="s">
        <v>405</v>
      </c>
      <c r="C143" s="2" t="s">
        <v>460</v>
      </c>
      <c r="D143" s="2" t="s">
        <v>4</v>
      </c>
      <c r="E143" s="2" t="s">
        <v>6</v>
      </c>
      <c r="F143" s="1">
        <v>24.3377066606988</v>
      </c>
    </row>
    <row r="144">
      <c r="A144" s="2" t="s">
        <v>13</v>
      </c>
      <c r="B144" s="1" t="s">
        <v>410</v>
      </c>
      <c r="C144" s="2" t="s">
        <v>460</v>
      </c>
      <c r="D144" s="2" t="s">
        <v>4</v>
      </c>
      <c r="E144" s="2" t="s">
        <v>6</v>
      </c>
      <c r="F144" s="1">
        <v>5.333457007698729</v>
      </c>
    </row>
    <row r="145">
      <c r="A145" s="2" t="s">
        <v>14</v>
      </c>
      <c r="B145" s="1" t="s">
        <v>412</v>
      </c>
      <c r="C145" s="2" t="s">
        <v>460</v>
      </c>
      <c r="D145" s="2" t="s">
        <v>4</v>
      </c>
      <c r="E145" s="2" t="s">
        <v>6</v>
      </c>
      <c r="F145" s="1">
        <v>26.778546285431975</v>
      </c>
    </row>
    <row r="146">
      <c r="A146" s="2" t="s">
        <v>15</v>
      </c>
      <c r="B146" s="1" t="s">
        <v>411</v>
      </c>
      <c r="C146" s="2" t="s">
        <v>460</v>
      </c>
      <c r="D146" s="2" t="s">
        <v>4</v>
      </c>
      <c r="E146" s="2" t="s">
        <v>6</v>
      </c>
      <c r="F146" s="1">
        <v>7.237649411443894</v>
      </c>
    </row>
    <row r="147">
      <c r="A147" s="2" t="s">
        <v>16</v>
      </c>
      <c r="B147" s="1" t="s">
        <v>413</v>
      </c>
      <c r="C147" s="2" t="s">
        <v>460</v>
      </c>
      <c r="D147" s="2" t="s">
        <v>4</v>
      </c>
      <c r="E147" s="2" t="s">
        <v>6</v>
      </c>
      <c r="F147" s="1">
        <v>21.595306453626264</v>
      </c>
    </row>
    <row r="148">
      <c r="A148" s="2" t="s">
        <v>17</v>
      </c>
      <c r="B148" s="1" t="s">
        <v>414</v>
      </c>
      <c r="C148" s="2" t="s">
        <v>460</v>
      </c>
      <c r="D148" s="2" t="s">
        <v>4</v>
      </c>
      <c r="E148" s="2" t="s">
        <v>6</v>
      </c>
      <c r="F148" s="1">
        <v>17.54695937365416</v>
      </c>
    </row>
    <row r="149">
      <c r="A149" s="2" t="s">
        <v>18</v>
      </c>
      <c r="B149" s="1" t="s">
        <v>415</v>
      </c>
      <c r="C149" s="2" t="s">
        <v>460</v>
      </c>
      <c r="D149" s="2" t="s">
        <v>4</v>
      </c>
      <c r="E149" s="2" t="s">
        <v>6</v>
      </c>
      <c r="F149" s="1">
        <v>29.084212680132122</v>
      </c>
    </row>
    <row r="150">
      <c r="A150" s="2" t="s">
        <v>19</v>
      </c>
      <c r="B150" s="1" t="s">
        <v>416</v>
      </c>
      <c r="C150" s="2" t="s">
        <v>460</v>
      </c>
      <c r="D150" s="2" t="s">
        <v>4</v>
      </c>
      <c r="E150" s="2" t="s">
        <v>6</v>
      </c>
      <c r="F150" s="1">
        <v>13.342008384052182</v>
      </c>
    </row>
    <row r="151">
      <c r="A151" s="2" t="s">
        <v>20</v>
      </c>
      <c r="B151" s="1" t="s">
        <v>417</v>
      </c>
      <c r="C151" s="2" t="s">
        <v>460</v>
      </c>
      <c r="D151" s="2" t="s">
        <v>4</v>
      </c>
      <c r="E151" s="2" t="s">
        <v>6</v>
      </c>
      <c r="F151" s="1">
        <v>17.570197386711147</v>
      </c>
    </row>
    <row r="152">
      <c r="A152" s="2" t="s">
        <v>21</v>
      </c>
      <c r="B152" s="1" t="s">
        <v>419</v>
      </c>
      <c r="C152" s="2" t="s">
        <v>460</v>
      </c>
      <c r="D152" s="2" t="s">
        <v>4</v>
      </c>
      <c r="E152" s="2" t="s">
        <v>6</v>
      </c>
      <c r="F152" s="1">
        <v>10.56515176924367</v>
      </c>
    </row>
    <row r="153">
      <c r="A153" s="2" t="s">
        <v>22</v>
      </c>
      <c r="B153" s="1" t="s">
        <v>420</v>
      </c>
      <c r="C153" s="2" t="s">
        <v>460</v>
      </c>
      <c r="D153" s="2" t="s">
        <v>4</v>
      </c>
      <c r="E153" s="2" t="s">
        <v>6</v>
      </c>
      <c r="F153" s="1">
        <v>14.235955192543418</v>
      </c>
    </row>
    <row r="154">
      <c r="A154" s="2" t="s">
        <v>23</v>
      </c>
      <c r="B154" s="1" t="s">
        <v>421</v>
      </c>
      <c r="C154" s="2" t="s">
        <v>460</v>
      </c>
      <c r="D154" s="2" t="s">
        <v>4</v>
      </c>
      <c r="E154" s="2" t="s">
        <v>6</v>
      </c>
      <c r="F154" s="1">
        <v>19.117287429160776</v>
      </c>
    </row>
    <row r="155">
      <c r="A155" s="2" t="s">
        <v>24</v>
      </c>
      <c r="B155" s="1" t="s">
        <v>422</v>
      </c>
      <c r="C155" s="2" t="s">
        <v>460</v>
      </c>
      <c r="D155" s="2" t="s">
        <v>4</v>
      </c>
      <c r="E155" s="2" t="s">
        <v>6</v>
      </c>
      <c r="F155" s="1">
        <v>33.08473828593485</v>
      </c>
    </row>
    <row r="156">
      <c r="A156" s="2" t="s">
        <v>25</v>
      </c>
      <c r="B156" s="1" t="s">
        <v>423</v>
      </c>
      <c r="C156" s="2" t="s">
        <v>460</v>
      </c>
      <c r="D156" s="2" t="s">
        <v>4</v>
      </c>
      <c r="E156" s="2" t="s">
        <v>6</v>
      </c>
      <c r="F156" s="1">
        <v>24.957629435241376</v>
      </c>
    </row>
    <row r="157">
      <c r="A157" s="2" t="s">
        <v>26</v>
      </c>
      <c r="B157" s="1" t="s">
        <v>424</v>
      </c>
      <c r="C157" s="2" t="s">
        <v>460</v>
      </c>
      <c r="D157" s="2" t="s">
        <v>4</v>
      </c>
      <c r="E157" s="2" t="s">
        <v>6</v>
      </c>
      <c r="F157" s="1">
        <v>16.570173687362747</v>
      </c>
    </row>
    <row r="158">
      <c r="A158" s="2" t="s">
        <v>27</v>
      </c>
      <c r="B158" s="1" t="s">
        <v>426</v>
      </c>
      <c r="C158" s="2" t="s">
        <v>460</v>
      </c>
      <c r="D158" s="2" t="s">
        <v>4</v>
      </c>
      <c r="E158" s="2" t="s">
        <v>6</v>
      </c>
      <c r="F158" s="1">
        <v>19.147387889997272</v>
      </c>
    </row>
    <row r="159">
      <c r="A159" s="2" t="s">
        <v>28</v>
      </c>
      <c r="B159" s="1" t="s">
        <v>425</v>
      </c>
      <c r="C159" s="2" t="s">
        <v>460</v>
      </c>
      <c r="D159" s="2" t="s">
        <v>4</v>
      </c>
      <c r="E159" s="2" t="s">
        <v>6</v>
      </c>
      <c r="F159" s="1">
        <v>7.201410888663902</v>
      </c>
    </row>
    <row r="160">
      <c r="A160" s="2" t="s">
        <v>29</v>
      </c>
      <c r="B160" s="1" t="s">
        <v>427</v>
      </c>
      <c r="C160" s="2" t="s">
        <v>460</v>
      </c>
      <c r="D160" s="2" t="s">
        <v>4</v>
      </c>
      <c r="E160" s="2" t="s">
        <v>6</v>
      </c>
      <c r="F160" s="1">
        <v>18.200338253382533</v>
      </c>
    </row>
    <row r="161">
      <c r="A161" s="2" t="s">
        <v>30</v>
      </c>
      <c r="B161" s="1" t="s">
        <v>428</v>
      </c>
      <c r="C161" s="2" t="s">
        <v>460</v>
      </c>
      <c r="D161" s="2" t="s">
        <v>4</v>
      </c>
      <c r="E161" s="2" t="s">
        <v>6</v>
      </c>
      <c r="F161" s="1">
        <v>21.41816107977948</v>
      </c>
    </row>
    <row r="162">
      <c r="A162" s="2" t="s">
        <v>31</v>
      </c>
      <c r="B162" s="1" t="s">
        <v>429</v>
      </c>
      <c r="C162" s="2" t="s">
        <v>460</v>
      </c>
      <c r="D162" s="2" t="s">
        <v>4</v>
      </c>
      <c r="E162" s="2" t="s">
        <v>6</v>
      </c>
      <c r="F162" s="1">
        <v>12.128135709926292</v>
      </c>
    </row>
    <row r="163">
      <c r="A163" s="2" t="s">
        <v>32</v>
      </c>
      <c r="B163" s="1" t="s">
        <v>430</v>
      </c>
      <c r="C163" s="2" t="s">
        <v>460</v>
      </c>
      <c r="D163" s="2" t="s">
        <v>4</v>
      </c>
      <c r="E163" s="2" t="s">
        <v>6</v>
      </c>
      <c r="F163" s="1">
        <v>34.636199639206254</v>
      </c>
    </row>
    <row r="164">
      <c r="A164" s="2" t="s">
        <v>33</v>
      </c>
      <c r="B164" s="1" t="s">
        <v>431</v>
      </c>
      <c r="C164" s="2" t="s">
        <v>460</v>
      </c>
      <c r="D164" s="2" t="s">
        <v>4</v>
      </c>
      <c r="E164" s="2" t="s">
        <v>6</v>
      </c>
      <c r="F164" s="1">
        <v>14.765085253866431</v>
      </c>
    </row>
    <row r="165">
      <c r="A165" s="2" t="s">
        <v>34</v>
      </c>
      <c r="B165" s="1" t="s">
        <v>432</v>
      </c>
      <c r="C165" s="2" t="s">
        <v>460</v>
      </c>
      <c r="D165" s="2" t="s">
        <v>4</v>
      </c>
      <c r="E165" s="2" t="s">
        <v>6</v>
      </c>
      <c r="F165" s="1">
        <v>17.81500707881076</v>
      </c>
    </row>
    <row r="166">
      <c r="A166" s="2" t="s">
        <v>35</v>
      </c>
      <c r="B166" s="1" t="s">
        <v>433</v>
      </c>
      <c r="C166" s="2" t="s">
        <v>460</v>
      </c>
      <c r="D166" s="2" t="s">
        <v>4</v>
      </c>
      <c r="E166" s="2" t="s">
        <v>6</v>
      </c>
      <c r="F166" s="1">
        <v>14.82572410407462</v>
      </c>
    </row>
    <row r="167">
      <c r="A167" s="2" t="s">
        <v>3</v>
      </c>
      <c r="B167" s="1" t="s">
        <v>418</v>
      </c>
      <c r="C167" s="2" t="s">
        <v>461</v>
      </c>
      <c r="D167" s="2" t="s">
        <v>4</v>
      </c>
      <c r="E167" s="2" t="s">
        <v>6</v>
      </c>
      <c r="F167" s="1">
        <v>19.578355558179158</v>
      </c>
    </row>
    <row r="168">
      <c r="A168" s="2" t="s">
        <v>4</v>
      </c>
      <c r="B168" s="1" t="s">
        <v>401</v>
      </c>
      <c r="C168" s="2" t="s">
        <v>461</v>
      </c>
      <c r="D168" s="2" t="s">
        <v>4</v>
      </c>
      <c r="E168" s="2" t="s">
        <v>6</v>
      </c>
      <c r="F168" s="1">
        <v>18.347551712048617</v>
      </c>
    </row>
    <row r="169">
      <c r="A169" s="2" t="s">
        <v>5</v>
      </c>
      <c r="B169" s="1" t="s">
        <v>402</v>
      </c>
      <c r="C169" s="2" t="s">
        <v>461</v>
      </c>
      <c r="D169" s="2" t="s">
        <v>4</v>
      </c>
      <c r="E169" s="2" t="s">
        <v>6</v>
      </c>
      <c r="F169" s="1">
        <v>20.90223091118379</v>
      </c>
    </row>
    <row r="170">
      <c r="A170" s="2" t="s">
        <v>6</v>
      </c>
      <c r="B170" s="1" t="s">
        <v>403</v>
      </c>
      <c r="C170" s="2" t="s">
        <v>461</v>
      </c>
      <c r="D170" s="2" t="s">
        <v>4</v>
      </c>
      <c r="E170" s="2" t="s">
        <v>6</v>
      </c>
      <c r="F170" s="1">
        <v>15.341400172860848</v>
      </c>
    </row>
    <row r="171">
      <c r="A171" s="2" t="s">
        <v>7</v>
      </c>
      <c r="B171" s="1" t="s">
        <v>404</v>
      </c>
      <c r="C171" s="2" t="s">
        <v>461</v>
      </c>
      <c r="D171" s="2" t="s">
        <v>4</v>
      </c>
      <c r="E171" s="2" t="s">
        <v>6</v>
      </c>
      <c r="F171" s="1">
        <v>16.94514967231505</v>
      </c>
    </row>
    <row r="172">
      <c r="A172" s="2" t="s">
        <v>8</v>
      </c>
      <c r="B172" s="1" t="s">
        <v>408</v>
      </c>
      <c r="C172" s="2" t="s">
        <v>461</v>
      </c>
      <c r="D172" s="2" t="s">
        <v>4</v>
      </c>
      <c r="E172" s="2" t="s">
        <v>6</v>
      </c>
      <c r="F172" s="1">
        <v>12.218580792248504</v>
      </c>
    </row>
    <row r="173">
      <c r="A173" s="2" t="s">
        <v>9</v>
      </c>
      <c r="B173" s="1" t="s">
        <v>409</v>
      </c>
      <c r="C173" s="2" t="s">
        <v>461</v>
      </c>
      <c r="D173" s="2" t="s">
        <v>4</v>
      </c>
      <c r="E173" s="2" t="s">
        <v>6</v>
      </c>
      <c r="F173" s="1">
        <v>16.129032258064516</v>
      </c>
    </row>
    <row r="174">
      <c r="A174" s="2" t="s">
        <v>10</v>
      </c>
      <c r="B174" s="1" t="s">
        <v>407</v>
      </c>
      <c r="C174" s="2" t="s">
        <v>461</v>
      </c>
      <c r="D174" s="2" t="s">
        <v>4</v>
      </c>
      <c r="E174" s="2" t="s">
        <v>6</v>
      </c>
      <c r="F174" s="1">
        <v>19.41974730931212</v>
      </c>
    </row>
    <row r="175">
      <c r="A175" s="2" t="s">
        <v>11</v>
      </c>
      <c r="B175" s="1" t="s">
        <v>406</v>
      </c>
      <c r="C175" s="2" t="s">
        <v>461</v>
      </c>
      <c r="D175" s="2" t="s">
        <v>4</v>
      </c>
      <c r="E175" s="2" t="s">
        <v>6</v>
      </c>
      <c r="F175" s="1">
        <v>16.021434820647418</v>
      </c>
    </row>
    <row r="176">
      <c r="A176" s="2" t="s">
        <v>12</v>
      </c>
      <c r="B176" s="1" t="s">
        <v>405</v>
      </c>
      <c r="C176" s="2" t="s">
        <v>461</v>
      </c>
      <c r="D176" s="2" t="s">
        <v>4</v>
      </c>
      <c r="E176" s="2" t="s">
        <v>6</v>
      </c>
      <c r="F176" s="1">
        <v>23.26557361970244</v>
      </c>
    </row>
    <row r="177">
      <c r="A177" s="2" t="s">
        <v>13</v>
      </c>
      <c r="B177" s="1" t="s">
        <v>410</v>
      </c>
      <c r="C177" s="2" t="s">
        <v>461</v>
      </c>
      <c r="D177" s="2" t="s">
        <v>4</v>
      </c>
      <c r="E177" s="2" t="s">
        <v>6</v>
      </c>
      <c r="F177" s="1">
        <v>4.696506084110155</v>
      </c>
    </row>
    <row r="178">
      <c r="A178" s="2" t="s">
        <v>14</v>
      </c>
      <c r="B178" s="1" t="s">
        <v>412</v>
      </c>
      <c r="C178" s="2" t="s">
        <v>461</v>
      </c>
      <c r="D178" s="2" t="s">
        <v>4</v>
      </c>
      <c r="E178" s="2" t="s">
        <v>6</v>
      </c>
      <c r="F178" s="1">
        <v>26.97077646215127</v>
      </c>
    </row>
    <row r="179">
      <c r="A179" s="2" t="s">
        <v>15</v>
      </c>
      <c r="B179" s="1" t="s">
        <v>411</v>
      </c>
      <c r="C179" s="2" t="s">
        <v>461</v>
      </c>
      <c r="D179" s="2" t="s">
        <v>4</v>
      </c>
      <c r="E179" s="2" t="s">
        <v>6</v>
      </c>
      <c r="F179" s="1">
        <v>10.636831464804263</v>
      </c>
    </row>
    <row r="180">
      <c r="A180" s="2" t="s">
        <v>16</v>
      </c>
      <c r="B180" s="1" t="s">
        <v>413</v>
      </c>
      <c r="C180" s="2" t="s">
        <v>461</v>
      </c>
      <c r="D180" s="2" t="s">
        <v>4</v>
      </c>
      <c r="E180" s="2" t="s">
        <v>6</v>
      </c>
      <c r="F180" s="1">
        <v>20.971147079521465</v>
      </c>
    </row>
    <row r="181">
      <c r="A181" s="2" t="s">
        <v>17</v>
      </c>
      <c r="B181" s="1" t="s">
        <v>414</v>
      </c>
      <c r="C181" s="2" t="s">
        <v>461</v>
      </c>
      <c r="D181" s="2" t="s">
        <v>4</v>
      </c>
      <c r="E181" s="2" t="s">
        <v>6</v>
      </c>
      <c r="F181" s="1">
        <v>16.386798241416773</v>
      </c>
    </row>
    <row r="182">
      <c r="A182" s="2" t="s">
        <v>18</v>
      </c>
      <c r="B182" s="1" t="s">
        <v>415</v>
      </c>
      <c r="C182" s="2" t="s">
        <v>461</v>
      </c>
      <c r="D182" s="2" t="s">
        <v>4</v>
      </c>
      <c r="E182" s="2" t="s">
        <v>6</v>
      </c>
      <c r="F182" s="1">
        <v>27.784566157375277</v>
      </c>
    </row>
    <row r="183">
      <c r="A183" s="2" t="s">
        <v>19</v>
      </c>
      <c r="B183" s="1" t="s">
        <v>416</v>
      </c>
      <c r="C183" s="2" t="s">
        <v>461</v>
      </c>
      <c r="D183" s="2" t="s">
        <v>4</v>
      </c>
      <c r="E183" s="2" t="s">
        <v>6</v>
      </c>
      <c r="F183" s="1">
        <v>13.773826362228059</v>
      </c>
    </row>
    <row r="184">
      <c r="A184" s="2" t="s">
        <v>20</v>
      </c>
      <c r="B184" s="1" t="s">
        <v>417</v>
      </c>
      <c r="C184" s="2" t="s">
        <v>461</v>
      </c>
      <c r="D184" s="2" t="s">
        <v>4</v>
      </c>
      <c r="E184" s="2" t="s">
        <v>6</v>
      </c>
      <c r="F184" s="1">
        <v>20.206107693967844</v>
      </c>
    </row>
    <row r="185">
      <c r="A185" s="2" t="s">
        <v>21</v>
      </c>
      <c r="B185" s="1" t="s">
        <v>419</v>
      </c>
      <c r="C185" s="2" t="s">
        <v>461</v>
      </c>
      <c r="D185" s="2" t="s">
        <v>4</v>
      </c>
      <c r="E185" s="2" t="s">
        <v>6</v>
      </c>
      <c r="F185" s="1">
        <v>10.043407949612734</v>
      </c>
    </row>
    <row r="186">
      <c r="A186" s="2" t="s">
        <v>22</v>
      </c>
      <c r="B186" s="1" t="s">
        <v>420</v>
      </c>
      <c r="C186" s="2" t="s">
        <v>461</v>
      </c>
      <c r="D186" s="2" t="s">
        <v>4</v>
      </c>
      <c r="E186" s="2" t="s">
        <v>6</v>
      </c>
      <c r="F186" s="1">
        <v>13.71671940802779</v>
      </c>
    </row>
    <row r="187">
      <c r="A187" s="2" t="s">
        <v>23</v>
      </c>
      <c r="B187" s="1" t="s">
        <v>421</v>
      </c>
      <c r="C187" s="2" t="s">
        <v>461</v>
      </c>
      <c r="D187" s="2" t="s">
        <v>4</v>
      </c>
      <c r="E187" s="2" t="s">
        <v>6</v>
      </c>
      <c r="F187" s="1">
        <v>19.890448852347447</v>
      </c>
    </row>
    <row r="188">
      <c r="A188" s="2" t="s">
        <v>24</v>
      </c>
      <c r="B188" s="1" t="s">
        <v>422</v>
      </c>
      <c r="C188" s="2" t="s">
        <v>461</v>
      </c>
      <c r="D188" s="2" t="s">
        <v>4</v>
      </c>
      <c r="E188" s="2" t="s">
        <v>6</v>
      </c>
      <c r="F188" s="1">
        <v>32.28809643672374</v>
      </c>
    </row>
    <row r="189">
      <c r="A189" s="2" t="s">
        <v>25</v>
      </c>
      <c r="B189" s="1" t="s">
        <v>423</v>
      </c>
      <c r="C189" s="2" t="s">
        <v>461</v>
      </c>
      <c r="D189" s="2" t="s">
        <v>4</v>
      </c>
      <c r="E189" s="2" t="s">
        <v>6</v>
      </c>
      <c r="F189" s="1">
        <v>26.20923008653206</v>
      </c>
    </row>
    <row r="190">
      <c r="A190" s="2" t="s">
        <v>26</v>
      </c>
      <c r="B190" s="1" t="s">
        <v>424</v>
      </c>
      <c r="C190" s="2" t="s">
        <v>461</v>
      </c>
      <c r="D190" s="2" t="s">
        <v>4</v>
      </c>
      <c r="E190" s="2" t="s">
        <v>6</v>
      </c>
      <c r="F190" s="1">
        <v>17.390468870099923</v>
      </c>
    </row>
    <row r="191">
      <c r="A191" s="2" t="s">
        <v>27</v>
      </c>
      <c r="B191" s="1" t="s">
        <v>426</v>
      </c>
      <c r="C191" s="2" t="s">
        <v>461</v>
      </c>
      <c r="D191" s="2" t="s">
        <v>4</v>
      </c>
      <c r="E191" s="2" t="s">
        <v>6</v>
      </c>
      <c r="F191" s="1">
        <v>17.859045995036617</v>
      </c>
    </row>
    <row r="192">
      <c r="A192" s="2" t="s">
        <v>28</v>
      </c>
      <c r="B192" s="1" t="s">
        <v>425</v>
      </c>
      <c r="C192" s="2" t="s">
        <v>461</v>
      </c>
      <c r="D192" s="2" t="s">
        <v>4</v>
      </c>
      <c r="E192" s="2" t="s">
        <v>6</v>
      </c>
      <c r="F192" s="1">
        <v>7.047148006271315</v>
      </c>
    </row>
    <row r="193">
      <c r="A193" s="2" t="s">
        <v>29</v>
      </c>
      <c r="B193" s="1" t="s">
        <v>427</v>
      </c>
      <c r="C193" s="2" t="s">
        <v>461</v>
      </c>
      <c r="D193" s="2" t="s">
        <v>4</v>
      </c>
      <c r="E193" s="2" t="s">
        <v>6</v>
      </c>
      <c r="F193" s="1">
        <v>15.40000377451073</v>
      </c>
    </row>
    <row r="194">
      <c r="A194" s="2" t="s">
        <v>30</v>
      </c>
      <c r="B194" s="1" t="s">
        <v>428</v>
      </c>
      <c r="C194" s="2" t="s">
        <v>461</v>
      </c>
      <c r="D194" s="2" t="s">
        <v>4</v>
      </c>
      <c r="E194" s="2" t="s">
        <v>6</v>
      </c>
      <c r="F194" s="1">
        <v>20.45230245889591</v>
      </c>
    </row>
    <row r="195">
      <c r="A195" s="2" t="s">
        <v>31</v>
      </c>
      <c r="B195" s="1" t="s">
        <v>429</v>
      </c>
      <c r="C195" s="2" t="s">
        <v>461</v>
      </c>
      <c r="D195" s="2" t="s">
        <v>4</v>
      </c>
      <c r="E195" s="2" t="s">
        <v>6</v>
      </c>
      <c r="F195" s="1">
        <v>11.81926757767058</v>
      </c>
    </row>
    <row r="196">
      <c r="A196" s="2" t="s">
        <v>32</v>
      </c>
      <c r="B196" s="1" t="s">
        <v>430</v>
      </c>
      <c r="C196" s="2" t="s">
        <v>461</v>
      </c>
      <c r="D196" s="2" t="s">
        <v>4</v>
      </c>
      <c r="E196" s="2" t="s">
        <v>6</v>
      </c>
      <c r="F196" s="1">
        <v>31.880724850311275</v>
      </c>
    </row>
    <row r="197">
      <c r="A197" s="2" t="s">
        <v>33</v>
      </c>
      <c r="B197" s="1" t="s">
        <v>431</v>
      </c>
      <c r="C197" s="2" t="s">
        <v>461</v>
      </c>
      <c r="D197" s="2" t="s">
        <v>4</v>
      </c>
      <c r="E197" s="2" t="s">
        <v>6</v>
      </c>
      <c r="F197" s="1">
        <v>15.621200365922855</v>
      </c>
    </row>
    <row r="198">
      <c r="A198" s="2" t="s">
        <v>34</v>
      </c>
      <c r="B198" s="1" t="s">
        <v>432</v>
      </c>
      <c r="C198" s="2" t="s">
        <v>461</v>
      </c>
      <c r="D198" s="2" t="s">
        <v>4</v>
      </c>
      <c r="E198" s="2" t="s">
        <v>6</v>
      </c>
      <c r="F198" s="1">
        <v>16.672664027827757</v>
      </c>
    </row>
    <row r="199">
      <c r="A199" s="2" t="s">
        <v>35</v>
      </c>
      <c r="B199" s="1" t="s">
        <v>433</v>
      </c>
      <c r="C199" s="2" t="s">
        <v>461</v>
      </c>
      <c r="D199" s="2" t="s">
        <v>4</v>
      </c>
      <c r="E199" s="2" t="s">
        <v>6</v>
      </c>
      <c r="F199" s="1">
        <v>17.139256458727157</v>
      </c>
    </row>
    <row r="200">
      <c r="A200" s="2" t="s">
        <v>3</v>
      </c>
      <c r="B200" s="1" t="s">
        <v>418</v>
      </c>
      <c r="C200" s="2" t="s">
        <v>462</v>
      </c>
      <c r="D200" s="2" t="s">
        <v>4</v>
      </c>
      <c r="E200" s="2" t="s">
        <v>6</v>
      </c>
      <c r="F200" s="1">
        <v>18.662610184924944</v>
      </c>
    </row>
    <row r="201">
      <c r="A201" s="2" t="s">
        <v>4</v>
      </c>
      <c r="B201" s="1" t="s">
        <v>401</v>
      </c>
      <c r="C201" s="2" t="s">
        <v>462</v>
      </c>
      <c r="D201" s="2" t="s">
        <v>4</v>
      </c>
      <c r="E201" s="2" t="s">
        <v>6</v>
      </c>
      <c r="F201" s="1">
        <v>14.819987585350713</v>
      </c>
    </row>
    <row r="202">
      <c r="A202" s="2" t="s">
        <v>5</v>
      </c>
      <c r="B202" s="1" t="s">
        <v>402</v>
      </c>
      <c r="C202" s="2" t="s">
        <v>462</v>
      </c>
      <c r="D202" s="2" t="s">
        <v>4</v>
      </c>
      <c r="E202" s="2" t="s">
        <v>6</v>
      </c>
      <c r="F202" s="1">
        <v>20.818624522529372</v>
      </c>
    </row>
    <row r="203">
      <c r="A203" s="2" t="s">
        <v>6</v>
      </c>
      <c r="B203" s="1" t="s">
        <v>403</v>
      </c>
      <c r="C203" s="2" t="s">
        <v>462</v>
      </c>
      <c r="D203" s="2" t="s">
        <v>4</v>
      </c>
      <c r="E203" s="2" t="s">
        <v>6</v>
      </c>
      <c r="F203" s="1">
        <v>16.414547795300933</v>
      </c>
    </row>
    <row r="204">
      <c r="A204" s="2" t="s">
        <v>7</v>
      </c>
      <c r="B204" s="1" t="s">
        <v>404</v>
      </c>
      <c r="C204" s="2" t="s">
        <v>462</v>
      </c>
      <c r="D204" s="2" t="s">
        <v>4</v>
      </c>
      <c r="E204" s="2" t="s">
        <v>6</v>
      </c>
      <c r="F204" s="1">
        <v>14.724292101341282</v>
      </c>
    </row>
    <row r="205">
      <c r="A205" s="2" t="s">
        <v>8</v>
      </c>
      <c r="B205" s="1" t="s">
        <v>408</v>
      </c>
      <c r="C205" s="2" t="s">
        <v>462</v>
      </c>
      <c r="D205" s="2" t="s">
        <v>4</v>
      </c>
      <c r="E205" s="2" t="s">
        <v>6</v>
      </c>
      <c r="F205" s="1">
        <v>11.197166723308351</v>
      </c>
    </row>
    <row r="206">
      <c r="A206" s="2" t="s">
        <v>9</v>
      </c>
      <c r="B206" s="1" t="s">
        <v>409</v>
      </c>
      <c r="C206" s="2" t="s">
        <v>462</v>
      </c>
      <c r="D206" s="2" t="s">
        <v>4</v>
      </c>
      <c r="E206" s="2" t="s">
        <v>6</v>
      </c>
      <c r="F206" s="1">
        <v>15.406836783822822</v>
      </c>
    </row>
    <row r="207">
      <c r="A207" s="2" t="s">
        <v>10</v>
      </c>
      <c r="B207" s="1" t="s">
        <v>407</v>
      </c>
      <c r="C207" s="2" t="s">
        <v>462</v>
      </c>
      <c r="D207" s="2" t="s">
        <v>4</v>
      </c>
      <c r="E207" s="2" t="s">
        <v>6</v>
      </c>
      <c r="F207" s="1">
        <v>18.14264655856673</v>
      </c>
    </row>
    <row r="208">
      <c r="A208" s="2" t="s">
        <v>11</v>
      </c>
      <c r="B208" s="1" t="s">
        <v>406</v>
      </c>
      <c r="C208" s="2" t="s">
        <v>462</v>
      </c>
      <c r="D208" s="2" t="s">
        <v>4</v>
      </c>
      <c r="E208" s="2" t="s">
        <v>6</v>
      </c>
      <c r="F208" s="1">
        <v>17.32077806034779</v>
      </c>
    </row>
    <row r="209">
      <c r="A209" s="2" t="s">
        <v>12</v>
      </c>
      <c r="B209" s="1" t="s">
        <v>405</v>
      </c>
      <c r="C209" s="2" t="s">
        <v>462</v>
      </c>
      <c r="D209" s="2" t="s">
        <v>4</v>
      </c>
      <c r="E209" s="2" t="s">
        <v>6</v>
      </c>
      <c r="F209" s="1">
        <v>22.776470031583056</v>
      </c>
    </row>
    <row r="210">
      <c r="A210" s="2" t="s">
        <v>13</v>
      </c>
      <c r="B210" s="1" t="s">
        <v>410</v>
      </c>
      <c r="C210" s="2" t="s">
        <v>462</v>
      </c>
      <c r="D210" s="2" t="s">
        <v>4</v>
      </c>
      <c r="E210" s="2" t="s">
        <v>6</v>
      </c>
      <c r="F210" s="1">
        <v>5.5085675287006115</v>
      </c>
    </row>
    <row r="211">
      <c r="A211" s="2" t="s">
        <v>14</v>
      </c>
      <c r="B211" s="1" t="s">
        <v>412</v>
      </c>
      <c r="C211" s="2" t="s">
        <v>462</v>
      </c>
      <c r="D211" s="2" t="s">
        <v>4</v>
      </c>
      <c r="E211" s="2" t="s">
        <v>6</v>
      </c>
      <c r="F211" s="1">
        <v>24.459241164650724</v>
      </c>
    </row>
    <row r="212">
      <c r="A212" s="2" t="s">
        <v>15</v>
      </c>
      <c r="B212" s="1" t="s">
        <v>411</v>
      </c>
      <c r="C212" s="2" t="s">
        <v>462</v>
      </c>
      <c r="D212" s="2" t="s">
        <v>4</v>
      </c>
      <c r="E212" s="2" t="s">
        <v>6</v>
      </c>
      <c r="F212" s="1">
        <v>9.428594651710965</v>
      </c>
    </row>
    <row r="213">
      <c r="A213" s="2" t="s">
        <v>16</v>
      </c>
      <c r="B213" s="1" t="s">
        <v>413</v>
      </c>
      <c r="C213" s="2" t="s">
        <v>462</v>
      </c>
      <c r="D213" s="2" t="s">
        <v>4</v>
      </c>
      <c r="E213" s="2" t="s">
        <v>6</v>
      </c>
      <c r="F213" s="1">
        <v>17.981773338697547</v>
      </c>
    </row>
    <row r="214">
      <c r="A214" s="2" t="s">
        <v>17</v>
      </c>
      <c r="B214" s="1" t="s">
        <v>414</v>
      </c>
      <c r="C214" s="2" t="s">
        <v>462</v>
      </c>
      <c r="D214" s="2" t="s">
        <v>4</v>
      </c>
      <c r="E214" s="2" t="s">
        <v>6</v>
      </c>
      <c r="F214" s="1">
        <v>16.051549060783017</v>
      </c>
    </row>
    <row r="215">
      <c r="A215" s="2" t="s">
        <v>18</v>
      </c>
      <c r="B215" s="1" t="s">
        <v>415</v>
      </c>
      <c r="C215" s="2" t="s">
        <v>462</v>
      </c>
      <c r="D215" s="2" t="s">
        <v>4</v>
      </c>
      <c r="E215" s="2" t="s">
        <v>6</v>
      </c>
      <c r="F215" s="1">
        <v>26.236125126135217</v>
      </c>
    </row>
    <row r="216">
      <c r="A216" s="2" t="s">
        <v>19</v>
      </c>
      <c r="B216" s="1" t="s">
        <v>416</v>
      </c>
      <c r="C216" s="2" t="s">
        <v>462</v>
      </c>
      <c r="D216" s="2" t="s">
        <v>4</v>
      </c>
      <c r="E216" s="2" t="s">
        <v>6</v>
      </c>
      <c r="F216" s="1">
        <v>13.272540435049178</v>
      </c>
    </row>
    <row r="217">
      <c r="A217" s="2" t="s">
        <v>20</v>
      </c>
      <c r="B217" s="1" t="s">
        <v>417</v>
      </c>
      <c r="C217" s="2" t="s">
        <v>462</v>
      </c>
      <c r="D217" s="2" t="s">
        <v>4</v>
      </c>
      <c r="E217" s="2" t="s">
        <v>6</v>
      </c>
      <c r="F217" s="1">
        <v>17.88561709365366</v>
      </c>
    </row>
    <row r="218">
      <c r="A218" s="2" t="s">
        <v>21</v>
      </c>
      <c r="B218" s="1" t="s">
        <v>419</v>
      </c>
      <c r="C218" s="2" t="s">
        <v>462</v>
      </c>
      <c r="D218" s="2" t="s">
        <v>4</v>
      </c>
      <c r="E218" s="2" t="s">
        <v>6</v>
      </c>
      <c r="F218" s="1">
        <v>8.113502256161055</v>
      </c>
    </row>
    <row r="219">
      <c r="A219" s="2" t="s">
        <v>22</v>
      </c>
      <c r="B219" s="1" t="s">
        <v>420</v>
      </c>
      <c r="C219" s="2" t="s">
        <v>462</v>
      </c>
      <c r="D219" s="2" t="s">
        <v>4</v>
      </c>
      <c r="E219" s="2" t="s">
        <v>6</v>
      </c>
      <c r="F219" s="1">
        <v>13.071283000304527</v>
      </c>
    </row>
    <row r="220">
      <c r="A220" s="2" t="s">
        <v>23</v>
      </c>
      <c r="B220" s="1" t="s">
        <v>421</v>
      </c>
      <c r="C220" s="2" t="s">
        <v>462</v>
      </c>
      <c r="D220" s="2" t="s">
        <v>4</v>
      </c>
      <c r="E220" s="2" t="s">
        <v>6</v>
      </c>
      <c r="F220" s="1">
        <v>20.787412255417273</v>
      </c>
    </row>
    <row r="221">
      <c r="A221" s="2" t="s">
        <v>24</v>
      </c>
      <c r="B221" s="1" t="s">
        <v>422</v>
      </c>
      <c r="C221" s="2" t="s">
        <v>462</v>
      </c>
      <c r="D221" s="2" t="s">
        <v>4</v>
      </c>
      <c r="E221" s="2" t="s">
        <v>6</v>
      </c>
      <c r="F221" s="1">
        <v>30.430053141736703</v>
      </c>
    </row>
    <row r="222">
      <c r="A222" s="2" t="s">
        <v>25</v>
      </c>
      <c r="B222" s="1" t="s">
        <v>423</v>
      </c>
      <c r="C222" s="2" t="s">
        <v>462</v>
      </c>
      <c r="D222" s="2" t="s">
        <v>4</v>
      </c>
      <c r="E222" s="2" t="s">
        <v>6</v>
      </c>
      <c r="F222" s="1">
        <v>25.4168189613968</v>
      </c>
    </row>
    <row r="223">
      <c r="A223" s="2" t="s">
        <v>26</v>
      </c>
      <c r="B223" s="1" t="s">
        <v>424</v>
      </c>
      <c r="C223" s="2" t="s">
        <v>462</v>
      </c>
      <c r="D223" s="2" t="s">
        <v>4</v>
      </c>
      <c r="E223" s="2" t="s">
        <v>6</v>
      </c>
      <c r="F223" s="1">
        <v>14.915633448308007</v>
      </c>
    </row>
    <row r="224">
      <c r="A224" s="2" t="s">
        <v>27</v>
      </c>
      <c r="B224" s="1" t="s">
        <v>426</v>
      </c>
      <c r="C224" s="2" t="s">
        <v>462</v>
      </c>
      <c r="D224" s="2" t="s">
        <v>4</v>
      </c>
      <c r="E224" s="2" t="s">
        <v>6</v>
      </c>
      <c r="F224" s="1">
        <v>15.08859357696567</v>
      </c>
    </row>
    <row r="225">
      <c r="A225" s="2" t="s">
        <v>28</v>
      </c>
      <c r="B225" s="1" t="s">
        <v>425</v>
      </c>
      <c r="C225" s="2" t="s">
        <v>462</v>
      </c>
      <c r="D225" s="2" t="s">
        <v>4</v>
      </c>
      <c r="E225" s="2" t="s">
        <v>6</v>
      </c>
      <c r="F225" s="1">
        <v>6.024290454560098</v>
      </c>
    </row>
    <row r="226">
      <c r="A226" s="2" t="s">
        <v>29</v>
      </c>
      <c r="B226" s="1" t="s">
        <v>427</v>
      </c>
      <c r="C226" s="2" t="s">
        <v>462</v>
      </c>
      <c r="D226" s="2" t="s">
        <v>4</v>
      </c>
      <c r="E226" s="2" t="s">
        <v>6</v>
      </c>
      <c r="F226" s="1">
        <v>15.940923717936794</v>
      </c>
    </row>
    <row r="227">
      <c r="A227" s="2" t="s">
        <v>30</v>
      </c>
      <c r="B227" s="1" t="s">
        <v>428</v>
      </c>
      <c r="C227" s="2" t="s">
        <v>462</v>
      </c>
      <c r="D227" s="2" t="s">
        <v>4</v>
      </c>
      <c r="E227" s="2" t="s">
        <v>6</v>
      </c>
      <c r="F227" s="1">
        <v>19.847264182611614</v>
      </c>
    </row>
    <row r="228">
      <c r="A228" s="2" t="s">
        <v>31</v>
      </c>
      <c r="B228" s="1" t="s">
        <v>429</v>
      </c>
      <c r="C228" s="2" t="s">
        <v>462</v>
      </c>
      <c r="D228" s="2" t="s">
        <v>4</v>
      </c>
      <c r="E228" s="2" t="s">
        <v>6</v>
      </c>
      <c r="F228" s="1">
        <v>11.652345923224331</v>
      </c>
    </row>
    <row r="229">
      <c r="A229" s="2" t="s">
        <v>32</v>
      </c>
      <c r="B229" s="1" t="s">
        <v>430</v>
      </c>
      <c r="C229" s="2" t="s">
        <v>462</v>
      </c>
      <c r="D229" s="2" t="s">
        <v>4</v>
      </c>
      <c r="E229" s="2" t="s">
        <v>6</v>
      </c>
      <c r="F229" s="1">
        <v>31.481189988981583</v>
      </c>
    </row>
    <row r="230">
      <c r="A230" s="2" t="s">
        <v>33</v>
      </c>
      <c r="B230" s="1" t="s">
        <v>431</v>
      </c>
      <c r="C230" s="2" t="s">
        <v>462</v>
      </c>
      <c r="D230" s="2" t="s">
        <v>4</v>
      </c>
      <c r="E230" s="2" t="s">
        <v>6</v>
      </c>
      <c r="F230" s="1">
        <v>16.051223062115593</v>
      </c>
    </row>
    <row r="231">
      <c r="A231" s="2" t="s">
        <v>34</v>
      </c>
      <c r="B231" s="1" t="s">
        <v>432</v>
      </c>
      <c r="C231" s="2" t="s">
        <v>462</v>
      </c>
      <c r="D231" s="2" t="s">
        <v>4</v>
      </c>
      <c r="E231" s="2" t="s">
        <v>6</v>
      </c>
      <c r="F231" s="1">
        <v>16.50511512073638</v>
      </c>
    </row>
    <row r="232">
      <c r="A232" s="2" t="s">
        <v>35</v>
      </c>
      <c r="B232" s="1" t="s">
        <v>433</v>
      </c>
      <c r="C232" s="2" t="s">
        <v>462</v>
      </c>
      <c r="D232" s="2" t="s">
        <v>4</v>
      </c>
      <c r="E232" s="2" t="s">
        <v>6</v>
      </c>
      <c r="F232" s="1">
        <v>14.596080058073214</v>
      </c>
    </row>
    <row r="233">
      <c r="A233" s="2" t="s">
        <v>3</v>
      </c>
      <c r="B233" s="1" t="s">
        <v>418</v>
      </c>
      <c r="C233" s="2" t="s">
        <v>463</v>
      </c>
      <c r="D233" s="2" t="s">
        <v>4</v>
      </c>
      <c r="E233" s="2" t="s">
        <v>6</v>
      </c>
      <c r="F233" s="1">
        <v>18.39441008482321</v>
      </c>
    </row>
    <row r="234">
      <c r="A234" s="2" t="s">
        <v>4</v>
      </c>
      <c r="B234" s="1" t="s">
        <v>401</v>
      </c>
      <c r="C234" s="2" t="s">
        <v>463</v>
      </c>
      <c r="D234" s="2" t="s">
        <v>4</v>
      </c>
      <c r="E234" s="2" t="s">
        <v>6</v>
      </c>
      <c r="F234" s="1">
        <v>17.319043181112146</v>
      </c>
    </row>
    <row r="235">
      <c r="A235" s="2" t="s">
        <v>5</v>
      </c>
      <c r="B235" s="1" t="s">
        <v>402</v>
      </c>
      <c r="C235" s="2" t="s">
        <v>463</v>
      </c>
      <c r="D235" s="2" t="s">
        <v>4</v>
      </c>
      <c r="E235" s="2" t="s">
        <v>6</v>
      </c>
      <c r="F235" s="1">
        <v>21.616103728643576</v>
      </c>
    </row>
    <row r="236">
      <c r="A236" s="2" t="s">
        <v>6</v>
      </c>
      <c r="B236" s="1" t="s">
        <v>403</v>
      </c>
      <c r="C236" s="2" t="s">
        <v>463</v>
      </c>
      <c r="D236" s="2" t="s">
        <v>4</v>
      </c>
      <c r="E236" s="2" t="s">
        <v>6</v>
      </c>
      <c r="F236" s="1">
        <v>14.46500744522442</v>
      </c>
    </row>
    <row r="237">
      <c r="A237" s="2" t="s">
        <v>7</v>
      </c>
      <c r="B237" s="1" t="s">
        <v>404</v>
      </c>
      <c r="C237" s="2" t="s">
        <v>463</v>
      </c>
      <c r="D237" s="2" t="s">
        <v>4</v>
      </c>
      <c r="E237" s="2" t="s">
        <v>6</v>
      </c>
      <c r="F237" s="1">
        <v>13.557680668199977</v>
      </c>
    </row>
    <row r="238">
      <c r="A238" s="2" t="s">
        <v>8</v>
      </c>
      <c r="B238" s="1" t="s">
        <v>408</v>
      </c>
      <c r="C238" s="2" t="s">
        <v>463</v>
      </c>
      <c r="D238" s="2" t="s">
        <v>4</v>
      </c>
      <c r="E238" s="2" t="s">
        <v>6</v>
      </c>
      <c r="F238" s="1">
        <v>12.1253553052927</v>
      </c>
    </row>
    <row r="239">
      <c r="A239" s="2" t="s">
        <v>9</v>
      </c>
      <c r="B239" s="1" t="s">
        <v>409</v>
      </c>
      <c r="C239" s="2" t="s">
        <v>463</v>
      </c>
      <c r="D239" s="2" t="s">
        <v>4</v>
      </c>
      <c r="E239" s="2" t="s">
        <v>6</v>
      </c>
      <c r="F239" s="1">
        <v>13.305378598500122</v>
      </c>
    </row>
    <row r="240">
      <c r="A240" s="2" t="s">
        <v>10</v>
      </c>
      <c r="B240" s="1" t="s">
        <v>407</v>
      </c>
      <c r="C240" s="2" t="s">
        <v>463</v>
      </c>
      <c r="D240" s="2" t="s">
        <v>4</v>
      </c>
      <c r="E240" s="2" t="s">
        <v>6</v>
      </c>
      <c r="F240" s="1">
        <v>16.965011436024422</v>
      </c>
    </row>
    <row r="241">
      <c r="A241" s="2" t="s">
        <v>11</v>
      </c>
      <c r="B241" s="1" t="s">
        <v>406</v>
      </c>
      <c r="C241" s="2" t="s">
        <v>463</v>
      </c>
      <c r="D241" s="2" t="s">
        <v>4</v>
      </c>
      <c r="E241" s="2" t="s">
        <v>6</v>
      </c>
      <c r="F241" s="1">
        <v>18.31400572226292</v>
      </c>
    </row>
    <row r="242">
      <c r="A242" s="2" t="s">
        <v>12</v>
      </c>
      <c r="B242" s="1" t="s">
        <v>405</v>
      </c>
      <c r="C242" s="2" t="s">
        <v>463</v>
      </c>
      <c r="D242" s="2" t="s">
        <v>4</v>
      </c>
      <c r="E242" s="2" t="s">
        <v>6</v>
      </c>
      <c r="F242" s="1">
        <v>23.376639123133536</v>
      </c>
    </row>
    <row r="243">
      <c r="A243" s="2" t="s">
        <v>13</v>
      </c>
      <c r="B243" s="1" t="s">
        <v>410</v>
      </c>
      <c r="C243" s="2" t="s">
        <v>463</v>
      </c>
      <c r="D243" s="2" t="s">
        <v>4</v>
      </c>
      <c r="E243" s="2" t="s">
        <v>6</v>
      </c>
      <c r="F243" s="1">
        <v>5.6453231633881975</v>
      </c>
    </row>
    <row r="244">
      <c r="A244" s="2" t="s">
        <v>14</v>
      </c>
      <c r="B244" s="1" t="s">
        <v>412</v>
      </c>
      <c r="C244" s="2" t="s">
        <v>463</v>
      </c>
      <c r="D244" s="2" t="s">
        <v>4</v>
      </c>
      <c r="E244" s="2" t="s">
        <v>6</v>
      </c>
      <c r="F244" s="1">
        <v>23.927399295925746</v>
      </c>
    </row>
    <row r="245">
      <c r="A245" s="2" t="s">
        <v>15</v>
      </c>
      <c r="B245" s="1" t="s">
        <v>411</v>
      </c>
      <c r="C245" s="2" t="s">
        <v>463</v>
      </c>
      <c r="D245" s="2" t="s">
        <v>4</v>
      </c>
      <c r="E245" s="2" t="s">
        <v>6</v>
      </c>
      <c r="F245" s="1">
        <v>9.23706518561824</v>
      </c>
    </row>
    <row r="246">
      <c r="A246" s="2" t="s">
        <v>16</v>
      </c>
      <c r="B246" s="1" t="s">
        <v>413</v>
      </c>
      <c r="C246" s="2" t="s">
        <v>463</v>
      </c>
      <c r="D246" s="2" t="s">
        <v>4</v>
      </c>
      <c r="E246" s="2" t="s">
        <v>6</v>
      </c>
      <c r="F246" s="1">
        <v>17.800035143208575</v>
      </c>
    </row>
    <row r="247">
      <c r="A247" s="2" t="s">
        <v>17</v>
      </c>
      <c r="B247" s="1" t="s">
        <v>414</v>
      </c>
      <c r="C247" s="2" t="s">
        <v>463</v>
      </c>
      <c r="D247" s="2" t="s">
        <v>4</v>
      </c>
      <c r="E247" s="2" t="s">
        <v>6</v>
      </c>
      <c r="F247" s="1">
        <v>16.489330433249073</v>
      </c>
    </row>
    <row r="248">
      <c r="A248" s="2" t="s">
        <v>18</v>
      </c>
      <c r="B248" s="1" t="s">
        <v>415</v>
      </c>
      <c r="C248" s="2" t="s">
        <v>463</v>
      </c>
      <c r="D248" s="2" t="s">
        <v>4</v>
      </c>
      <c r="E248" s="2" t="s">
        <v>6</v>
      </c>
      <c r="F248" s="1">
        <v>25.996944634673127</v>
      </c>
    </row>
    <row r="249">
      <c r="A249" s="2" t="s">
        <v>19</v>
      </c>
      <c r="B249" s="1" t="s">
        <v>416</v>
      </c>
      <c r="C249" s="2" t="s">
        <v>463</v>
      </c>
      <c r="D249" s="2" t="s">
        <v>4</v>
      </c>
      <c r="E249" s="2" t="s">
        <v>6</v>
      </c>
      <c r="F249" s="1">
        <v>12.597810465054383</v>
      </c>
    </row>
    <row r="250">
      <c r="A250" s="2" t="s">
        <v>20</v>
      </c>
      <c r="B250" s="1" t="s">
        <v>417</v>
      </c>
      <c r="C250" s="2" t="s">
        <v>463</v>
      </c>
      <c r="D250" s="2" t="s">
        <v>4</v>
      </c>
      <c r="E250" s="2" t="s">
        <v>6</v>
      </c>
      <c r="F250" s="1">
        <v>15.19196881507983</v>
      </c>
    </row>
    <row r="251">
      <c r="A251" s="2" t="s">
        <v>21</v>
      </c>
      <c r="B251" s="1" t="s">
        <v>419</v>
      </c>
      <c r="C251" s="2" t="s">
        <v>463</v>
      </c>
      <c r="D251" s="2" t="s">
        <v>4</v>
      </c>
      <c r="E251" s="2" t="s">
        <v>6</v>
      </c>
      <c r="F251" s="1">
        <v>9.057005860415556</v>
      </c>
    </row>
    <row r="252">
      <c r="A252" s="2" t="s">
        <v>22</v>
      </c>
      <c r="B252" s="1" t="s">
        <v>420</v>
      </c>
      <c r="C252" s="2" t="s">
        <v>463</v>
      </c>
      <c r="D252" s="2" t="s">
        <v>4</v>
      </c>
      <c r="E252" s="2" t="s">
        <v>6</v>
      </c>
      <c r="F252" s="1">
        <v>13.179743836873092</v>
      </c>
    </row>
    <row r="253">
      <c r="A253" s="2" t="s">
        <v>23</v>
      </c>
      <c r="B253" s="1" t="s">
        <v>421</v>
      </c>
      <c r="C253" s="2" t="s">
        <v>463</v>
      </c>
      <c r="D253" s="2" t="s">
        <v>4</v>
      </c>
      <c r="E253" s="2" t="s">
        <v>6</v>
      </c>
      <c r="F253" s="1">
        <v>19.976511767144107</v>
      </c>
    </row>
    <row r="254">
      <c r="A254" s="2" t="s">
        <v>24</v>
      </c>
      <c r="B254" s="1" t="s">
        <v>422</v>
      </c>
      <c r="C254" s="2" t="s">
        <v>463</v>
      </c>
      <c r="D254" s="2" t="s">
        <v>4</v>
      </c>
      <c r="E254" s="2" t="s">
        <v>6</v>
      </c>
      <c r="F254" s="1">
        <v>29.112812147069896</v>
      </c>
    </row>
    <row r="255">
      <c r="A255" s="2" t="s">
        <v>25</v>
      </c>
      <c r="B255" s="1" t="s">
        <v>423</v>
      </c>
      <c r="C255" s="2" t="s">
        <v>463</v>
      </c>
      <c r="D255" s="2" t="s">
        <v>4</v>
      </c>
      <c r="E255" s="2" t="s">
        <v>6</v>
      </c>
      <c r="F255" s="1">
        <v>23.94633304084463</v>
      </c>
    </row>
    <row r="256">
      <c r="A256" s="2" t="s">
        <v>26</v>
      </c>
      <c r="B256" s="1" t="s">
        <v>424</v>
      </c>
      <c r="C256" s="2" t="s">
        <v>463</v>
      </c>
      <c r="D256" s="2" t="s">
        <v>4</v>
      </c>
      <c r="E256" s="2" t="s">
        <v>6</v>
      </c>
      <c r="F256" s="1">
        <v>14.430541601972783</v>
      </c>
    </row>
    <row r="257">
      <c r="A257" s="2" t="s">
        <v>27</v>
      </c>
      <c r="B257" s="1" t="s">
        <v>426</v>
      </c>
      <c r="C257" s="2" t="s">
        <v>463</v>
      </c>
      <c r="D257" s="2" t="s">
        <v>4</v>
      </c>
      <c r="E257" s="2" t="s">
        <v>6</v>
      </c>
      <c r="F257" s="1">
        <v>15.182043952954407</v>
      </c>
    </row>
    <row r="258">
      <c r="A258" s="2" t="s">
        <v>28</v>
      </c>
      <c r="B258" s="1" t="s">
        <v>425</v>
      </c>
      <c r="C258" s="2" t="s">
        <v>463</v>
      </c>
      <c r="D258" s="2" t="s">
        <v>4</v>
      </c>
      <c r="E258" s="2" t="s">
        <v>6</v>
      </c>
      <c r="F258" s="1">
        <v>5.392974557468379</v>
      </c>
    </row>
    <row r="259">
      <c r="A259" s="2" t="s">
        <v>29</v>
      </c>
      <c r="B259" s="1" t="s">
        <v>427</v>
      </c>
      <c r="C259" s="2" t="s">
        <v>463</v>
      </c>
      <c r="D259" s="2" t="s">
        <v>4</v>
      </c>
      <c r="E259" s="2" t="s">
        <v>6</v>
      </c>
      <c r="F259" s="1">
        <v>16.270709017456728</v>
      </c>
    </row>
    <row r="260">
      <c r="A260" s="2" t="s">
        <v>30</v>
      </c>
      <c r="B260" s="1" t="s">
        <v>428</v>
      </c>
      <c r="C260" s="2" t="s">
        <v>463</v>
      </c>
      <c r="D260" s="2" t="s">
        <v>4</v>
      </c>
      <c r="E260" s="2" t="s">
        <v>6</v>
      </c>
      <c r="F260" s="1">
        <v>18.115560423819854</v>
      </c>
    </row>
    <row r="261">
      <c r="A261" s="2" t="s">
        <v>31</v>
      </c>
      <c r="B261" s="1" t="s">
        <v>429</v>
      </c>
      <c r="C261" s="2" t="s">
        <v>463</v>
      </c>
      <c r="D261" s="2" t="s">
        <v>4</v>
      </c>
      <c r="E261" s="2" t="s">
        <v>6</v>
      </c>
      <c r="F261" s="1">
        <v>11.241522405623858</v>
      </c>
    </row>
    <row r="262">
      <c r="A262" s="2" t="s">
        <v>32</v>
      </c>
      <c r="B262" s="1" t="s">
        <v>430</v>
      </c>
      <c r="C262" s="2" t="s">
        <v>463</v>
      </c>
      <c r="D262" s="2" t="s">
        <v>4</v>
      </c>
      <c r="E262" s="2" t="s">
        <v>6</v>
      </c>
      <c r="F262" s="1">
        <v>29.647058823529413</v>
      </c>
    </row>
    <row r="263">
      <c r="A263" s="2" t="s">
        <v>33</v>
      </c>
      <c r="B263" s="1" t="s">
        <v>431</v>
      </c>
      <c r="C263" s="2" t="s">
        <v>463</v>
      </c>
      <c r="D263" s="2" t="s">
        <v>4</v>
      </c>
      <c r="E263" s="2" t="s">
        <v>6</v>
      </c>
      <c r="F263" s="1">
        <v>14.79994983067854</v>
      </c>
    </row>
    <row r="264">
      <c r="A264" s="2" t="s">
        <v>34</v>
      </c>
      <c r="B264" s="1" t="s">
        <v>432</v>
      </c>
      <c r="C264" s="2" t="s">
        <v>463</v>
      </c>
      <c r="D264" s="2" t="s">
        <v>4</v>
      </c>
      <c r="E264" s="2" t="s">
        <v>6</v>
      </c>
      <c r="F264" s="1">
        <v>17.20627669083325</v>
      </c>
    </row>
    <row r="265">
      <c r="A265" s="2" t="s">
        <v>35</v>
      </c>
      <c r="B265" s="1" t="s">
        <v>433</v>
      </c>
      <c r="C265" s="2" t="s">
        <v>463</v>
      </c>
      <c r="D265" s="2" t="s">
        <v>4</v>
      </c>
      <c r="E265" s="2" t="s">
        <v>6</v>
      </c>
      <c r="F265" s="1">
        <v>17.03169491976475</v>
      </c>
    </row>
    <row r="266">
      <c r="A266" s="2" t="s">
        <v>3</v>
      </c>
      <c r="B266" s="1" t="s">
        <v>418</v>
      </c>
      <c r="C266" s="2" t="s">
        <v>464</v>
      </c>
      <c r="D266" s="2" t="s">
        <v>4</v>
      </c>
      <c r="E266" s="2" t="s">
        <v>6</v>
      </c>
      <c r="F266" s="1">
        <v>17.5908175489774</v>
      </c>
    </row>
    <row r="267">
      <c r="A267" s="2" t="s">
        <v>4</v>
      </c>
      <c r="B267" s="1" t="s">
        <v>401</v>
      </c>
      <c r="C267" s="2" t="s">
        <v>464</v>
      </c>
      <c r="D267" s="2" t="s">
        <v>4</v>
      </c>
      <c r="E267" s="2" t="s">
        <v>6</v>
      </c>
      <c r="F267" s="1">
        <v>15.652309006874587</v>
      </c>
    </row>
    <row r="268">
      <c r="A268" s="2" t="s">
        <v>5</v>
      </c>
      <c r="B268" s="1" t="s">
        <v>402</v>
      </c>
      <c r="C268" s="2" t="s">
        <v>464</v>
      </c>
      <c r="D268" s="2" t="s">
        <v>4</v>
      </c>
      <c r="E268" s="2" t="s">
        <v>6</v>
      </c>
      <c r="F268" s="1">
        <v>18.28999170241689</v>
      </c>
    </row>
    <row r="269">
      <c r="A269" s="2" t="s">
        <v>6</v>
      </c>
      <c r="B269" s="1" t="s">
        <v>403</v>
      </c>
      <c r="C269" s="2" t="s">
        <v>464</v>
      </c>
      <c r="D269" s="2" t="s">
        <v>4</v>
      </c>
      <c r="E269" s="2" t="s">
        <v>6</v>
      </c>
      <c r="F269" s="1">
        <v>13.003355704697986</v>
      </c>
    </row>
    <row r="270">
      <c r="A270" s="2" t="s">
        <v>7</v>
      </c>
      <c r="B270" s="1" t="s">
        <v>404</v>
      </c>
      <c r="C270" s="2" t="s">
        <v>464</v>
      </c>
      <c r="D270" s="2" t="s">
        <v>4</v>
      </c>
      <c r="E270" s="2" t="s">
        <v>6</v>
      </c>
      <c r="F270" s="1">
        <v>14.801621422429678</v>
      </c>
    </row>
    <row r="271">
      <c r="A271" s="2" t="s">
        <v>8</v>
      </c>
      <c r="B271" s="1" t="s">
        <v>408</v>
      </c>
      <c r="C271" s="2" t="s">
        <v>464</v>
      </c>
      <c r="D271" s="2" t="s">
        <v>4</v>
      </c>
      <c r="E271" s="2" t="s">
        <v>6</v>
      </c>
      <c r="F271" s="1">
        <v>10.00667111407605</v>
      </c>
    </row>
    <row r="272">
      <c r="A272" s="2" t="s">
        <v>9</v>
      </c>
      <c r="B272" s="1" t="s">
        <v>409</v>
      </c>
      <c r="C272" s="2" t="s">
        <v>464</v>
      </c>
      <c r="D272" s="2" t="s">
        <v>4</v>
      </c>
      <c r="E272" s="2" t="s">
        <v>6</v>
      </c>
      <c r="F272" s="1">
        <v>13.995117982099268</v>
      </c>
    </row>
    <row r="273">
      <c r="A273" s="2" t="s">
        <v>10</v>
      </c>
      <c r="B273" s="1" t="s">
        <v>407</v>
      </c>
      <c r="C273" s="2" t="s">
        <v>464</v>
      </c>
      <c r="D273" s="2" t="s">
        <v>4</v>
      </c>
      <c r="E273" s="2" t="s">
        <v>6</v>
      </c>
      <c r="F273" s="1">
        <v>17.765096590111792</v>
      </c>
    </row>
    <row r="274">
      <c r="A274" s="2" t="s">
        <v>11</v>
      </c>
      <c r="B274" s="1" t="s">
        <v>406</v>
      </c>
      <c r="C274" s="2" t="s">
        <v>464</v>
      </c>
      <c r="D274" s="2" t="s">
        <v>4</v>
      </c>
      <c r="E274" s="2" t="s">
        <v>6</v>
      </c>
      <c r="F274" s="1">
        <v>17.136286814617794</v>
      </c>
    </row>
    <row r="275">
      <c r="A275" s="2" t="s">
        <v>12</v>
      </c>
      <c r="B275" s="1" t="s">
        <v>405</v>
      </c>
      <c r="C275" s="2" t="s">
        <v>464</v>
      </c>
      <c r="D275" s="2" t="s">
        <v>4</v>
      </c>
      <c r="E275" s="2" t="s">
        <v>6</v>
      </c>
      <c r="F275" s="1">
        <v>22.70471540505385</v>
      </c>
    </row>
    <row r="276">
      <c r="A276" s="2" t="s">
        <v>13</v>
      </c>
      <c r="B276" s="1" t="s">
        <v>410</v>
      </c>
      <c r="C276" s="2" t="s">
        <v>464</v>
      </c>
      <c r="D276" s="2" t="s">
        <v>4</v>
      </c>
      <c r="E276" s="2" t="s">
        <v>6</v>
      </c>
      <c r="F276" s="1">
        <v>4.08877002597269</v>
      </c>
    </row>
    <row r="277">
      <c r="A277" s="2" t="s">
        <v>14</v>
      </c>
      <c r="B277" s="1" t="s">
        <v>412</v>
      </c>
      <c r="C277" s="2" t="s">
        <v>464</v>
      </c>
      <c r="D277" s="2" t="s">
        <v>4</v>
      </c>
      <c r="E277" s="2" t="s">
        <v>6</v>
      </c>
      <c r="F277" s="1">
        <v>22.506373486297004</v>
      </c>
    </row>
    <row r="278">
      <c r="A278" s="2" t="s">
        <v>15</v>
      </c>
      <c r="B278" s="1" t="s">
        <v>411</v>
      </c>
      <c r="C278" s="2" t="s">
        <v>464</v>
      </c>
      <c r="D278" s="2" t="s">
        <v>4</v>
      </c>
      <c r="E278" s="2" t="s">
        <v>6</v>
      </c>
      <c r="F278" s="1">
        <v>9.394230094293269</v>
      </c>
    </row>
    <row r="279">
      <c r="A279" s="2" t="s">
        <v>16</v>
      </c>
      <c r="B279" s="1" t="s">
        <v>413</v>
      </c>
      <c r="C279" s="2" t="s">
        <v>464</v>
      </c>
      <c r="D279" s="2" t="s">
        <v>4</v>
      </c>
      <c r="E279" s="2" t="s">
        <v>6</v>
      </c>
      <c r="F279" s="1">
        <v>17.33633192257973</v>
      </c>
    </row>
    <row r="280">
      <c r="A280" s="2" t="s">
        <v>17</v>
      </c>
      <c r="B280" s="1" t="s">
        <v>414</v>
      </c>
      <c r="C280" s="2" t="s">
        <v>464</v>
      </c>
      <c r="D280" s="2" t="s">
        <v>4</v>
      </c>
      <c r="E280" s="2" t="s">
        <v>6</v>
      </c>
      <c r="F280" s="1">
        <v>14.779061700040671</v>
      </c>
    </row>
    <row r="281">
      <c r="A281" s="2" t="s">
        <v>18</v>
      </c>
      <c r="B281" s="1" t="s">
        <v>415</v>
      </c>
      <c r="C281" s="2" t="s">
        <v>464</v>
      </c>
      <c r="D281" s="2" t="s">
        <v>4</v>
      </c>
      <c r="E281" s="2" t="s">
        <v>6</v>
      </c>
      <c r="F281" s="1">
        <v>25.069647034087623</v>
      </c>
    </row>
    <row r="282">
      <c r="A282" s="2" t="s">
        <v>19</v>
      </c>
      <c r="B282" s="1" t="s">
        <v>416</v>
      </c>
      <c r="C282" s="2" t="s">
        <v>464</v>
      </c>
      <c r="D282" s="2" t="s">
        <v>4</v>
      </c>
      <c r="E282" s="2" t="s">
        <v>6</v>
      </c>
      <c r="F282" s="1">
        <v>12.17892745397657</v>
      </c>
    </row>
    <row r="283">
      <c r="A283" s="2" t="s">
        <v>20</v>
      </c>
      <c r="B283" s="1" t="s">
        <v>417</v>
      </c>
      <c r="C283" s="2" t="s">
        <v>464</v>
      </c>
      <c r="D283" s="2" t="s">
        <v>4</v>
      </c>
      <c r="E283" s="2" t="s">
        <v>6</v>
      </c>
      <c r="F283" s="1">
        <v>15.428416485900216</v>
      </c>
    </row>
    <row r="284">
      <c r="A284" s="2" t="s">
        <v>21</v>
      </c>
      <c r="B284" s="1" t="s">
        <v>419</v>
      </c>
      <c r="C284" s="2" t="s">
        <v>464</v>
      </c>
      <c r="D284" s="2" t="s">
        <v>4</v>
      </c>
      <c r="E284" s="2" t="s">
        <v>6</v>
      </c>
      <c r="F284" s="1">
        <v>7.164558110007708</v>
      </c>
    </row>
    <row r="285">
      <c r="A285" s="2" t="s">
        <v>22</v>
      </c>
      <c r="B285" s="1" t="s">
        <v>420</v>
      </c>
      <c r="C285" s="2" t="s">
        <v>464</v>
      </c>
      <c r="D285" s="2" t="s">
        <v>4</v>
      </c>
      <c r="E285" s="2" t="s">
        <v>6</v>
      </c>
      <c r="F285" s="1">
        <v>13.595723108120565</v>
      </c>
    </row>
    <row r="286">
      <c r="A286" s="2" t="s">
        <v>23</v>
      </c>
      <c r="B286" s="1" t="s">
        <v>421</v>
      </c>
      <c r="C286" s="2" t="s">
        <v>464</v>
      </c>
      <c r="D286" s="2" t="s">
        <v>4</v>
      </c>
      <c r="E286" s="2" t="s">
        <v>6</v>
      </c>
      <c r="F286" s="1">
        <v>19.700387529643127</v>
      </c>
    </row>
    <row r="287">
      <c r="A287" s="2" t="s">
        <v>24</v>
      </c>
      <c r="B287" s="1" t="s">
        <v>422</v>
      </c>
      <c r="C287" s="2" t="s">
        <v>464</v>
      </c>
      <c r="D287" s="2" t="s">
        <v>4</v>
      </c>
      <c r="E287" s="2" t="s">
        <v>6</v>
      </c>
      <c r="F287" s="1">
        <v>26.425737100307227</v>
      </c>
    </row>
    <row r="288">
      <c r="A288" s="2" t="s">
        <v>25</v>
      </c>
      <c r="B288" s="1" t="s">
        <v>423</v>
      </c>
      <c r="C288" s="2" t="s">
        <v>464</v>
      </c>
      <c r="D288" s="2" t="s">
        <v>4</v>
      </c>
      <c r="E288" s="2" t="s">
        <v>6</v>
      </c>
      <c r="F288" s="1">
        <v>21.308337555593088</v>
      </c>
    </row>
    <row r="289">
      <c r="A289" s="2" t="s">
        <v>26</v>
      </c>
      <c r="B289" s="1" t="s">
        <v>424</v>
      </c>
      <c r="C289" s="2" t="s">
        <v>464</v>
      </c>
      <c r="D289" s="2" t="s">
        <v>4</v>
      </c>
      <c r="E289" s="2" t="s">
        <v>6</v>
      </c>
      <c r="F289" s="1">
        <v>13.776700771854244</v>
      </c>
    </row>
    <row r="290">
      <c r="A290" s="2" t="s">
        <v>27</v>
      </c>
      <c r="B290" s="1" t="s">
        <v>426</v>
      </c>
      <c r="C290" s="2" t="s">
        <v>464</v>
      </c>
      <c r="D290" s="2" t="s">
        <v>4</v>
      </c>
      <c r="E290" s="2" t="s">
        <v>6</v>
      </c>
      <c r="F290" s="1">
        <v>15.818617417931998</v>
      </c>
    </row>
    <row r="291">
      <c r="A291" s="2" t="s">
        <v>28</v>
      </c>
      <c r="B291" s="1" t="s">
        <v>425</v>
      </c>
      <c r="C291" s="2" t="s">
        <v>464</v>
      </c>
      <c r="D291" s="2" t="s">
        <v>4</v>
      </c>
      <c r="E291" s="2" t="s">
        <v>6</v>
      </c>
      <c r="F291" s="1">
        <v>5.04341581249592</v>
      </c>
    </row>
    <row r="292">
      <c r="A292" s="2" t="s">
        <v>29</v>
      </c>
      <c r="B292" s="1" t="s">
        <v>427</v>
      </c>
      <c r="C292" s="2" t="s">
        <v>464</v>
      </c>
      <c r="D292" s="2" t="s">
        <v>4</v>
      </c>
      <c r="E292" s="2" t="s">
        <v>6</v>
      </c>
      <c r="F292" s="1">
        <v>15.444230198754079</v>
      </c>
    </row>
    <row r="293">
      <c r="A293" s="2" t="s">
        <v>30</v>
      </c>
      <c r="B293" s="1" t="s">
        <v>428</v>
      </c>
      <c r="C293" s="2" t="s">
        <v>464</v>
      </c>
      <c r="D293" s="2" t="s">
        <v>4</v>
      </c>
      <c r="E293" s="2" t="s">
        <v>6</v>
      </c>
      <c r="F293" s="1">
        <v>19.4332839923874</v>
      </c>
    </row>
    <row r="294">
      <c r="A294" s="2" t="s">
        <v>31</v>
      </c>
      <c r="B294" s="1" t="s">
        <v>429</v>
      </c>
      <c r="C294" s="2" t="s">
        <v>464</v>
      </c>
      <c r="D294" s="2" t="s">
        <v>4</v>
      </c>
      <c r="E294" s="2" t="s">
        <v>6</v>
      </c>
      <c r="F294" s="1">
        <v>11.347253871552807</v>
      </c>
    </row>
    <row r="295">
      <c r="A295" s="2" t="s">
        <v>32</v>
      </c>
      <c r="B295" s="1" t="s">
        <v>430</v>
      </c>
      <c r="C295" s="2" t="s">
        <v>464</v>
      </c>
      <c r="D295" s="2" t="s">
        <v>4</v>
      </c>
      <c r="E295" s="2" t="s">
        <v>6</v>
      </c>
      <c r="F295" s="1">
        <v>26.303465501092724</v>
      </c>
    </row>
    <row r="296">
      <c r="A296" s="2" t="s">
        <v>33</v>
      </c>
      <c r="B296" s="1" t="s">
        <v>431</v>
      </c>
      <c r="C296" s="2" t="s">
        <v>464</v>
      </c>
      <c r="D296" s="2" t="s">
        <v>4</v>
      </c>
      <c r="E296" s="2" t="s">
        <v>6</v>
      </c>
      <c r="F296" s="1">
        <v>15.345346257862591</v>
      </c>
    </row>
    <row r="297">
      <c r="A297" s="2" t="s">
        <v>34</v>
      </c>
      <c r="B297" s="1" t="s">
        <v>432</v>
      </c>
      <c r="C297" s="2" t="s">
        <v>464</v>
      </c>
      <c r="D297" s="2" t="s">
        <v>4</v>
      </c>
      <c r="E297" s="2" t="s">
        <v>6</v>
      </c>
      <c r="F297" s="1">
        <v>16.26077559124381</v>
      </c>
    </row>
    <row r="298">
      <c r="A298" s="2" t="s">
        <v>35</v>
      </c>
      <c r="B298" s="1" t="s">
        <v>433</v>
      </c>
      <c r="C298" s="2" t="s">
        <v>464</v>
      </c>
      <c r="D298" s="2" t="s">
        <v>4</v>
      </c>
      <c r="E298" s="2" t="s">
        <v>6</v>
      </c>
      <c r="F298" s="1">
        <v>12.355065576886524</v>
      </c>
    </row>
    <row r="299">
      <c r="A299" s="2" t="s">
        <v>3</v>
      </c>
      <c r="B299" s="1" t="s">
        <v>418</v>
      </c>
      <c r="C299" s="2" t="s">
        <v>465</v>
      </c>
      <c r="D299" s="2" t="s">
        <v>4</v>
      </c>
      <c r="E299" s="2" t="s">
        <v>6</v>
      </c>
      <c r="F299" s="1">
        <v>16.786561735003726</v>
      </c>
    </row>
    <row r="300">
      <c r="A300" s="2" t="s">
        <v>4</v>
      </c>
      <c r="B300" s="1" t="s">
        <v>401</v>
      </c>
      <c r="C300" s="2" t="s">
        <v>465</v>
      </c>
      <c r="D300" s="2" t="s">
        <v>4</v>
      </c>
      <c r="E300" s="2" t="s">
        <v>6</v>
      </c>
      <c r="F300" s="1">
        <v>15.936254980079681</v>
      </c>
    </row>
    <row r="301">
      <c r="A301" s="2" t="s">
        <v>5</v>
      </c>
      <c r="B301" s="1" t="s">
        <v>402</v>
      </c>
      <c r="C301" s="2" t="s">
        <v>465</v>
      </c>
      <c r="D301" s="2" t="s">
        <v>4</v>
      </c>
      <c r="E301" s="2" t="s">
        <v>6</v>
      </c>
      <c r="F301" s="1">
        <v>20.33857231877034</v>
      </c>
    </row>
    <row r="302">
      <c r="A302" s="2" t="s">
        <v>6</v>
      </c>
      <c r="B302" s="1" t="s">
        <v>403</v>
      </c>
      <c r="C302" s="2" t="s">
        <v>465</v>
      </c>
      <c r="D302" s="2" t="s">
        <v>4</v>
      </c>
      <c r="E302" s="2" t="s">
        <v>6</v>
      </c>
      <c r="F302" s="1">
        <v>15.291461412151067</v>
      </c>
    </row>
    <row r="303">
      <c r="A303" s="2" t="s">
        <v>7</v>
      </c>
      <c r="B303" s="1" t="s">
        <v>404</v>
      </c>
      <c r="C303" s="2" t="s">
        <v>465</v>
      </c>
      <c r="D303" s="2" t="s">
        <v>4</v>
      </c>
      <c r="E303" s="2" t="s">
        <v>6</v>
      </c>
      <c r="F303" s="1">
        <v>12.86730590782555</v>
      </c>
    </row>
    <row r="304">
      <c r="A304" s="2" t="s">
        <v>8</v>
      </c>
      <c r="B304" s="1" t="s">
        <v>408</v>
      </c>
      <c r="C304" s="2" t="s">
        <v>465</v>
      </c>
      <c r="D304" s="2" t="s">
        <v>4</v>
      </c>
      <c r="E304" s="2" t="s">
        <v>6</v>
      </c>
      <c r="F304" s="1">
        <v>9.434470860962856</v>
      </c>
    </row>
    <row r="305">
      <c r="A305" s="2" t="s">
        <v>9</v>
      </c>
      <c r="B305" s="1" t="s">
        <v>409</v>
      </c>
      <c r="C305" s="2" t="s">
        <v>465</v>
      </c>
      <c r="D305" s="2" t="s">
        <v>4</v>
      </c>
      <c r="E305" s="2" t="s">
        <v>6</v>
      </c>
      <c r="F305" s="1">
        <v>12.954005083217185</v>
      </c>
    </row>
    <row r="306">
      <c r="A306" s="2" t="s">
        <v>10</v>
      </c>
      <c r="B306" s="1" t="s">
        <v>407</v>
      </c>
      <c r="C306" s="2" t="s">
        <v>465</v>
      </c>
      <c r="D306" s="2" t="s">
        <v>4</v>
      </c>
      <c r="E306" s="2" t="s">
        <v>6</v>
      </c>
      <c r="F306" s="1">
        <v>14.096254135848296</v>
      </c>
    </row>
    <row r="307">
      <c r="A307" s="2" t="s">
        <v>11</v>
      </c>
      <c r="B307" s="1" t="s">
        <v>406</v>
      </c>
      <c r="C307" s="2" t="s">
        <v>465</v>
      </c>
      <c r="D307" s="2" t="s">
        <v>4</v>
      </c>
      <c r="E307" s="2" t="s">
        <v>6</v>
      </c>
      <c r="F307" s="1">
        <v>18.42668692589267</v>
      </c>
    </row>
    <row r="308">
      <c r="A308" s="2" t="s">
        <v>12</v>
      </c>
      <c r="B308" s="1" t="s">
        <v>405</v>
      </c>
      <c r="C308" s="2" t="s">
        <v>465</v>
      </c>
      <c r="D308" s="2" t="s">
        <v>4</v>
      </c>
      <c r="E308" s="2" t="s">
        <v>6</v>
      </c>
      <c r="F308" s="1">
        <v>20.642472867493858</v>
      </c>
    </row>
    <row r="309">
      <c r="A309" s="2" t="s">
        <v>13</v>
      </c>
      <c r="B309" s="1" t="s">
        <v>410</v>
      </c>
      <c r="C309" s="2" t="s">
        <v>465</v>
      </c>
      <c r="D309" s="2" t="s">
        <v>4</v>
      </c>
      <c r="E309" s="2" t="s">
        <v>6</v>
      </c>
      <c r="F309" s="1">
        <v>3.765493436535746</v>
      </c>
    </row>
    <row r="310">
      <c r="A310" s="2" t="s">
        <v>14</v>
      </c>
      <c r="B310" s="1" t="s">
        <v>412</v>
      </c>
      <c r="C310" s="2" t="s">
        <v>465</v>
      </c>
      <c r="D310" s="2" t="s">
        <v>4</v>
      </c>
      <c r="E310" s="2" t="s">
        <v>6</v>
      </c>
      <c r="F310" s="1">
        <v>20.43957787828295</v>
      </c>
    </row>
    <row r="311">
      <c r="A311" s="2" t="s">
        <v>15</v>
      </c>
      <c r="B311" s="1" t="s">
        <v>411</v>
      </c>
      <c r="C311" s="2" t="s">
        <v>465</v>
      </c>
      <c r="D311" s="2" t="s">
        <v>4</v>
      </c>
      <c r="E311" s="2" t="s">
        <v>6</v>
      </c>
      <c r="F311" s="1">
        <v>8.826637863953637</v>
      </c>
    </row>
    <row r="312">
      <c r="A312" s="2" t="s">
        <v>16</v>
      </c>
      <c r="B312" s="1" t="s">
        <v>413</v>
      </c>
      <c r="C312" s="2" t="s">
        <v>465</v>
      </c>
      <c r="D312" s="2" t="s">
        <v>4</v>
      </c>
      <c r="E312" s="2" t="s">
        <v>6</v>
      </c>
      <c r="F312" s="1">
        <v>16.042208833909665</v>
      </c>
    </row>
    <row r="313">
      <c r="A313" s="2" t="s">
        <v>17</v>
      </c>
      <c r="B313" s="1" t="s">
        <v>414</v>
      </c>
      <c r="C313" s="2" t="s">
        <v>465</v>
      </c>
      <c r="D313" s="2" t="s">
        <v>4</v>
      </c>
      <c r="E313" s="2" t="s">
        <v>6</v>
      </c>
      <c r="F313" s="1">
        <v>14.673660447513445</v>
      </c>
    </row>
    <row r="314">
      <c r="A314" s="2" t="s">
        <v>18</v>
      </c>
      <c r="B314" s="1" t="s">
        <v>415</v>
      </c>
      <c r="C314" s="2" t="s">
        <v>465</v>
      </c>
      <c r="D314" s="2" t="s">
        <v>4</v>
      </c>
      <c r="E314" s="2" t="s">
        <v>6</v>
      </c>
      <c r="F314" s="1">
        <v>24.430062576272945</v>
      </c>
    </row>
    <row r="315">
      <c r="A315" s="2" t="s">
        <v>19</v>
      </c>
      <c r="B315" s="1" t="s">
        <v>416</v>
      </c>
      <c r="C315" s="2" t="s">
        <v>465</v>
      </c>
      <c r="D315" s="2" t="s">
        <v>4</v>
      </c>
      <c r="E315" s="2" t="s">
        <v>6</v>
      </c>
      <c r="F315" s="1">
        <v>11.387432129422011</v>
      </c>
    </row>
    <row r="316">
      <c r="A316" s="2" t="s">
        <v>20</v>
      </c>
      <c r="B316" s="1" t="s">
        <v>417</v>
      </c>
      <c r="C316" s="2" t="s">
        <v>465</v>
      </c>
      <c r="D316" s="2" t="s">
        <v>4</v>
      </c>
      <c r="E316" s="2" t="s">
        <v>6</v>
      </c>
      <c r="F316" s="1">
        <v>13.162978089298527</v>
      </c>
    </row>
    <row r="317">
      <c r="A317" s="2" t="s">
        <v>21</v>
      </c>
      <c r="B317" s="1" t="s">
        <v>419</v>
      </c>
      <c r="C317" s="2" t="s">
        <v>465</v>
      </c>
      <c r="D317" s="2" t="s">
        <v>4</v>
      </c>
      <c r="E317" s="2" t="s">
        <v>6</v>
      </c>
      <c r="F317" s="1">
        <v>8.822313100215963</v>
      </c>
    </row>
    <row r="318">
      <c r="A318" s="2" t="s">
        <v>22</v>
      </c>
      <c r="B318" s="1" t="s">
        <v>420</v>
      </c>
      <c r="C318" s="2" t="s">
        <v>465</v>
      </c>
      <c r="D318" s="2" t="s">
        <v>4</v>
      </c>
      <c r="E318" s="2" t="s">
        <v>6</v>
      </c>
      <c r="F318" s="1">
        <v>11.691108604245718</v>
      </c>
    </row>
    <row r="319">
      <c r="A319" s="2" t="s">
        <v>23</v>
      </c>
      <c r="B319" s="1" t="s">
        <v>421</v>
      </c>
      <c r="C319" s="2" t="s">
        <v>465</v>
      </c>
      <c r="D319" s="2" t="s">
        <v>4</v>
      </c>
      <c r="E319" s="2" t="s">
        <v>6</v>
      </c>
      <c r="F319" s="1">
        <v>16.61572403649484</v>
      </c>
    </row>
    <row r="320">
      <c r="A320" s="2" t="s">
        <v>24</v>
      </c>
      <c r="B320" s="1" t="s">
        <v>422</v>
      </c>
      <c r="C320" s="2" t="s">
        <v>465</v>
      </c>
      <c r="D320" s="2" t="s">
        <v>4</v>
      </c>
      <c r="E320" s="2" t="s">
        <v>6</v>
      </c>
      <c r="F320" s="1">
        <v>27.17170727611157</v>
      </c>
    </row>
    <row r="321">
      <c r="A321" s="2" t="s">
        <v>25</v>
      </c>
      <c r="B321" s="1" t="s">
        <v>423</v>
      </c>
      <c r="C321" s="2" t="s">
        <v>465</v>
      </c>
      <c r="D321" s="2" t="s">
        <v>4</v>
      </c>
      <c r="E321" s="2" t="s">
        <v>6</v>
      </c>
      <c r="F321" s="1">
        <v>20.62112488928255</v>
      </c>
    </row>
    <row r="322">
      <c r="A322" s="2" t="s">
        <v>26</v>
      </c>
      <c r="B322" s="1" t="s">
        <v>424</v>
      </c>
      <c r="C322" s="2" t="s">
        <v>465</v>
      </c>
      <c r="D322" s="2" t="s">
        <v>4</v>
      </c>
      <c r="E322" s="2" t="s">
        <v>6</v>
      </c>
      <c r="F322" s="1">
        <v>14.39513998943476</v>
      </c>
    </row>
    <row r="323">
      <c r="A323" s="2" t="s">
        <v>27</v>
      </c>
      <c r="B323" s="1" t="s">
        <v>426</v>
      </c>
      <c r="C323" s="2" t="s">
        <v>465</v>
      </c>
      <c r="D323" s="2" t="s">
        <v>4</v>
      </c>
      <c r="E323" s="2" t="s">
        <v>6</v>
      </c>
      <c r="F323" s="1">
        <v>14.518123564649011</v>
      </c>
    </row>
    <row r="324">
      <c r="A324" s="2" t="s">
        <v>28</v>
      </c>
      <c r="B324" s="1" t="s">
        <v>425</v>
      </c>
      <c r="C324" s="2" t="s">
        <v>465</v>
      </c>
      <c r="D324" s="2" t="s">
        <v>4</v>
      </c>
      <c r="E324" s="2" t="s">
        <v>6</v>
      </c>
      <c r="F324" s="1">
        <v>5.35066555057692</v>
      </c>
    </row>
    <row r="325">
      <c r="A325" s="2" t="s">
        <v>29</v>
      </c>
      <c r="B325" s="1" t="s">
        <v>427</v>
      </c>
      <c r="C325" s="2" t="s">
        <v>465</v>
      </c>
      <c r="D325" s="2" t="s">
        <v>4</v>
      </c>
      <c r="E325" s="2" t="s">
        <v>6</v>
      </c>
      <c r="F325" s="1">
        <v>13.756202325409168</v>
      </c>
    </row>
    <row r="326">
      <c r="A326" s="2" t="s">
        <v>30</v>
      </c>
      <c r="B326" s="1" t="s">
        <v>428</v>
      </c>
      <c r="C326" s="2" t="s">
        <v>465</v>
      </c>
      <c r="D326" s="2" t="s">
        <v>4</v>
      </c>
      <c r="E326" s="2" t="s">
        <v>6</v>
      </c>
      <c r="F326" s="1">
        <v>16.314314018927977</v>
      </c>
    </row>
    <row r="327">
      <c r="A327" s="2" t="s">
        <v>31</v>
      </c>
      <c r="B327" s="1" t="s">
        <v>429</v>
      </c>
      <c r="C327" s="2" t="s">
        <v>465</v>
      </c>
      <c r="D327" s="2" t="s">
        <v>4</v>
      </c>
      <c r="E327" s="2" t="s">
        <v>6</v>
      </c>
      <c r="F327" s="1">
        <v>10.846859671654261</v>
      </c>
    </row>
    <row r="328">
      <c r="A328" s="2" t="s">
        <v>32</v>
      </c>
      <c r="B328" s="1" t="s">
        <v>430</v>
      </c>
      <c r="C328" s="2" t="s">
        <v>465</v>
      </c>
      <c r="D328" s="2" t="s">
        <v>4</v>
      </c>
      <c r="E328" s="2" t="s">
        <v>6</v>
      </c>
      <c r="F328" s="1">
        <v>27.277644695154933</v>
      </c>
    </row>
    <row r="329">
      <c r="A329" s="2" t="s">
        <v>33</v>
      </c>
      <c r="B329" s="1" t="s">
        <v>431</v>
      </c>
      <c r="C329" s="2" t="s">
        <v>465</v>
      </c>
      <c r="D329" s="2" t="s">
        <v>4</v>
      </c>
      <c r="E329" s="2" t="s">
        <v>6</v>
      </c>
      <c r="F329" s="1">
        <v>15.440351936513414</v>
      </c>
    </row>
    <row r="330">
      <c r="A330" s="2" t="s">
        <v>34</v>
      </c>
      <c r="B330" s="1" t="s">
        <v>432</v>
      </c>
      <c r="C330" s="2" t="s">
        <v>465</v>
      </c>
      <c r="D330" s="2" t="s">
        <v>4</v>
      </c>
      <c r="E330" s="2" t="s">
        <v>6</v>
      </c>
      <c r="F330" s="1">
        <v>14.789016757520695</v>
      </c>
    </row>
    <row r="331">
      <c r="A331" s="2" t="s">
        <v>35</v>
      </c>
      <c r="B331" s="1" t="s">
        <v>433</v>
      </c>
      <c r="C331" s="2" t="s">
        <v>465</v>
      </c>
      <c r="D331" s="2" t="s">
        <v>4</v>
      </c>
      <c r="E331" s="2" t="s">
        <v>6</v>
      </c>
      <c r="F331" s="1">
        <v>13.000934528063327</v>
      </c>
    </row>
    <row r="332">
      <c r="A332" s="2" t="s">
        <v>3</v>
      </c>
      <c r="B332" s="1" t="s">
        <v>418</v>
      </c>
      <c r="C332" s="2" t="s">
        <v>466</v>
      </c>
      <c r="D332" s="2" t="s">
        <v>4</v>
      </c>
      <c r="E332" s="2" t="s">
        <v>6</v>
      </c>
      <c r="F332" s="1">
        <v>16.140949322325444</v>
      </c>
    </row>
    <row r="333">
      <c r="A333" s="2" t="s">
        <v>4</v>
      </c>
      <c r="B333" s="1" t="s">
        <v>401</v>
      </c>
      <c r="C333" s="2" t="s">
        <v>466</v>
      </c>
      <c r="D333" s="2" t="s">
        <v>4</v>
      </c>
      <c r="E333" s="2" t="s">
        <v>6</v>
      </c>
      <c r="F333" s="1">
        <v>14.882898127139176</v>
      </c>
    </row>
    <row r="334">
      <c r="A334" s="2" t="s">
        <v>5</v>
      </c>
      <c r="B334" s="1" t="s">
        <v>402</v>
      </c>
      <c r="C334" s="2" t="s">
        <v>466</v>
      </c>
      <c r="D334" s="2" t="s">
        <v>4</v>
      </c>
      <c r="E334" s="2" t="s">
        <v>6</v>
      </c>
      <c r="F334" s="1">
        <v>19.092835947435354</v>
      </c>
    </row>
    <row r="335">
      <c r="A335" s="2" t="s">
        <v>6</v>
      </c>
      <c r="B335" s="1" t="s">
        <v>403</v>
      </c>
      <c r="C335" s="2" t="s">
        <v>466</v>
      </c>
      <c r="D335" s="2" t="s">
        <v>4</v>
      </c>
      <c r="E335" s="2" t="s">
        <v>6</v>
      </c>
      <c r="F335" s="1">
        <v>15.601560156015601</v>
      </c>
    </row>
    <row r="336">
      <c r="A336" s="2" t="s">
        <v>7</v>
      </c>
      <c r="B336" s="1" t="s">
        <v>404</v>
      </c>
      <c r="C336" s="2" t="s">
        <v>466</v>
      </c>
      <c r="D336" s="2" t="s">
        <v>4</v>
      </c>
      <c r="E336" s="2" t="s">
        <v>6</v>
      </c>
      <c r="F336" s="1">
        <v>11.46717907394781</v>
      </c>
    </row>
    <row r="337">
      <c r="A337" s="2" t="s">
        <v>8</v>
      </c>
      <c r="B337" s="1" t="s">
        <v>408</v>
      </c>
      <c r="C337" s="2" t="s">
        <v>466</v>
      </c>
      <c r="D337" s="2" t="s">
        <v>4</v>
      </c>
      <c r="E337" s="2" t="s">
        <v>6</v>
      </c>
      <c r="F337" s="1">
        <v>9.725574327344239</v>
      </c>
    </row>
    <row r="338">
      <c r="A338" s="2" t="s">
        <v>9</v>
      </c>
      <c r="B338" s="1" t="s">
        <v>409</v>
      </c>
      <c r="C338" s="2" t="s">
        <v>466</v>
      </c>
      <c r="D338" s="2" t="s">
        <v>4</v>
      </c>
      <c r="E338" s="2" t="s">
        <v>6</v>
      </c>
      <c r="F338" s="1">
        <v>13.697499793712353</v>
      </c>
    </row>
    <row r="339">
      <c r="A339" s="2" t="s">
        <v>10</v>
      </c>
      <c r="B339" s="1" t="s">
        <v>407</v>
      </c>
      <c r="C339" s="2" t="s">
        <v>466</v>
      </c>
      <c r="D339" s="2" t="s">
        <v>4</v>
      </c>
      <c r="E339" s="2" t="s">
        <v>6</v>
      </c>
      <c r="F339" s="1">
        <v>14.61241832399043</v>
      </c>
    </row>
    <row r="340">
      <c r="A340" s="2" t="s">
        <v>11</v>
      </c>
      <c r="B340" s="1" t="s">
        <v>406</v>
      </c>
      <c r="C340" s="2" t="s">
        <v>466</v>
      </c>
      <c r="D340" s="2" t="s">
        <v>4</v>
      </c>
      <c r="E340" s="2" t="s">
        <v>6</v>
      </c>
      <c r="F340" s="1">
        <v>16.7523293846027</v>
      </c>
    </row>
    <row r="341">
      <c r="A341" s="2" t="s">
        <v>12</v>
      </c>
      <c r="B341" s="1" t="s">
        <v>405</v>
      </c>
      <c r="C341" s="2" t="s">
        <v>466</v>
      </c>
      <c r="D341" s="2" t="s">
        <v>4</v>
      </c>
      <c r="E341" s="2" t="s">
        <v>6</v>
      </c>
      <c r="F341" s="1">
        <v>19.5621623309703</v>
      </c>
    </row>
    <row r="342">
      <c r="A342" s="2" t="s">
        <v>13</v>
      </c>
      <c r="B342" s="1" t="s">
        <v>410</v>
      </c>
      <c r="C342" s="2" t="s">
        <v>466</v>
      </c>
      <c r="D342" s="2" t="s">
        <v>4</v>
      </c>
      <c r="E342" s="2" t="s">
        <v>6</v>
      </c>
      <c r="F342" s="1">
        <v>3.7277918781725887</v>
      </c>
    </row>
    <row r="343">
      <c r="A343" s="2" t="s">
        <v>14</v>
      </c>
      <c r="B343" s="1" t="s">
        <v>412</v>
      </c>
      <c r="C343" s="2" t="s">
        <v>466</v>
      </c>
      <c r="D343" s="2" t="s">
        <v>4</v>
      </c>
      <c r="E343" s="2" t="s">
        <v>6</v>
      </c>
      <c r="F343" s="1">
        <v>19.481338927974257</v>
      </c>
    </row>
    <row r="344">
      <c r="A344" s="2" t="s">
        <v>15</v>
      </c>
      <c r="B344" s="1" t="s">
        <v>411</v>
      </c>
      <c r="C344" s="2" t="s">
        <v>466</v>
      </c>
      <c r="D344" s="2" t="s">
        <v>4</v>
      </c>
      <c r="E344" s="2" t="s">
        <v>6</v>
      </c>
      <c r="F344" s="1">
        <v>7.720499534702037</v>
      </c>
    </row>
    <row r="345">
      <c r="A345" s="2" t="s">
        <v>16</v>
      </c>
      <c r="B345" s="1" t="s">
        <v>413</v>
      </c>
      <c r="C345" s="2" t="s">
        <v>466</v>
      </c>
      <c r="D345" s="2" t="s">
        <v>4</v>
      </c>
      <c r="E345" s="2" t="s">
        <v>6</v>
      </c>
      <c r="F345" s="1">
        <v>14.269324537501793</v>
      </c>
    </row>
    <row r="346">
      <c r="A346" s="2" t="s">
        <v>17</v>
      </c>
      <c r="B346" s="1" t="s">
        <v>414</v>
      </c>
      <c r="C346" s="2" t="s">
        <v>466</v>
      </c>
      <c r="D346" s="2" t="s">
        <v>4</v>
      </c>
      <c r="E346" s="2" t="s">
        <v>6</v>
      </c>
      <c r="F346" s="1">
        <v>14.131252578695726</v>
      </c>
    </row>
    <row r="347">
      <c r="A347" s="2" t="s">
        <v>18</v>
      </c>
      <c r="B347" s="1" t="s">
        <v>415</v>
      </c>
      <c r="C347" s="2" t="s">
        <v>466</v>
      </c>
      <c r="D347" s="2" t="s">
        <v>4</v>
      </c>
      <c r="E347" s="2" t="s">
        <v>6</v>
      </c>
      <c r="F347" s="1">
        <v>23.159282986050275</v>
      </c>
    </row>
    <row r="348">
      <c r="A348" s="2" t="s">
        <v>19</v>
      </c>
      <c r="B348" s="1" t="s">
        <v>416</v>
      </c>
      <c r="C348" s="2" t="s">
        <v>466</v>
      </c>
      <c r="D348" s="2" t="s">
        <v>4</v>
      </c>
      <c r="E348" s="2" t="s">
        <v>6</v>
      </c>
      <c r="F348" s="1">
        <v>11.056118032293274</v>
      </c>
    </row>
    <row r="349">
      <c r="A349" s="2" t="s">
        <v>20</v>
      </c>
      <c r="B349" s="1" t="s">
        <v>417</v>
      </c>
      <c r="C349" s="2" t="s">
        <v>466</v>
      </c>
      <c r="D349" s="2" t="s">
        <v>4</v>
      </c>
      <c r="E349" s="2" t="s">
        <v>6</v>
      </c>
      <c r="F349" s="1">
        <v>13.24112338702876</v>
      </c>
    </row>
    <row r="350">
      <c r="A350" s="2" t="s">
        <v>21</v>
      </c>
      <c r="B350" s="1" t="s">
        <v>419</v>
      </c>
      <c r="C350" s="2" t="s">
        <v>466</v>
      </c>
      <c r="D350" s="2" t="s">
        <v>4</v>
      </c>
      <c r="E350" s="2" t="s">
        <v>6</v>
      </c>
      <c r="F350" s="1">
        <v>7.87037037037037</v>
      </c>
    </row>
    <row r="351">
      <c r="A351" s="2" t="s">
        <v>22</v>
      </c>
      <c r="B351" s="1" t="s">
        <v>420</v>
      </c>
      <c r="C351" s="2" t="s">
        <v>466</v>
      </c>
      <c r="D351" s="2" t="s">
        <v>4</v>
      </c>
      <c r="E351" s="2" t="s">
        <v>6</v>
      </c>
      <c r="F351" s="1">
        <v>12.09432219995045</v>
      </c>
    </row>
    <row r="352">
      <c r="A352" s="2" t="s">
        <v>23</v>
      </c>
      <c r="B352" s="1" t="s">
        <v>421</v>
      </c>
      <c r="C352" s="2" t="s">
        <v>466</v>
      </c>
      <c r="D352" s="2" t="s">
        <v>4</v>
      </c>
      <c r="E352" s="2" t="s">
        <v>6</v>
      </c>
      <c r="F352" s="1">
        <v>15.938379163263454</v>
      </c>
    </row>
    <row r="353">
      <c r="A353" s="2" t="s">
        <v>24</v>
      </c>
      <c r="B353" s="1" t="s">
        <v>422</v>
      </c>
      <c r="C353" s="2" t="s">
        <v>466</v>
      </c>
      <c r="D353" s="2" t="s">
        <v>4</v>
      </c>
      <c r="E353" s="2" t="s">
        <v>6</v>
      </c>
      <c r="F353" s="1">
        <v>26.00076780790842</v>
      </c>
    </row>
    <row r="354">
      <c r="A354" s="2" t="s">
        <v>25</v>
      </c>
      <c r="B354" s="1" t="s">
        <v>423</v>
      </c>
      <c r="C354" s="2" t="s">
        <v>466</v>
      </c>
      <c r="D354" s="2" t="s">
        <v>4</v>
      </c>
      <c r="E354" s="2" t="s">
        <v>6</v>
      </c>
      <c r="F354" s="1">
        <v>18.581629341123012</v>
      </c>
    </row>
    <row r="355">
      <c r="A355" s="2" t="s">
        <v>26</v>
      </c>
      <c r="B355" s="1" t="s">
        <v>424</v>
      </c>
      <c r="C355" s="2" t="s">
        <v>466</v>
      </c>
      <c r="D355" s="2" t="s">
        <v>4</v>
      </c>
      <c r="E355" s="2" t="s">
        <v>6</v>
      </c>
      <c r="F355" s="1">
        <v>14.531499288517097</v>
      </c>
    </row>
    <row r="356">
      <c r="A356" s="2" t="s">
        <v>27</v>
      </c>
      <c r="B356" s="1" t="s">
        <v>426</v>
      </c>
      <c r="C356" s="2" t="s">
        <v>466</v>
      </c>
      <c r="D356" s="2" t="s">
        <v>4</v>
      </c>
      <c r="E356" s="2" t="s">
        <v>6</v>
      </c>
      <c r="F356" s="1">
        <v>14.10164870829547</v>
      </c>
    </row>
    <row r="357">
      <c r="A357" s="2" t="s">
        <v>28</v>
      </c>
      <c r="B357" s="1" t="s">
        <v>425</v>
      </c>
      <c r="C357" s="2" t="s">
        <v>466</v>
      </c>
      <c r="D357" s="2" t="s">
        <v>4</v>
      </c>
      <c r="E357" s="2" t="s">
        <v>6</v>
      </c>
      <c r="F357" s="1">
        <v>4.802138684445032</v>
      </c>
    </row>
    <row r="358">
      <c r="A358" s="2" t="s">
        <v>29</v>
      </c>
      <c r="B358" s="1" t="s">
        <v>427</v>
      </c>
      <c r="C358" s="2" t="s">
        <v>466</v>
      </c>
      <c r="D358" s="2" t="s">
        <v>4</v>
      </c>
      <c r="E358" s="2" t="s">
        <v>6</v>
      </c>
      <c r="F358" s="1">
        <v>16.05385810460901</v>
      </c>
    </row>
    <row r="359">
      <c r="A359" s="2" t="s">
        <v>30</v>
      </c>
      <c r="B359" s="1" t="s">
        <v>428</v>
      </c>
      <c r="C359" s="2" t="s">
        <v>466</v>
      </c>
      <c r="D359" s="2" t="s">
        <v>4</v>
      </c>
      <c r="E359" s="2" t="s">
        <v>6</v>
      </c>
      <c r="F359" s="1">
        <v>16.952695499487866</v>
      </c>
    </row>
    <row r="360">
      <c r="A360" s="2" t="s">
        <v>31</v>
      </c>
      <c r="B360" s="1" t="s">
        <v>429</v>
      </c>
      <c r="C360" s="2" t="s">
        <v>466</v>
      </c>
      <c r="D360" s="2" t="s">
        <v>4</v>
      </c>
      <c r="E360" s="2" t="s">
        <v>6</v>
      </c>
      <c r="F360" s="1">
        <v>11.288979365226242</v>
      </c>
    </row>
    <row r="361">
      <c r="A361" s="2" t="s">
        <v>32</v>
      </c>
      <c r="B361" s="1" t="s">
        <v>430</v>
      </c>
      <c r="C361" s="2" t="s">
        <v>466</v>
      </c>
      <c r="D361" s="2" t="s">
        <v>4</v>
      </c>
      <c r="E361" s="2" t="s">
        <v>6</v>
      </c>
      <c r="F361" s="1">
        <v>22.524242192868595</v>
      </c>
    </row>
    <row r="362">
      <c r="A362" s="2" t="s">
        <v>33</v>
      </c>
      <c r="B362" s="1" t="s">
        <v>431</v>
      </c>
      <c r="C362" s="2" t="s">
        <v>466</v>
      </c>
      <c r="D362" s="2" t="s">
        <v>4</v>
      </c>
      <c r="E362" s="2" t="s">
        <v>6</v>
      </c>
      <c r="F362" s="1">
        <v>14.567106051527862</v>
      </c>
    </row>
    <row r="363">
      <c r="A363" s="2" t="s">
        <v>34</v>
      </c>
      <c r="B363" s="1" t="s">
        <v>432</v>
      </c>
      <c r="C363" s="2" t="s">
        <v>466</v>
      </c>
      <c r="D363" s="2" t="s">
        <v>4</v>
      </c>
      <c r="E363" s="2" t="s">
        <v>6</v>
      </c>
      <c r="F363" s="1">
        <v>14.039614479775366</v>
      </c>
    </row>
    <row r="364">
      <c r="A364" s="2" t="s">
        <v>35</v>
      </c>
      <c r="B364" s="1" t="s">
        <v>433</v>
      </c>
      <c r="C364" s="2" t="s">
        <v>466</v>
      </c>
      <c r="D364" s="2" t="s">
        <v>4</v>
      </c>
      <c r="E364" s="2" t="s">
        <v>6</v>
      </c>
      <c r="F364" s="1">
        <v>12.829393998171188</v>
      </c>
    </row>
    <row r="365">
      <c r="A365" s="2" t="s">
        <v>3</v>
      </c>
      <c r="B365" s="1" t="s">
        <v>418</v>
      </c>
      <c r="C365" s="2" t="s">
        <v>467</v>
      </c>
      <c r="D365" s="2" t="s">
        <v>4</v>
      </c>
      <c r="E365" s="2" t="s">
        <v>6</v>
      </c>
      <c r="F365" s="1">
        <v>14.906748999268219</v>
      </c>
    </row>
    <row r="366">
      <c r="A366" s="2" t="s">
        <v>4</v>
      </c>
      <c r="B366" s="1" t="s">
        <v>401</v>
      </c>
      <c r="C366" s="2" t="s">
        <v>467</v>
      </c>
      <c r="D366" s="2" t="s">
        <v>4</v>
      </c>
      <c r="E366" s="2" t="s">
        <v>6</v>
      </c>
      <c r="F366" s="1">
        <v>13.056539824372207</v>
      </c>
    </row>
    <row r="367">
      <c r="A367" s="2" t="s">
        <v>5</v>
      </c>
      <c r="B367" s="1" t="s">
        <v>402</v>
      </c>
      <c r="C367" s="2" t="s">
        <v>467</v>
      </c>
      <c r="D367" s="2" t="s">
        <v>4</v>
      </c>
      <c r="E367" s="2" t="s">
        <v>6</v>
      </c>
      <c r="F367" s="1">
        <v>17.42101631011092</v>
      </c>
    </row>
    <row r="368">
      <c r="A368" s="2" t="s">
        <v>6</v>
      </c>
      <c r="B368" s="1" t="s">
        <v>403</v>
      </c>
      <c r="C368" s="2" t="s">
        <v>467</v>
      </c>
      <c r="D368" s="2" t="s">
        <v>4</v>
      </c>
      <c r="E368" s="2" t="s">
        <v>6</v>
      </c>
      <c r="F368" s="1">
        <v>16.731517509727627</v>
      </c>
    </row>
    <row r="369">
      <c r="A369" s="2" t="s">
        <v>7</v>
      </c>
      <c r="B369" s="1" t="s">
        <v>404</v>
      </c>
      <c r="C369" s="2" t="s">
        <v>467</v>
      </c>
      <c r="D369" s="2" t="s">
        <v>4</v>
      </c>
      <c r="E369" s="2" t="s">
        <v>6</v>
      </c>
      <c r="F369" s="1">
        <v>10.71937542598674</v>
      </c>
    </row>
    <row r="370">
      <c r="A370" s="2" t="s">
        <v>8</v>
      </c>
      <c r="B370" s="1" t="s">
        <v>408</v>
      </c>
      <c r="C370" s="2" t="s">
        <v>467</v>
      </c>
      <c r="D370" s="2" t="s">
        <v>4</v>
      </c>
      <c r="E370" s="2" t="s">
        <v>6</v>
      </c>
      <c r="F370" s="1">
        <v>10.457516339869281</v>
      </c>
    </row>
    <row r="371">
      <c r="A371" s="2" t="s">
        <v>9</v>
      </c>
      <c r="B371" s="1" t="s">
        <v>409</v>
      </c>
      <c r="C371" s="2" t="s">
        <v>467</v>
      </c>
      <c r="D371" s="2" t="s">
        <v>4</v>
      </c>
      <c r="E371" s="2" t="s">
        <v>6</v>
      </c>
      <c r="F371" s="1">
        <v>13.06751549673312</v>
      </c>
    </row>
    <row r="372">
      <c r="A372" s="2" t="s">
        <v>10</v>
      </c>
      <c r="B372" s="1" t="s">
        <v>407</v>
      </c>
      <c r="C372" s="2" t="s">
        <v>467</v>
      </c>
      <c r="D372" s="2" t="s">
        <v>4</v>
      </c>
      <c r="E372" s="2" t="s">
        <v>6</v>
      </c>
      <c r="F372" s="1">
        <v>13.959424140975324</v>
      </c>
    </row>
    <row r="373">
      <c r="A373" s="2" t="s">
        <v>11</v>
      </c>
      <c r="B373" s="1" t="s">
        <v>406</v>
      </c>
      <c r="C373" s="2" t="s">
        <v>467</v>
      </c>
      <c r="D373" s="2" t="s">
        <v>4</v>
      </c>
      <c r="E373" s="2" t="s">
        <v>6</v>
      </c>
      <c r="F373" s="1">
        <v>16.956654034466542</v>
      </c>
    </row>
    <row r="374">
      <c r="A374" s="2" t="s">
        <v>12</v>
      </c>
      <c r="B374" s="1" t="s">
        <v>405</v>
      </c>
      <c r="C374" s="2" t="s">
        <v>467</v>
      </c>
      <c r="D374" s="2" t="s">
        <v>4</v>
      </c>
      <c r="E374" s="2" t="s">
        <v>6</v>
      </c>
      <c r="F374" s="1">
        <v>18.332014559265705</v>
      </c>
    </row>
    <row r="375">
      <c r="A375" s="2" t="s">
        <v>13</v>
      </c>
      <c r="B375" s="1" t="s">
        <v>410</v>
      </c>
      <c r="C375" s="2" t="s">
        <v>467</v>
      </c>
      <c r="D375" s="2" t="s">
        <v>4</v>
      </c>
      <c r="E375" s="2" t="s">
        <v>6</v>
      </c>
      <c r="F375" s="1">
        <v>3.32676851013999</v>
      </c>
    </row>
    <row r="376">
      <c r="A376" s="2" t="s">
        <v>14</v>
      </c>
      <c r="B376" s="1" t="s">
        <v>412</v>
      </c>
      <c r="C376" s="2" t="s">
        <v>467</v>
      </c>
      <c r="D376" s="2" t="s">
        <v>4</v>
      </c>
      <c r="E376" s="2" t="s">
        <v>6</v>
      </c>
      <c r="F376" s="1">
        <v>16.32931039944249</v>
      </c>
    </row>
    <row r="377">
      <c r="A377" s="2" t="s">
        <v>15</v>
      </c>
      <c r="B377" s="1" t="s">
        <v>411</v>
      </c>
      <c r="C377" s="2" t="s">
        <v>467</v>
      </c>
      <c r="D377" s="2" t="s">
        <v>4</v>
      </c>
      <c r="E377" s="2" t="s">
        <v>6</v>
      </c>
      <c r="F377" s="1">
        <v>5.146091829149751</v>
      </c>
    </row>
    <row r="378">
      <c r="A378" s="2" t="s">
        <v>16</v>
      </c>
      <c r="B378" s="1" t="s">
        <v>413</v>
      </c>
      <c r="C378" s="2" t="s">
        <v>467</v>
      </c>
      <c r="D378" s="2" t="s">
        <v>4</v>
      </c>
      <c r="E378" s="2" t="s">
        <v>6</v>
      </c>
      <c r="F378" s="1">
        <v>13.483227299016773</v>
      </c>
    </row>
    <row r="379">
      <c r="A379" s="2" t="s">
        <v>17</v>
      </c>
      <c r="B379" s="1" t="s">
        <v>414</v>
      </c>
      <c r="C379" s="2" t="s">
        <v>467</v>
      </c>
      <c r="D379" s="2" t="s">
        <v>4</v>
      </c>
      <c r="E379" s="2" t="s">
        <v>6</v>
      </c>
      <c r="F379" s="1">
        <v>13.63133003358887</v>
      </c>
    </row>
    <row r="380">
      <c r="A380" s="2" t="s">
        <v>18</v>
      </c>
      <c r="B380" s="1" t="s">
        <v>415</v>
      </c>
      <c r="C380" s="2" t="s">
        <v>467</v>
      </c>
      <c r="D380" s="2" t="s">
        <v>4</v>
      </c>
      <c r="E380" s="2" t="s">
        <v>6</v>
      </c>
      <c r="F380" s="1">
        <v>21.356205207592343</v>
      </c>
    </row>
    <row r="381">
      <c r="A381" s="2" t="s">
        <v>19</v>
      </c>
      <c r="B381" s="1" t="s">
        <v>416</v>
      </c>
      <c r="C381" s="2" t="s">
        <v>467</v>
      </c>
      <c r="D381" s="2" t="s">
        <v>4</v>
      </c>
      <c r="E381" s="2" t="s">
        <v>6</v>
      </c>
      <c r="F381" s="1">
        <v>10.808993082244427</v>
      </c>
    </row>
    <row r="382">
      <c r="A382" s="2" t="s">
        <v>20</v>
      </c>
      <c r="B382" s="1" t="s">
        <v>417</v>
      </c>
      <c r="C382" s="2" t="s">
        <v>467</v>
      </c>
      <c r="D382" s="2" t="s">
        <v>4</v>
      </c>
      <c r="E382" s="2" t="s">
        <v>6</v>
      </c>
      <c r="F382" s="1">
        <v>11.82053494391717</v>
      </c>
    </row>
    <row r="383">
      <c r="A383" s="2" t="s">
        <v>21</v>
      </c>
      <c r="B383" s="1" t="s">
        <v>419</v>
      </c>
      <c r="C383" s="2" t="s">
        <v>467</v>
      </c>
      <c r="D383" s="2" t="s">
        <v>4</v>
      </c>
      <c r="E383" s="2" t="s">
        <v>6</v>
      </c>
      <c r="F383" s="1">
        <v>8.727542825309873</v>
      </c>
    </row>
    <row r="384">
      <c r="A384" s="2" t="s">
        <v>22</v>
      </c>
      <c r="B384" s="1" t="s">
        <v>420</v>
      </c>
      <c r="C384" s="2" t="s">
        <v>467</v>
      </c>
      <c r="D384" s="2" t="s">
        <v>4</v>
      </c>
      <c r="E384" s="2" t="s">
        <v>6</v>
      </c>
      <c r="F384" s="1">
        <v>11.690788735554808</v>
      </c>
    </row>
    <row r="385">
      <c r="A385" s="2" t="s">
        <v>23</v>
      </c>
      <c r="B385" s="1" t="s">
        <v>421</v>
      </c>
      <c r="C385" s="2" t="s">
        <v>467</v>
      </c>
      <c r="D385" s="2" t="s">
        <v>4</v>
      </c>
      <c r="E385" s="2" t="s">
        <v>6</v>
      </c>
      <c r="F385" s="1">
        <v>13.625819238305443</v>
      </c>
    </row>
    <row r="386">
      <c r="A386" s="2" t="s">
        <v>24</v>
      </c>
      <c r="B386" s="1" t="s">
        <v>422</v>
      </c>
      <c r="C386" s="2" t="s">
        <v>467</v>
      </c>
      <c r="D386" s="2" t="s">
        <v>4</v>
      </c>
      <c r="E386" s="2" t="s">
        <v>6</v>
      </c>
      <c r="F386" s="1">
        <v>23.624860752044054</v>
      </c>
    </row>
    <row r="387">
      <c r="A387" s="2" t="s">
        <v>25</v>
      </c>
      <c r="B387" s="1" t="s">
        <v>423</v>
      </c>
      <c r="C387" s="2" t="s">
        <v>467</v>
      </c>
      <c r="D387" s="2" t="s">
        <v>4</v>
      </c>
      <c r="E387" s="2" t="s">
        <v>6</v>
      </c>
      <c r="F387" s="1">
        <v>17.160520144958433</v>
      </c>
    </row>
    <row r="388">
      <c r="A388" s="2" t="s">
        <v>26</v>
      </c>
      <c r="B388" s="1" t="s">
        <v>424</v>
      </c>
      <c r="C388" s="2" t="s">
        <v>467</v>
      </c>
      <c r="D388" s="2" t="s">
        <v>4</v>
      </c>
      <c r="E388" s="2" t="s">
        <v>6</v>
      </c>
      <c r="F388" s="1">
        <v>14.2990892841944</v>
      </c>
    </row>
    <row r="389">
      <c r="A389" s="2" t="s">
        <v>27</v>
      </c>
      <c r="B389" s="1" t="s">
        <v>426</v>
      </c>
      <c r="C389" s="2" t="s">
        <v>467</v>
      </c>
      <c r="D389" s="2" t="s">
        <v>4</v>
      </c>
      <c r="E389" s="2" t="s">
        <v>6</v>
      </c>
      <c r="F389" s="1">
        <v>12.916372241302811</v>
      </c>
    </row>
    <row r="390">
      <c r="A390" s="2" t="s">
        <v>28</v>
      </c>
      <c r="B390" s="1" t="s">
        <v>425</v>
      </c>
      <c r="C390" s="2" t="s">
        <v>467</v>
      </c>
      <c r="D390" s="2" t="s">
        <v>4</v>
      </c>
      <c r="E390" s="2" t="s">
        <v>6</v>
      </c>
      <c r="F390" s="1">
        <v>4.244183120564997</v>
      </c>
    </row>
    <row r="391">
      <c r="A391" s="2" t="s">
        <v>29</v>
      </c>
      <c r="B391" s="1" t="s">
        <v>427</v>
      </c>
      <c r="C391" s="2" t="s">
        <v>467</v>
      </c>
      <c r="D391" s="2" t="s">
        <v>4</v>
      </c>
      <c r="E391" s="2" t="s">
        <v>6</v>
      </c>
      <c r="F391" s="1">
        <v>13.854444423725969</v>
      </c>
    </row>
    <row r="392">
      <c r="A392" s="2" t="s">
        <v>30</v>
      </c>
      <c r="B392" s="1" t="s">
        <v>428</v>
      </c>
      <c r="C392" s="2" t="s">
        <v>467</v>
      </c>
      <c r="D392" s="2" t="s">
        <v>4</v>
      </c>
      <c r="E392" s="2" t="s">
        <v>6</v>
      </c>
      <c r="F392" s="1">
        <v>16.26101114682921</v>
      </c>
    </row>
    <row r="393">
      <c r="A393" s="2" t="s">
        <v>31</v>
      </c>
      <c r="B393" s="1" t="s">
        <v>429</v>
      </c>
      <c r="C393" s="2" t="s">
        <v>467</v>
      </c>
      <c r="D393" s="2" t="s">
        <v>4</v>
      </c>
      <c r="E393" s="2" t="s">
        <v>6</v>
      </c>
      <c r="F393" s="1">
        <v>9.187553348335532</v>
      </c>
    </row>
    <row r="394">
      <c r="A394" s="2" t="s">
        <v>32</v>
      </c>
      <c r="B394" s="1" t="s">
        <v>430</v>
      </c>
      <c r="C394" s="2" t="s">
        <v>467</v>
      </c>
      <c r="D394" s="2" t="s">
        <v>4</v>
      </c>
      <c r="E394" s="2" t="s">
        <v>6</v>
      </c>
      <c r="F394" s="1">
        <v>21.734191594093147</v>
      </c>
    </row>
    <row r="395">
      <c r="A395" s="2" t="s">
        <v>33</v>
      </c>
      <c r="B395" s="1" t="s">
        <v>431</v>
      </c>
      <c r="C395" s="2" t="s">
        <v>467</v>
      </c>
      <c r="D395" s="2" t="s">
        <v>4</v>
      </c>
      <c r="E395" s="2" t="s">
        <v>6</v>
      </c>
      <c r="F395" s="1">
        <v>13.377778059430035</v>
      </c>
    </row>
    <row r="396">
      <c r="A396" s="2" t="s">
        <v>34</v>
      </c>
      <c r="B396" s="1" t="s">
        <v>432</v>
      </c>
      <c r="C396" s="2" t="s">
        <v>467</v>
      </c>
      <c r="D396" s="2" t="s">
        <v>4</v>
      </c>
      <c r="E396" s="2" t="s">
        <v>6</v>
      </c>
      <c r="F396" s="1">
        <v>14.36348301684259</v>
      </c>
    </row>
    <row r="397">
      <c r="A397" s="2" t="s">
        <v>35</v>
      </c>
      <c r="B397" s="1" t="s">
        <v>433</v>
      </c>
      <c r="C397" s="2" t="s">
        <v>467</v>
      </c>
      <c r="D397" s="2" t="s">
        <v>4</v>
      </c>
      <c r="E397" s="2" t="s">
        <v>6</v>
      </c>
      <c r="F397" s="1">
        <v>12.239182187368716</v>
      </c>
    </row>
    <row r="398">
      <c r="A398" s="2" t="s">
        <v>3</v>
      </c>
      <c r="B398" s="1" t="s">
        <v>418</v>
      </c>
      <c r="C398" s="2" t="s">
        <v>434</v>
      </c>
      <c r="D398" s="2" t="s">
        <v>4</v>
      </c>
      <c r="E398" s="2" t="s">
        <v>6</v>
      </c>
      <c r="F398" s="1">
        <v>15.295087075907613</v>
      </c>
    </row>
    <row r="399">
      <c r="A399" s="2" t="s">
        <v>4</v>
      </c>
      <c r="B399" s="1" t="s">
        <v>401</v>
      </c>
      <c r="C399" s="2" t="s">
        <v>434</v>
      </c>
      <c r="D399" s="2" t="s">
        <v>4</v>
      </c>
      <c r="E399" s="2" t="s">
        <v>6</v>
      </c>
      <c r="F399" s="1">
        <v>14.98838109992254</v>
      </c>
    </row>
    <row r="400">
      <c r="A400" s="2" t="s">
        <v>5</v>
      </c>
      <c r="B400" s="1" t="s">
        <v>402</v>
      </c>
      <c r="C400" s="2" t="s">
        <v>434</v>
      </c>
      <c r="D400" s="2" t="s">
        <v>4</v>
      </c>
      <c r="E400" s="2" t="s">
        <v>6</v>
      </c>
      <c r="F400" s="1">
        <v>16.24290215504895</v>
      </c>
    </row>
    <row r="401">
      <c r="A401" s="2" t="s">
        <v>6</v>
      </c>
      <c r="B401" s="1" t="s">
        <v>403</v>
      </c>
      <c r="C401" s="2" t="s">
        <v>434</v>
      </c>
      <c r="D401" s="2" t="s">
        <v>4</v>
      </c>
      <c r="E401" s="2" t="s">
        <v>6</v>
      </c>
      <c r="F401" s="1">
        <v>13.842798900161183</v>
      </c>
    </row>
    <row r="402">
      <c r="A402" s="2" t="s">
        <v>7</v>
      </c>
      <c r="B402" s="1" t="s">
        <v>404</v>
      </c>
      <c r="C402" s="2" t="s">
        <v>434</v>
      </c>
      <c r="D402" s="2" t="s">
        <v>4</v>
      </c>
      <c r="E402" s="2" t="s">
        <v>6</v>
      </c>
      <c r="F402" s="1">
        <v>11.687588893698596</v>
      </c>
    </row>
    <row r="403">
      <c r="A403" s="2" t="s">
        <v>8</v>
      </c>
      <c r="B403" s="1" t="s">
        <v>408</v>
      </c>
      <c r="C403" s="2" t="s">
        <v>434</v>
      </c>
      <c r="D403" s="2" t="s">
        <v>4</v>
      </c>
      <c r="E403" s="2" t="s">
        <v>6</v>
      </c>
      <c r="F403" s="1">
        <v>9.913303653503002</v>
      </c>
    </row>
    <row r="404">
      <c r="A404" s="2" t="s">
        <v>9</v>
      </c>
      <c r="B404" s="1" t="s">
        <v>409</v>
      </c>
      <c r="C404" s="2" t="s">
        <v>434</v>
      </c>
      <c r="D404" s="2" t="s">
        <v>4</v>
      </c>
      <c r="E404" s="2" t="s">
        <v>6</v>
      </c>
      <c r="F404" s="1">
        <v>10.033160445540345</v>
      </c>
    </row>
    <row r="405">
      <c r="A405" s="2" t="s">
        <v>10</v>
      </c>
      <c r="B405" s="1" t="s">
        <v>407</v>
      </c>
      <c r="C405" s="2" t="s">
        <v>434</v>
      </c>
      <c r="D405" s="2" t="s">
        <v>4</v>
      </c>
      <c r="E405" s="2" t="s">
        <v>6</v>
      </c>
      <c r="F405" s="1">
        <v>13.343994772455655</v>
      </c>
    </row>
    <row r="406">
      <c r="A406" s="2" t="s">
        <v>11</v>
      </c>
      <c r="B406" s="1" t="s">
        <v>406</v>
      </c>
      <c r="C406" s="2" t="s">
        <v>434</v>
      </c>
      <c r="D406" s="2" t="s">
        <v>4</v>
      </c>
      <c r="E406" s="2" t="s">
        <v>6</v>
      </c>
      <c r="F406" s="1">
        <v>18.219275994001652</v>
      </c>
    </row>
    <row r="407">
      <c r="A407" s="2" t="s">
        <v>12</v>
      </c>
      <c r="B407" s="1" t="s">
        <v>405</v>
      </c>
      <c r="C407" s="2" t="s">
        <v>434</v>
      </c>
      <c r="D407" s="2" t="s">
        <v>4</v>
      </c>
      <c r="E407" s="2" t="s">
        <v>6</v>
      </c>
      <c r="F407" s="1">
        <v>18.250319284802043</v>
      </c>
    </row>
    <row r="408">
      <c r="A408" s="2" t="s">
        <v>13</v>
      </c>
      <c r="B408" s="1" t="s">
        <v>410</v>
      </c>
      <c r="C408" s="2" t="s">
        <v>434</v>
      </c>
      <c r="D408" s="2" t="s">
        <v>4</v>
      </c>
      <c r="E408" s="2" t="s">
        <v>6</v>
      </c>
      <c r="F408" s="1">
        <v>9.978540772532188</v>
      </c>
    </row>
    <row r="409">
      <c r="A409" s="2" t="s">
        <v>14</v>
      </c>
      <c r="B409" s="1" t="s">
        <v>412</v>
      </c>
      <c r="C409" s="2" t="s">
        <v>434</v>
      </c>
      <c r="D409" s="2" t="s">
        <v>4</v>
      </c>
      <c r="E409" s="2" t="s">
        <v>6</v>
      </c>
      <c r="F409" s="1">
        <v>17.550347710736826</v>
      </c>
    </row>
    <row r="410">
      <c r="A410" s="2" t="s">
        <v>15</v>
      </c>
      <c r="B410" s="1" t="s">
        <v>411</v>
      </c>
      <c r="C410" s="2" t="s">
        <v>434</v>
      </c>
      <c r="D410" s="2" t="s">
        <v>4</v>
      </c>
      <c r="E410" s="2" t="s">
        <v>6</v>
      </c>
      <c r="F410" s="1">
        <v>6.799030358998038</v>
      </c>
    </row>
    <row r="411">
      <c r="A411" s="2" t="s">
        <v>16</v>
      </c>
      <c r="B411" s="1" t="s">
        <v>413</v>
      </c>
      <c r="C411" s="2" t="s">
        <v>434</v>
      </c>
      <c r="D411" s="2" t="s">
        <v>4</v>
      </c>
      <c r="E411" s="2" t="s">
        <v>6</v>
      </c>
      <c r="F411" s="1">
        <v>15.180439810565733</v>
      </c>
    </row>
    <row r="412">
      <c r="A412" s="2" t="s">
        <v>17</v>
      </c>
      <c r="B412" s="1" t="s">
        <v>414</v>
      </c>
      <c r="C412" s="2" t="s">
        <v>434</v>
      </c>
      <c r="D412" s="2" t="s">
        <v>4</v>
      </c>
      <c r="E412" s="2" t="s">
        <v>6</v>
      </c>
      <c r="F412" s="1">
        <v>13.354544833114797</v>
      </c>
    </row>
    <row r="413">
      <c r="A413" s="2" t="s">
        <v>18</v>
      </c>
      <c r="B413" s="1" t="s">
        <v>415</v>
      </c>
      <c r="C413" s="2" t="s">
        <v>434</v>
      </c>
      <c r="D413" s="2" t="s">
        <v>4</v>
      </c>
      <c r="E413" s="2" t="s">
        <v>6</v>
      </c>
      <c r="F413" s="1">
        <v>20.856568913215305</v>
      </c>
    </row>
    <row r="414">
      <c r="A414" s="2" t="s">
        <v>19</v>
      </c>
      <c r="B414" s="1" t="s">
        <v>416</v>
      </c>
      <c r="C414" s="2" t="s">
        <v>434</v>
      </c>
      <c r="D414" s="2" t="s">
        <v>4</v>
      </c>
      <c r="E414" s="2" t="s">
        <v>6</v>
      </c>
      <c r="F414" s="1">
        <v>11.50232420136485</v>
      </c>
    </row>
    <row r="415">
      <c r="A415" s="2" t="s">
        <v>20</v>
      </c>
      <c r="B415" s="1" t="s">
        <v>417</v>
      </c>
      <c r="C415" s="2" t="s">
        <v>434</v>
      </c>
      <c r="D415" s="2" t="s">
        <v>4</v>
      </c>
      <c r="E415" s="2" t="s">
        <v>6</v>
      </c>
      <c r="F415" s="1">
        <v>14.718869590815425</v>
      </c>
    </row>
    <row r="416">
      <c r="A416" s="2" t="s">
        <v>21</v>
      </c>
      <c r="B416" s="1" t="s">
        <v>419</v>
      </c>
      <c r="C416" s="2" t="s">
        <v>434</v>
      </c>
      <c r="D416" s="2" t="s">
        <v>4</v>
      </c>
      <c r="E416" s="2" t="s">
        <v>6</v>
      </c>
      <c r="F416" s="1">
        <v>7.761724412025997</v>
      </c>
    </row>
    <row r="417">
      <c r="A417" s="2" t="s">
        <v>22</v>
      </c>
      <c r="B417" s="1" t="s">
        <v>420</v>
      </c>
      <c r="C417" s="2" t="s">
        <v>434</v>
      </c>
      <c r="D417" s="2" t="s">
        <v>4</v>
      </c>
      <c r="E417" s="2" t="s">
        <v>6</v>
      </c>
      <c r="F417" s="1">
        <v>10.975788041339136</v>
      </c>
    </row>
    <row r="418">
      <c r="A418" s="2" t="s">
        <v>23</v>
      </c>
      <c r="B418" s="1" t="s">
        <v>421</v>
      </c>
      <c r="C418" s="2" t="s">
        <v>434</v>
      </c>
      <c r="D418" s="2" t="s">
        <v>4</v>
      </c>
      <c r="E418" s="2" t="s">
        <v>6</v>
      </c>
      <c r="F418" s="1">
        <v>15.302893309222423</v>
      </c>
    </row>
    <row r="419">
      <c r="A419" s="2" t="s">
        <v>24</v>
      </c>
      <c r="B419" s="1" t="s">
        <v>422</v>
      </c>
      <c r="C419" s="2" t="s">
        <v>434</v>
      </c>
      <c r="D419" s="2" t="s">
        <v>4</v>
      </c>
      <c r="E419" s="2" t="s">
        <v>6</v>
      </c>
      <c r="F419" s="1">
        <v>24.660249150622878</v>
      </c>
    </row>
    <row r="420">
      <c r="A420" s="2" t="s">
        <v>25</v>
      </c>
      <c r="B420" s="1" t="s">
        <v>423</v>
      </c>
      <c r="C420" s="2" t="s">
        <v>434</v>
      </c>
      <c r="D420" s="2" t="s">
        <v>4</v>
      </c>
      <c r="E420" s="2" t="s">
        <v>6</v>
      </c>
      <c r="F420" s="1">
        <v>16.92181592237117</v>
      </c>
    </row>
    <row r="421">
      <c r="A421" s="2" t="s">
        <v>26</v>
      </c>
      <c r="B421" s="1" t="s">
        <v>424</v>
      </c>
      <c r="C421" s="2" t="s">
        <v>434</v>
      </c>
      <c r="D421" s="2" t="s">
        <v>4</v>
      </c>
      <c r="E421" s="2" t="s">
        <v>6</v>
      </c>
      <c r="F421" s="1">
        <v>14.525896751789269</v>
      </c>
    </row>
    <row r="422">
      <c r="A422" s="2" t="s">
        <v>27</v>
      </c>
      <c r="B422" s="1" t="s">
        <v>426</v>
      </c>
      <c r="C422" s="2" t="s">
        <v>434</v>
      </c>
      <c r="D422" s="2" t="s">
        <v>4</v>
      </c>
      <c r="E422" s="2" t="s">
        <v>6</v>
      </c>
      <c r="F422" s="1">
        <v>13.73759684085471</v>
      </c>
    </row>
    <row r="423">
      <c r="A423" s="2" t="s">
        <v>28</v>
      </c>
      <c r="B423" s="1" t="s">
        <v>425</v>
      </c>
      <c r="C423" s="2" t="s">
        <v>434</v>
      </c>
      <c r="D423" s="2" t="s">
        <v>4</v>
      </c>
      <c r="E423" s="2" t="s">
        <v>6</v>
      </c>
      <c r="F423" s="1">
        <v>6.450840149207761</v>
      </c>
    </row>
    <row r="424">
      <c r="A424" s="2" t="s">
        <v>29</v>
      </c>
      <c r="B424" s="1" t="s">
        <v>427</v>
      </c>
      <c r="C424" s="2" t="s">
        <v>434</v>
      </c>
      <c r="D424" s="2" t="s">
        <v>4</v>
      </c>
      <c r="E424" s="2" t="s">
        <v>6</v>
      </c>
      <c r="F424" s="1">
        <v>13.566805668245372</v>
      </c>
    </row>
    <row r="425">
      <c r="A425" s="2" t="s">
        <v>30</v>
      </c>
      <c r="B425" s="1" t="s">
        <v>428</v>
      </c>
      <c r="C425" s="2" t="s">
        <v>434</v>
      </c>
      <c r="D425" s="2" t="s">
        <v>4</v>
      </c>
      <c r="E425" s="2" t="s">
        <v>6</v>
      </c>
      <c r="F425" s="1">
        <v>14.39752228686226</v>
      </c>
    </row>
    <row r="426">
      <c r="A426" s="2" t="s">
        <v>31</v>
      </c>
      <c r="B426" s="1" t="s">
        <v>429</v>
      </c>
      <c r="C426" s="2" t="s">
        <v>434</v>
      </c>
      <c r="D426" s="2" t="s">
        <v>4</v>
      </c>
      <c r="E426" s="2" t="s">
        <v>6</v>
      </c>
      <c r="F426" s="1">
        <v>8.697828671547462</v>
      </c>
    </row>
    <row r="427">
      <c r="A427" s="2" t="s">
        <v>32</v>
      </c>
      <c r="B427" s="1" t="s">
        <v>430</v>
      </c>
      <c r="C427" s="2" t="s">
        <v>434</v>
      </c>
      <c r="D427" s="2" t="s">
        <v>4</v>
      </c>
      <c r="E427" s="2" t="s">
        <v>6</v>
      </c>
      <c r="F427" s="1">
        <v>21.38207689978807</v>
      </c>
    </row>
    <row r="428">
      <c r="A428" s="2" t="s">
        <v>33</v>
      </c>
      <c r="B428" s="1" t="s">
        <v>431</v>
      </c>
      <c r="C428" s="2" t="s">
        <v>434</v>
      </c>
      <c r="D428" s="2" t="s">
        <v>4</v>
      </c>
      <c r="E428" s="2" t="s">
        <v>6</v>
      </c>
      <c r="F428" s="1">
        <v>14.100464188834867</v>
      </c>
    </row>
    <row r="429">
      <c r="A429" s="2" t="s">
        <v>34</v>
      </c>
      <c r="B429" s="1" t="s">
        <v>432</v>
      </c>
      <c r="C429" s="2" t="s">
        <v>434</v>
      </c>
      <c r="D429" s="2" t="s">
        <v>4</v>
      </c>
      <c r="E429" s="2" t="s">
        <v>6</v>
      </c>
      <c r="F429" s="1">
        <v>13.219183429181086</v>
      </c>
    </row>
    <row r="430">
      <c r="A430" s="2" t="s">
        <v>35</v>
      </c>
      <c r="B430" s="1" t="s">
        <v>433</v>
      </c>
      <c r="C430" s="2" t="s">
        <v>434</v>
      </c>
      <c r="D430" s="2" t="s">
        <v>4</v>
      </c>
      <c r="E430" s="2" t="s">
        <v>6</v>
      </c>
      <c r="F430" s="1">
        <v>14.297129159294562</v>
      </c>
    </row>
    <row r="431">
      <c r="A431" s="2" t="s">
        <v>3</v>
      </c>
      <c r="B431" s="1" t="s">
        <v>418</v>
      </c>
      <c r="C431" s="2" t="s">
        <v>435</v>
      </c>
      <c r="D431" s="2" t="s">
        <v>4</v>
      </c>
      <c r="E431" s="2" t="s">
        <v>6</v>
      </c>
      <c r="F431" s="1">
        <v>14.202849245162662</v>
      </c>
    </row>
    <row r="432">
      <c r="A432" s="2" t="s">
        <v>4</v>
      </c>
      <c r="B432" s="1" t="s">
        <v>401</v>
      </c>
      <c r="C432" s="2" t="s">
        <v>435</v>
      </c>
      <c r="D432" s="2" t="s">
        <v>4</v>
      </c>
      <c r="E432" s="2" t="s">
        <v>6</v>
      </c>
      <c r="F432" s="1">
        <v>12.042069046408884</v>
      </c>
    </row>
    <row r="433">
      <c r="A433" s="2" t="s">
        <v>5</v>
      </c>
      <c r="B433" s="1" t="s">
        <v>402</v>
      </c>
      <c r="C433" s="2" t="s">
        <v>435</v>
      </c>
      <c r="D433" s="2" t="s">
        <v>4</v>
      </c>
      <c r="E433" s="2" t="s">
        <v>6</v>
      </c>
      <c r="F433" s="1">
        <v>15.777751330397674</v>
      </c>
    </row>
    <row r="434">
      <c r="A434" s="2" t="s">
        <v>6</v>
      </c>
      <c r="B434" s="1" t="s">
        <v>403</v>
      </c>
      <c r="C434" s="2" t="s">
        <v>435</v>
      </c>
      <c r="D434" s="2" t="s">
        <v>4</v>
      </c>
      <c r="E434" s="2" t="s">
        <v>6</v>
      </c>
      <c r="F434" s="1">
        <v>16.42996379838485</v>
      </c>
    </row>
    <row r="435">
      <c r="A435" s="2" t="s">
        <v>7</v>
      </c>
      <c r="B435" s="1" t="s">
        <v>404</v>
      </c>
      <c r="C435" s="2" t="s">
        <v>435</v>
      </c>
      <c r="D435" s="2" t="s">
        <v>4</v>
      </c>
      <c r="E435" s="2" t="s">
        <v>6</v>
      </c>
      <c r="F435" s="1">
        <v>13.873473917869035</v>
      </c>
    </row>
    <row r="436">
      <c r="A436" s="2" t="s">
        <v>8</v>
      </c>
      <c r="B436" s="1" t="s">
        <v>408</v>
      </c>
      <c r="C436" s="2" t="s">
        <v>435</v>
      </c>
      <c r="D436" s="2" t="s">
        <v>4</v>
      </c>
      <c r="E436" s="2" t="s">
        <v>6</v>
      </c>
      <c r="F436" s="1">
        <v>9.305890081015985</v>
      </c>
    </row>
    <row r="437">
      <c r="A437" s="2" t="s">
        <v>9</v>
      </c>
      <c r="B437" s="1" t="s">
        <v>409</v>
      </c>
      <c r="C437" s="2" t="s">
        <v>435</v>
      </c>
      <c r="D437" s="2" t="s">
        <v>4</v>
      </c>
      <c r="E437" s="2" t="s">
        <v>6</v>
      </c>
      <c r="F437" s="1">
        <v>11.482344815678148</v>
      </c>
    </row>
    <row r="438">
      <c r="A438" s="2" t="s">
        <v>10</v>
      </c>
      <c r="B438" s="1" t="s">
        <v>407</v>
      </c>
      <c r="C438" s="2" t="s">
        <v>435</v>
      </c>
      <c r="D438" s="2" t="s">
        <v>4</v>
      </c>
      <c r="E438" s="2" t="s">
        <v>6</v>
      </c>
      <c r="F438" s="1">
        <v>12.952134892575469</v>
      </c>
    </row>
    <row r="439">
      <c r="A439" s="2" t="s">
        <v>11</v>
      </c>
      <c r="B439" s="1" t="s">
        <v>406</v>
      </c>
      <c r="C439" s="2" t="s">
        <v>435</v>
      </c>
      <c r="D439" s="2" t="s">
        <v>4</v>
      </c>
      <c r="E439" s="2" t="s">
        <v>6</v>
      </c>
      <c r="F439" s="1">
        <v>16.563856522732465</v>
      </c>
    </row>
    <row r="440">
      <c r="A440" s="2" t="s">
        <v>12</v>
      </c>
      <c r="B440" s="1" t="s">
        <v>405</v>
      </c>
      <c r="C440" s="2" t="s">
        <v>435</v>
      </c>
      <c r="D440" s="2" t="s">
        <v>4</v>
      </c>
      <c r="E440" s="2" t="s">
        <v>6</v>
      </c>
      <c r="F440" s="1">
        <v>18.209437621202326</v>
      </c>
    </row>
    <row r="441">
      <c r="A441" s="2" t="s">
        <v>13</v>
      </c>
      <c r="B441" s="1" t="s">
        <v>410</v>
      </c>
      <c r="C441" s="2" t="s">
        <v>435</v>
      </c>
      <c r="D441" s="2" t="s">
        <v>4</v>
      </c>
      <c r="E441" s="2" t="s">
        <v>6</v>
      </c>
      <c r="F441" s="1">
        <v>7.441482884589365</v>
      </c>
    </row>
    <row r="442">
      <c r="A442" s="2" t="s">
        <v>14</v>
      </c>
      <c r="B442" s="1" t="s">
        <v>412</v>
      </c>
      <c r="C442" s="2" t="s">
        <v>435</v>
      </c>
      <c r="D442" s="2" t="s">
        <v>4</v>
      </c>
      <c r="E442" s="2" t="s">
        <v>6</v>
      </c>
      <c r="F442" s="1">
        <v>16.34330812232818</v>
      </c>
    </row>
    <row r="443">
      <c r="A443" s="2" t="s">
        <v>15</v>
      </c>
      <c r="B443" s="1" t="s">
        <v>411</v>
      </c>
      <c r="C443" s="2" t="s">
        <v>435</v>
      </c>
      <c r="D443" s="2" t="s">
        <v>4</v>
      </c>
      <c r="E443" s="2" t="s">
        <v>6</v>
      </c>
      <c r="F443" s="1">
        <v>5.116650237055814</v>
      </c>
    </row>
    <row r="444">
      <c r="A444" s="2" t="s">
        <v>16</v>
      </c>
      <c r="B444" s="1" t="s">
        <v>413</v>
      </c>
      <c r="C444" s="2" t="s">
        <v>435</v>
      </c>
      <c r="D444" s="2" t="s">
        <v>4</v>
      </c>
      <c r="E444" s="2" t="s">
        <v>6</v>
      </c>
      <c r="F444" s="1">
        <v>12.687083091986024</v>
      </c>
    </row>
    <row r="445">
      <c r="A445" s="2" t="s">
        <v>17</v>
      </c>
      <c r="B445" s="1" t="s">
        <v>414</v>
      </c>
      <c r="C445" s="2" t="s">
        <v>435</v>
      </c>
      <c r="D445" s="2" t="s">
        <v>4</v>
      </c>
      <c r="E445" s="2" t="s">
        <v>6</v>
      </c>
      <c r="F445" s="1">
        <v>12.015444800081289</v>
      </c>
    </row>
    <row r="446">
      <c r="A446" s="2" t="s">
        <v>18</v>
      </c>
      <c r="B446" s="1" t="s">
        <v>415</v>
      </c>
      <c r="C446" s="2" t="s">
        <v>435</v>
      </c>
      <c r="D446" s="2" t="s">
        <v>4</v>
      </c>
      <c r="E446" s="2" t="s">
        <v>6</v>
      </c>
      <c r="F446" s="1">
        <v>19.567250108672198</v>
      </c>
    </row>
    <row r="447">
      <c r="A447" s="2" t="s">
        <v>19</v>
      </c>
      <c r="B447" s="1" t="s">
        <v>416</v>
      </c>
      <c r="C447" s="2" t="s">
        <v>435</v>
      </c>
      <c r="D447" s="2" t="s">
        <v>4</v>
      </c>
      <c r="E447" s="2" t="s">
        <v>6</v>
      </c>
      <c r="F447" s="1">
        <v>9.49260495452736</v>
      </c>
    </row>
    <row r="448">
      <c r="A448" s="2" t="s">
        <v>20</v>
      </c>
      <c r="B448" s="1" t="s">
        <v>417</v>
      </c>
      <c r="C448" s="2" t="s">
        <v>435</v>
      </c>
      <c r="D448" s="2" t="s">
        <v>4</v>
      </c>
      <c r="E448" s="2" t="s">
        <v>6</v>
      </c>
      <c r="F448" s="1">
        <v>10.947697675118048</v>
      </c>
    </row>
    <row r="449">
      <c r="A449" s="2" t="s">
        <v>21</v>
      </c>
      <c r="B449" s="1" t="s">
        <v>419</v>
      </c>
      <c r="C449" s="2" t="s">
        <v>435</v>
      </c>
      <c r="D449" s="2" t="s">
        <v>4</v>
      </c>
      <c r="E449" s="2" t="s">
        <v>6</v>
      </c>
      <c r="F449" s="1">
        <v>6.591957811470007</v>
      </c>
    </row>
    <row r="450">
      <c r="A450" s="2" t="s">
        <v>22</v>
      </c>
      <c r="B450" s="1" t="s">
        <v>420</v>
      </c>
      <c r="C450" s="2" t="s">
        <v>435</v>
      </c>
      <c r="D450" s="2" t="s">
        <v>4</v>
      </c>
      <c r="E450" s="2" t="s">
        <v>6</v>
      </c>
      <c r="F450" s="1">
        <v>10.594180565627266</v>
      </c>
    </row>
    <row r="451">
      <c r="A451" s="2" t="s">
        <v>23</v>
      </c>
      <c r="B451" s="1" t="s">
        <v>421</v>
      </c>
      <c r="C451" s="2" t="s">
        <v>435</v>
      </c>
      <c r="D451" s="2" t="s">
        <v>4</v>
      </c>
      <c r="E451" s="2" t="s">
        <v>6</v>
      </c>
      <c r="F451" s="1">
        <v>13.172162677350501</v>
      </c>
    </row>
    <row r="452">
      <c r="A452" s="2" t="s">
        <v>24</v>
      </c>
      <c r="B452" s="1" t="s">
        <v>422</v>
      </c>
      <c r="C452" s="2" t="s">
        <v>435</v>
      </c>
      <c r="D452" s="2" t="s">
        <v>4</v>
      </c>
      <c r="E452" s="2" t="s">
        <v>6</v>
      </c>
      <c r="F452" s="1">
        <v>22.066622710202676</v>
      </c>
    </row>
    <row r="453">
      <c r="A453" s="2" t="s">
        <v>25</v>
      </c>
      <c r="B453" s="1" t="s">
        <v>423</v>
      </c>
      <c r="C453" s="2" t="s">
        <v>435</v>
      </c>
      <c r="D453" s="2" t="s">
        <v>4</v>
      </c>
      <c r="E453" s="2" t="s">
        <v>6</v>
      </c>
      <c r="F453" s="1">
        <v>15.384615384615385</v>
      </c>
    </row>
    <row r="454">
      <c r="A454" s="2" t="s">
        <v>26</v>
      </c>
      <c r="B454" s="1" t="s">
        <v>424</v>
      </c>
      <c r="C454" s="2" t="s">
        <v>435</v>
      </c>
      <c r="D454" s="2" t="s">
        <v>4</v>
      </c>
      <c r="E454" s="2" t="s">
        <v>6</v>
      </c>
      <c r="F454" s="1">
        <v>12.388482516595493</v>
      </c>
    </row>
    <row r="455">
      <c r="A455" s="2" t="s">
        <v>27</v>
      </c>
      <c r="B455" s="1" t="s">
        <v>426</v>
      </c>
      <c r="C455" s="2" t="s">
        <v>435</v>
      </c>
      <c r="D455" s="2" t="s">
        <v>4</v>
      </c>
      <c r="E455" s="2" t="s">
        <v>6</v>
      </c>
      <c r="F455" s="1">
        <v>11.650352756282137</v>
      </c>
    </row>
    <row r="456">
      <c r="A456" s="2" t="s">
        <v>28</v>
      </c>
      <c r="B456" s="1" t="s">
        <v>425</v>
      </c>
      <c r="C456" s="2" t="s">
        <v>435</v>
      </c>
      <c r="D456" s="2" t="s">
        <v>4</v>
      </c>
      <c r="E456" s="2" t="s">
        <v>6</v>
      </c>
      <c r="F456" s="1">
        <v>5.1658319616152415</v>
      </c>
    </row>
    <row r="457">
      <c r="A457" s="2" t="s">
        <v>29</v>
      </c>
      <c r="B457" s="1" t="s">
        <v>427</v>
      </c>
      <c r="C457" s="2" t="s">
        <v>435</v>
      </c>
      <c r="D457" s="2" t="s">
        <v>4</v>
      </c>
      <c r="E457" s="2" t="s">
        <v>6</v>
      </c>
      <c r="F457" s="1">
        <v>14.730704311799908</v>
      </c>
    </row>
    <row r="458">
      <c r="A458" s="2" t="s">
        <v>30</v>
      </c>
      <c r="B458" s="1" t="s">
        <v>428</v>
      </c>
      <c r="C458" s="2" t="s">
        <v>435</v>
      </c>
      <c r="D458" s="2" t="s">
        <v>4</v>
      </c>
      <c r="E458" s="2" t="s">
        <v>6</v>
      </c>
      <c r="F458" s="1">
        <v>14.895583848060843</v>
      </c>
    </row>
    <row r="459">
      <c r="A459" s="2" t="s">
        <v>31</v>
      </c>
      <c r="B459" s="1" t="s">
        <v>429</v>
      </c>
      <c r="C459" s="2" t="s">
        <v>435</v>
      </c>
      <c r="D459" s="2" t="s">
        <v>4</v>
      </c>
      <c r="E459" s="2" t="s">
        <v>6</v>
      </c>
      <c r="F459" s="1">
        <v>9.958899778691116</v>
      </c>
    </row>
    <row r="460">
      <c r="A460" s="2" t="s">
        <v>32</v>
      </c>
      <c r="B460" s="1" t="s">
        <v>430</v>
      </c>
      <c r="C460" s="2" t="s">
        <v>435</v>
      </c>
      <c r="D460" s="2" t="s">
        <v>4</v>
      </c>
      <c r="E460" s="2" t="s">
        <v>6</v>
      </c>
      <c r="F460" s="1">
        <v>18.837112149177774</v>
      </c>
    </row>
    <row r="461">
      <c r="A461" s="2" t="s">
        <v>33</v>
      </c>
      <c r="B461" s="1" t="s">
        <v>431</v>
      </c>
      <c r="C461" s="2" t="s">
        <v>435</v>
      </c>
      <c r="D461" s="2" t="s">
        <v>4</v>
      </c>
      <c r="E461" s="2" t="s">
        <v>6</v>
      </c>
      <c r="F461" s="1">
        <v>13.79369829021835</v>
      </c>
    </row>
    <row r="462">
      <c r="A462" s="2" t="s">
        <v>34</v>
      </c>
      <c r="B462" s="1" t="s">
        <v>432</v>
      </c>
      <c r="C462" s="2" t="s">
        <v>435</v>
      </c>
      <c r="D462" s="2" t="s">
        <v>4</v>
      </c>
      <c r="E462" s="2" t="s">
        <v>6</v>
      </c>
      <c r="F462" s="1">
        <v>12.857790700776269</v>
      </c>
    </row>
    <row r="463">
      <c r="A463" s="2" t="s">
        <v>35</v>
      </c>
      <c r="B463" s="1" t="s">
        <v>433</v>
      </c>
      <c r="C463" s="2" t="s">
        <v>435</v>
      </c>
      <c r="D463" s="2" t="s">
        <v>4</v>
      </c>
      <c r="E463" s="2" t="s">
        <v>6</v>
      </c>
      <c r="F463" s="1">
        <v>13.047666306663942</v>
      </c>
    </row>
    <row r="464">
      <c r="A464" s="2" t="s">
        <v>3</v>
      </c>
      <c r="B464" s="1" t="s">
        <v>418</v>
      </c>
      <c r="C464" s="2" t="s">
        <v>436</v>
      </c>
      <c r="D464" s="2" t="s">
        <v>4</v>
      </c>
      <c r="E464" s="2" t="s">
        <v>6</v>
      </c>
      <c r="F464" s="1">
        <v>14.08525764808474</v>
      </c>
    </row>
    <row r="465">
      <c r="A465" s="2" t="s">
        <v>4</v>
      </c>
      <c r="B465" s="1" t="s">
        <v>401</v>
      </c>
      <c r="C465" s="2" t="s">
        <v>436</v>
      </c>
      <c r="D465" s="2" t="s">
        <v>4</v>
      </c>
      <c r="E465" s="2" t="s">
        <v>6</v>
      </c>
      <c r="F465" s="1">
        <v>12.801827707094182</v>
      </c>
    </row>
    <row r="466">
      <c r="A466" s="2" t="s">
        <v>5</v>
      </c>
      <c r="B466" s="1" t="s">
        <v>402</v>
      </c>
      <c r="C466" s="2" t="s">
        <v>436</v>
      </c>
      <c r="D466" s="2" t="s">
        <v>4</v>
      </c>
      <c r="E466" s="2" t="s">
        <v>6</v>
      </c>
      <c r="F466" s="1">
        <v>16.385004718195077</v>
      </c>
    </row>
    <row r="467">
      <c r="A467" s="2" t="s">
        <v>6</v>
      </c>
      <c r="B467" s="1" t="s">
        <v>403</v>
      </c>
      <c r="C467" s="2" t="s">
        <v>436</v>
      </c>
      <c r="D467" s="2" t="s">
        <v>4</v>
      </c>
      <c r="E467" s="2" t="s">
        <v>6</v>
      </c>
      <c r="F467" s="1">
        <v>12.897366030881017</v>
      </c>
    </row>
    <row r="468">
      <c r="A468" s="2" t="s">
        <v>7</v>
      </c>
      <c r="B468" s="1" t="s">
        <v>404</v>
      </c>
      <c r="C468" s="2" t="s">
        <v>436</v>
      </c>
      <c r="D468" s="2" t="s">
        <v>4</v>
      </c>
      <c r="E468" s="2" t="s">
        <v>6</v>
      </c>
      <c r="F468" s="1">
        <v>12.418940413556834</v>
      </c>
    </row>
    <row r="469">
      <c r="A469" s="2" t="s">
        <v>8</v>
      </c>
      <c r="B469" s="1" t="s">
        <v>408</v>
      </c>
      <c r="C469" s="2" t="s">
        <v>436</v>
      </c>
      <c r="D469" s="2" t="s">
        <v>4</v>
      </c>
      <c r="E469" s="2" t="s">
        <v>6</v>
      </c>
      <c r="F469" s="1">
        <v>8.415923813742317</v>
      </c>
    </row>
    <row r="470">
      <c r="A470" s="2" t="s">
        <v>9</v>
      </c>
      <c r="B470" s="1" t="s">
        <v>409</v>
      </c>
      <c r="C470" s="2" t="s">
        <v>436</v>
      </c>
      <c r="D470" s="2" t="s">
        <v>4</v>
      </c>
      <c r="E470" s="2" t="s">
        <v>6</v>
      </c>
      <c r="F470" s="1">
        <v>12.114345476729998</v>
      </c>
    </row>
    <row r="471">
      <c r="A471" s="2" t="s">
        <v>10</v>
      </c>
      <c r="B471" s="1" t="s">
        <v>407</v>
      </c>
      <c r="C471" s="2" t="s">
        <v>436</v>
      </c>
      <c r="D471" s="2" t="s">
        <v>4</v>
      </c>
      <c r="E471" s="2" t="s">
        <v>6</v>
      </c>
      <c r="F471" s="1">
        <v>11.1567229959453</v>
      </c>
    </row>
    <row r="472">
      <c r="A472" s="2" t="s">
        <v>11</v>
      </c>
      <c r="B472" s="1" t="s">
        <v>406</v>
      </c>
      <c r="C472" s="2" t="s">
        <v>436</v>
      </c>
      <c r="D472" s="2" t="s">
        <v>4</v>
      </c>
      <c r="E472" s="2" t="s">
        <v>6</v>
      </c>
      <c r="F472" s="1">
        <v>14.155330775491223</v>
      </c>
    </row>
    <row r="473">
      <c r="A473" s="2" t="s">
        <v>12</v>
      </c>
      <c r="B473" s="1" t="s">
        <v>405</v>
      </c>
      <c r="C473" s="2" t="s">
        <v>436</v>
      </c>
      <c r="D473" s="2" t="s">
        <v>4</v>
      </c>
      <c r="E473" s="2" t="s">
        <v>6</v>
      </c>
      <c r="F473" s="1">
        <v>17.451208512529576</v>
      </c>
    </row>
    <row r="474">
      <c r="A474" s="2" t="s">
        <v>13</v>
      </c>
      <c r="B474" s="1" t="s">
        <v>410</v>
      </c>
      <c r="C474" s="2" t="s">
        <v>436</v>
      </c>
      <c r="D474" s="2" t="s">
        <v>4</v>
      </c>
      <c r="E474" s="2" t="s">
        <v>6</v>
      </c>
      <c r="F474" s="1">
        <v>9.797784612034945</v>
      </c>
    </row>
    <row r="475">
      <c r="A475" s="2" t="s">
        <v>14</v>
      </c>
      <c r="B475" s="1" t="s">
        <v>412</v>
      </c>
      <c r="C475" s="2" t="s">
        <v>436</v>
      </c>
      <c r="D475" s="2" t="s">
        <v>4</v>
      </c>
      <c r="E475" s="2" t="s">
        <v>6</v>
      </c>
      <c r="F475" s="1">
        <v>15.755453810934554</v>
      </c>
    </row>
    <row r="476">
      <c r="A476" s="2" t="s">
        <v>15</v>
      </c>
      <c r="B476" s="1" t="s">
        <v>411</v>
      </c>
      <c r="C476" s="2" t="s">
        <v>436</v>
      </c>
      <c r="D476" s="2" t="s">
        <v>4</v>
      </c>
      <c r="E476" s="2" t="s">
        <v>6</v>
      </c>
      <c r="F476" s="1">
        <v>8.164532031464484</v>
      </c>
    </row>
    <row r="477">
      <c r="A477" s="2" t="s">
        <v>16</v>
      </c>
      <c r="B477" s="1" t="s">
        <v>413</v>
      </c>
      <c r="C477" s="2" t="s">
        <v>436</v>
      </c>
      <c r="D477" s="2" t="s">
        <v>4</v>
      </c>
      <c r="E477" s="2" t="s">
        <v>6</v>
      </c>
      <c r="F477" s="1">
        <v>12.18264494126563</v>
      </c>
    </row>
    <row r="478">
      <c r="A478" s="2" t="s">
        <v>17</v>
      </c>
      <c r="B478" s="1" t="s">
        <v>414</v>
      </c>
      <c r="C478" s="2" t="s">
        <v>436</v>
      </c>
      <c r="D478" s="2" t="s">
        <v>4</v>
      </c>
      <c r="E478" s="2" t="s">
        <v>6</v>
      </c>
      <c r="F478" s="1">
        <v>12.556478222256795</v>
      </c>
    </row>
    <row r="479">
      <c r="A479" s="2" t="s">
        <v>18</v>
      </c>
      <c r="B479" s="1" t="s">
        <v>415</v>
      </c>
      <c r="C479" s="2" t="s">
        <v>436</v>
      </c>
      <c r="D479" s="2" t="s">
        <v>4</v>
      </c>
      <c r="E479" s="2" t="s">
        <v>6</v>
      </c>
      <c r="F479" s="1">
        <v>19.666012279144212</v>
      </c>
    </row>
    <row r="480">
      <c r="A480" s="2" t="s">
        <v>19</v>
      </c>
      <c r="B480" s="1" t="s">
        <v>416</v>
      </c>
      <c r="C480" s="2" t="s">
        <v>436</v>
      </c>
      <c r="D480" s="2" t="s">
        <v>4</v>
      </c>
      <c r="E480" s="2" t="s">
        <v>6</v>
      </c>
      <c r="F480" s="1">
        <v>9.955682510344248</v>
      </c>
    </row>
    <row r="481">
      <c r="A481" s="2" t="s">
        <v>20</v>
      </c>
      <c r="B481" s="1" t="s">
        <v>417</v>
      </c>
      <c r="C481" s="2" t="s">
        <v>436</v>
      </c>
      <c r="D481" s="2" t="s">
        <v>4</v>
      </c>
      <c r="E481" s="2" t="s">
        <v>6</v>
      </c>
      <c r="F481" s="1">
        <v>12.0713892793839</v>
      </c>
    </row>
    <row r="482">
      <c r="A482" s="2" t="s">
        <v>21</v>
      </c>
      <c r="B482" s="1" t="s">
        <v>419</v>
      </c>
      <c r="C482" s="2" t="s">
        <v>436</v>
      </c>
      <c r="D482" s="2" t="s">
        <v>4</v>
      </c>
      <c r="E482" s="2" t="s">
        <v>6</v>
      </c>
      <c r="F482" s="1">
        <v>8.781040506090077</v>
      </c>
    </row>
    <row r="483">
      <c r="A483" s="2" t="s">
        <v>22</v>
      </c>
      <c r="B483" s="1" t="s">
        <v>420</v>
      </c>
      <c r="C483" s="2" t="s">
        <v>436</v>
      </c>
      <c r="D483" s="2" t="s">
        <v>4</v>
      </c>
      <c r="E483" s="2" t="s">
        <v>6</v>
      </c>
      <c r="F483" s="1">
        <v>9.845978322875071</v>
      </c>
    </row>
    <row r="484">
      <c r="A484" s="2" t="s">
        <v>23</v>
      </c>
      <c r="B484" s="1" t="s">
        <v>421</v>
      </c>
      <c r="C484" s="2" t="s">
        <v>436</v>
      </c>
      <c r="D484" s="2" t="s">
        <v>4</v>
      </c>
      <c r="E484" s="2" t="s">
        <v>6</v>
      </c>
      <c r="F484" s="1">
        <v>13.462735424975218</v>
      </c>
    </row>
    <row r="485">
      <c r="A485" s="2" t="s">
        <v>24</v>
      </c>
      <c r="B485" s="1" t="s">
        <v>422</v>
      </c>
      <c r="C485" s="2" t="s">
        <v>436</v>
      </c>
      <c r="D485" s="2" t="s">
        <v>4</v>
      </c>
      <c r="E485" s="2" t="s">
        <v>6</v>
      </c>
      <c r="F485" s="1">
        <v>20.898112661797672</v>
      </c>
    </row>
    <row r="486">
      <c r="A486" s="2" t="s">
        <v>25</v>
      </c>
      <c r="B486" s="1" t="s">
        <v>423</v>
      </c>
      <c r="C486" s="2" t="s">
        <v>436</v>
      </c>
      <c r="D486" s="2" t="s">
        <v>4</v>
      </c>
      <c r="E486" s="2" t="s">
        <v>6</v>
      </c>
      <c r="F486" s="1">
        <v>14.038705583756345</v>
      </c>
    </row>
    <row r="487">
      <c r="A487" s="2" t="s">
        <v>26</v>
      </c>
      <c r="B487" s="1" t="s">
        <v>424</v>
      </c>
      <c r="C487" s="2" t="s">
        <v>436</v>
      </c>
      <c r="D487" s="2" t="s">
        <v>4</v>
      </c>
      <c r="E487" s="2" t="s">
        <v>6</v>
      </c>
      <c r="F487" s="1">
        <v>11.768661735036988</v>
      </c>
    </row>
    <row r="488">
      <c r="A488" s="2" t="s">
        <v>27</v>
      </c>
      <c r="B488" s="1" t="s">
        <v>426</v>
      </c>
      <c r="C488" s="2" t="s">
        <v>436</v>
      </c>
      <c r="D488" s="2" t="s">
        <v>4</v>
      </c>
      <c r="E488" s="2" t="s">
        <v>6</v>
      </c>
      <c r="F488" s="1">
        <v>11.316031914338856</v>
      </c>
    </row>
    <row r="489">
      <c r="A489" s="2" t="s">
        <v>28</v>
      </c>
      <c r="B489" s="1" t="s">
        <v>425</v>
      </c>
      <c r="C489" s="2" t="s">
        <v>436</v>
      </c>
      <c r="D489" s="2" t="s">
        <v>4</v>
      </c>
      <c r="E489" s="2" t="s">
        <v>6</v>
      </c>
      <c r="F489" s="1">
        <v>6.002894252586068</v>
      </c>
    </row>
    <row r="490">
      <c r="A490" s="2" t="s">
        <v>29</v>
      </c>
      <c r="B490" s="1" t="s">
        <v>427</v>
      </c>
      <c r="C490" s="2" t="s">
        <v>436</v>
      </c>
      <c r="D490" s="2" t="s">
        <v>4</v>
      </c>
      <c r="E490" s="2" t="s">
        <v>6</v>
      </c>
      <c r="F490" s="1">
        <v>13.785583550761322</v>
      </c>
    </row>
    <row r="491">
      <c r="A491" s="2" t="s">
        <v>30</v>
      </c>
      <c r="B491" s="1" t="s">
        <v>428</v>
      </c>
      <c r="C491" s="2" t="s">
        <v>436</v>
      </c>
      <c r="D491" s="2" t="s">
        <v>4</v>
      </c>
      <c r="E491" s="2" t="s">
        <v>6</v>
      </c>
      <c r="F491" s="1">
        <v>13.963660834454913</v>
      </c>
    </row>
    <row r="492">
      <c r="A492" s="2" t="s">
        <v>31</v>
      </c>
      <c r="B492" s="1" t="s">
        <v>429</v>
      </c>
      <c r="C492" s="2" t="s">
        <v>436</v>
      </c>
      <c r="D492" s="2" t="s">
        <v>4</v>
      </c>
      <c r="E492" s="2" t="s">
        <v>6</v>
      </c>
      <c r="F492" s="1">
        <v>11.850152905198776</v>
      </c>
    </row>
    <row r="493">
      <c r="A493" s="2" t="s">
        <v>32</v>
      </c>
      <c r="B493" s="1" t="s">
        <v>430</v>
      </c>
      <c r="C493" s="2" t="s">
        <v>436</v>
      </c>
      <c r="D493" s="2" t="s">
        <v>4</v>
      </c>
      <c r="E493" s="2" t="s">
        <v>6</v>
      </c>
      <c r="F493" s="1">
        <v>19.769169237801393</v>
      </c>
    </row>
    <row r="494">
      <c r="A494" s="2" t="s">
        <v>33</v>
      </c>
      <c r="B494" s="1" t="s">
        <v>431</v>
      </c>
      <c r="C494" s="2" t="s">
        <v>436</v>
      </c>
      <c r="D494" s="2" t="s">
        <v>4</v>
      </c>
      <c r="E494" s="2" t="s">
        <v>6</v>
      </c>
      <c r="F494" s="1">
        <v>13.398781313473256</v>
      </c>
    </row>
    <row r="495">
      <c r="A495" s="2" t="s">
        <v>34</v>
      </c>
      <c r="B495" s="1" t="s">
        <v>432</v>
      </c>
      <c r="C495" s="2" t="s">
        <v>436</v>
      </c>
      <c r="D495" s="2" t="s">
        <v>4</v>
      </c>
      <c r="E495" s="2" t="s">
        <v>6</v>
      </c>
      <c r="F495" s="1">
        <v>13.000463328881741</v>
      </c>
    </row>
    <row r="496">
      <c r="A496" s="2" t="s">
        <v>35</v>
      </c>
      <c r="B496" s="1" t="s">
        <v>433</v>
      </c>
      <c r="C496" s="2" t="s">
        <v>436</v>
      </c>
      <c r="D496" s="2" t="s">
        <v>4</v>
      </c>
      <c r="E496" s="2" t="s">
        <v>6</v>
      </c>
      <c r="F496" s="1">
        <v>13.334920823907607</v>
      </c>
    </row>
    <row r="497">
      <c r="A497" s="2" t="s">
        <v>3</v>
      </c>
      <c r="B497" s="1" t="s">
        <v>418</v>
      </c>
      <c r="C497" s="2" t="s">
        <v>437</v>
      </c>
      <c r="D497" s="2" t="s">
        <v>4</v>
      </c>
      <c r="E497" s="2" t="s">
        <v>6</v>
      </c>
      <c r="F497" s="1">
        <v>14.106907817192399</v>
      </c>
    </row>
    <row r="498">
      <c r="A498" s="2" t="s">
        <v>4</v>
      </c>
      <c r="B498" s="1" t="s">
        <v>401</v>
      </c>
      <c r="C498" s="2" t="s">
        <v>437</v>
      </c>
      <c r="D498" s="2" t="s">
        <v>4</v>
      </c>
      <c r="E498" s="2" t="s">
        <v>6</v>
      </c>
      <c r="F498" s="1">
        <v>12.017235245286003</v>
      </c>
    </row>
    <row r="499">
      <c r="A499" s="2" t="s">
        <v>5</v>
      </c>
      <c r="B499" s="1" t="s">
        <v>402</v>
      </c>
      <c r="C499" s="2" t="s">
        <v>437</v>
      </c>
      <c r="D499" s="2" t="s">
        <v>4</v>
      </c>
      <c r="E499" s="2" t="s">
        <v>6</v>
      </c>
      <c r="F499" s="1">
        <v>15.431138759288059</v>
      </c>
    </row>
    <row r="500">
      <c r="A500" s="2" t="s">
        <v>6</v>
      </c>
      <c r="B500" s="1" t="s">
        <v>403</v>
      </c>
      <c r="C500" s="2" t="s">
        <v>437</v>
      </c>
      <c r="D500" s="2" t="s">
        <v>4</v>
      </c>
      <c r="E500" s="2" t="s">
        <v>6</v>
      </c>
      <c r="F500" s="1">
        <v>13.58430258368108</v>
      </c>
    </row>
    <row r="501">
      <c r="A501" s="2" t="s">
        <v>7</v>
      </c>
      <c r="B501" s="1" t="s">
        <v>404</v>
      </c>
      <c r="C501" s="2" t="s">
        <v>437</v>
      </c>
      <c r="D501" s="2" t="s">
        <v>4</v>
      </c>
      <c r="E501" s="2" t="s">
        <v>6</v>
      </c>
      <c r="F501" s="1">
        <v>10.270041684286836</v>
      </c>
    </row>
    <row r="502">
      <c r="A502" s="2" t="s">
        <v>8</v>
      </c>
      <c r="B502" s="1" t="s">
        <v>408</v>
      </c>
      <c r="C502" s="2" t="s">
        <v>437</v>
      </c>
      <c r="D502" s="2" t="s">
        <v>4</v>
      </c>
      <c r="E502" s="2" t="s">
        <v>6</v>
      </c>
      <c r="F502" s="1">
        <v>9.106960319672893</v>
      </c>
    </row>
    <row r="503">
      <c r="A503" s="2" t="s">
        <v>9</v>
      </c>
      <c r="B503" s="1" t="s">
        <v>409</v>
      </c>
      <c r="C503" s="2" t="s">
        <v>437</v>
      </c>
      <c r="D503" s="2" t="s">
        <v>4</v>
      </c>
      <c r="E503" s="2" t="s">
        <v>6</v>
      </c>
      <c r="F503" s="1">
        <v>13.702216791761215</v>
      </c>
    </row>
    <row r="504">
      <c r="A504" s="2" t="s">
        <v>10</v>
      </c>
      <c r="B504" s="1" t="s">
        <v>407</v>
      </c>
      <c r="C504" s="2" t="s">
        <v>437</v>
      </c>
      <c r="D504" s="2" t="s">
        <v>4</v>
      </c>
      <c r="E504" s="2" t="s">
        <v>6</v>
      </c>
      <c r="F504" s="1">
        <v>10.823011922676235</v>
      </c>
    </row>
    <row r="505">
      <c r="A505" s="2" t="s">
        <v>11</v>
      </c>
      <c r="B505" s="1" t="s">
        <v>406</v>
      </c>
      <c r="C505" s="2" t="s">
        <v>437</v>
      </c>
      <c r="D505" s="2" t="s">
        <v>4</v>
      </c>
      <c r="E505" s="2" t="s">
        <v>6</v>
      </c>
      <c r="F505" s="1">
        <v>15.88120037124884</v>
      </c>
    </row>
    <row r="506">
      <c r="A506" s="2" t="s">
        <v>12</v>
      </c>
      <c r="B506" s="1" t="s">
        <v>405</v>
      </c>
      <c r="C506" s="2" t="s">
        <v>437</v>
      </c>
      <c r="D506" s="2" t="s">
        <v>4</v>
      </c>
      <c r="E506" s="2" t="s">
        <v>6</v>
      </c>
      <c r="F506" s="1">
        <v>17.049236507905125</v>
      </c>
    </row>
    <row r="507">
      <c r="A507" s="2" t="s">
        <v>13</v>
      </c>
      <c r="B507" s="1" t="s">
        <v>410</v>
      </c>
      <c r="C507" s="2" t="s">
        <v>437</v>
      </c>
      <c r="D507" s="2" t="s">
        <v>4</v>
      </c>
      <c r="E507" s="2" t="s">
        <v>6</v>
      </c>
      <c r="F507" s="1">
        <v>11.201046521134822</v>
      </c>
    </row>
    <row r="508">
      <c r="A508" s="2" t="s">
        <v>14</v>
      </c>
      <c r="B508" s="1" t="s">
        <v>412</v>
      </c>
      <c r="C508" s="2" t="s">
        <v>437</v>
      </c>
      <c r="D508" s="2" t="s">
        <v>4</v>
      </c>
      <c r="E508" s="2" t="s">
        <v>6</v>
      </c>
      <c r="F508" s="1">
        <v>15.503942553812854</v>
      </c>
    </row>
    <row r="509">
      <c r="A509" s="2" t="s">
        <v>15</v>
      </c>
      <c r="B509" s="1" t="s">
        <v>411</v>
      </c>
      <c r="C509" s="2" t="s">
        <v>437</v>
      </c>
      <c r="D509" s="2" t="s">
        <v>4</v>
      </c>
      <c r="E509" s="2" t="s">
        <v>6</v>
      </c>
      <c r="F509" s="1">
        <v>8.139830662451397</v>
      </c>
    </row>
    <row r="510">
      <c r="A510" s="2" t="s">
        <v>16</v>
      </c>
      <c r="B510" s="1" t="s">
        <v>413</v>
      </c>
      <c r="C510" s="2" t="s">
        <v>437</v>
      </c>
      <c r="D510" s="2" t="s">
        <v>4</v>
      </c>
      <c r="E510" s="2" t="s">
        <v>6</v>
      </c>
      <c r="F510" s="1">
        <v>12.994199358876507</v>
      </c>
    </row>
    <row r="511">
      <c r="A511" s="2" t="s">
        <v>17</v>
      </c>
      <c r="B511" s="1" t="s">
        <v>414</v>
      </c>
      <c r="C511" s="2" t="s">
        <v>437</v>
      </c>
      <c r="D511" s="2" t="s">
        <v>4</v>
      </c>
      <c r="E511" s="2" t="s">
        <v>6</v>
      </c>
      <c r="F511" s="1">
        <v>12.063646589092727</v>
      </c>
    </row>
    <row r="512">
      <c r="A512" s="2" t="s">
        <v>18</v>
      </c>
      <c r="B512" s="1" t="s">
        <v>415</v>
      </c>
      <c r="C512" s="2" t="s">
        <v>437</v>
      </c>
      <c r="D512" s="2" t="s">
        <v>4</v>
      </c>
      <c r="E512" s="2" t="s">
        <v>6</v>
      </c>
      <c r="F512" s="1">
        <v>18.760205925981328</v>
      </c>
    </row>
    <row r="513">
      <c r="A513" s="2" t="s">
        <v>19</v>
      </c>
      <c r="B513" s="1" t="s">
        <v>416</v>
      </c>
      <c r="C513" s="2" t="s">
        <v>437</v>
      </c>
      <c r="D513" s="2" t="s">
        <v>4</v>
      </c>
      <c r="E513" s="2" t="s">
        <v>6</v>
      </c>
      <c r="F513" s="1">
        <v>11.533716002360388</v>
      </c>
    </row>
    <row r="514">
      <c r="A514" s="2" t="s">
        <v>20</v>
      </c>
      <c r="B514" s="1" t="s">
        <v>417</v>
      </c>
      <c r="C514" s="2" t="s">
        <v>437</v>
      </c>
      <c r="D514" s="2" t="s">
        <v>4</v>
      </c>
      <c r="E514" s="2" t="s">
        <v>6</v>
      </c>
      <c r="F514" s="1">
        <v>13.137200481080582</v>
      </c>
    </row>
    <row r="515">
      <c r="A515" s="2" t="s">
        <v>21</v>
      </c>
      <c r="B515" s="1" t="s">
        <v>419</v>
      </c>
      <c r="C515" s="2" t="s">
        <v>437</v>
      </c>
      <c r="D515" s="2" t="s">
        <v>4</v>
      </c>
      <c r="E515" s="2" t="s">
        <v>6</v>
      </c>
      <c r="F515" s="1">
        <v>7.297551789077213</v>
      </c>
    </row>
    <row r="516">
      <c r="A516" s="2" t="s">
        <v>22</v>
      </c>
      <c r="B516" s="1" t="s">
        <v>420</v>
      </c>
      <c r="C516" s="2" t="s">
        <v>437</v>
      </c>
      <c r="D516" s="2" t="s">
        <v>4</v>
      </c>
      <c r="E516" s="2" t="s">
        <v>6</v>
      </c>
      <c r="F516" s="1">
        <v>10.194730813287514</v>
      </c>
    </row>
    <row r="517">
      <c r="A517" s="2" t="s">
        <v>23</v>
      </c>
      <c r="B517" s="1" t="s">
        <v>421</v>
      </c>
      <c r="C517" s="2" t="s">
        <v>437</v>
      </c>
      <c r="D517" s="2" t="s">
        <v>4</v>
      </c>
      <c r="E517" s="2" t="s">
        <v>6</v>
      </c>
      <c r="F517" s="1">
        <v>12.53758372900245</v>
      </c>
    </row>
    <row r="518">
      <c r="A518" s="2" t="s">
        <v>24</v>
      </c>
      <c r="B518" s="1" t="s">
        <v>422</v>
      </c>
      <c r="C518" s="2" t="s">
        <v>437</v>
      </c>
      <c r="D518" s="2" t="s">
        <v>4</v>
      </c>
      <c r="E518" s="2" t="s">
        <v>6</v>
      </c>
      <c r="F518" s="1">
        <v>21.195821809919934</v>
      </c>
    </row>
    <row r="519">
      <c r="A519" s="2" t="s">
        <v>25</v>
      </c>
      <c r="B519" s="1" t="s">
        <v>423</v>
      </c>
      <c r="C519" s="2" t="s">
        <v>437</v>
      </c>
      <c r="D519" s="2" t="s">
        <v>4</v>
      </c>
      <c r="E519" s="2" t="s">
        <v>6</v>
      </c>
      <c r="F519" s="1">
        <v>14.163259923513122</v>
      </c>
    </row>
    <row r="520">
      <c r="A520" s="2" t="s">
        <v>26</v>
      </c>
      <c r="B520" s="1" t="s">
        <v>424</v>
      </c>
      <c r="C520" s="2" t="s">
        <v>437</v>
      </c>
      <c r="D520" s="2" t="s">
        <v>4</v>
      </c>
      <c r="E520" s="2" t="s">
        <v>6</v>
      </c>
      <c r="F520" s="1">
        <v>14.076903911635247</v>
      </c>
    </row>
    <row r="521">
      <c r="A521" s="2" t="s">
        <v>27</v>
      </c>
      <c r="B521" s="1" t="s">
        <v>426</v>
      </c>
      <c r="C521" s="2" t="s">
        <v>437</v>
      </c>
      <c r="D521" s="2" t="s">
        <v>4</v>
      </c>
      <c r="E521" s="2" t="s">
        <v>6</v>
      </c>
      <c r="F521" s="1">
        <v>11.941875825627477</v>
      </c>
    </row>
    <row r="522">
      <c r="A522" s="2" t="s">
        <v>28</v>
      </c>
      <c r="B522" s="1" t="s">
        <v>425</v>
      </c>
      <c r="C522" s="2" t="s">
        <v>437</v>
      </c>
      <c r="D522" s="2" t="s">
        <v>4</v>
      </c>
      <c r="E522" s="2" t="s">
        <v>6</v>
      </c>
      <c r="F522" s="1">
        <v>7.212366127249334</v>
      </c>
    </row>
    <row r="523">
      <c r="A523" s="2" t="s">
        <v>29</v>
      </c>
      <c r="B523" s="1" t="s">
        <v>427</v>
      </c>
      <c r="C523" s="2" t="s">
        <v>437</v>
      </c>
      <c r="D523" s="2" t="s">
        <v>4</v>
      </c>
      <c r="E523" s="2" t="s">
        <v>6</v>
      </c>
      <c r="F523" s="1">
        <v>14.566355655289161</v>
      </c>
    </row>
    <row r="524">
      <c r="A524" s="2" t="s">
        <v>30</v>
      </c>
      <c r="B524" s="1" t="s">
        <v>428</v>
      </c>
      <c r="C524" s="2" t="s">
        <v>437</v>
      </c>
      <c r="D524" s="2" t="s">
        <v>4</v>
      </c>
      <c r="E524" s="2" t="s">
        <v>6</v>
      </c>
      <c r="F524" s="1">
        <v>15.090775527337602</v>
      </c>
    </row>
    <row r="525">
      <c r="A525" s="2" t="s">
        <v>31</v>
      </c>
      <c r="B525" s="1" t="s">
        <v>429</v>
      </c>
      <c r="C525" s="2" t="s">
        <v>437</v>
      </c>
      <c r="D525" s="2" t="s">
        <v>4</v>
      </c>
      <c r="E525" s="2" t="s">
        <v>6</v>
      </c>
      <c r="F525" s="1">
        <v>11.074887333397257</v>
      </c>
    </row>
    <row r="526">
      <c r="A526" s="2" t="s">
        <v>32</v>
      </c>
      <c r="B526" s="1" t="s">
        <v>430</v>
      </c>
      <c r="C526" s="2" t="s">
        <v>437</v>
      </c>
      <c r="D526" s="2" t="s">
        <v>4</v>
      </c>
      <c r="E526" s="2" t="s">
        <v>6</v>
      </c>
      <c r="F526" s="1">
        <v>20.984081041968164</v>
      </c>
    </row>
    <row r="527">
      <c r="A527" s="2" t="s">
        <v>33</v>
      </c>
      <c r="B527" s="1" t="s">
        <v>431</v>
      </c>
      <c r="C527" s="2" t="s">
        <v>437</v>
      </c>
      <c r="D527" s="2" t="s">
        <v>4</v>
      </c>
      <c r="E527" s="2" t="s">
        <v>6</v>
      </c>
      <c r="F527" s="1">
        <v>13.76294781062733</v>
      </c>
    </row>
    <row r="528">
      <c r="A528" s="2" t="s">
        <v>34</v>
      </c>
      <c r="B528" s="1" t="s">
        <v>432</v>
      </c>
      <c r="C528" s="2" t="s">
        <v>437</v>
      </c>
      <c r="D528" s="2" t="s">
        <v>4</v>
      </c>
      <c r="E528" s="2" t="s">
        <v>6</v>
      </c>
      <c r="F528" s="1">
        <v>11.559087498958014</v>
      </c>
    </row>
    <row r="529">
      <c r="A529" s="2" t="s">
        <v>35</v>
      </c>
      <c r="B529" s="1" t="s">
        <v>433</v>
      </c>
      <c r="C529" s="2" t="s">
        <v>437</v>
      </c>
      <c r="D529" s="2" t="s">
        <v>4</v>
      </c>
      <c r="E529" s="2" t="s">
        <v>6</v>
      </c>
      <c r="F529" s="1">
        <v>12.526411107757319</v>
      </c>
    </row>
    <row r="530">
      <c r="A530" s="2" t="s">
        <v>3</v>
      </c>
      <c r="B530" s="1" t="s">
        <v>418</v>
      </c>
      <c r="C530" s="2" t="s">
        <v>438</v>
      </c>
      <c r="D530" s="2" t="s">
        <v>4</v>
      </c>
      <c r="E530" s="2" t="s">
        <v>6</v>
      </c>
      <c r="F530" s="1">
        <v>13.334361764545296</v>
      </c>
    </row>
    <row r="531">
      <c r="A531" s="2" t="s">
        <v>4</v>
      </c>
      <c r="B531" s="1" t="s">
        <v>401</v>
      </c>
      <c r="C531" s="2" t="s">
        <v>438</v>
      </c>
      <c r="D531" s="2" t="s">
        <v>4</v>
      </c>
      <c r="E531" s="2" t="s">
        <v>6</v>
      </c>
      <c r="F531" s="1">
        <v>12.193190815518607</v>
      </c>
    </row>
    <row r="532">
      <c r="A532" s="2" t="s">
        <v>5</v>
      </c>
      <c r="B532" s="1" t="s">
        <v>402</v>
      </c>
      <c r="C532" s="2" t="s">
        <v>438</v>
      </c>
      <c r="D532" s="2" t="s">
        <v>4</v>
      </c>
      <c r="E532" s="2" t="s">
        <v>6</v>
      </c>
      <c r="F532" s="1">
        <v>15.421569310032723</v>
      </c>
    </row>
    <row r="533">
      <c r="A533" s="2" t="s">
        <v>6</v>
      </c>
      <c r="B533" s="1" t="s">
        <v>403</v>
      </c>
      <c r="C533" s="2" t="s">
        <v>438</v>
      </c>
      <c r="D533" s="2" t="s">
        <v>4</v>
      </c>
      <c r="E533" s="2" t="s">
        <v>6</v>
      </c>
      <c r="F533" s="1">
        <v>12.489233419465977</v>
      </c>
    </row>
    <row r="534">
      <c r="A534" s="2" t="s">
        <v>7</v>
      </c>
      <c r="B534" s="1" t="s">
        <v>404</v>
      </c>
      <c r="C534" s="2" t="s">
        <v>438</v>
      </c>
      <c r="D534" s="2" t="s">
        <v>4</v>
      </c>
      <c r="E534" s="2" t="s">
        <v>6</v>
      </c>
      <c r="F534" s="1">
        <v>9.310097875387921</v>
      </c>
    </row>
    <row r="535">
      <c r="A535" s="2" t="s">
        <v>8</v>
      </c>
      <c r="B535" s="1" t="s">
        <v>408</v>
      </c>
      <c r="C535" s="2" t="s">
        <v>438</v>
      </c>
      <c r="D535" s="2" t="s">
        <v>4</v>
      </c>
      <c r="E535" s="2" t="s">
        <v>6</v>
      </c>
      <c r="F535" s="1">
        <v>7.862891982824321</v>
      </c>
    </row>
    <row r="536">
      <c r="A536" s="2" t="s">
        <v>9</v>
      </c>
      <c r="B536" s="1" t="s">
        <v>409</v>
      </c>
      <c r="C536" s="2" t="s">
        <v>438</v>
      </c>
      <c r="D536" s="2" t="s">
        <v>4</v>
      </c>
      <c r="E536" s="2" t="s">
        <v>6</v>
      </c>
      <c r="F536" s="1">
        <v>12.994888677120333</v>
      </c>
    </row>
    <row r="537">
      <c r="A537" s="2" t="s">
        <v>10</v>
      </c>
      <c r="B537" s="1" t="s">
        <v>407</v>
      </c>
      <c r="C537" s="2" t="s">
        <v>438</v>
      </c>
      <c r="D537" s="2" t="s">
        <v>4</v>
      </c>
      <c r="E537" s="2" t="s">
        <v>6</v>
      </c>
      <c r="F537" s="1">
        <v>9.286341035390466</v>
      </c>
    </row>
    <row r="538">
      <c r="A538" s="2" t="s">
        <v>11</v>
      </c>
      <c r="B538" s="1" t="s">
        <v>406</v>
      </c>
      <c r="C538" s="2" t="s">
        <v>438</v>
      </c>
      <c r="D538" s="2" t="s">
        <v>4</v>
      </c>
      <c r="E538" s="2" t="s">
        <v>6</v>
      </c>
      <c r="F538" s="1">
        <v>15.817849663592211</v>
      </c>
    </row>
    <row r="539">
      <c r="A539" s="2" t="s">
        <v>12</v>
      </c>
      <c r="B539" s="1" t="s">
        <v>405</v>
      </c>
      <c r="C539" s="2" t="s">
        <v>438</v>
      </c>
      <c r="D539" s="2" t="s">
        <v>4</v>
      </c>
      <c r="E539" s="2" t="s">
        <v>6</v>
      </c>
      <c r="F539" s="1">
        <v>15.96753090705188</v>
      </c>
    </row>
    <row r="540">
      <c r="A540" s="2" t="s">
        <v>13</v>
      </c>
      <c r="B540" s="1" t="s">
        <v>410</v>
      </c>
      <c r="C540" s="2" t="s">
        <v>438</v>
      </c>
      <c r="D540" s="2" t="s">
        <v>4</v>
      </c>
      <c r="E540" s="2" t="s">
        <v>6</v>
      </c>
      <c r="F540" s="1">
        <v>8.789539363029679</v>
      </c>
    </row>
    <row r="541">
      <c r="A541" s="2" t="s">
        <v>14</v>
      </c>
      <c r="B541" s="1" t="s">
        <v>412</v>
      </c>
      <c r="C541" s="2" t="s">
        <v>438</v>
      </c>
      <c r="D541" s="2" t="s">
        <v>4</v>
      </c>
      <c r="E541" s="2" t="s">
        <v>6</v>
      </c>
      <c r="F541" s="1">
        <v>14.77024070021882</v>
      </c>
    </row>
    <row r="542">
      <c r="A542" s="2" t="s">
        <v>15</v>
      </c>
      <c r="B542" s="1" t="s">
        <v>411</v>
      </c>
      <c r="C542" s="2" t="s">
        <v>438</v>
      </c>
      <c r="D542" s="2" t="s">
        <v>4</v>
      </c>
      <c r="E542" s="2" t="s">
        <v>6</v>
      </c>
      <c r="F542" s="1">
        <v>9.419094740700018</v>
      </c>
    </row>
    <row r="543">
      <c r="A543" s="2" t="s">
        <v>16</v>
      </c>
      <c r="B543" s="1" t="s">
        <v>413</v>
      </c>
      <c r="C543" s="2" t="s">
        <v>438</v>
      </c>
      <c r="D543" s="2" t="s">
        <v>4</v>
      </c>
      <c r="E543" s="2" t="s">
        <v>6</v>
      </c>
      <c r="F543" s="1">
        <v>12.40860584540786</v>
      </c>
    </row>
    <row r="544">
      <c r="A544" s="2" t="s">
        <v>17</v>
      </c>
      <c r="B544" s="1" t="s">
        <v>414</v>
      </c>
      <c r="C544" s="2" t="s">
        <v>438</v>
      </c>
      <c r="D544" s="2" t="s">
        <v>4</v>
      </c>
      <c r="E544" s="2" t="s">
        <v>6</v>
      </c>
      <c r="F544" s="1">
        <v>11.377166291837545</v>
      </c>
    </row>
    <row r="545">
      <c r="A545" s="2" t="s">
        <v>18</v>
      </c>
      <c r="B545" s="1" t="s">
        <v>415</v>
      </c>
      <c r="C545" s="2" t="s">
        <v>438</v>
      </c>
      <c r="D545" s="2" t="s">
        <v>4</v>
      </c>
      <c r="E545" s="2" t="s">
        <v>6</v>
      </c>
      <c r="F545" s="1">
        <v>17.37615151111125</v>
      </c>
    </row>
    <row r="546">
      <c r="A546" s="2" t="s">
        <v>19</v>
      </c>
      <c r="B546" s="1" t="s">
        <v>416</v>
      </c>
      <c r="C546" s="2" t="s">
        <v>438</v>
      </c>
      <c r="D546" s="2" t="s">
        <v>4</v>
      </c>
      <c r="E546" s="2" t="s">
        <v>6</v>
      </c>
      <c r="F546" s="1">
        <v>10.767218360485606</v>
      </c>
    </row>
    <row r="547">
      <c r="A547" s="2" t="s">
        <v>20</v>
      </c>
      <c r="B547" s="1" t="s">
        <v>417</v>
      </c>
      <c r="C547" s="2" t="s">
        <v>438</v>
      </c>
      <c r="D547" s="2" t="s">
        <v>4</v>
      </c>
      <c r="E547" s="2" t="s">
        <v>6</v>
      </c>
      <c r="F547" s="1">
        <v>12.298374636919844</v>
      </c>
    </row>
    <row r="548">
      <c r="A548" s="2" t="s">
        <v>21</v>
      </c>
      <c r="B548" s="1" t="s">
        <v>419</v>
      </c>
      <c r="C548" s="2" t="s">
        <v>438</v>
      </c>
      <c r="D548" s="2" t="s">
        <v>4</v>
      </c>
      <c r="E548" s="2" t="s">
        <v>6</v>
      </c>
      <c r="F548" s="1">
        <v>6.7608242648761285</v>
      </c>
    </row>
    <row r="549">
      <c r="A549" s="2" t="s">
        <v>22</v>
      </c>
      <c r="B549" s="1" t="s">
        <v>420</v>
      </c>
      <c r="C549" s="2" t="s">
        <v>438</v>
      </c>
      <c r="D549" s="2" t="s">
        <v>4</v>
      </c>
      <c r="E549" s="2" t="s">
        <v>6</v>
      </c>
      <c r="F549" s="1">
        <v>10.683320751263926</v>
      </c>
    </row>
    <row r="550">
      <c r="A550" s="2" t="s">
        <v>23</v>
      </c>
      <c r="B550" s="1" t="s">
        <v>421</v>
      </c>
      <c r="C550" s="2" t="s">
        <v>438</v>
      </c>
      <c r="D550" s="2" t="s">
        <v>4</v>
      </c>
      <c r="E550" s="2" t="s">
        <v>6</v>
      </c>
      <c r="F550" s="1">
        <v>11.513272892535017</v>
      </c>
    </row>
    <row r="551">
      <c r="A551" s="2" t="s">
        <v>24</v>
      </c>
      <c r="B551" s="1" t="s">
        <v>422</v>
      </c>
      <c r="C551" s="2" t="s">
        <v>438</v>
      </c>
      <c r="D551" s="2" t="s">
        <v>4</v>
      </c>
      <c r="E551" s="2" t="s">
        <v>6</v>
      </c>
      <c r="F551" s="1">
        <v>19.553174296966564</v>
      </c>
    </row>
    <row r="552">
      <c r="A552" s="2" t="s">
        <v>25</v>
      </c>
      <c r="B552" s="1" t="s">
        <v>423</v>
      </c>
      <c r="C552" s="2" t="s">
        <v>438</v>
      </c>
      <c r="D552" s="2" t="s">
        <v>4</v>
      </c>
      <c r="E552" s="2" t="s">
        <v>6</v>
      </c>
      <c r="F552" s="1">
        <v>12.299605781865965</v>
      </c>
    </row>
    <row r="553">
      <c r="A553" s="2" t="s">
        <v>26</v>
      </c>
      <c r="B553" s="1" t="s">
        <v>424</v>
      </c>
      <c r="C553" s="2" t="s">
        <v>438</v>
      </c>
      <c r="D553" s="2" t="s">
        <v>4</v>
      </c>
      <c r="E553" s="2" t="s">
        <v>6</v>
      </c>
      <c r="F553" s="1">
        <v>13.74318939578759</v>
      </c>
    </row>
    <row r="554">
      <c r="A554" s="2" t="s">
        <v>27</v>
      </c>
      <c r="B554" s="1" t="s">
        <v>426</v>
      </c>
      <c r="C554" s="2" t="s">
        <v>438</v>
      </c>
      <c r="D554" s="2" t="s">
        <v>4</v>
      </c>
      <c r="E554" s="2" t="s">
        <v>6</v>
      </c>
      <c r="F554" s="1">
        <v>10.424634870937327</v>
      </c>
    </row>
    <row r="555">
      <c r="A555" s="2" t="s">
        <v>28</v>
      </c>
      <c r="B555" s="1" t="s">
        <v>425</v>
      </c>
      <c r="C555" s="2" t="s">
        <v>438</v>
      </c>
      <c r="D555" s="2" t="s">
        <v>4</v>
      </c>
      <c r="E555" s="2" t="s">
        <v>6</v>
      </c>
      <c r="F555" s="1">
        <v>8.203295901997958</v>
      </c>
    </row>
    <row r="556">
      <c r="A556" s="2" t="s">
        <v>29</v>
      </c>
      <c r="B556" s="1" t="s">
        <v>427</v>
      </c>
      <c r="C556" s="2" t="s">
        <v>438</v>
      </c>
      <c r="D556" s="2" t="s">
        <v>4</v>
      </c>
      <c r="E556" s="2" t="s">
        <v>6</v>
      </c>
      <c r="F556" s="1">
        <v>13.062352012628256</v>
      </c>
    </row>
    <row r="557">
      <c r="A557" s="2" t="s">
        <v>30</v>
      </c>
      <c r="B557" s="1" t="s">
        <v>428</v>
      </c>
      <c r="C557" s="2" t="s">
        <v>438</v>
      </c>
      <c r="D557" s="2" t="s">
        <v>4</v>
      </c>
      <c r="E557" s="2" t="s">
        <v>6</v>
      </c>
      <c r="F557" s="1">
        <v>13.725942871534409</v>
      </c>
    </row>
    <row r="558">
      <c r="A558" s="2" t="s">
        <v>31</v>
      </c>
      <c r="B558" s="1" t="s">
        <v>429</v>
      </c>
      <c r="C558" s="2" t="s">
        <v>438</v>
      </c>
      <c r="D558" s="2" t="s">
        <v>4</v>
      </c>
      <c r="E558" s="2" t="s">
        <v>6</v>
      </c>
      <c r="F558" s="1">
        <v>13.239414071880253</v>
      </c>
    </row>
    <row r="559">
      <c r="A559" s="2" t="s">
        <v>32</v>
      </c>
      <c r="B559" s="1" t="s">
        <v>430</v>
      </c>
      <c r="C559" s="2" t="s">
        <v>438</v>
      </c>
      <c r="D559" s="2" t="s">
        <v>4</v>
      </c>
      <c r="E559" s="2" t="s">
        <v>6</v>
      </c>
      <c r="F559" s="1">
        <v>18.086969766202117</v>
      </c>
    </row>
    <row r="560">
      <c r="A560" s="2" t="s">
        <v>33</v>
      </c>
      <c r="B560" s="1" t="s">
        <v>431</v>
      </c>
      <c r="C560" s="2" t="s">
        <v>438</v>
      </c>
      <c r="D560" s="2" t="s">
        <v>4</v>
      </c>
      <c r="E560" s="2" t="s">
        <v>6</v>
      </c>
      <c r="F560" s="1">
        <v>12.973293932447733</v>
      </c>
    </row>
    <row r="561">
      <c r="A561" s="2" t="s">
        <v>34</v>
      </c>
      <c r="B561" s="1" t="s">
        <v>432</v>
      </c>
      <c r="C561" s="2" t="s">
        <v>438</v>
      </c>
      <c r="D561" s="2" t="s">
        <v>4</v>
      </c>
      <c r="E561" s="2" t="s">
        <v>6</v>
      </c>
      <c r="F561" s="1">
        <v>12.56849121617805</v>
      </c>
    </row>
    <row r="562">
      <c r="A562" s="2" t="s">
        <v>35</v>
      </c>
      <c r="B562" s="1" t="s">
        <v>433</v>
      </c>
      <c r="C562" s="2" t="s">
        <v>438</v>
      </c>
      <c r="D562" s="2" t="s">
        <v>4</v>
      </c>
      <c r="E562" s="2" t="s">
        <v>6</v>
      </c>
      <c r="F562" s="1">
        <v>11.8896351424941</v>
      </c>
    </row>
    <row r="563">
      <c r="A563" s="2" t="s">
        <v>3</v>
      </c>
      <c r="B563" s="1" t="s">
        <v>418</v>
      </c>
      <c r="C563" s="2" t="s">
        <v>439</v>
      </c>
      <c r="D563" s="2" t="s">
        <v>4</v>
      </c>
      <c r="E563" s="2" t="s">
        <v>6</v>
      </c>
      <c r="F563" s="1">
        <v>13.151974092854399</v>
      </c>
    </row>
    <row r="564">
      <c r="A564" s="2" t="s">
        <v>4</v>
      </c>
      <c r="B564" s="1" t="s">
        <v>401</v>
      </c>
      <c r="C564" s="2" t="s">
        <v>439</v>
      </c>
      <c r="D564" s="2" t="s">
        <v>4</v>
      </c>
      <c r="E564" s="2" t="s">
        <v>6</v>
      </c>
      <c r="F564" s="1">
        <v>9.591949052598475</v>
      </c>
    </row>
    <row r="565">
      <c r="A565" s="2" t="s">
        <v>5</v>
      </c>
      <c r="B565" s="1" t="s">
        <v>402</v>
      </c>
      <c r="C565" s="2" t="s">
        <v>439</v>
      </c>
      <c r="D565" s="2" t="s">
        <v>4</v>
      </c>
      <c r="E565" s="2" t="s">
        <v>6</v>
      </c>
      <c r="F565" s="1">
        <v>15.339294741062247</v>
      </c>
    </row>
    <row r="566">
      <c r="A566" s="2" t="s">
        <v>6</v>
      </c>
      <c r="B566" s="1" t="s">
        <v>403</v>
      </c>
      <c r="C566" s="2" t="s">
        <v>439</v>
      </c>
      <c r="D566" s="2" t="s">
        <v>4</v>
      </c>
      <c r="E566" s="2" t="s">
        <v>6</v>
      </c>
      <c r="F566" s="1">
        <v>12.965286491007946</v>
      </c>
    </row>
    <row r="567">
      <c r="A567" s="2" t="s">
        <v>7</v>
      </c>
      <c r="B567" s="1" t="s">
        <v>404</v>
      </c>
      <c r="C567" s="2" t="s">
        <v>439</v>
      </c>
      <c r="D567" s="2" t="s">
        <v>4</v>
      </c>
      <c r="E567" s="2" t="s">
        <v>6</v>
      </c>
      <c r="F567" s="1">
        <v>7.2309151256519675</v>
      </c>
    </row>
    <row r="568">
      <c r="A568" s="2" t="s">
        <v>8</v>
      </c>
      <c r="B568" s="1" t="s">
        <v>408</v>
      </c>
      <c r="C568" s="2" t="s">
        <v>439</v>
      </c>
      <c r="D568" s="2" t="s">
        <v>4</v>
      </c>
      <c r="E568" s="2" t="s">
        <v>6</v>
      </c>
      <c r="F568" s="1">
        <v>10.137380899623311</v>
      </c>
    </row>
    <row r="569">
      <c r="A569" s="2" t="s">
        <v>9</v>
      </c>
      <c r="B569" s="1" t="s">
        <v>409</v>
      </c>
      <c r="C569" s="2" t="s">
        <v>439</v>
      </c>
      <c r="D569" s="2" t="s">
        <v>4</v>
      </c>
      <c r="E569" s="2" t="s">
        <v>6</v>
      </c>
      <c r="F569" s="1">
        <v>11.57840967137749</v>
      </c>
    </row>
    <row r="570">
      <c r="A570" s="2" t="s">
        <v>10</v>
      </c>
      <c r="B570" s="1" t="s">
        <v>407</v>
      </c>
      <c r="C570" s="2" t="s">
        <v>439</v>
      </c>
      <c r="D570" s="2" t="s">
        <v>4</v>
      </c>
      <c r="E570" s="2" t="s">
        <v>6</v>
      </c>
      <c r="F570" s="1">
        <v>10.105357114394556</v>
      </c>
    </row>
    <row r="571">
      <c r="A571" s="2" t="s">
        <v>11</v>
      </c>
      <c r="B571" s="1" t="s">
        <v>406</v>
      </c>
      <c r="C571" s="2" t="s">
        <v>439</v>
      </c>
      <c r="D571" s="2" t="s">
        <v>4</v>
      </c>
      <c r="E571" s="2" t="s">
        <v>6</v>
      </c>
      <c r="F571" s="1">
        <v>15.590266899401751</v>
      </c>
    </row>
    <row r="572">
      <c r="A572" s="2" t="s">
        <v>12</v>
      </c>
      <c r="B572" s="1" t="s">
        <v>405</v>
      </c>
      <c r="C572" s="2" t="s">
        <v>439</v>
      </c>
      <c r="D572" s="2" t="s">
        <v>4</v>
      </c>
      <c r="E572" s="2" t="s">
        <v>6</v>
      </c>
      <c r="F572" s="1">
        <v>14.971609044787153</v>
      </c>
    </row>
    <row r="573">
      <c r="A573" s="2" t="s">
        <v>13</v>
      </c>
      <c r="B573" s="1" t="s">
        <v>410</v>
      </c>
      <c r="C573" s="2" t="s">
        <v>439</v>
      </c>
      <c r="D573" s="2" t="s">
        <v>4</v>
      </c>
      <c r="E573" s="2" t="s">
        <v>6</v>
      </c>
      <c r="F573" s="1">
        <v>9.52869405603844</v>
      </c>
    </row>
    <row r="574">
      <c r="A574" s="2" t="s">
        <v>14</v>
      </c>
      <c r="B574" s="1" t="s">
        <v>412</v>
      </c>
      <c r="C574" s="2" t="s">
        <v>439</v>
      </c>
      <c r="D574" s="2" t="s">
        <v>4</v>
      </c>
      <c r="E574" s="2" t="s">
        <v>6</v>
      </c>
      <c r="F574" s="1">
        <v>14.390051151117248</v>
      </c>
    </row>
    <row r="575">
      <c r="A575" s="2" t="s">
        <v>15</v>
      </c>
      <c r="B575" s="1" t="s">
        <v>411</v>
      </c>
      <c r="C575" s="2" t="s">
        <v>439</v>
      </c>
      <c r="D575" s="2" t="s">
        <v>4</v>
      </c>
      <c r="E575" s="2" t="s">
        <v>6</v>
      </c>
      <c r="F575" s="1">
        <v>9.72810259171337</v>
      </c>
    </row>
    <row r="576">
      <c r="A576" s="2" t="s">
        <v>16</v>
      </c>
      <c r="B576" s="1" t="s">
        <v>413</v>
      </c>
      <c r="C576" s="2" t="s">
        <v>439</v>
      </c>
      <c r="D576" s="2" t="s">
        <v>4</v>
      </c>
      <c r="E576" s="2" t="s">
        <v>6</v>
      </c>
      <c r="F576" s="1">
        <v>13.110778499838958</v>
      </c>
    </row>
    <row r="577">
      <c r="A577" s="2" t="s">
        <v>17</v>
      </c>
      <c r="B577" s="1" t="s">
        <v>414</v>
      </c>
      <c r="C577" s="2" t="s">
        <v>439</v>
      </c>
      <c r="D577" s="2" t="s">
        <v>4</v>
      </c>
      <c r="E577" s="2" t="s">
        <v>6</v>
      </c>
      <c r="F577" s="1">
        <v>12.480200633579726</v>
      </c>
    </row>
    <row r="578">
      <c r="A578" s="2" t="s">
        <v>18</v>
      </c>
      <c r="B578" s="1" t="s">
        <v>415</v>
      </c>
      <c r="C578" s="2" t="s">
        <v>439</v>
      </c>
      <c r="D578" s="2" t="s">
        <v>4</v>
      </c>
      <c r="E578" s="2" t="s">
        <v>6</v>
      </c>
      <c r="F578" s="1">
        <v>16.995441077316112</v>
      </c>
    </row>
    <row r="579">
      <c r="A579" s="2" t="s">
        <v>19</v>
      </c>
      <c r="B579" s="1" t="s">
        <v>416</v>
      </c>
      <c r="C579" s="2" t="s">
        <v>439</v>
      </c>
      <c r="D579" s="2" t="s">
        <v>4</v>
      </c>
      <c r="E579" s="2" t="s">
        <v>6</v>
      </c>
      <c r="F579" s="1">
        <v>10.87459260613753</v>
      </c>
    </row>
    <row r="580">
      <c r="A580" s="2" t="s">
        <v>20</v>
      </c>
      <c r="B580" s="1" t="s">
        <v>417</v>
      </c>
      <c r="C580" s="2" t="s">
        <v>439</v>
      </c>
      <c r="D580" s="2" t="s">
        <v>4</v>
      </c>
      <c r="E580" s="2" t="s">
        <v>6</v>
      </c>
      <c r="F580" s="1">
        <v>12.0908195914349</v>
      </c>
    </row>
    <row r="581">
      <c r="A581" s="2" t="s">
        <v>21</v>
      </c>
      <c r="B581" s="1" t="s">
        <v>419</v>
      </c>
      <c r="C581" s="2" t="s">
        <v>439</v>
      </c>
      <c r="D581" s="2" t="s">
        <v>4</v>
      </c>
      <c r="E581" s="2" t="s">
        <v>6</v>
      </c>
      <c r="F581" s="1">
        <v>6.598407281001138</v>
      </c>
    </row>
    <row r="582">
      <c r="A582" s="2" t="s">
        <v>22</v>
      </c>
      <c r="B582" s="1" t="s">
        <v>420</v>
      </c>
      <c r="C582" s="2" t="s">
        <v>439</v>
      </c>
      <c r="D582" s="2" t="s">
        <v>4</v>
      </c>
      <c r="E582" s="2" t="s">
        <v>6</v>
      </c>
      <c r="F582" s="1">
        <v>9.376955903271693</v>
      </c>
    </row>
    <row r="583">
      <c r="A583" s="2" t="s">
        <v>23</v>
      </c>
      <c r="B583" s="1" t="s">
        <v>421</v>
      </c>
      <c r="C583" s="2" t="s">
        <v>439</v>
      </c>
      <c r="D583" s="2" t="s">
        <v>4</v>
      </c>
      <c r="E583" s="2" t="s">
        <v>6</v>
      </c>
      <c r="F583" s="1">
        <v>11.920174487094254</v>
      </c>
    </row>
    <row r="584">
      <c r="A584" s="2" t="s">
        <v>24</v>
      </c>
      <c r="B584" s="1" t="s">
        <v>422</v>
      </c>
      <c r="C584" s="2" t="s">
        <v>439</v>
      </c>
      <c r="D584" s="2" t="s">
        <v>4</v>
      </c>
      <c r="E584" s="2" t="s">
        <v>6</v>
      </c>
      <c r="F584" s="1">
        <v>19.213661752052616</v>
      </c>
    </row>
    <row r="585">
      <c r="A585" s="2" t="s">
        <v>25</v>
      </c>
      <c r="B585" s="1" t="s">
        <v>423</v>
      </c>
      <c r="C585" s="2" t="s">
        <v>439</v>
      </c>
      <c r="D585" s="2" t="s">
        <v>4</v>
      </c>
      <c r="E585" s="2" t="s">
        <v>6</v>
      </c>
      <c r="F585" s="1">
        <v>14.110957510628863</v>
      </c>
    </row>
    <row r="586">
      <c r="A586" s="2" t="s">
        <v>26</v>
      </c>
      <c r="B586" s="1" t="s">
        <v>424</v>
      </c>
      <c r="C586" s="2" t="s">
        <v>439</v>
      </c>
      <c r="D586" s="2" t="s">
        <v>4</v>
      </c>
      <c r="E586" s="2" t="s">
        <v>6</v>
      </c>
      <c r="F586" s="1">
        <v>12.067801992775198</v>
      </c>
    </row>
    <row r="587">
      <c r="A587" s="2" t="s">
        <v>27</v>
      </c>
      <c r="B587" s="1" t="s">
        <v>426</v>
      </c>
      <c r="C587" s="2" t="s">
        <v>439</v>
      </c>
      <c r="D587" s="2" t="s">
        <v>4</v>
      </c>
      <c r="E587" s="2" t="s">
        <v>6</v>
      </c>
      <c r="F587" s="1">
        <v>9.806206414370484</v>
      </c>
    </row>
    <row r="588">
      <c r="A588" s="2" t="s">
        <v>28</v>
      </c>
      <c r="B588" s="1" t="s">
        <v>425</v>
      </c>
      <c r="C588" s="2" t="s">
        <v>439</v>
      </c>
      <c r="D588" s="2" t="s">
        <v>4</v>
      </c>
      <c r="E588" s="2" t="s">
        <v>6</v>
      </c>
      <c r="F588" s="1">
        <v>7.975962851679869</v>
      </c>
    </row>
    <row r="589">
      <c r="A589" s="2" t="s">
        <v>29</v>
      </c>
      <c r="B589" s="1" t="s">
        <v>427</v>
      </c>
      <c r="C589" s="2" t="s">
        <v>439</v>
      </c>
      <c r="D589" s="2" t="s">
        <v>4</v>
      </c>
      <c r="E589" s="2" t="s">
        <v>6</v>
      </c>
      <c r="F589" s="1">
        <v>11.558075885561266</v>
      </c>
    </row>
    <row r="590">
      <c r="A590" s="2" t="s">
        <v>30</v>
      </c>
      <c r="B590" s="1" t="s">
        <v>428</v>
      </c>
      <c r="C590" s="2" t="s">
        <v>439</v>
      </c>
      <c r="D590" s="2" t="s">
        <v>4</v>
      </c>
      <c r="E590" s="2" t="s">
        <v>6</v>
      </c>
      <c r="F590" s="1">
        <v>12.04869769293632</v>
      </c>
    </row>
    <row r="591">
      <c r="A591" s="2" t="s">
        <v>31</v>
      </c>
      <c r="B591" s="1" t="s">
        <v>429</v>
      </c>
      <c r="C591" s="2" t="s">
        <v>439</v>
      </c>
      <c r="D591" s="2" t="s">
        <v>4</v>
      </c>
      <c r="E591" s="2" t="s">
        <v>6</v>
      </c>
      <c r="F591" s="1">
        <v>12.177776357214773</v>
      </c>
    </row>
    <row r="592">
      <c r="A592" s="2" t="s">
        <v>32</v>
      </c>
      <c r="B592" s="1" t="s">
        <v>430</v>
      </c>
      <c r="C592" s="2" t="s">
        <v>439</v>
      </c>
      <c r="D592" s="2" t="s">
        <v>4</v>
      </c>
      <c r="E592" s="2" t="s">
        <v>6</v>
      </c>
      <c r="F592" s="1">
        <v>17.624842635333614</v>
      </c>
    </row>
    <row r="593">
      <c r="A593" s="2" t="s">
        <v>33</v>
      </c>
      <c r="B593" s="1" t="s">
        <v>431</v>
      </c>
      <c r="C593" s="2" t="s">
        <v>439</v>
      </c>
      <c r="D593" s="2" t="s">
        <v>4</v>
      </c>
      <c r="E593" s="2" t="s">
        <v>6</v>
      </c>
      <c r="F593" s="1">
        <v>12.753395272483981</v>
      </c>
    </row>
    <row r="594">
      <c r="A594" s="2" t="s">
        <v>34</v>
      </c>
      <c r="B594" s="1" t="s">
        <v>432</v>
      </c>
      <c r="C594" s="2" t="s">
        <v>439</v>
      </c>
      <c r="D594" s="2" t="s">
        <v>4</v>
      </c>
      <c r="E594" s="2" t="s">
        <v>6</v>
      </c>
      <c r="F594" s="1">
        <v>11.537368570616653</v>
      </c>
    </row>
    <row r="595">
      <c r="A595" s="2" t="s">
        <v>35</v>
      </c>
      <c r="B595" s="1" t="s">
        <v>433</v>
      </c>
      <c r="C595" s="2" t="s">
        <v>439</v>
      </c>
      <c r="D595" s="2" t="s">
        <v>4</v>
      </c>
      <c r="E595" s="2" t="s">
        <v>6</v>
      </c>
      <c r="F595" s="1">
        <v>12.13855421686747</v>
      </c>
    </row>
    <row r="596">
      <c r="A596" s="2" t="s">
        <v>3</v>
      </c>
      <c r="B596" s="1" t="s">
        <v>418</v>
      </c>
      <c r="C596" s="2" t="s">
        <v>440</v>
      </c>
      <c r="D596" s="2" t="s">
        <v>4</v>
      </c>
      <c r="E596" s="2" t="s">
        <v>6</v>
      </c>
      <c r="F596" s="1">
        <v>12.609094848040936</v>
      </c>
    </row>
    <row r="597">
      <c r="A597" s="2" t="s">
        <v>4</v>
      </c>
      <c r="B597" s="1" t="s">
        <v>401</v>
      </c>
      <c r="C597" s="2" t="s">
        <v>440</v>
      </c>
      <c r="D597" s="2" t="s">
        <v>4</v>
      </c>
      <c r="E597" s="2" t="s">
        <v>6</v>
      </c>
      <c r="F597" s="1">
        <v>11.526030917799151</v>
      </c>
    </row>
    <row r="598">
      <c r="A598" s="2" t="s">
        <v>5</v>
      </c>
      <c r="B598" s="1" t="s">
        <v>402</v>
      </c>
      <c r="C598" s="2" t="s">
        <v>440</v>
      </c>
      <c r="D598" s="2" t="s">
        <v>4</v>
      </c>
      <c r="E598" s="2" t="s">
        <v>6</v>
      </c>
      <c r="F598" s="1">
        <v>14.046263902668269</v>
      </c>
    </row>
    <row r="599">
      <c r="A599" s="2" t="s">
        <v>6</v>
      </c>
      <c r="B599" s="1" t="s">
        <v>403</v>
      </c>
      <c r="C599" s="2" t="s">
        <v>440</v>
      </c>
      <c r="D599" s="2" t="s">
        <v>4</v>
      </c>
      <c r="E599" s="2" t="s">
        <v>6</v>
      </c>
      <c r="F599" s="1">
        <v>11.33878674981777</v>
      </c>
    </row>
    <row r="600">
      <c r="A600" s="2" t="s">
        <v>7</v>
      </c>
      <c r="B600" s="1" t="s">
        <v>404</v>
      </c>
      <c r="C600" s="2" t="s">
        <v>440</v>
      </c>
      <c r="D600" s="2" t="s">
        <v>4</v>
      </c>
      <c r="E600" s="2" t="s">
        <v>6</v>
      </c>
      <c r="F600" s="1">
        <v>9.81261452976296</v>
      </c>
    </row>
    <row r="601">
      <c r="A601" s="2" t="s">
        <v>8</v>
      </c>
      <c r="B601" s="1" t="s">
        <v>408</v>
      </c>
      <c r="C601" s="2" t="s">
        <v>440</v>
      </c>
      <c r="D601" s="2" t="s">
        <v>4</v>
      </c>
      <c r="E601" s="2" t="s">
        <v>6</v>
      </c>
      <c r="F601" s="1">
        <v>7.724898644946857</v>
      </c>
    </row>
    <row r="602">
      <c r="A602" s="2" t="s">
        <v>9</v>
      </c>
      <c r="B602" s="1" t="s">
        <v>409</v>
      </c>
      <c r="C602" s="2" t="s">
        <v>440</v>
      </c>
      <c r="D602" s="2" t="s">
        <v>4</v>
      </c>
      <c r="E602" s="2" t="s">
        <v>6</v>
      </c>
      <c r="F602" s="1">
        <v>11.204249315295876</v>
      </c>
    </row>
    <row r="603">
      <c r="A603" s="2" t="s">
        <v>10</v>
      </c>
      <c r="B603" s="1" t="s">
        <v>407</v>
      </c>
      <c r="C603" s="2" t="s">
        <v>440</v>
      </c>
      <c r="D603" s="2" t="s">
        <v>4</v>
      </c>
      <c r="E603" s="2" t="s">
        <v>6</v>
      </c>
      <c r="F603" s="1">
        <v>9.690618606612421</v>
      </c>
    </row>
    <row r="604">
      <c r="A604" s="2" t="s">
        <v>11</v>
      </c>
      <c r="B604" s="1" t="s">
        <v>406</v>
      </c>
      <c r="C604" s="2" t="s">
        <v>440</v>
      </c>
      <c r="D604" s="2" t="s">
        <v>4</v>
      </c>
      <c r="E604" s="2" t="s">
        <v>6</v>
      </c>
      <c r="F604" s="1">
        <v>15.54163419459265</v>
      </c>
    </row>
    <row r="605">
      <c r="A605" s="2" t="s">
        <v>12</v>
      </c>
      <c r="B605" s="1" t="s">
        <v>405</v>
      </c>
      <c r="C605" s="2" t="s">
        <v>440</v>
      </c>
      <c r="D605" s="2" t="s">
        <v>4</v>
      </c>
      <c r="E605" s="2" t="s">
        <v>6</v>
      </c>
      <c r="F605" s="1">
        <v>15.03728813559322</v>
      </c>
    </row>
    <row r="606">
      <c r="A606" s="2" t="s">
        <v>13</v>
      </c>
      <c r="B606" s="1" t="s">
        <v>410</v>
      </c>
      <c r="C606" s="2" t="s">
        <v>440</v>
      </c>
      <c r="D606" s="2" t="s">
        <v>4</v>
      </c>
      <c r="E606" s="2" t="s">
        <v>6</v>
      </c>
      <c r="F606" s="1">
        <v>9.688414159577038</v>
      </c>
    </row>
    <row r="607">
      <c r="A607" s="2" t="s">
        <v>14</v>
      </c>
      <c r="B607" s="1" t="s">
        <v>412</v>
      </c>
      <c r="C607" s="2" t="s">
        <v>440</v>
      </c>
      <c r="D607" s="2" t="s">
        <v>4</v>
      </c>
      <c r="E607" s="2" t="s">
        <v>6</v>
      </c>
      <c r="F607" s="1">
        <v>13.522580645161291</v>
      </c>
    </row>
    <row r="608">
      <c r="A608" s="2" t="s">
        <v>15</v>
      </c>
      <c r="B608" s="1" t="s">
        <v>411</v>
      </c>
      <c r="C608" s="2" t="s">
        <v>440</v>
      </c>
      <c r="D608" s="2" t="s">
        <v>4</v>
      </c>
      <c r="E608" s="2" t="s">
        <v>6</v>
      </c>
      <c r="F608" s="1">
        <v>8.526365865261463</v>
      </c>
    </row>
    <row r="609">
      <c r="A609" s="2" t="s">
        <v>16</v>
      </c>
      <c r="B609" s="1" t="s">
        <v>413</v>
      </c>
      <c r="C609" s="2" t="s">
        <v>440</v>
      </c>
      <c r="D609" s="2" t="s">
        <v>4</v>
      </c>
      <c r="E609" s="2" t="s">
        <v>6</v>
      </c>
      <c r="F609" s="1">
        <v>11.909206301799447</v>
      </c>
    </row>
    <row r="610">
      <c r="A610" s="2" t="s">
        <v>17</v>
      </c>
      <c r="B610" s="1" t="s">
        <v>414</v>
      </c>
      <c r="C610" s="2" t="s">
        <v>440</v>
      </c>
      <c r="D610" s="2" t="s">
        <v>4</v>
      </c>
      <c r="E610" s="2" t="s">
        <v>6</v>
      </c>
      <c r="F610" s="1">
        <v>11.687759573563557</v>
      </c>
    </row>
    <row r="611">
      <c r="A611" s="2" t="s">
        <v>18</v>
      </c>
      <c r="B611" s="1" t="s">
        <v>415</v>
      </c>
      <c r="C611" s="2" t="s">
        <v>440</v>
      </c>
      <c r="D611" s="2" t="s">
        <v>4</v>
      </c>
      <c r="E611" s="2" t="s">
        <v>6</v>
      </c>
      <c r="F611" s="1">
        <v>16.055987577524704</v>
      </c>
    </row>
    <row r="612">
      <c r="A612" s="2" t="s">
        <v>19</v>
      </c>
      <c r="B612" s="1" t="s">
        <v>416</v>
      </c>
      <c r="C612" s="2" t="s">
        <v>440</v>
      </c>
      <c r="D612" s="2" t="s">
        <v>4</v>
      </c>
      <c r="E612" s="2" t="s">
        <v>6</v>
      </c>
      <c r="F612" s="1">
        <v>10.459564467123302</v>
      </c>
    </row>
    <row r="613">
      <c r="A613" s="2" t="s">
        <v>20</v>
      </c>
      <c r="B613" s="1" t="s">
        <v>417</v>
      </c>
      <c r="C613" s="2" t="s">
        <v>440</v>
      </c>
      <c r="D613" s="2" t="s">
        <v>4</v>
      </c>
      <c r="E613" s="2" t="s">
        <v>6</v>
      </c>
      <c r="F613" s="1">
        <v>12.357356441081345</v>
      </c>
    </row>
    <row r="614">
      <c r="A614" s="2" t="s">
        <v>21</v>
      </c>
      <c r="B614" s="1" t="s">
        <v>419</v>
      </c>
      <c r="C614" s="2" t="s">
        <v>440</v>
      </c>
      <c r="D614" s="2" t="s">
        <v>4</v>
      </c>
      <c r="E614" s="2" t="s">
        <v>6</v>
      </c>
      <c r="F614" s="1">
        <v>7.746416169530763</v>
      </c>
    </row>
    <row r="615">
      <c r="A615" s="2" t="s">
        <v>22</v>
      </c>
      <c r="B615" s="1" t="s">
        <v>420</v>
      </c>
      <c r="C615" s="2" t="s">
        <v>440</v>
      </c>
      <c r="D615" s="2" t="s">
        <v>4</v>
      </c>
      <c r="E615" s="2" t="s">
        <v>6</v>
      </c>
      <c r="F615" s="1">
        <v>9.857167052447355</v>
      </c>
    </row>
    <row r="616">
      <c r="A616" s="2" t="s">
        <v>23</v>
      </c>
      <c r="B616" s="1" t="s">
        <v>421</v>
      </c>
      <c r="C616" s="2" t="s">
        <v>440</v>
      </c>
      <c r="D616" s="2" t="s">
        <v>4</v>
      </c>
      <c r="E616" s="2" t="s">
        <v>6</v>
      </c>
      <c r="F616" s="1">
        <v>11.35225764385348</v>
      </c>
    </row>
    <row r="617">
      <c r="A617" s="2" t="s">
        <v>24</v>
      </c>
      <c r="B617" s="1" t="s">
        <v>422</v>
      </c>
      <c r="C617" s="2" t="s">
        <v>440</v>
      </c>
      <c r="D617" s="2" t="s">
        <v>4</v>
      </c>
      <c r="E617" s="2" t="s">
        <v>6</v>
      </c>
      <c r="F617" s="1">
        <v>17.141313632016587</v>
      </c>
    </row>
    <row r="618">
      <c r="A618" s="2" t="s">
        <v>25</v>
      </c>
      <c r="B618" s="1" t="s">
        <v>423</v>
      </c>
      <c r="C618" s="2" t="s">
        <v>440</v>
      </c>
      <c r="D618" s="2" t="s">
        <v>4</v>
      </c>
      <c r="E618" s="2" t="s">
        <v>6</v>
      </c>
      <c r="F618" s="1">
        <v>12.63896412081818</v>
      </c>
    </row>
    <row r="619">
      <c r="A619" s="2" t="s">
        <v>26</v>
      </c>
      <c r="B619" s="1" t="s">
        <v>424</v>
      </c>
      <c r="C619" s="2" t="s">
        <v>440</v>
      </c>
      <c r="D619" s="2" t="s">
        <v>4</v>
      </c>
      <c r="E619" s="2" t="s">
        <v>6</v>
      </c>
      <c r="F619" s="1">
        <v>14.51345196278998</v>
      </c>
    </row>
    <row r="620">
      <c r="A620" s="2" t="s">
        <v>27</v>
      </c>
      <c r="B620" s="1" t="s">
        <v>426</v>
      </c>
      <c r="C620" s="2" t="s">
        <v>440</v>
      </c>
      <c r="D620" s="2" t="s">
        <v>4</v>
      </c>
      <c r="E620" s="2" t="s">
        <v>6</v>
      </c>
      <c r="F620" s="1">
        <v>9.654948386631055</v>
      </c>
    </row>
    <row r="621">
      <c r="A621" s="2" t="s">
        <v>28</v>
      </c>
      <c r="B621" s="1" t="s">
        <v>425</v>
      </c>
      <c r="C621" s="2" t="s">
        <v>440</v>
      </c>
      <c r="D621" s="2" t="s">
        <v>4</v>
      </c>
      <c r="E621" s="2" t="s">
        <v>6</v>
      </c>
      <c r="F621" s="1">
        <v>7.306283766634033</v>
      </c>
    </row>
    <row r="622">
      <c r="A622" s="2" t="s">
        <v>29</v>
      </c>
      <c r="B622" s="1" t="s">
        <v>427</v>
      </c>
      <c r="C622" s="2" t="s">
        <v>440</v>
      </c>
      <c r="D622" s="2" t="s">
        <v>4</v>
      </c>
      <c r="E622" s="2" t="s">
        <v>6</v>
      </c>
      <c r="F622" s="1">
        <v>12.241460357254779</v>
      </c>
    </row>
    <row r="623">
      <c r="A623" s="2" t="s">
        <v>30</v>
      </c>
      <c r="B623" s="1" t="s">
        <v>428</v>
      </c>
      <c r="C623" s="2" t="s">
        <v>440</v>
      </c>
      <c r="D623" s="2" t="s">
        <v>4</v>
      </c>
      <c r="E623" s="2" t="s">
        <v>6</v>
      </c>
      <c r="F623" s="1">
        <v>10.751565762004175</v>
      </c>
    </row>
    <row r="624">
      <c r="A624" s="2" t="s">
        <v>31</v>
      </c>
      <c r="B624" s="1" t="s">
        <v>429</v>
      </c>
      <c r="C624" s="2" t="s">
        <v>440</v>
      </c>
      <c r="D624" s="2" t="s">
        <v>4</v>
      </c>
      <c r="E624" s="2" t="s">
        <v>6</v>
      </c>
      <c r="F624" s="1">
        <v>12.309458511384655</v>
      </c>
    </row>
    <row r="625">
      <c r="A625" s="2" t="s">
        <v>32</v>
      </c>
      <c r="B625" s="1" t="s">
        <v>430</v>
      </c>
      <c r="C625" s="2" t="s">
        <v>440</v>
      </c>
      <c r="D625" s="2" t="s">
        <v>4</v>
      </c>
      <c r="E625" s="2" t="s">
        <v>6</v>
      </c>
      <c r="F625" s="1">
        <v>13.859193646915088</v>
      </c>
    </row>
    <row r="626">
      <c r="A626" s="2" t="s">
        <v>33</v>
      </c>
      <c r="B626" s="1" t="s">
        <v>431</v>
      </c>
      <c r="C626" s="2" t="s">
        <v>440</v>
      </c>
      <c r="D626" s="2" t="s">
        <v>4</v>
      </c>
      <c r="E626" s="2" t="s">
        <v>6</v>
      </c>
      <c r="F626" s="1">
        <v>13.337811255577412</v>
      </c>
    </row>
    <row r="627">
      <c r="A627" s="2" t="s">
        <v>34</v>
      </c>
      <c r="B627" s="1" t="s">
        <v>432</v>
      </c>
      <c r="C627" s="2" t="s">
        <v>440</v>
      </c>
      <c r="D627" s="2" t="s">
        <v>4</v>
      </c>
      <c r="E627" s="2" t="s">
        <v>6</v>
      </c>
      <c r="F627" s="1">
        <v>12.978548556207317</v>
      </c>
    </row>
    <row r="628">
      <c r="A628" s="2" t="s">
        <v>35</v>
      </c>
      <c r="B628" s="1" t="s">
        <v>433</v>
      </c>
      <c r="C628" s="2" t="s">
        <v>440</v>
      </c>
      <c r="D628" s="2" t="s">
        <v>4</v>
      </c>
      <c r="E628" s="2" t="s">
        <v>6</v>
      </c>
      <c r="F628" s="1">
        <v>10.38319647744853</v>
      </c>
    </row>
    <row r="629">
      <c r="A629" s="2" t="s">
        <v>3</v>
      </c>
      <c r="B629" s="1" t="s">
        <v>418</v>
      </c>
      <c r="C629" s="2" t="s">
        <v>441</v>
      </c>
      <c r="D629" s="2" t="s">
        <v>4</v>
      </c>
      <c r="E629" s="2" t="s">
        <v>6</v>
      </c>
      <c r="F629" s="1">
        <v>12.45424412492852</v>
      </c>
    </row>
    <row r="630">
      <c r="A630" s="2" t="s">
        <v>4</v>
      </c>
      <c r="B630" s="1" t="s">
        <v>401</v>
      </c>
      <c r="C630" s="2" t="s">
        <v>441</v>
      </c>
      <c r="D630" s="2" t="s">
        <v>4</v>
      </c>
      <c r="E630" s="2" t="s">
        <v>6</v>
      </c>
      <c r="F630" s="1">
        <v>9.099321406539174</v>
      </c>
    </row>
    <row r="631">
      <c r="A631" s="2" t="s">
        <v>5</v>
      </c>
      <c r="B631" s="1" t="s">
        <v>402</v>
      </c>
      <c r="C631" s="2" t="s">
        <v>441</v>
      </c>
      <c r="D631" s="2" t="s">
        <v>4</v>
      </c>
      <c r="E631" s="2" t="s">
        <v>6</v>
      </c>
      <c r="F631" s="1">
        <v>14.164699347312872</v>
      </c>
    </row>
    <row r="632">
      <c r="A632" s="2" t="s">
        <v>6</v>
      </c>
      <c r="B632" s="1" t="s">
        <v>403</v>
      </c>
      <c r="C632" s="2" t="s">
        <v>441</v>
      </c>
      <c r="D632" s="2" t="s">
        <v>4</v>
      </c>
      <c r="E632" s="2" t="s">
        <v>6</v>
      </c>
      <c r="F632" s="1">
        <v>11.819399574501615</v>
      </c>
    </row>
    <row r="633">
      <c r="A633" s="2" t="s">
        <v>7</v>
      </c>
      <c r="B633" s="1" t="s">
        <v>404</v>
      </c>
      <c r="C633" s="2" t="s">
        <v>441</v>
      </c>
      <c r="D633" s="2" t="s">
        <v>4</v>
      </c>
      <c r="E633" s="2" t="s">
        <v>6</v>
      </c>
      <c r="F633" s="1">
        <v>9.45794171543418</v>
      </c>
    </row>
    <row r="634">
      <c r="A634" s="2" t="s">
        <v>8</v>
      </c>
      <c r="B634" s="1" t="s">
        <v>408</v>
      </c>
      <c r="C634" s="2" t="s">
        <v>441</v>
      </c>
      <c r="D634" s="2" t="s">
        <v>4</v>
      </c>
      <c r="E634" s="2" t="s">
        <v>6</v>
      </c>
      <c r="F634" s="1">
        <v>8.380140511838755</v>
      </c>
    </row>
    <row r="635">
      <c r="A635" s="2" t="s">
        <v>9</v>
      </c>
      <c r="B635" s="1" t="s">
        <v>409</v>
      </c>
      <c r="C635" s="2" t="s">
        <v>441</v>
      </c>
      <c r="D635" s="2" t="s">
        <v>4</v>
      </c>
      <c r="E635" s="2" t="s">
        <v>6</v>
      </c>
      <c r="F635" s="1">
        <v>11.926977687626774</v>
      </c>
    </row>
    <row r="636">
      <c r="A636" s="2" t="s">
        <v>10</v>
      </c>
      <c r="B636" s="1" t="s">
        <v>407</v>
      </c>
      <c r="C636" s="2" t="s">
        <v>441</v>
      </c>
      <c r="D636" s="2" t="s">
        <v>4</v>
      </c>
      <c r="E636" s="2" t="s">
        <v>6</v>
      </c>
      <c r="F636" s="1">
        <v>9.100248397681622</v>
      </c>
    </row>
    <row r="637">
      <c r="A637" s="2" t="s">
        <v>11</v>
      </c>
      <c r="B637" s="1" t="s">
        <v>406</v>
      </c>
      <c r="C637" s="2" t="s">
        <v>441</v>
      </c>
      <c r="D637" s="2" t="s">
        <v>4</v>
      </c>
      <c r="E637" s="2" t="s">
        <v>6</v>
      </c>
      <c r="F637" s="1">
        <v>16.503492283787658</v>
      </c>
    </row>
    <row r="638">
      <c r="A638" s="2" t="s">
        <v>12</v>
      </c>
      <c r="B638" s="1" t="s">
        <v>405</v>
      </c>
      <c r="C638" s="2" t="s">
        <v>441</v>
      </c>
      <c r="D638" s="2" t="s">
        <v>4</v>
      </c>
      <c r="E638" s="2" t="s">
        <v>6</v>
      </c>
      <c r="F638" s="1">
        <v>14.696389083467249</v>
      </c>
    </row>
    <row r="639">
      <c r="A639" s="2" t="s">
        <v>13</v>
      </c>
      <c r="B639" s="1" t="s">
        <v>410</v>
      </c>
      <c r="C639" s="2" t="s">
        <v>441</v>
      </c>
      <c r="D639" s="2" t="s">
        <v>4</v>
      </c>
      <c r="E639" s="2" t="s">
        <v>6</v>
      </c>
      <c r="F639" s="1">
        <v>9.846417295446033</v>
      </c>
    </row>
    <row r="640">
      <c r="A640" s="2" t="s">
        <v>14</v>
      </c>
      <c r="B640" s="1" t="s">
        <v>412</v>
      </c>
      <c r="C640" s="2" t="s">
        <v>441</v>
      </c>
      <c r="D640" s="2" t="s">
        <v>4</v>
      </c>
      <c r="E640" s="2" t="s">
        <v>6</v>
      </c>
      <c r="F640" s="1">
        <v>12.104354335196197</v>
      </c>
    </row>
    <row r="641">
      <c r="A641" s="2" t="s">
        <v>15</v>
      </c>
      <c r="B641" s="1" t="s">
        <v>411</v>
      </c>
      <c r="C641" s="2" t="s">
        <v>441</v>
      </c>
      <c r="D641" s="2" t="s">
        <v>4</v>
      </c>
      <c r="E641" s="2" t="s">
        <v>6</v>
      </c>
      <c r="F641" s="1">
        <v>9.599474401401597</v>
      </c>
    </row>
    <row r="642">
      <c r="A642" s="2" t="s">
        <v>16</v>
      </c>
      <c r="B642" s="1" t="s">
        <v>413</v>
      </c>
      <c r="C642" s="2" t="s">
        <v>441</v>
      </c>
      <c r="D642" s="2" t="s">
        <v>4</v>
      </c>
      <c r="E642" s="2" t="s">
        <v>6</v>
      </c>
      <c r="F642" s="1">
        <v>10.924029179868837</v>
      </c>
    </row>
    <row r="643">
      <c r="A643" s="2" t="s">
        <v>17</v>
      </c>
      <c r="B643" s="1" t="s">
        <v>414</v>
      </c>
      <c r="C643" s="2" t="s">
        <v>441</v>
      </c>
      <c r="D643" s="2" t="s">
        <v>4</v>
      </c>
      <c r="E643" s="2" t="s">
        <v>6</v>
      </c>
      <c r="F643" s="1">
        <v>11.733091591931881</v>
      </c>
    </row>
    <row r="644">
      <c r="A644" s="2" t="s">
        <v>18</v>
      </c>
      <c r="B644" s="1" t="s">
        <v>415</v>
      </c>
      <c r="C644" s="2" t="s">
        <v>441</v>
      </c>
      <c r="D644" s="2" t="s">
        <v>4</v>
      </c>
      <c r="E644" s="2" t="s">
        <v>6</v>
      </c>
      <c r="F644" s="1">
        <v>15.368573479541572</v>
      </c>
    </row>
    <row r="645">
      <c r="A645" s="2" t="s">
        <v>19</v>
      </c>
      <c r="B645" s="1" t="s">
        <v>416</v>
      </c>
      <c r="C645" s="2" t="s">
        <v>441</v>
      </c>
      <c r="D645" s="2" t="s">
        <v>4</v>
      </c>
      <c r="E645" s="2" t="s">
        <v>6</v>
      </c>
      <c r="F645" s="1">
        <v>10.712501041059381</v>
      </c>
    </row>
    <row r="646">
      <c r="A646" s="2" t="s">
        <v>20</v>
      </c>
      <c r="B646" s="1" t="s">
        <v>417</v>
      </c>
      <c r="C646" s="2" t="s">
        <v>441</v>
      </c>
      <c r="D646" s="2" t="s">
        <v>4</v>
      </c>
      <c r="E646" s="2" t="s">
        <v>6</v>
      </c>
      <c r="F646" s="1">
        <v>10.648948757622644</v>
      </c>
    </row>
    <row r="647">
      <c r="A647" s="2" t="s">
        <v>21</v>
      </c>
      <c r="B647" s="1" t="s">
        <v>419</v>
      </c>
      <c r="C647" s="2" t="s">
        <v>441</v>
      </c>
      <c r="D647" s="2" t="s">
        <v>4</v>
      </c>
      <c r="E647" s="2" t="s">
        <v>6</v>
      </c>
      <c r="F647" s="1">
        <v>8.002448836802518</v>
      </c>
    </row>
    <row r="648">
      <c r="A648" s="2" t="s">
        <v>22</v>
      </c>
      <c r="B648" s="1" t="s">
        <v>420</v>
      </c>
      <c r="C648" s="2" t="s">
        <v>441</v>
      </c>
      <c r="D648" s="2" t="s">
        <v>4</v>
      </c>
      <c r="E648" s="2" t="s">
        <v>6</v>
      </c>
      <c r="F648" s="1">
        <v>10.529502792168472</v>
      </c>
    </row>
    <row r="649">
      <c r="A649" s="2" t="s">
        <v>23</v>
      </c>
      <c r="B649" s="1" t="s">
        <v>421</v>
      </c>
      <c r="C649" s="2" t="s">
        <v>441</v>
      </c>
      <c r="D649" s="2" t="s">
        <v>4</v>
      </c>
      <c r="E649" s="2" t="s">
        <v>6</v>
      </c>
      <c r="F649" s="1">
        <v>10.672756507352084</v>
      </c>
    </row>
    <row r="650">
      <c r="A650" s="2" t="s">
        <v>24</v>
      </c>
      <c r="B650" s="1" t="s">
        <v>422</v>
      </c>
      <c r="C650" s="2" t="s">
        <v>441</v>
      </c>
      <c r="D650" s="2" t="s">
        <v>4</v>
      </c>
      <c r="E650" s="2" t="s">
        <v>6</v>
      </c>
      <c r="F650" s="1">
        <v>17.21460384435068</v>
      </c>
    </row>
    <row r="651">
      <c r="A651" s="2" t="s">
        <v>25</v>
      </c>
      <c r="B651" s="1" t="s">
        <v>423</v>
      </c>
      <c r="C651" s="2" t="s">
        <v>441</v>
      </c>
      <c r="D651" s="2" t="s">
        <v>4</v>
      </c>
      <c r="E651" s="2" t="s">
        <v>6</v>
      </c>
      <c r="F651" s="1">
        <v>12.140998826710197</v>
      </c>
    </row>
    <row r="652">
      <c r="A652" s="2" t="s">
        <v>26</v>
      </c>
      <c r="B652" s="1" t="s">
        <v>424</v>
      </c>
      <c r="C652" s="2" t="s">
        <v>441</v>
      </c>
      <c r="D652" s="2" t="s">
        <v>4</v>
      </c>
      <c r="E652" s="2" t="s">
        <v>6</v>
      </c>
      <c r="F652" s="1">
        <v>11.873993332584185</v>
      </c>
    </row>
    <row r="653">
      <c r="A653" s="2" t="s">
        <v>27</v>
      </c>
      <c r="B653" s="1" t="s">
        <v>426</v>
      </c>
      <c r="C653" s="2" t="s">
        <v>441</v>
      </c>
      <c r="D653" s="2" t="s">
        <v>4</v>
      </c>
      <c r="E653" s="2" t="s">
        <v>6</v>
      </c>
      <c r="F653" s="1">
        <v>9.855441403763978</v>
      </c>
    </row>
    <row r="654">
      <c r="A654" s="2" t="s">
        <v>28</v>
      </c>
      <c r="B654" s="1" t="s">
        <v>425</v>
      </c>
      <c r="C654" s="2" t="s">
        <v>441</v>
      </c>
      <c r="D654" s="2" t="s">
        <v>4</v>
      </c>
      <c r="E654" s="2" t="s">
        <v>6</v>
      </c>
      <c r="F654" s="1">
        <v>9.241007649601244</v>
      </c>
    </row>
    <row r="655">
      <c r="A655" s="2" t="s">
        <v>29</v>
      </c>
      <c r="B655" s="1" t="s">
        <v>427</v>
      </c>
      <c r="C655" s="2" t="s">
        <v>441</v>
      </c>
      <c r="D655" s="2" t="s">
        <v>4</v>
      </c>
      <c r="E655" s="2" t="s">
        <v>6</v>
      </c>
      <c r="F655" s="1">
        <v>11.423550087873462</v>
      </c>
    </row>
    <row r="656">
      <c r="A656" s="2" t="s">
        <v>30</v>
      </c>
      <c r="B656" s="1" t="s">
        <v>428</v>
      </c>
      <c r="C656" s="2" t="s">
        <v>441</v>
      </c>
      <c r="D656" s="2" t="s">
        <v>4</v>
      </c>
      <c r="E656" s="2" t="s">
        <v>6</v>
      </c>
      <c r="F656" s="1">
        <v>13.697773329997498</v>
      </c>
    </row>
    <row r="657">
      <c r="A657" s="2" t="s">
        <v>31</v>
      </c>
      <c r="B657" s="1" t="s">
        <v>429</v>
      </c>
      <c r="C657" s="2" t="s">
        <v>441</v>
      </c>
      <c r="D657" s="2" t="s">
        <v>4</v>
      </c>
      <c r="E657" s="2" t="s">
        <v>6</v>
      </c>
      <c r="F657" s="1">
        <v>12.91915571485464</v>
      </c>
    </row>
    <row r="658">
      <c r="A658" s="2" t="s">
        <v>32</v>
      </c>
      <c r="B658" s="1" t="s">
        <v>430</v>
      </c>
      <c r="C658" s="2" t="s">
        <v>441</v>
      </c>
      <c r="D658" s="2" t="s">
        <v>4</v>
      </c>
      <c r="E658" s="2" t="s">
        <v>6</v>
      </c>
      <c r="F658" s="1">
        <v>13.654618473895582</v>
      </c>
    </row>
    <row r="659">
      <c r="A659" s="2" t="s">
        <v>33</v>
      </c>
      <c r="B659" s="1" t="s">
        <v>431</v>
      </c>
      <c r="C659" s="2" t="s">
        <v>441</v>
      </c>
      <c r="D659" s="2" t="s">
        <v>4</v>
      </c>
      <c r="E659" s="2" t="s">
        <v>6</v>
      </c>
      <c r="F659" s="1">
        <v>13.319616286041315</v>
      </c>
    </row>
    <row r="660">
      <c r="A660" s="2" t="s">
        <v>34</v>
      </c>
      <c r="B660" s="1" t="s">
        <v>432</v>
      </c>
      <c r="C660" s="2" t="s">
        <v>441</v>
      </c>
      <c r="D660" s="2" t="s">
        <v>4</v>
      </c>
      <c r="E660" s="2" t="s">
        <v>6</v>
      </c>
      <c r="F660" s="1">
        <v>11.574659362269982</v>
      </c>
    </row>
    <row r="661">
      <c r="A661" s="2" t="s">
        <v>35</v>
      </c>
      <c r="B661" s="1" t="s">
        <v>433</v>
      </c>
      <c r="C661" s="2" t="s">
        <v>441</v>
      </c>
      <c r="D661" s="2" t="s">
        <v>4</v>
      </c>
      <c r="E661" s="2" t="s">
        <v>6</v>
      </c>
      <c r="F661" s="1">
        <v>10.40319736687434</v>
      </c>
    </row>
    <row r="662">
      <c r="A662" s="2" t="s">
        <v>3</v>
      </c>
      <c r="B662" s="1" t="s">
        <v>418</v>
      </c>
      <c r="C662" s="2" t="s">
        <v>442</v>
      </c>
      <c r="D662" s="2" t="s">
        <v>4</v>
      </c>
      <c r="E662" s="2" t="s">
        <v>6</v>
      </c>
      <c r="F662" s="1">
        <v>12.3443002443272</v>
      </c>
    </row>
    <row r="663">
      <c r="A663" s="2" t="s">
        <v>4</v>
      </c>
      <c r="B663" s="1" t="s">
        <v>401</v>
      </c>
      <c r="C663" s="2" t="s">
        <v>442</v>
      </c>
      <c r="D663" s="2" t="s">
        <v>4</v>
      </c>
      <c r="E663" s="2" t="s">
        <v>6</v>
      </c>
      <c r="F663" s="1">
        <v>9.800543623904138</v>
      </c>
    </row>
    <row r="664">
      <c r="A664" s="2" t="s">
        <v>5</v>
      </c>
      <c r="B664" s="1" t="s">
        <v>402</v>
      </c>
      <c r="C664" s="2" t="s">
        <v>442</v>
      </c>
      <c r="D664" s="2" t="s">
        <v>4</v>
      </c>
      <c r="E664" s="2" t="s">
        <v>6</v>
      </c>
      <c r="F664" s="1">
        <v>14.086950487491759</v>
      </c>
    </row>
    <row r="665">
      <c r="A665" s="2" t="s">
        <v>6</v>
      </c>
      <c r="B665" s="1" t="s">
        <v>403</v>
      </c>
      <c r="C665" s="2" t="s">
        <v>442</v>
      </c>
      <c r="D665" s="2" t="s">
        <v>4</v>
      </c>
      <c r="E665" s="2" t="s">
        <v>6</v>
      </c>
      <c r="F665" s="1">
        <v>10.423100679431748</v>
      </c>
    </row>
    <row r="666">
      <c r="A666" s="2" t="s">
        <v>7</v>
      </c>
      <c r="B666" s="1" t="s">
        <v>404</v>
      </c>
      <c r="C666" s="2" t="s">
        <v>442</v>
      </c>
      <c r="D666" s="2" t="s">
        <v>4</v>
      </c>
      <c r="E666" s="2" t="s">
        <v>6</v>
      </c>
      <c r="F666" s="1">
        <v>10.55377682912368</v>
      </c>
    </row>
    <row r="667">
      <c r="A667" s="2" t="s">
        <v>8</v>
      </c>
      <c r="B667" s="1" t="s">
        <v>408</v>
      </c>
      <c r="C667" s="2" t="s">
        <v>442</v>
      </c>
      <c r="D667" s="2" t="s">
        <v>4</v>
      </c>
      <c r="E667" s="2" t="s">
        <v>6</v>
      </c>
      <c r="F667" s="1">
        <v>9.869069155128871</v>
      </c>
    </row>
    <row r="668">
      <c r="A668" s="2" t="s">
        <v>9</v>
      </c>
      <c r="B668" s="1" t="s">
        <v>409</v>
      </c>
      <c r="C668" s="2" t="s">
        <v>442</v>
      </c>
      <c r="D668" s="2" t="s">
        <v>4</v>
      </c>
      <c r="E668" s="2" t="s">
        <v>6</v>
      </c>
      <c r="F668" s="1">
        <v>10.221193004871036</v>
      </c>
    </row>
    <row r="669">
      <c r="A669" s="2" t="s">
        <v>10</v>
      </c>
      <c r="B669" s="1" t="s">
        <v>407</v>
      </c>
      <c r="C669" s="2" t="s">
        <v>442</v>
      </c>
      <c r="D669" s="2" t="s">
        <v>4</v>
      </c>
      <c r="E669" s="2" t="s">
        <v>6</v>
      </c>
      <c r="F669" s="1">
        <v>10.018132366273798</v>
      </c>
    </row>
    <row r="670">
      <c r="A670" s="2" t="s">
        <v>11</v>
      </c>
      <c r="B670" s="1" t="s">
        <v>406</v>
      </c>
      <c r="C670" s="2" t="s">
        <v>442</v>
      </c>
      <c r="D670" s="2" t="s">
        <v>4</v>
      </c>
      <c r="E670" s="2" t="s">
        <v>6</v>
      </c>
      <c r="F670" s="1">
        <v>13.974278783810584</v>
      </c>
    </row>
    <row r="671">
      <c r="A671" s="2" t="s">
        <v>12</v>
      </c>
      <c r="B671" s="1" t="s">
        <v>405</v>
      </c>
      <c r="C671" s="2" t="s">
        <v>442</v>
      </c>
      <c r="D671" s="2" t="s">
        <v>4</v>
      </c>
      <c r="E671" s="2" t="s">
        <v>6</v>
      </c>
      <c r="F671" s="1">
        <v>14.30410928227522</v>
      </c>
    </row>
    <row r="672">
      <c r="A672" s="2" t="s">
        <v>13</v>
      </c>
      <c r="B672" s="1" t="s">
        <v>410</v>
      </c>
      <c r="C672" s="2" t="s">
        <v>442</v>
      </c>
      <c r="D672" s="2" t="s">
        <v>4</v>
      </c>
      <c r="E672" s="2" t="s">
        <v>6</v>
      </c>
      <c r="F672" s="1">
        <v>11.440666613080406</v>
      </c>
    </row>
    <row r="673">
      <c r="A673" s="2" t="s">
        <v>14</v>
      </c>
      <c r="B673" s="1" t="s">
        <v>412</v>
      </c>
      <c r="C673" s="2" t="s">
        <v>442</v>
      </c>
      <c r="D673" s="2" t="s">
        <v>4</v>
      </c>
      <c r="E673" s="2" t="s">
        <v>6</v>
      </c>
      <c r="F673" s="1">
        <v>12.839102358753014</v>
      </c>
    </row>
    <row r="674">
      <c r="A674" s="2" t="s">
        <v>15</v>
      </c>
      <c r="B674" s="1" t="s">
        <v>411</v>
      </c>
      <c r="C674" s="2" t="s">
        <v>442</v>
      </c>
      <c r="D674" s="2" t="s">
        <v>4</v>
      </c>
      <c r="E674" s="2" t="s">
        <v>6</v>
      </c>
      <c r="F674" s="1">
        <v>8.367386651099435</v>
      </c>
    </row>
    <row r="675">
      <c r="A675" s="2" t="s">
        <v>16</v>
      </c>
      <c r="B675" s="1" t="s">
        <v>413</v>
      </c>
      <c r="C675" s="2" t="s">
        <v>442</v>
      </c>
      <c r="D675" s="2" t="s">
        <v>4</v>
      </c>
      <c r="E675" s="2" t="s">
        <v>6</v>
      </c>
      <c r="F675" s="1">
        <v>11.126335982460947</v>
      </c>
    </row>
    <row r="676">
      <c r="A676" s="2" t="s">
        <v>17</v>
      </c>
      <c r="B676" s="1" t="s">
        <v>414</v>
      </c>
      <c r="C676" s="2" t="s">
        <v>442</v>
      </c>
      <c r="D676" s="2" t="s">
        <v>4</v>
      </c>
      <c r="E676" s="2" t="s">
        <v>6</v>
      </c>
      <c r="F676" s="1">
        <v>11.552258379726654</v>
      </c>
    </row>
    <row r="677">
      <c r="A677" s="2" t="s">
        <v>18</v>
      </c>
      <c r="B677" s="1" t="s">
        <v>415</v>
      </c>
      <c r="C677" s="2" t="s">
        <v>442</v>
      </c>
      <c r="D677" s="2" t="s">
        <v>4</v>
      </c>
      <c r="E677" s="2" t="s">
        <v>6</v>
      </c>
      <c r="F677" s="1">
        <v>15.207524215057788</v>
      </c>
    </row>
    <row r="678">
      <c r="A678" s="2" t="s">
        <v>19</v>
      </c>
      <c r="B678" s="1" t="s">
        <v>416</v>
      </c>
      <c r="C678" s="2" t="s">
        <v>442</v>
      </c>
      <c r="D678" s="2" t="s">
        <v>4</v>
      </c>
      <c r="E678" s="2" t="s">
        <v>6</v>
      </c>
      <c r="F678" s="1">
        <v>10.059390476973347</v>
      </c>
    </row>
    <row r="679">
      <c r="A679" s="2" t="s">
        <v>20</v>
      </c>
      <c r="B679" s="1" t="s">
        <v>417</v>
      </c>
      <c r="C679" s="2" t="s">
        <v>442</v>
      </c>
      <c r="D679" s="2" t="s">
        <v>4</v>
      </c>
      <c r="E679" s="2" t="s">
        <v>6</v>
      </c>
      <c r="F679" s="1">
        <v>11.482064953950557</v>
      </c>
    </row>
    <row r="680">
      <c r="A680" s="2" t="s">
        <v>21</v>
      </c>
      <c r="B680" s="1" t="s">
        <v>419</v>
      </c>
      <c r="C680" s="2" t="s">
        <v>442</v>
      </c>
      <c r="D680" s="2" t="s">
        <v>4</v>
      </c>
      <c r="E680" s="2" t="s">
        <v>6</v>
      </c>
      <c r="F680" s="1">
        <v>7.137295613807423</v>
      </c>
    </row>
    <row r="681">
      <c r="A681" s="2" t="s">
        <v>22</v>
      </c>
      <c r="B681" s="1" t="s">
        <v>420</v>
      </c>
      <c r="C681" s="2" t="s">
        <v>442</v>
      </c>
      <c r="D681" s="2" t="s">
        <v>4</v>
      </c>
      <c r="E681" s="2" t="s">
        <v>6</v>
      </c>
      <c r="F681" s="1">
        <v>9.707653294904878</v>
      </c>
    </row>
    <row r="682">
      <c r="A682" s="2" t="s">
        <v>23</v>
      </c>
      <c r="B682" s="1" t="s">
        <v>421</v>
      </c>
      <c r="C682" s="2" t="s">
        <v>442</v>
      </c>
      <c r="D682" s="2" t="s">
        <v>4</v>
      </c>
      <c r="E682" s="2" t="s">
        <v>6</v>
      </c>
      <c r="F682" s="1">
        <v>10.87707384467679</v>
      </c>
    </row>
    <row r="683">
      <c r="A683" s="2" t="s">
        <v>24</v>
      </c>
      <c r="B683" s="1" t="s">
        <v>422</v>
      </c>
      <c r="C683" s="2" t="s">
        <v>442</v>
      </c>
      <c r="D683" s="2" t="s">
        <v>4</v>
      </c>
      <c r="E683" s="2" t="s">
        <v>6</v>
      </c>
      <c r="F683" s="1">
        <v>17.0033371725584</v>
      </c>
    </row>
    <row r="684">
      <c r="A684" s="2" t="s">
        <v>25</v>
      </c>
      <c r="B684" s="1" t="s">
        <v>423</v>
      </c>
      <c r="C684" s="2" t="s">
        <v>442</v>
      </c>
      <c r="D684" s="2" t="s">
        <v>4</v>
      </c>
      <c r="E684" s="2" t="s">
        <v>6</v>
      </c>
      <c r="F684" s="1">
        <v>12.44183694112887</v>
      </c>
    </row>
    <row r="685">
      <c r="A685" s="2" t="s">
        <v>26</v>
      </c>
      <c r="B685" s="1" t="s">
        <v>424</v>
      </c>
      <c r="C685" s="2" t="s">
        <v>442</v>
      </c>
      <c r="D685" s="2" t="s">
        <v>4</v>
      </c>
      <c r="E685" s="2" t="s">
        <v>6</v>
      </c>
      <c r="F685" s="1">
        <v>11.478755192770207</v>
      </c>
    </row>
    <row r="686">
      <c r="A686" s="2" t="s">
        <v>27</v>
      </c>
      <c r="B686" s="1" t="s">
        <v>426</v>
      </c>
      <c r="C686" s="2" t="s">
        <v>442</v>
      </c>
      <c r="D686" s="2" t="s">
        <v>4</v>
      </c>
      <c r="E686" s="2" t="s">
        <v>6</v>
      </c>
      <c r="F686" s="1">
        <v>9.293099965104961</v>
      </c>
    </row>
    <row r="687">
      <c r="A687" s="2" t="s">
        <v>28</v>
      </c>
      <c r="B687" s="1" t="s">
        <v>425</v>
      </c>
      <c r="C687" s="2" t="s">
        <v>442</v>
      </c>
      <c r="D687" s="2" t="s">
        <v>4</v>
      </c>
      <c r="E687" s="2" t="s">
        <v>6</v>
      </c>
      <c r="F687" s="1">
        <v>6.765703506194337</v>
      </c>
    </row>
    <row r="688">
      <c r="A688" s="2" t="s">
        <v>29</v>
      </c>
      <c r="B688" s="1" t="s">
        <v>427</v>
      </c>
      <c r="C688" s="2" t="s">
        <v>442</v>
      </c>
      <c r="D688" s="2" t="s">
        <v>4</v>
      </c>
      <c r="E688" s="2" t="s">
        <v>6</v>
      </c>
      <c r="F688" s="1">
        <v>12.147174461592629</v>
      </c>
    </row>
    <row r="689">
      <c r="A689" s="2" t="s">
        <v>30</v>
      </c>
      <c r="B689" s="1" t="s">
        <v>428</v>
      </c>
      <c r="C689" s="2" t="s">
        <v>442</v>
      </c>
      <c r="D689" s="2" t="s">
        <v>4</v>
      </c>
      <c r="E689" s="2" t="s">
        <v>6</v>
      </c>
      <c r="F689" s="1">
        <v>14.330777747602832</v>
      </c>
    </row>
    <row r="690">
      <c r="A690" s="2" t="s">
        <v>31</v>
      </c>
      <c r="B690" s="1" t="s">
        <v>429</v>
      </c>
      <c r="C690" s="2" t="s">
        <v>442</v>
      </c>
      <c r="D690" s="2" t="s">
        <v>4</v>
      </c>
      <c r="E690" s="2" t="s">
        <v>6</v>
      </c>
      <c r="F690" s="1">
        <v>12.859835777500878</v>
      </c>
    </row>
    <row r="691">
      <c r="A691" s="2" t="s">
        <v>32</v>
      </c>
      <c r="B691" s="1" t="s">
        <v>430</v>
      </c>
      <c r="C691" s="2" t="s">
        <v>442</v>
      </c>
      <c r="D691" s="2" t="s">
        <v>4</v>
      </c>
      <c r="E691" s="2" t="s">
        <v>6</v>
      </c>
      <c r="F691" s="1">
        <v>16.257975247905296</v>
      </c>
    </row>
    <row r="692">
      <c r="A692" s="2" t="s">
        <v>33</v>
      </c>
      <c r="B692" s="1" t="s">
        <v>431</v>
      </c>
      <c r="C692" s="2" t="s">
        <v>442</v>
      </c>
      <c r="D692" s="2" t="s">
        <v>4</v>
      </c>
      <c r="E692" s="2" t="s">
        <v>6</v>
      </c>
      <c r="F692" s="1">
        <v>13.05660582651035</v>
      </c>
    </row>
    <row r="693">
      <c r="A693" s="2" t="s">
        <v>34</v>
      </c>
      <c r="B693" s="1" t="s">
        <v>432</v>
      </c>
      <c r="C693" s="2" t="s">
        <v>442</v>
      </c>
      <c r="D693" s="2" t="s">
        <v>4</v>
      </c>
      <c r="E693" s="2" t="s">
        <v>6</v>
      </c>
      <c r="F693" s="1">
        <v>11.6369710467706</v>
      </c>
    </row>
    <row r="694">
      <c r="A694" s="2" t="s">
        <v>35</v>
      </c>
      <c r="B694" s="1" t="s">
        <v>433</v>
      </c>
      <c r="C694" s="2" t="s">
        <v>442</v>
      </c>
      <c r="D694" s="2" t="s">
        <v>4</v>
      </c>
      <c r="E694" s="2" t="s">
        <v>6</v>
      </c>
      <c r="F694" s="1">
        <v>11.573331778561641</v>
      </c>
    </row>
    <row r="695">
      <c r="A695" s="2" t="s">
        <v>3</v>
      </c>
      <c r="B695" s="1" t="s">
        <v>418</v>
      </c>
      <c r="C695" s="2" t="s">
        <v>443</v>
      </c>
      <c r="D695" s="2" t="s">
        <v>4</v>
      </c>
      <c r="E695" s="2" t="s">
        <v>6</v>
      </c>
      <c r="F695" s="1">
        <v>12.53431656552839</v>
      </c>
    </row>
    <row r="696">
      <c r="A696" s="2" t="s">
        <v>4</v>
      </c>
      <c r="B696" s="1" t="s">
        <v>401</v>
      </c>
      <c r="C696" s="2" t="s">
        <v>443</v>
      </c>
      <c r="D696" s="2" t="s">
        <v>4</v>
      </c>
      <c r="E696" s="2" t="s">
        <v>6</v>
      </c>
      <c r="F696" s="1">
        <v>10.426935618412072</v>
      </c>
    </row>
    <row r="697">
      <c r="A697" s="2" t="s">
        <v>5</v>
      </c>
      <c r="B697" s="1" t="s">
        <v>402</v>
      </c>
      <c r="C697" s="2" t="s">
        <v>443</v>
      </c>
      <c r="D697" s="2" t="s">
        <v>4</v>
      </c>
      <c r="E697" s="2" t="s">
        <v>6</v>
      </c>
      <c r="F697" s="1">
        <v>14.409522815077791</v>
      </c>
    </row>
    <row r="698">
      <c r="A698" s="2" t="s">
        <v>6</v>
      </c>
      <c r="B698" s="1" t="s">
        <v>403</v>
      </c>
      <c r="C698" s="2" t="s">
        <v>443</v>
      </c>
      <c r="D698" s="2" t="s">
        <v>4</v>
      </c>
      <c r="E698" s="2" t="s">
        <v>6</v>
      </c>
      <c r="F698" s="1">
        <v>9.332099336726824</v>
      </c>
    </row>
    <row r="699">
      <c r="A699" s="2" t="s">
        <v>7</v>
      </c>
      <c r="B699" s="1" t="s">
        <v>404</v>
      </c>
      <c r="C699" s="2" t="s">
        <v>443</v>
      </c>
      <c r="D699" s="2" t="s">
        <v>4</v>
      </c>
      <c r="E699" s="2" t="s">
        <v>6</v>
      </c>
      <c r="F699" s="1">
        <v>14.193702290076336</v>
      </c>
    </row>
    <row r="700">
      <c r="A700" s="2" t="s">
        <v>8</v>
      </c>
      <c r="B700" s="1" t="s">
        <v>408</v>
      </c>
      <c r="C700" s="2" t="s">
        <v>443</v>
      </c>
      <c r="D700" s="2" t="s">
        <v>4</v>
      </c>
      <c r="E700" s="2" t="s">
        <v>6</v>
      </c>
      <c r="F700" s="1">
        <v>9.538072061471537</v>
      </c>
    </row>
    <row r="701">
      <c r="A701" s="2" t="s">
        <v>9</v>
      </c>
      <c r="B701" s="1" t="s">
        <v>409</v>
      </c>
      <c r="C701" s="2" t="s">
        <v>443</v>
      </c>
      <c r="D701" s="2" t="s">
        <v>4</v>
      </c>
      <c r="E701" s="2" t="s">
        <v>6</v>
      </c>
      <c r="F701" s="1">
        <v>12.323248281854807</v>
      </c>
    </row>
    <row r="702">
      <c r="A702" s="2" t="s">
        <v>10</v>
      </c>
      <c r="B702" s="1" t="s">
        <v>407</v>
      </c>
      <c r="C702" s="2" t="s">
        <v>443</v>
      </c>
      <c r="D702" s="2" t="s">
        <v>4</v>
      </c>
      <c r="E702" s="2" t="s">
        <v>6</v>
      </c>
      <c r="F702" s="1">
        <v>10.57765059293275</v>
      </c>
    </row>
    <row r="703">
      <c r="A703" s="2" t="s">
        <v>11</v>
      </c>
      <c r="B703" s="1" t="s">
        <v>406</v>
      </c>
      <c r="C703" s="2" t="s">
        <v>443</v>
      </c>
      <c r="D703" s="2" t="s">
        <v>4</v>
      </c>
      <c r="E703" s="2" t="s">
        <v>6</v>
      </c>
      <c r="F703" s="1">
        <v>15.664743470438612</v>
      </c>
    </row>
    <row r="704">
      <c r="A704" s="2" t="s">
        <v>12</v>
      </c>
      <c r="B704" s="1" t="s">
        <v>405</v>
      </c>
      <c r="C704" s="2" t="s">
        <v>443</v>
      </c>
      <c r="D704" s="2" t="s">
        <v>4</v>
      </c>
      <c r="E704" s="2" t="s">
        <v>6</v>
      </c>
      <c r="F704" s="1">
        <v>13.815567786139503</v>
      </c>
    </row>
    <row r="705">
      <c r="A705" s="2" t="s">
        <v>13</v>
      </c>
      <c r="B705" s="1" t="s">
        <v>410</v>
      </c>
      <c r="C705" s="2" t="s">
        <v>443</v>
      </c>
      <c r="D705" s="2" t="s">
        <v>4</v>
      </c>
      <c r="E705" s="2" t="s">
        <v>6</v>
      </c>
      <c r="F705" s="1">
        <v>14.204929787061339</v>
      </c>
    </row>
    <row r="706">
      <c r="A706" s="2" t="s">
        <v>14</v>
      </c>
      <c r="B706" s="1" t="s">
        <v>412</v>
      </c>
      <c r="C706" s="2" t="s">
        <v>443</v>
      </c>
      <c r="D706" s="2" t="s">
        <v>4</v>
      </c>
      <c r="E706" s="2" t="s">
        <v>6</v>
      </c>
      <c r="F706" s="1">
        <v>11.823016594298025</v>
      </c>
    </row>
    <row r="707">
      <c r="A707" s="2" t="s">
        <v>15</v>
      </c>
      <c r="B707" s="1" t="s">
        <v>411</v>
      </c>
      <c r="C707" s="2" t="s">
        <v>443</v>
      </c>
      <c r="D707" s="2" t="s">
        <v>4</v>
      </c>
      <c r="E707" s="2" t="s">
        <v>6</v>
      </c>
      <c r="F707" s="1">
        <v>9.993639299344359</v>
      </c>
    </row>
    <row r="708">
      <c r="A708" s="2" t="s">
        <v>16</v>
      </c>
      <c r="B708" s="1" t="s">
        <v>413</v>
      </c>
      <c r="C708" s="2" t="s">
        <v>443</v>
      </c>
      <c r="D708" s="2" t="s">
        <v>4</v>
      </c>
      <c r="E708" s="2" t="s">
        <v>6</v>
      </c>
      <c r="F708" s="1">
        <v>11.6034334449752</v>
      </c>
    </row>
    <row r="709">
      <c r="A709" s="2" t="s">
        <v>17</v>
      </c>
      <c r="B709" s="1" t="s">
        <v>414</v>
      </c>
      <c r="C709" s="2" t="s">
        <v>443</v>
      </c>
      <c r="D709" s="2" t="s">
        <v>4</v>
      </c>
      <c r="E709" s="2" t="s">
        <v>6</v>
      </c>
      <c r="F709" s="1">
        <v>12.390745501285346</v>
      </c>
    </row>
    <row r="710">
      <c r="A710" s="2" t="s">
        <v>18</v>
      </c>
      <c r="B710" s="1" t="s">
        <v>415</v>
      </c>
      <c r="C710" s="2" t="s">
        <v>443</v>
      </c>
      <c r="D710" s="2" t="s">
        <v>4</v>
      </c>
      <c r="E710" s="2" t="s">
        <v>6</v>
      </c>
      <c r="F710" s="1">
        <v>15.338167334746087</v>
      </c>
    </row>
    <row r="711">
      <c r="A711" s="2" t="s">
        <v>19</v>
      </c>
      <c r="B711" s="1" t="s">
        <v>416</v>
      </c>
      <c r="C711" s="2" t="s">
        <v>443</v>
      </c>
      <c r="D711" s="2" t="s">
        <v>4</v>
      </c>
      <c r="E711" s="2" t="s">
        <v>6</v>
      </c>
      <c r="F711" s="1">
        <v>11.17737018752117</v>
      </c>
    </row>
    <row r="712">
      <c r="A712" s="2" t="s">
        <v>20</v>
      </c>
      <c r="B712" s="1" t="s">
        <v>417</v>
      </c>
      <c r="C712" s="2" t="s">
        <v>443</v>
      </c>
      <c r="D712" s="2" t="s">
        <v>4</v>
      </c>
      <c r="E712" s="2" t="s">
        <v>6</v>
      </c>
      <c r="F712" s="1">
        <v>12.815439408237193</v>
      </c>
    </row>
    <row r="713">
      <c r="A713" s="2" t="s">
        <v>21</v>
      </c>
      <c r="B713" s="1" t="s">
        <v>419</v>
      </c>
      <c r="C713" s="2" t="s">
        <v>443</v>
      </c>
      <c r="D713" s="2" t="s">
        <v>4</v>
      </c>
      <c r="E713" s="2" t="s">
        <v>6</v>
      </c>
      <c r="F713" s="1">
        <v>7.6022369800768965</v>
      </c>
    </row>
    <row r="714">
      <c r="A714" s="2" t="s">
        <v>22</v>
      </c>
      <c r="B714" s="1" t="s">
        <v>420</v>
      </c>
      <c r="C714" s="2" t="s">
        <v>443</v>
      </c>
      <c r="D714" s="2" t="s">
        <v>4</v>
      </c>
      <c r="E714" s="2" t="s">
        <v>6</v>
      </c>
      <c r="F714" s="1">
        <v>7.709962787173831</v>
      </c>
    </row>
    <row r="715">
      <c r="A715" s="2" t="s">
        <v>23</v>
      </c>
      <c r="B715" s="1" t="s">
        <v>421</v>
      </c>
      <c r="C715" s="2" t="s">
        <v>443</v>
      </c>
      <c r="D715" s="2" t="s">
        <v>4</v>
      </c>
      <c r="E715" s="2" t="s">
        <v>6</v>
      </c>
      <c r="F715" s="1">
        <v>10.781031084514735</v>
      </c>
    </row>
    <row r="716">
      <c r="A716" s="2" t="s">
        <v>24</v>
      </c>
      <c r="B716" s="1" t="s">
        <v>422</v>
      </c>
      <c r="C716" s="2" t="s">
        <v>443</v>
      </c>
      <c r="D716" s="2" t="s">
        <v>4</v>
      </c>
      <c r="E716" s="2" t="s">
        <v>6</v>
      </c>
      <c r="F716" s="1">
        <v>16.578506963122347</v>
      </c>
    </row>
    <row r="717">
      <c r="A717" s="2" t="s">
        <v>25</v>
      </c>
      <c r="B717" s="1" t="s">
        <v>423</v>
      </c>
      <c r="C717" s="2" t="s">
        <v>443</v>
      </c>
      <c r="D717" s="2" t="s">
        <v>4</v>
      </c>
      <c r="E717" s="2" t="s">
        <v>6</v>
      </c>
      <c r="F717" s="1">
        <v>11.510935388619188</v>
      </c>
    </row>
    <row r="718">
      <c r="A718" s="2" t="s">
        <v>26</v>
      </c>
      <c r="B718" s="1" t="s">
        <v>424</v>
      </c>
      <c r="C718" s="2" t="s">
        <v>443</v>
      </c>
      <c r="D718" s="2" t="s">
        <v>4</v>
      </c>
      <c r="E718" s="2" t="s">
        <v>6</v>
      </c>
      <c r="F718" s="1">
        <v>12.02742972031738</v>
      </c>
    </row>
    <row r="719">
      <c r="A719" s="2" t="s">
        <v>27</v>
      </c>
      <c r="B719" s="1" t="s">
        <v>426</v>
      </c>
      <c r="C719" s="2" t="s">
        <v>443</v>
      </c>
      <c r="D719" s="2" t="s">
        <v>4</v>
      </c>
      <c r="E719" s="2" t="s">
        <v>6</v>
      </c>
      <c r="F719" s="1">
        <v>10.196473176005666</v>
      </c>
    </row>
    <row r="720">
      <c r="A720" s="2" t="s">
        <v>28</v>
      </c>
      <c r="B720" s="1" t="s">
        <v>425</v>
      </c>
      <c r="C720" s="2" t="s">
        <v>443</v>
      </c>
      <c r="D720" s="2" t="s">
        <v>4</v>
      </c>
      <c r="E720" s="2" t="s">
        <v>6</v>
      </c>
      <c r="F720" s="1">
        <v>8.214566677033975</v>
      </c>
    </row>
    <row r="721">
      <c r="A721" s="2" t="s">
        <v>29</v>
      </c>
      <c r="B721" s="1" t="s">
        <v>427</v>
      </c>
      <c r="C721" s="2" t="s">
        <v>443</v>
      </c>
      <c r="D721" s="2" t="s">
        <v>4</v>
      </c>
      <c r="E721" s="2" t="s">
        <v>6</v>
      </c>
      <c r="F721" s="1">
        <v>11.713434954940743</v>
      </c>
    </row>
    <row r="722">
      <c r="A722" s="2" t="s">
        <v>30</v>
      </c>
      <c r="B722" s="1" t="s">
        <v>428</v>
      </c>
      <c r="C722" s="2" t="s">
        <v>443</v>
      </c>
      <c r="D722" s="2" t="s">
        <v>4</v>
      </c>
      <c r="E722" s="2" t="s">
        <v>6</v>
      </c>
      <c r="F722" s="1">
        <v>15.503224586685713</v>
      </c>
    </row>
    <row r="723">
      <c r="A723" s="2" t="s">
        <v>31</v>
      </c>
      <c r="B723" s="1" t="s">
        <v>429</v>
      </c>
      <c r="C723" s="2" t="s">
        <v>443</v>
      </c>
      <c r="D723" s="2" t="s">
        <v>4</v>
      </c>
      <c r="E723" s="2" t="s">
        <v>6</v>
      </c>
      <c r="F723" s="1">
        <v>12.10536509781135</v>
      </c>
    </row>
    <row r="724">
      <c r="A724" s="2" t="s">
        <v>32</v>
      </c>
      <c r="B724" s="1" t="s">
        <v>430</v>
      </c>
      <c r="C724" s="2" t="s">
        <v>443</v>
      </c>
      <c r="D724" s="2" t="s">
        <v>4</v>
      </c>
      <c r="E724" s="2" t="s">
        <v>6</v>
      </c>
      <c r="F724" s="1">
        <v>14.024864024864025</v>
      </c>
    </row>
    <row r="725">
      <c r="A725" s="2" t="s">
        <v>33</v>
      </c>
      <c r="B725" s="1" t="s">
        <v>431</v>
      </c>
      <c r="C725" s="2" t="s">
        <v>443</v>
      </c>
      <c r="D725" s="2" t="s">
        <v>4</v>
      </c>
      <c r="E725" s="2" t="s">
        <v>6</v>
      </c>
      <c r="F725" s="1">
        <v>13.786342540224448</v>
      </c>
    </row>
    <row r="726">
      <c r="A726" s="2" t="s">
        <v>34</v>
      </c>
      <c r="B726" s="1" t="s">
        <v>432</v>
      </c>
      <c r="C726" s="2" t="s">
        <v>443</v>
      </c>
      <c r="D726" s="2" t="s">
        <v>4</v>
      </c>
      <c r="E726" s="2" t="s">
        <v>6</v>
      </c>
      <c r="F726" s="1">
        <v>11.098840419657648</v>
      </c>
    </row>
    <row r="727">
      <c r="A727" s="2" t="s">
        <v>35</v>
      </c>
      <c r="B727" s="1" t="s">
        <v>433</v>
      </c>
      <c r="C727" s="2" t="s">
        <v>443</v>
      </c>
      <c r="D727" s="2" t="s">
        <v>4</v>
      </c>
      <c r="E727" s="2" t="s">
        <v>6</v>
      </c>
      <c r="F727" s="1">
        <v>8.724675020494203</v>
      </c>
    </row>
    <row r="728">
      <c r="A728" s="2" t="s">
        <v>3</v>
      </c>
      <c r="B728" s="1" t="s">
        <v>418</v>
      </c>
      <c r="C728" s="2" t="s">
        <v>444</v>
      </c>
      <c r="D728" s="2" t="s">
        <v>4</v>
      </c>
      <c r="E728" s="2" t="s">
        <v>6</v>
      </c>
      <c r="F728" s="1">
        <v>12.533853235512382</v>
      </c>
    </row>
    <row r="729">
      <c r="A729" s="2" t="s">
        <v>4</v>
      </c>
      <c r="B729" s="1" t="s">
        <v>401</v>
      </c>
      <c r="C729" s="2" t="s">
        <v>444</v>
      </c>
      <c r="D729" s="2" t="s">
        <v>4</v>
      </c>
      <c r="E729" s="2" t="s">
        <v>6</v>
      </c>
      <c r="F729" s="1">
        <v>9.549795361527968</v>
      </c>
    </row>
    <row r="730">
      <c r="A730" s="2" t="s">
        <v>5</v>
      </c>
      <c r="B730" s="1" t="s">
        <v>402</v>
      </c>
      <c r="C730" s="2" t="s">
        <v>444</v>
      </c>
      <c r="D730" s="2" t="s">
        <v>4</v>
      </c>
      <c r="E730" s="2" t="s">
        <v>6</v>
      </c>
      <c r="F730" s="1">
        <v>13.12598840274117</v>
      </c>
    </row>
    <row r="731">
      <c r="A731" s="2" t="s">
        <v>6</v>
      </c>
      <c r="B731" s="1" t="s">
        <v>403</v>
      </c>
      <c r="C731" s="2" t="s">
        <v>444</v>
      </c>
      <c r="D731" s="2" t="s">
        <v>4</v>
      </c>
      <c r="E731" s="2" t="s">
        <v>6</v>
      </c>
      <c r="F731" s="1">
        <v>10.281975385574077</v>
      </c>
    </row>
    <row r="732">
      <c r="A732" s="2" t="s">
        <v>7</v>
      </c>
      <c r="B732" s="1" t="s">
        <v>404</v>
      </c>
      <c r="C732" s="2" t="s">
        <v>444</v>
      </c>
      <c r="D732" s="2" t="s">
        <v>4</v>
      </c>
      <c r="E732" s="2" t="s">
        <v>6</v>
      </c>
      <c r="F732" s="1">
        <v>16.118440690108052</v>
      </c>
    </row>
    <row r="733">
      <c r="A733" s="2" t="s">
        <v>8</v>
      </c>
      <c r="B733" s="1" t="s">
        <v>408</v>
      </c>
      <c r="C733" s="2" t="s">
        <v>444</v>
      </c>
      <c r="D733" s="2" t="s">
        <v>4</v>
      </c>
      <c r="E733" s="2" t="s">
        <v>6</v>
      </c>
      <c r="F733" s="1">
        <v>13.19920091324201</v>
      </c>
    </row>
    <row r="734">
      <c r="A734" s="2" t="s">
        <v>9</v>
      </c>
      <c r="B734" s="1" t="s">
        <v>409</v>
      </c>
      <c r="C734" s="2" t="s">
        <v>444</v>
      </c>
      <c r="D734" s="2" t="s">
        <v>4</v>
      </c>
      <c r="E734" s="2" t="s">
        <v>6</v>
      </c>
      <c r="F734" s="1">
        <v>10.410871811173806</v>
      </c>
    </row>
    <row r="735">
      <c r="A735" s="2" t="s">
        <v>10</v>
      </c>
      <c r="B735" s="1" t="s">
        <v>407</v>
      </c>
      <c r="C735" s="2" t="s">
        <v>444</v>
      </c>
      <c r="D735" s="2" t="s">
        <v>4</v>
      </c>
      <c r="E735" s="2" t="s">
        <v>6</v>
      </c>
      <c r="F735" s="1">
        <v>11.31213272902402</v>
      </c>
    </row>
    <row r="736">
      <c r="A736" s="2" t="s">
        <v>11</v>
      </c>
      <c r="B736" s="1" t="s">
        <v>406</v>
      </c>
      <c r="C736" s="2" t="s">
        <v>444</v>
      </c>
      <c r="D736" s="2" t="s">
        <v>4</v>
      </c>
      <c r="E736" s="2" t="s">
        <v>6</v>
      </c>
      <c r="F736" s="1">
        <v>14.299287410926366</v>
      </c>
    </row>
    <row r="737">
      <c r="A737" s="2" t="s">
        <v>12</v>
      </c>
      <c r="B737" s="1" t="s">
        <v>405</v>
      </c>
      <c r="C737" s="2" t="s">
        <v>444</v>
      </c>
      <c r="D737" s="2" t="s">
        <v>4</v>
      </c>
      <c r="E737" s="2" t="s">
        <v>6</v>
      </c>
      <c r="F737" s="1">
        <v>13.461510744706917</v>
      </c>
    </row>
    <row r="738">
      <c r="A738" s="2" t="s">
        <v>13</v>
      </c>
      <c r="B738" s="1" t="s">
        <v>410</v>
      </c>
      <c r="C738" s="2" t="s">
        <v>444</v>
      </c>
      <c r="D738" s="2" t="s">
        <v>4</v>
      </c>
      <c r="E738" s="2" t="s">
        <v>6</v>
      </c>
      <c r="F738" s="1">
        <v>12.953721126837383</v>
      </c>
    </row>
    <row r="739">
      <c r="A739" s="2" t="s">
        <v>14</v>
      </c>
      <c r="B739" s="1" t="s">
        <v>412</v>
      </c>
      <c r="C739" s="2" t="s">
        <v>444</v>
      </c>
      <c r="D739" s="2" t="s">
        <v>4</v>
      </c>
      <c r="E739" s="2" t="s">
        <v>6</v>
      </c>
      <c r="F739" s="1">
        <v>11.677966101694915</v>
      </c>
    </row>
    <row r="740">
      <c r="A740" s="2" t="s">
        <v>15</v>
      </c>
      <c r="B740" s="1" t="s">
        <v>411</v>
      </c>
      <c r="C740" s="2" t="s">
        <v>444</v>
      </c>
      <c r="D740" s="2" t="s">
        <v>4</v>
      </c>
      <c r="E740" s="2" t="s">
        <v>6</v>
      </c>
      <c r="F740" s="1">
        <v>9.84002266037759</v>
      </c>
    </row>
    <row r="741">
      <c r="A741" s="2" t="s">
        <v>16</v>
      </c>
      <c r="B741" s="1" t="s">
        <v>413</v>
      </c>
      <c r="C741" s="2" t="s">
        <v>444</v>
      </c>
      <c r="D741" s="2" t="s">
        <v>4</v>
      </c>
      <c r="E741" s="2" t="s">
        <v>6</v>
      </c>
      <c r="F741" s="1">
        <v>11.942955696085159</v>
      </c>
    </row>
    <row r="742">
      <c r="A742" s="2" t="s">
        <v>17</v>
      </c>
      <c r="B742" s="1" t="s">
        <v>414</v>
      </c>
      <c r="C742" s="2" t="s">
        <v>444</v>
      </c>
      <c r="D742" s="2" t="s">
        <v>4</v>
      </c>
      <c r="E742" s="2" t="s">
        <v>6</v>
      </c>
      <c r="F742" s="1">
        <v>11.244155106047689</v>
      </c>
    </row>
    <row r="743">
      <c r="A743" s="2" t="s">
        <v>18</v>
      </c>
      <c r="B743" s="1" t="s">
        <v>415</v>
      </c>
      <c r="C743" s="2" t="s">
        <v>444</v>
      </c>
      <c r="D743" s="2" t="s">
        <v>4</v>
      </c>
      <c r="E743" s="2" t="s">
        <v>6</v>
      </c>
      <c r="F743" s="1">
        <v>14.960714320515278</v>
      </c>
    </row>
    <row r="744">
      <c r="A744" s="2" t="s">
        <v>19</v>
      </c>
      <c r="B744" s="1" t="s">
        <v>416</v>
      </c>
      <c r="C744" s="2" t="s">
        <v>444</v>
      </c>
      <c r="D744" s="2" t="s">
        <v>4</v>
      </c>
      <c r="E744" s="2" t="s">
        <v>6</v>
      </c>
      <c r="F744" s="1">
        <v>11.235374374664076</v>
      </c>
    </row>
    <row r="745">
      <c r="A745" s="2" t="s">
        <v>20</v>
      </c>
      <c r="B745" s="1" t="s">
        <v>417</v>
      </c>
      <c r="C745" s="2" t="s">
        <v>444</v>
      </c>
      <c r="D745" s="2" t="s">
        <v>4</v>
      </c>
      <c r="E745" s="2" t="s">
        <v>6</v>
      </c>
      <c r="F745" s="1">
        <v>11.510879935982272</v>
      </c>
    </row>
    <row r="746">
      <c r="A746" s="2" t="s">
        <v>21</v>
      </c>
      <c r="B746" s="1" t="s">
        <v>419</v>
      </c>
      <c r="C746" s="2" t="s">
        <v>444</v>
      </c>
      <c r="D746" s="2" t="s">
        <v>4</v>
      </c>
      <c r="E746" s="2" t="s">
        <v>6</v>
      </c>
      <c r="F746" s="1">
        <v>10.289701466172055</v>
      </c>
    </row>
    <row r="747">
      <c r="A747" s="2" t="s">
        <v>22</v>
      </c>
      <c r="B747" s="1" t="s">
        <v>420</v>
      </c>
      <c r="C747" s="2" t="s">
        <v>444</v>
      </c>
      <c r="D747" s="2" t="s">
        <v>4</v>
      </c>
      <c r="E747" s="2" t="s">
        <v>6</v>
      </c>
      <c r="F747" s="1">
        <v>9.195530105075887</v>
      </c>
    </row>
    <row r="748">
      <c r="A748" s="2" t="s">
        <v>23</v>
      </c>
      <c r="B748" s="1" t="s">
        <v>421</v>
      </c>
      <c r="C748" s="2" t="s">
        <v>444</v>
      </c>
      <c r="D748" s="2" t="s">
        <v>4</v>
      </c>
      <c r="E748" s="2" t="s">
        <v>6</v>
      </c>
      <c r="F748" s="1">
        <v>11.335758396074782</v>
      </c>
    </row>
    <row r="749">
      <c r="A749" s="2" t="s">
        <v>24</v>
      </c>
      <c r="B749" s="1" t="s">
        <v>422</v>
      </c>
      <c r="C749" s="2" t="s">
        <v>444</v>
      </c>
      <c r="D749" s="2" t="s">
        <v>4</v>
      </c>
      <c r="E749" s="2" t="s">
        <v>6</v>
      </c>
      <c r="F749" s="1">
        <v>16.034299590226134</v>
      </c>
    </row>
    <row r="750">
      <c r="A750" s="2" t="s">
        <v>25</v>
      </c>
      <c r="B750" s="1" t="s">
        <v>423</v>
      </c>
      <c r="C750" s="2" t="s">
        <v>444</v>
      </c>
      <c r="D750" s="2" t="s">
        <v>4</v>
      </c>
      <c r="E750" s="2" t="s">
        <v>6</v>
      </c>
      <c r="F750" s="1">
        <v>12.230736589870954</v>
      </c>
    </row>
    <row r="751">
      <c r="A751" s="2" t="s">
        <v>26</v>
      </c>
      <c r="B751" s="1" t="s">
        <v>424</v>
      </c>
      <c r="C751" s="2" t="s">
        <v>444</v>
      </c>
      <c r="D751" s="2" t="s">
        <v>4</v>
      </c>
      <c r="E751" s="2" t="s">
        <v>6</v>
      </c>
      <c r="F751" s="1">
        <v>11.434474406012894</v>
      </c>
    </row>
    <row r="752">
      <c r="A752" s="2" t="s">
        <v>27</v>
      </c>
      <c r="B752" s="1" t="s">
        <v>426</v>
      </c>
      <c r="C752" s="2" t="s">
        <v>444</v>
      </c>
      <c r="D752" s="2" t="s">
        <v>4</v>
      </c>
      <c r="E752" s="2" t="s">
        <v>6</v>
      </c>
      <c r="F752" s="1">
        <v>9.359073944262358</v>
      </c>
    </row>
    <row r="753">
      <c r="A753" s="2" t="s">
        <v>28</v>
      </c>
      <c r="B753" s="1" t="s">
        <v>425</v>
      </c>
      <c r="C753" s="2" t="s">
        <v>444</v>
      </c>
      <c r="D753" s="2" t="s">
        <v>4</v>
      </c>
      <c r="E753" s="2" t="s">
        <v>6</v>
      </c>
      <c r="F753" s="1">
        <v>8.276425178147269</v>
      </c>
    </row>
    <row r="754">
      <c r="A754" s="2" t="s">
        <v>29</v>
      </c>
      <c r="B754" s="1" t="s">
        <v>427</v>
      </c>
      <c r="C754" s="2" t="s">
        <v>444</v>
      </c>
      <c r="D754" s="2" t="s">
        <v>4</v>
      </c>
      <c r="E754" s="2" t="s">
        <v>6</v>
      </c>
      <c r="F754" s="1">
        <v>13.498963152017867</v>
      </c>
    </row>
    <row r="755">
      <c r="A755" s="2" t="s">
        <v>30</v>
      </c>
      <c r="B755" s="1" t="s">
        <v>428</v>
      </c>
      <c r="C755" s="2" t="s">
        <v>444</v>
      </c>
      <c r="D755" s="2" t="s">
        <v>4</v>
      </c>
      <c r="E755" s="2" t="s">
        <v>6</v>
      </c>
      <c r="F755" s="1">
        <v>14.742951555847402</v>
      </c>
    </row>
    <row r="756">
      <c r="A756" s="2" t="s">
        <v>31</v>
      </c>
      <c r="B756" s="1" t="s">
        <v>429</v>
      </c>
      <c r="C756" s="2" t="s">
        <v>444</v>
      </c>
      <c r="D756" s="2" t="s">
        <v>4</v>
      </c>
      <c r="E756" s="2" t="s">
        <v>6</v>
      </c>
      <c r="F756" s="1">
        <v>12.164491504555528</v>
      </c>
    </row>
    <row r="757">
      <c r="A757" s="2" t="s">
        <v>32</v>
      </c>
      <c r="B757" s="1" t="s">
        <v>430</v>
      </c>
      <c r="C757" s="2" t="s">
        <v>444</v>
      </c>
      <c r="D757" s="2" t="s">
        <v>4</v>
      </c>
      <c r="E757" s="2" t="s">
        <v>6</v>
      </c>
      <c r="F757" s="1">
        <v>15.720558256233339</v>
      </c>
    </row>
    <row r="758">
      <c r="A758" s="2" t="s">
        <v>33</v>
      </c>
      <c r="B758" s="1" t="s">
        <v>431</v>
      </c>
      <c r="C758" s="2" t="s">
        <v>444</v>
      </c>
      <c r="D758" s="2" t="s">
        <v>4</v>
      </c>
      <c r="E758" s="2" t="s">
        <v>6</v>
      </c>
      <c r="F758" s="1">
        <v>13.622501788778282</v>
      </c>
    </row>
    <row r="759">
      <c r="A759" s="2" t="s">
        <v>34</v>
      </c>
      <c r="B759" s="1" t="s">
        <v>432</v>
      </c>
      <c r="C759" s="2" t="s">
        <v>444</v>
      </c>
      <c r="D759" s="2" t="s">
        <v>4</v>
      </c>
      <c r="E759" s="2" t="s">
        <v>6</v>
      </c>
      <c r="F759" s="1">
        <v>12.656831655866538</v>
      </c>
    </row>
    <row r="760">
      <c r="A760" s="2" t="s">
        <v>35</v>
      </c>
      <c r="B760" s="1" t="s">
        <v>433</v>
      </c>
      <c r="C760" s="2" t="s">
        <v>444</v>
      </c>
      <c r="D760" s="2" t="s">
        <v>4</v>
      </c>
      <c r="E760" s="2" t="s">
        <v>6</v>
      </c>
      <c r="F760" s="1">
        <v>10.217641673803266</v>
      </c>
    </row>
    <row r="761">
      <c r="A761" s="2" t="s">
        <v>3</v>
      </c>
      <c r="B761" s="1" t="s">
        <v>418</v>
      </c>
      <c r="C761" s="2" t="s">
        <v>445</v>
      </c>
      <c r="D761" s="2" t="s">
        <v>4</v>
      </c>
      <c r="E761" s="2" t="s">
        <v>6</v>
      </c>
      <c r="F761" s="1">
        <v>12.233865473778433</v>
      </c>
    </row>
    <row r="762">
      <c r="A762" s="2" t="s">
        <v>4</v>
      </c>
      <c r="B762" s="1" t="s">
        <v>401</v>
      </c>
      <c r="C762" s="2" t="s">
        <v>445</v>
      </c>
      <c r="D762" s="2" t="s">
        <v>4</v>
      </c>
      <c r="E762" s="2" t="s">
        <v>6</v>
      </c>
      <c r="F762" s="1">
        <v>9.522003034901365</v>
      </c>
    </row>
    <row r="763">
      <c r="A763" s="2" t="s">
        <v>5</v>
      </c>
      <c r="B763" s="1" t="s">
        <v>402</v>
      </c>
      <c r="C763" s="2" t="s">
        <v>445</v>
      </c>
      <c r="D763" s="2" t="s">
        <v>4</v>
      </c>
      <c r="E763" s="2" t="s">
        <v>6</v>
      </c>
      <c r="F763" s="1">
        <v>11.901156265032336</v>
      </c>
    </row>
    <row r="764">
      <c r="A764" s="2" t="s">
        <v>6</v>
      </c>
      <c r="B764" s="1" t="s">
        <v>403</v>
      </c>
      <c r="C764" s="2" t="s">
        <v>445</v>
      </c>
      <c r="D764" s="2" t="s">
        <v>4</v>
      </c>
      <c r="E764" s="2" t="s">
        <v>6</v>
      </c>
      <c r="F764" s="1">
        <v>10.994226053942894</v>
      </c>
    </row>
    <row r="765">
      <c r="A765" s="2" t="s">
        <v>7</v>
      </c>
      <c r="B765" s="1" t="s">
        <v>404</v>
      </c>
      <c r="C765" s="2" t="s">
        <v>445</v>
      </c>
      <c r="D765" s="2" t="s">
        <v>4</v>
      </c>
      <c r="E765" s="2" t="s">
        <v>6</v>
      </c>
      <c r="F765" s="1">
        <v>14.773336510394948</v>
      </c>
    </row>
    <row r="766">
      <c r="A766" s="2" t="s">
        <v>8</v>
      </c>
      <c r="B766" s="1" t="s">
        <v>408</v>
      </c>
      <c r="C766" s="2" t="s">
        <v>445</v>
      </c>
      <c r="D766" s="2" t="s">
        <v>4</v>
      </c>
      <c r="E766" s="2" t="s">
        <v>6</v>
      </c>
      <c r="F766" s="1">
        <v>12.496195642444098</v>
      </c>
    </row>
    <row r="767">
      <c r="A767" s="2" t="s">
        <v>9</v>
      </c>
      <c r="B767" s="1" t="s">
        <v>409</v>
      </c>
      <c r="C767" s="2" t="s">
        <v>445</v>
      </c>
      <c r="D767" s="2" t="s">
        <v>4</v>
      </c>
      <c r="E767" s="2" t="s">
        <v>6</v>
      </c>
      <c r="F767" s="1">
        <v>8.705465097533452</v>
      </c>
    </row>
    <row r="768">
      <c r="A768" s="2" t="s">
        <v>10</v>
      </c>
      <c r="B768" s="1" t="s">
        <v>407</v>
      </c>
      <c r="C768" s="2" t="s">
        <v>445</v>
      </c>
      <c r="D768" s="2" t="s">
        <v>4</v>
      </c>
      <c r="E768" s="2" t="s">
        <v>6</v>
      </c>
      <c r="F768" s="1">
        <v>10.36184455742251</v>
      </c>
    </row>
    <row r="769">
      <c r="A769" s="2" t="s">
        <v>11</v>
      </c>
      <c r="B769" s="1" t="s">
        <v>406</v>
      </c>
      <c r="C769" s="2" t="s">
        <v>445</v>
      </c>
      <c r="D769" s="2" t="s">
        <v>4</v>
      </c>
      <c r="E769" s="2" t="s">
        <v>6</v>
      </c>
      <c r="F769" s="1">
        <v>16.640176457231828</v>
      </c>
    </row>
    <row r="770">
      <c r="A770" s="2" t="s">
        <v>12</v>
      </c>
      <c r="B770" s="1" t="s">
        <v>405</v>
      </c>
      <c r="C770" s="2" t="s">
        <v>445</v>
      </c>
      <c r="D770" s="2" t="s">
        <v>4</v>
      </c>
      <c r="E770" s="2" t="s">
        <v>6</v>
      </c>
      <c r="F770" s="1">
        <v>13.106724061154816</v>
      </c>
    </row>
    <row r="771">
      <c r="A771" s="2" t="s">
        <v>13</v>
      </c>
      <c r="B771" s="1" t="s">
        <v>410</v>
      </c>
      <c r="C771" s="2" t="s">
        <v>445</v>
      </c>
      <c r="D771" s="2" t="s">
        <v>4</v>
      </c>
      <c r="E771" s="2" t="s">
        <v>6</v>
      </c>
      <c r="F771" s="1">
        <v>13.266907049076547</v>
      </c>
    </row>
    <row r="772">
      <c r="A772" s="2" t="s">
        <v>14</v>
      </c>
      <c r="B772" s="1" t="s">
        <v>412</v>
      </c>
      <c r="C772" s="2" t="s">
        <v>445</v>
      </c>
      <c r="D772" s="2" t="s">
        <v>4</v>
      </c>
      <c r="E772" s="2" t="s">
        <v>6</v>
      </c>
      <c r="F772" s="1">
        <v>11.334872107290872</v>
      </c>
    </row>
    <row r="773">
      <c r="A773" s="2" t="s">
        <v>15</v>
      </c>
      <c r="B773" s="1" t="s">
        <v>411</v>
      </c>
      <c r="C773" s="2" t="s">
        <v>445</v>
      </c>
      <c r="D773" s="2" t="s">
        <v>4</v>
      </c>
      <c r="E773" s="2" t="s">
        <v>6</v>
      </c>
      <c r="F773" s="1">
        <v>10.681454464252484</v>
      </c>
    </row>
    <row r="774">
      <c r="A774" s="2" t="s">
        <v>16</v>
      </c>
      <c r="B774" s="1" t="s">
        <v>413</v>
      </c>
      <c r="C774" s="2" t="s">
        <v>445</v>
      </c>
      <c r="D774" s="2" t="s">
        <v>4</v>
      </c>
      <c r="E774" s="2" t="s">
        <v>6</v>
      </c>
      <c r="F774" s="1">
        <v>11.60812190418573</v>
      </c>
    </row>
    <row r="775">
      <c r="A775" s="2" t="s">
        <v>17</v>
      </c>
      <c r="B775" s="1" t="s">
        <v>414</v>
      </c>
      <c r="C775" s="2" t="s">
        <v>445</v>
      </c>
      <c r="D775" s="2" t="s">
        <v>4</v>
      </c>
      <c r="E775" s="2" t="s">
        <v>6</v>
      </c>
      <c r="F775" s="1">
        <v>10.646070347562885</v>
      </c>
    </row>
    <row r="776">
      <c r="A776" s="2" t="s">
        <v>18</v>
      </c>
      <c r="B776" s="1" t="s">
        <v>415</v>
      </c>
      <c r="C776" s="2" t="s">
        <v>445</v>
      </c>
      <c r="D776" s="2" t="s">
        <v>4</v>
      </c>
      <c r="E776" s="2" t="s">
        <v>6</v>
      </c>
      <c r="F776" s="1">
        <v>14.839372741438186</v>
      </c>
    </row>
    <row r="777">
      <c r="A777" s="2" t="s">
        <v>19</v>
      </c>
      <c r="B777" s="1" t="s">
        <v>416</v>
      </c>
      <c r="C777" s="2" t="s">
        <v>445</v>
      </c>
      <c r="D777" s="2" t="s">
        <v>4</v>
      </c>
      <c r="E777" s="2" t="s">
        <v>6</v>
      </c>
      <c r="F777" s="1">
        <v>9.476539021351009</v>
      </c>
    </row>
    <row r="778">
      <c r="A778" s="2" t="s">
        <v>20</v>
      </c>
      <c r="B778" s="1" t="s">
        <v>417</v>
      </c>
      <c r="C778" s="2" t="s">
        <v>445</v>
      </c>
      <c r="D778" s="2" t="s">
        <v>4</v>
      </c>
      <c r="E778" s="2" t="s">
        <v>6</v>
      </c>
      <c r="F778" s="1">
        <v>10.784191497319537</v>
      </c>
    </row>
    <row r="779">
      <c r="A779" s="2" t="s">
        <v>21</v>
      </c>
      <c r="B779" s="1" t="s">
        <v>419</v>
      </c>
      <c r="C779" s="2" t="s">
        <v>445</v>
      </c>
      <c r="D779" s="2" t="s">
        <v>4</v>
      </c>
      <c r="E779" s="2" t="s">
        <v>6</v>
      </c>
      <c r="F779" s="1">
        <v>10.149092868690497</v>
      </c>
    </row>
    <row r="780">
      <c r="A780" s="2" t="s">
        <v>22</v>
      </c>
      <c r="B780" s="1" t="s">
        <v>420</v>
      </c>
      <c r="C780" s="2" t="s">
        <v>445</v>
      </c>
      <c r="D780" s="2" t="s">
        <v>4</v>
      </c>
      <c r="E780" s="2" t="s">
        <v>6</v>
      </c>
      <c r="F780" s="1">
        <v>9.577990622013823</v>
      </c>
    </row>
    <row r="781">
      <c r="A781" s="2" t="s">
        <v>23</v>
      </c>
      <c r="B781" s="1" t="s">
        <v>421</v>
      </c>
      <c r="C781" s="2" t="s">
        <v>445</v>
      </c>
      <c r="D781" s="2" t="s">
        <v>4</v>
      </c>
      <c r="E781" s="2" t="s">
        <v>6</v>
      </c>
      <c r="F781" s="1">
        <v>10.665024630541872</v>
      </c>
    </row>
    <row r="782">
      <c r="A782" s="2" t="s">
        <v>24</v>
      </c>
      <c r="B782" s="1" t="s">
        <v>422</v>
      </c>
      <c r="C782" s="2" t="s">
        <v>445</v>
      </c>
      <c r="D782" s="2" t="s">
        <v>4</v>
      </c>
      <c r="E782" s="2" t="s">
        <v>6</v>
      </c>
      <c r="F782" s="1">
        <v>15.088750549628568</v>
      </c>
    </row>
    <row r="783">
      <c r="A783" s="2" t="s">
        <v>25</v>
      </c>
      <c r="B783" s="1" t="s">
        <v>423</v>
      </c>
      <c r="C783" s="2" t="s">
        <v>445</v>
      </c>
      <c r="D783" s="2" t="s">
        <v>4</v>
      </c>
      <c r="E783" s="2" t="s">
        <v>6</v>
      </c>
      <c r="F783" s="1">
        <v>11.84450041144054</v>
      </c>
    </row>
    <row r="784">
      <c r="A784" s="2" t="s">
        <v>26</v>
      </c>
      <c r="B784" s="1" t="s">
        <v>424</v>
      </c>
      <c r="C784" s="2" t="s">
        <v>445</v>
      </c>
      <c r="D784" s="2" t="s">
        <v>4</v>
      </c>
      <c r="E784" s="2" t="s">
        <v>6</v>
      </c>
      <c r="F784" s="1">
        <v>11.364039916190206</v>
      </c>
    </row>
    <row r="785">
      <c r="A785" s="2" t="s">
        <v>27</v>
      </c>
      <c r="B785" s="1" t="s">
        <v>426</v>
      </c>
      <c r="C785" s="2" t="s">
        <v>445</v>
      </c>
      <c r="D785" s="2" t="s">
        <v>4</v>
      </c>
      <c r="E785" s="2" t="s">
        <v>6</v>
      </c>
      <c r="F785" s="1">
        <v>9.256223846346684</v>
      </c>
    </row>
    <row r="786">
      <c r="A786" s="2" t="s">
        <v>28</v>
      </c>
      <c r="B786" s="1" t="s">
        <v>425</v>
      </c>
      <c r="C786" s="2" t="s">
        <v>445</v>
      </c>
      <c r="D786" s="2" t="s">
        <v>4</v>
      </c>
      <c r="E786" s="2" t="s">
        <v>6</v>
      </c>
      <c r="F786" s="1">
        <v>9.660831096154574</v>
      </c>
    </row>
    <row r="787">
      <c r="A787" s="2" t="s">
        <v>29</v>
      </c>
      <c r="B787" s="1" t="s">
        <v>427</v>
      </c>
      <c r="C787" s="2" t="s">
        <v>445</v>
      </c>
      <c r="D787" s="2" t="s">
        <v>4</v>
      </c>
      <c r="E787" s="2" t="s">
        <v>6</v>
      </c>
      <c r="F787" s="1">
        <v>11.336950360353065</v>
      </c>
    </row>
    <row r="788">
      <c r="A788" s="2" t="s">
        <v>30</v>
      </c>
      <c r="B788" s="1" t="s">
        <v>428</v>
      </c>
      <c r="C788" s="2" t="s">
        <v>445</v>
      </c>
      <c r="D788" s="2" t="s">
        <v>4</v>
      </c>
      <c r="E788" s="2" t="s">
        <v>6</v>
      </c>
      <c r="F788" s="1">
        <v>14.476994584452688</v>
      </c>
    </row>
    <row r="789">
      <c r="A789" s="2" t="s">
        <v>31</v>
      </c>
      <c r="B789" s="1" t="s">
        <v>429</v>
      </c>
      <c r="C789" s="2" t="s">
        <v>445</v>
      </c>
      <c r="D789" s="2" t="s">
        <v>4</v>
      </c>
      <c r="E789" s="2" t="s">
        <v>6</v>
      </c>
      <c r="F789" s="1">
        <v>13.099046885207457</v>
      </c>
    </row>
    <row r="790">
      <c r="A790" s="2" t="s">
        <v>32</v>
      </c>
      <c r="B790" s="1" t="s">
        <v>430</v>
      </c>
      <c r="C790" s="2" t="s">
        <v>445</v>
      </c>
      <c r="D790" s="2" t="s">
        <v>4</v>
      </c>
      <c r="E790" s="2" t="s">
        <v>6</v>
      </c>
      <c r="F790" s="1">
        <v>14.10459587955626</v>
      </c>
    </row>
    <row r="791">
      <c r="A791" s="2" t="s">
        <v>33</v>
      </c>
      <c r="B791" s="1" t="s">
        <v>431</v>
      </c>
      <c r="C791" s="2" t="s">
        <v>445</v>
      </c>
      <c r="D791" s="2" t="s">
        <v>4</v>
      </c>
      <c r="E791" s="2" t="s">
        <v>6</v>
      </c>
      <c r="F791" s="1">
        <v>14.048440948446608</v>
      </c>
    </row>
    <row r="792">
      <c r="A792" s="2" t="s">
        <v>34</v>
      </c>
      <c r="B792" s="1" t="s">
        <v>432</v>
      </c>
      <c r="C792" s="2" t="s">
        <v>445</v>
      </c>
      <c r="D792" s="2" t="s">
        <v>4</v>
      </c>
      <c r="E792" s="2" t="s">
        <v>6</v>
      </c>
      <c r="F792" s="1">
        <v>10.870467181146793</v>
      </c>
    </row>
    <row r="793">
      <c r="A793" s="2" t="s">
        <v>35</v>
      </c>
      <c r="B793" s="1" t="s">
        <v>433</v>
      </c>
      <c r="C793" s="2" t="s">
        <v>445</v>
      </c>
      <c r="D793" s="2" t="s">
        <v>4</v>
      </c>
      <c r="E793" s="2" t="s">
        <v>6</v>
      </c>
      <c r="F793" s="1">
        <v>10.357730878610987</v>
      </c>
    </row>
    <row r="794">
      <c r="A794" s="2" t="s">
        <v>3</v>
      </c>
      <c r="B794" s="1" t="s">
        <v>418</v>
      </c>
      <c r="C794" s="2" t="s">
        <v>446</v>
      </c>
      <c r="D794" s="2" t="s">
        <v>4</v>
      </c>
      <c r="E794" s="2" t="s">
        <v>6</v>
      </c>
      <c r="F794" s="1">
        <v>11.696931568723588</v>
      </c>
    </row>
    <row r="795">
      <c r="A795" s="2" t="s">
        <v>4</v>
      </c>
      <c r="B795" s="1" t="s">
        <v>401</v>
      </c>
      <c r="C795" s="2" t="s">
        <v>446</v>
      </c>
      <c r="D795" s="2" t="s">
        <v>4</v>
      </c>
      <c r="E795" s="2" t="s">
        <v>6</v>
      </c>
      <c r="F795" s="1">
        <v>10.697815075224918</v>
      </c>
    </row>
    <row r="796">
      <c r="A796" s="2" t="s">
        <v>5</v>
      </c>
      <c r="B796" s="1" t="s">
        <v>402</v>
      </c>
      <c r="C796" s="2" t="s">
        <v>446</v>
      </c>
      <c r="D796" s="2" t="s">
        <v>4</v>
      </c>
      <c r="E796" s="2" t="s">
        <v>6</v>
      </c>
      <c r="F796" s="1">
        <v>10.344889624525484</v>
      </c>
    </row>
    <row r="797">
      <c r="A797" s="2" t="s">
        <v>6</v>
      </c>
      <c r="B797" s="1" t="s">
        <v>403</v>
      </c>
      <c r="C797" s="2" t="s">
        <v>446</v>
      </c>
      <c r="D797" s="2" t="s">
        <v>4</v>
      </c>
      <c r="E797" s="2" t="s">
        <v>6</v>
      </c>
      <c r="F797" s="1">
        <v>10.798272276435771</v>
      </c>
    </row>
    <row r="798">
      <c r="A798" s="2" t="s">
        <v>7</v>
      </c>
      <c r="B798" s="1" t="s">
        <v>404</v>
      </c>
      <c r="C798" s="2" t="s">
        <v>446</v>
      </c>
      <c r="D798" s="2" t="s">
        <v>4</v>
      </c>
      <c r="E798" s="2" t="s">
        <v>6</v>
      </c>
      <c r="F798" s="1">
        <v>11.574347466635173</v>
      </c>
    </row>
    <row r="799">
      <c r="A799" s="2" t="s">
        <v>8</v>
      </c>
      <c r="B799" s="1" t="s">
        <v>408</v>
      </c>
      <c r="C799" s="2" t="s">
        <v>446</v>
      </c>
      <c r="D799" s="2" t="s">
        <v>4</v>
      </c>
      <c r="E799" s="2" t="s">
        <v>6</v>
      </c>
      <c r="F799" s="1">
        <v>14.745620157119593</v>
      </c>
    </row>
    <row r="800">
      <c r="A800" s="2" t="s">
        <v>9</v>
      </c>
      <c r="B800" s="1" t="s">
        <v>409</v>
      </c>
      <c r="C800" s="2" t="s">
        <v>446</v>
      </c>
      <c r="D800" s="2" t="s">
        <v>4</v>
      </c>
      <c r="E800" s="2" t="s">
        <v>6</v>
      </c>
      <c r="F800" s="1">
        <v>10.305062566451296</v>
      </c>
    </row>
    <row r="801">
      <c r="A801" s="2" t="s">
        <v>10</v>
      </c>
      <c r="B801" s="1" t="s">
        <v>407</v>
      </c>
      <c r="C801" s="2" t="s">
        <v>446</v>
      </c>
      <c r="D801" s="2" t="s">
        <v>4</v>
      </c>
      <c r="E801" s="2" t="s">
        <v>6</v>
      </c>
      <c r="F801" s="1">
        <v>10.947798235037393</v>
      </c>
    </row>
    <row r="802">
      <c r="A802" s="2" t="s">
        <v>11</v>
      </c>
      <c r="B802" s="1" t="s">
        <v>406</v>
      </c>
      <c r="C802" s="2" t="s">
        <v>446</v>
      </c>
      <c r="D802" s="2" t="s">
        <v>4</v>
      </c>
      <c r="E802" s="2" t="s">
        <v>6</v>
      </c>
      <c r="F802" s="1">
        <v>15.442162233734422</v>
      </c>
    </row>
    <row r="803">
      <c r="A803" s="2" t="s">
        <v>12</v>
      </c>
      <c r="B803" s="1" t="s">
        <v>405</v>
      </c>
      <c r="C803" s="2" t="s">
        <v>446</v>
      </c>
      <c r="D803" s="2" t="s">
        <v>4</v>
      </c>
      <c r="E803" s="2" t="s">
        <v>6</v>
      </c>
      <c r="F803" s="1">
        <v>11.832244390738524</v>
      </c>
    </row>
    <row r="804">
      <c r="A804" s="2" t="s">
        <v>13</v>
      </c>
      <c r="B804" s="1" t="s">
        <v>410</v>
      </c>
      <c r="C804" s="2" t="s">
        <v>446</v>
      </c>
      <c r="D804" s="2" t="s">
        <v>4</v>
      </c>
      <c r="E804" s="2" t="s">
        <v>6</v>
      </c>
      <c r="F804" s="1">
        <v>13.379405666897028</v>
      </c>
    </row>
    <row r="805">
      <c r="A805" s="2" t="s">
        <v>14</v>
      </c>
      <c r="B805" s="1" t="s">
        <v>412</v>
      </c>
      <c r="C805" s="2" t="s">
        <v>446</v>
      </c>
      <c r="D805" s="2" t="s">
        <v>4</v>
      </c>
      <c r="E805" s="2" t="s">
        <v>6</v>
      </c>
      <c r="F805" s="1">
        <v>11.74476328853372</v>
      </c>
    </row>
    <row r="806">
      <c r="A806" s="2" t="s">
        <v>15</v>
      </c>
      <c r="B806" s="1" t="s">
        <v>411</v>
      </c>
      <c r="C806" s="2" t="s">
        <v>446</v>
      </c>
      <c r="D806" s="2" t="s">
        <v>4</v>
      </c>
      <c r="E806" s="2" t="s">
        <v>6</v>
      </c>
      <c r="F806" s="1">
        <v>9.884392345804722</v>
      </c>
    </row>
    <row r="807">
      <c r="A807" s="2" t="s">
        <v>16</v>
      </c>
      <c r="B807" s="1" t="s">
        <v>413</v>
      </c>
      <c r="C807" s="2" t="s">
        <v>446</v>
      </c>
      <c r="D807" s="2" t="s">
        <v>4</v>
      </c>
      <c r="E807" s="2" t="s">
        <v>6</v>
      </c>
      <c r="F807" s="1">
        <v>11.16878123798539</v>
      </c>
    </row>
    <row r="808">
      <c r="A808" s="2" t="s">
        <v>17</v>
      </c>
      <c r="B808" s="1" t="s">
        <v>414</v>
      </c>
      <c r="C808" s="2" t="s">
        <v>446</v>
      </c>
      <c r="D808" s="2" t="s">
        <v>4</v>
      </c>
      <c r="E808" s="2" t="s">
        <v>6</v>
      </c>
      <c r="F808" s="1">
        <v>10.919555333631179</v>
      </c>
    </row>
    <row r="809">
      <c r="A809" s="2" t="s">
        <v>18</v>
      </c>
      <c r="B809" s="1" t="s">
        <v>415</v>
      </c>
      <c r="C809" s="2" t="s">
        <v>446</v>
      </c>
      <c r="D809" s="2" t="s">
        <v>4</v>
      </c>
      <c r="E809" s="2" t="s">
        <v>6</v>
      </c>
      <c r="F809" s="1">
        <v>13.754699438088693</v>
      </c>
    </row>
    <row r="810">
      <c r="A810" s="2" t="s">
        <v>19</v>
      </c>
      <c r="B810" s="1" t="s">
        <v>416</v>
      </c>
      <c r="C810" s="2" t="s">
        <v>446</v>
      </c>
      <c r="D810" s="2" t="s">
        <v>4</v>
      </c>
      <c r="E810" s="2" t="s">
        <v>6</v>
      </c>
      <c r="F810" s="1">
        <v>7.134401555828013</v>
      </c>
    </row>
    <row r="811">
      <c r="A811" s="2" t="s">
        <v>20</v>
      </c>
      <c r="B811" s="1" t="s">
        <v>417</v>
      </c>
      <c r="C811" s="2" t="s">
        <v>446</v>
      </c>
      <c r="D811" s="2" t="s">
        <v>4</v>
      </c>
      <c r="E811" s="2" t="s">
        <v>6</v>
      </c>
      <c r="F811" s="1">
        <v>10.979703234306868</v>
      </c>
    </row>
    <row r="812">
      <c r="A812" s="2" t="s">
        <v>21</v>
      </c>
      <c r="B812" s="1" t="s">
        <v>419</v>
      </c>
      <c r="C812" s="2" t="s">
        <v>446</v>
      </c>
      <c r="D812" s="2" t="s">
        <v>4</v>
      </c>
      <c r="E812" s="2" t="s">
        <v>6</v>
      </c>
      <c r="F812" s="1">
        <v>10.358202144649784</v>
      </c>
    </row>
    <row r="813">
      <c r="A813" s="2" t="s">
        <v>22</v>
      </c>
      <c r="B813" s="1" t="s">
        <v>420</v>
      </c>
      <c r="C813" s="2" t="s">
        <v>446</v>
      </c>
      <c r="D813" s="2" t="s">
        <v>4</v>
      </c>
      <c r="E813" s="2" t="s">
        <v>6</v>
      </c>
      <c r="F813" s="1">
        <v>10.106253727716538</v>
      </c>
    </row>
    <row r="814">
      <c r="A814" s="2" t="s">
        <v>23</v>
      </c>
      <c r="B814" s="1" t="s">
        <v>421</v>
      </c>
      <c r="C814" s="2" t="s">
        <v>446</v>
      </c>
      <c r="D814" s="2" t="s">
        <v>4</v>
      </c>
      <c r="E814" s="2" t="s">
        <v>6</v>
      </c>
      <c r="F814" s="1">
        <v>10.380967810276285</v>
      </c>
    </row>
    <row r="815">
      <c r="A815" s="2" t="s">
        <v>24</v>
      </c>
      <c r="B815" s="1" t="s">
        <v>422</v>
      </c>
      <c r="C815" s="2" t="s">
        <v>446</v>
      </c>
      <c r="D815" s="2" t="s">
        <v>4</v>
      </c>
      <c r="E815" s="2" t="s">
        <v>6</v>
      </c>
      <c r="F815" s="1">
        <v>14.068488455426417</v>
      </c>
    </row>
    <row r="816">
      <c r="A816" s="2" t="s">
        <v>25</v>
      </c>
      <c r="B816" s="1" t="s">
        <v>423</v>
      </c>
      <c r="C816" s="2" t="s">
        <v>446</v>
      </c>
      <c r="D816" s="2" t="s">
        <v>4</v>
      </c>
      <c r="E816" s="2" t="s">
        <v>6</v>
      </c>
      <c r="F816" s="1">
        <v>10.530749789385004</v>
      </c>
    </row>
    <row r="817">
      <c r="A817" s="2" t="s">
        <v>26</v>
      </c>
      <c r="B817" s="1" t="s">
        <v>424</v>
      </c>
      <c r="C817" s="2" t="s">
        <v>446</v>
      </c>
      <c r="D817" s="2" t="s">
        <v>4</v>
      </c>
      <c r="E817" s="2" t="s">
        <v>6</v>
      </c>
      <c r="F817" s="1">
        <v>9.951653315453294</v>
      </c>
    </row>
    <row r="818">
      <c r="A818" s="2" t="s">
        <v>27</v>
      </c>
      <c r="B818" s="1" t="s">
        <v>426</v>
      </c>
      <c r="C818" s="2" t="s">
        <v>446</v>
      </c>
      <c r="D818" s="2" t="s">
        <v>4</v>
      </c>
      <c r="E818" s="2" t="s">
        <v>6</v>
      </c>
      <c r="F818" s="1">
        <v>9.774274733207172</v>
      </c>
    </row>
    <row r="819">
      <c r="A819" s="2" t="s">
        <v>28</v>
      </c>
      <c r="B819" s="1" t="s">
        <v>425</v>
      </c>
      <c r="C819" s="2" t="s">
        <v>446</v>
      </c>
      <c r="D819" s="2" t="s">
        <v>4</v>
      </c>
      <c r="E819" s="2" t="s">
        <v>6</v>
      </c>
      <c r="F819" s="1">
        <v>8.94880362560971</v>
      </c>
    </row>
    <row r="820">
      <c r="A820" s="2" t="s">
        <v>29</v>
      </c>
      <c r="B820" s="1" t="s">
        <v>427</v>
      </c>
      <c r="C820" s="2" t="s">
        <v>446</v>
      </c>
      <c r="D820" s="2" t="s">
        <v>4</v>
      </c>
      <c r="E820" s="2" t="s">
        <v>6</v>
      </c>
      <c r="F820" s="1">
        <v>10.667048851398386</v>
      </c>
    </row>
    <row r="821">
      <c r="A821" s="2" t="s">
        <v>30</v>
      </c>
      <c r="B821" s="1" t="s">
        <v>428</v>
      </c>
      <c r="C821" s="2" t="s">
        <v>446</v>
      </c>
      <c r="D821" s="2" t="s">
        <v>4</v>
      </c>
      <c r="E821" s="2" t="s">
        <v>6</v>
      </c>
      <c r="F821" s="1">
        <v>15.147002510317831</v>
      </c>
    </row>
    <row r="822">
      <c r="A822" s="2" t="s">
        <v>31</v>
      </c>
      <c r="B822" s="1" t="s">
        <v>429</v>
      </c>
      <c r="C822" s="2" t="s">
        <v>446</v>
      </c>
      <c r="D822" s="2" t="s">
        <v>4</v>
      </c>
      <c r="E822" s="2" t="s">
        <v>6</v>
      </c>
      <c r="F822" s="1">
        <v>12.448132780082988</v>
      </c>
    </row>
    <row r="823">
      <c r="A823" s="2" t="s">
        <v>32</v>
      </c>
      <c r="B823" s="1" t="s">
        <v>430</v>
      </c>
      <c r="C823" s="2" t="s">
        <v>446</v>
      </c>
      <c r="D823" s="2" t="s">
        <v>4</v>
      </c>
      <c r="E823" s="2" t="s">
        <v>6</v>
      </c>
      <c r="F823" s="1">
        <v>12.663268556865244</v>
      </c>
    </row>
    <row r="824">
      <c r="A824" s="2" t="s">
        <v>33</v>
      </c>
      <c r="B824" s="1" t="s">
        <v>431</v>
      </c>
      <c r="C824" s="2" t="s">
        <v>446</v>
      </c>
      <c r="D824" s="2" t="s">
        <v>4</v>
      </c>
      <c r="E824" s="2" t="s">
        <v>6</v>
      </c>
      <c r="F824" s="1">
        <v>12.464707276946399</v>
      </c>
    </row>
    <row r="825">
      <c r="A825" s="2" t="s">
        <v>34</v>
      </c>
      <c r="B825" s="1" t="s">
        <v>432</v>
      </c>
      <c r="C825" s="2" t="s">
        <v>446</v>
      </c>
      <c r="D825" s="2" t="s">
        <v>4</v>
      </c>
      <c r="E825" s="2" t="s">
        <v>6</v>
      </c>
      <c r="F825" s="1">
        <v>10.128328963709121</v>
      </c>
    </row>
    <row r="826">
      <c r="A826" s="2" t="s">
        <v>35</v>
      </c>
      <c r="B826" s="1" t="s">
        <v>433</v>
      </c>
      <c r="C826" s="2" t="s">
        <v>446</v>
      </c>
      <c r="D826" s="2" t="s">
        <v>4</v>
      </c>
      <c r="E826" s="2" t="s">
        <v>6</v>
      </c>
      <c r="F826" s="1">
        <v>10.372251958027155</v>
      </c>
    </row>
    <row r="827">
      <c r="A827" s="2" t="s">
        <v>3</v>
      </c>
      <c r="B827" s="1" t="s">
        <v>418</v>
      </c>
      <c r="C827" s="2" t="s">
        <v>447</v>
      </c>
      <c r="D827" s="2" t="s">
        <v>4</v>
      </c>
      <c r="E827" s="2" t="s">
        <v>6</v>
      </c>
      <c r="F827" s="1">
        <v>11.6940272316087</v>
      </c>
    </row>
    <row r="828">
      <c r="A828" s="2" t="s">
        <v>4</v>
      </c>
      <c r="B828" s="1" t="s">
        <v>401</v>
      </c>
      <c r="C828" s="2" t="s">
        <v>447</v>
      </c>
      <c r="D828" s="2" t="s">
        <v>4</v>
      </c>
      <c r="E828" s="2" t="s">
        <v>6</v>
      </c>
      <c r="F828" s="1">
        <v>8.924872905290906</v>
      </c>
    </row>
    <row r="829">
      <c r="A829" s="2" t="s">
        <v>5</v>
      </c>
      <c r="B829" s="1" t="s">
        <v>402</v>
      </c>
      <c r="C829" s="2" t="s">
        <v>447</v>
      </c>
      <c r="D829" s="2" t="s">
        <v>4</v>
      </c>
      <c r="E829" s="2" t="s">
        <v>6</v>
      </c>
      <c r="F829" s="1">
        <v>10.904134484325306</v>
      </c>
    </row>
    <row r="830">
      <c r="A830" s="2" t="s">
        <v>6</v>
      </c>
      <c r="B830" s="1" t="s">
        <v>403</v>
      </c>
      <c r="C830" s="2" t="s">
        <v>447</v>
      </c>
      <c r="D830" s="2" t="s">
        <v>4</v>
      </c>
      <c r="E830" s="2" t="s">
        <v>6</v>
      </c>
      <c r="F830" s="1">
        <v>10.032362459546926</v>
      </c>
    </row>
    <row r="831">
      <c r="A831" s="2" t="s">
        <v>7</v>
      </c>
      <c r="B831" s="1" t="s">
        <v>404</v>
      </c>
      <c r="C831" s="2" t="s">
        <v>447</v>
      </c>
      <c r="D831" s="2" t="s">
        <v>4</v>
      </c>
      <c r="E831" s="2" t="s">
        <v>6</v>
      </c>
      <c r="F831" s="1">
        <v>15.619515619515619</v>
      </c>
    </row>
    <row r="832">
      <c r="A832" s="2" t="s">
        <v>8</v>
      </c>
      <c r="B832" s="1" t="s">
        <v>408</v>
      </c>
      <c r="C832" s="2" t="s">
        <v>447</v>
      </c>
      <c r="D832" s="2" t="s">
        <v>4</v>
      </c>
      <c r="E832" s="2" t="s">
        <v>6</v>
      </c>
      <c r="F832" s="1">
        <v>13.309243126241034</v>
      </c>
    </row>
    <row r="833">
      <c r="A833" s="2" t="s">
        <v>9</v>
      </c>
      <c r="B833" s="1" t="s">
        <v>409</v>
      </c>
      <c r="C833" s="2" t="s">
        <v>447</v>
      </c>
      <c r="D833" s="2" t="s">
        <v>4</v>
      </c>
      <c r="E833" s="2" t="s">
        <v>6</v>
      </c>
      <c r="F833" s="1">
        <v>9.516716319099636</v>
      </c>
    </row>
    <row r="834">
      <c r="A834" s="2" t="s">
        <v>10</v>
      </c>
      <c r="B834" s="1" t="s">
        <v>407</v>
      </c>
      <c r="C834" s="2" t="s">
        <v>447</v>
      </c>
      <c r="D834" s="2" t="s">
        <v>4</v>
      </c>
      <c r="E834" s="2" t="s">
        <v>6</v>
      </c>
      <c r="F834" s="1">
        <v>11.078465134341045</v>
      </c>
    </row>
    <row r="835">
      <c r="A835" s="2" t="s">
        <v>11</v>
      </c>
      <c r="B835" s="1" t="s">
        <v>406</v>
      </c>
      <c r="C835" s="2" t="s">
        <v>447</v>
      </c>
      <c r="D835" s="2" t="s">
        <v>4</v>
      </c>
      <c r="E835" s="2" t="s">
        <v>6</v>
      </c>
      <c r="F835" s="1">
        <v>15.932694901537632</v>
      </c>
    </row>
    <row r="836">
      <c r="A836" s="2" t="s">
        <v>12</v>
      </c>
      <c r="B836" s="1" t="s">
        <v>405</v>
      </c>
      <c r="C836" s="2" t="s">
        <v>447</v>
      </c>
      <c r="D836" s="2" t="s">
        <v>4</v>
      </c>
      <c r="E836" s="2" t="s">
        <v>6</v>
      </c>
      <c r="F836" s="1">
        <v>12.435037917445165</v>
      </c>
    </row>
    <row r="837">
      <c r="A837" s="2" t="s">
        <v>13</v>
      </c>
      <c r="B837" s="1" t="s">
        <v>410</v>
      </c>
      <c r="C837" s="2" t="s">
        <v>447</v>
      </c>
      <c r="D837" s="2" t="s">
        <v>4</v>
      </c>
      <c r="E837" s="2" t="s">
        <v>6</v>
      </c>
      <c r="F837" s="1">
        <v>13.7423653525819</v>
      </c>
    </row>
    <row r="838">
      <c r="A838" s="2" t="s">
        <v>14</v>
      </c>
      <c r="B838" s="1" t="s">
        <v>412</v>
      </c>
      <c r="C838" s="2" t="s">
        <v>447</v>
      </c>
      <c r="D838" s="2" t="s">
        <v>4</v>
      </c>
      <c r="E838" s="2" t="s">
        <v>6</v>
      </c>
      <c r="F838" s="1">
        <v>10.855844483716233</v>
      </c>
    </row>
    <row r="839">
      <c r="A839" s="2" t="s">
        <v>15</v>
      </c>
      <c r="B839" s="1" t="s">
        <v>411</v>
      </c>
      <c r="C839" s="2" t="s">
        <v>447</v>
      </c>
      <c r="D839" s="2" t="s">
        <v>4</v>
      </c>
      <c r="E839" s="2" t="s">
        <v>6</v>
      </c>
      <c r="F839" s="1">
        <v>8.739045160008938</v>
      </c>
    </row>
    <row r="840">
      <c r="A840" s="2" t="s">
        <v>16</v>
      </c>
      <c r="B840" s="1" t="s">
        <v>413</v>
      </c>
      <c r="C840" s="2" t="s">
        <v>447</v>
      </c>
      <c r="D840" s="2" t="s">
        <v>4</v>
      </c>
      <c r="E840" s="2" t="s">
        <v>6</v>
      </c>
      <c r="F840" s="1">
        <v>11.588528922384262</v>
      </c>
    </row>
    <row r="841">
      <c r="A841" s="2" t="s">
        <v>17</v>
      </c>
      <c r="B841" s="1" t="s">
        <v>414</v>
      </c>
      <c r="C841" s="2" t="s">
        <v>447</v>
      </c>
      <c r="D841" s="2" t="s">
        <v>4</v>
      </c>
      <c r="E841" s="2" t="s">
        <v>6</v>
      </c>
      <c r="F841" s="1">
        <v>10.279575305174891</v>
      </c>
    </row>
    <row r="842">
      <c r="A842" s="2" t="s">
        <v>18</v>
      </c>
      <c r="B842" s="1" t="s">
        <v>415</v>
      </c>
      <c r="C842" s="2" t="s">
        <v>447</v>
      </c>
      <c r="D842" s="2" t="s">
        <v>4</v>
      </c>
      <c r="E842" s="2" t="s">
        <v>6</v>
      </c>
      <c r="F842" s="1">
        <v>13.224062796326155</v>
      </c>
    </row>
    <row r="843">
      <c r="A843" s="2" t="s">
        <v>19</v>
      </c>
      <c r="B843" s="1" t="s">
        <v>416</v>
      </c>
      <c r="C843" s="2" t="s">
        <v>447</v>
      </c>
      <c r="D843" s="2" t="s">
        <v>4</v>
      </c>
      <c r="E843" s="2" t="s">
        <v>6</v>
      </c>
      <c r="F843" s="1">
        <v>7.409697641690477</v>
      </c>
    </row>
    <row r="844">
      <c r="A844" s="2" t="s">
        <v>20</v>
      </c>
      <c r="B844" s="1" t="s">
        <v>417</v>
      </c>
      <c r="C844" s="2" t="s">
        <v>447</v>
      </c>
      <c r="D844" s="2" t="s">
        <v>4</v>
      </c>
      <c r="E844" s="2" t="s">
        <v>6</v>
      </c>
      <c r="F844" s="1">
        <v>9.875686249763362</v>
      </c>
    </row>
    <row r="845">
      <c r="A845" s="2" t="s">
        <v>21</v>
      </c>
      <c r="B845" s="1" t="s">
        <v>419</v>
      </c>
      <c r="C845" s="2" t="s">
        <v>447</v>
      </c>
      <c r="D845" s="2" t="s">
        <v>4</v>
      </c>
      <c r="E845" s="2" t="s">
        <v>6</v>
      </c>
      <c r="F845" s="1">
        <v>10.269039542772177</v>
      </c>
    </row>
    <row r="846">
      <c r="A846" s="2" t="s">
        <v>22</v>
      </c>
      <c r="B846" s="1" t="s">
        <v>420</v>
      </c>
      <c r="C846" s="2" t="s">
        <v>447</v>
      </c>
      <c r="D846" s="2" t="s">
        <v>4</v>
      </c>
      <c r="E846" s="2" t="s">
        <v>6</v>
      </c>
      <c r="F846" s="1">
        <v>10.188079179689641</v>
      </c>
    </row>
    <row r="847">
      <c r="A847" s="2" t="s">
        <v>23</v>
      </c>
      <c r="B847" s="1" t="s">
        <v>421</v>
      </c>
      <c r="C847" s="2" t="s">
        <v>447</v>
      </c>
      <c r="D847" s="2" t="s">
        <v>4</v>
      </c>
      <c r="E847" s="2" t="s">
        <v>6</v>
      </c>
      <c r="F847" s="1">
        <v>9.825135237136747</v>
      </c>
    </row>
    <row r="848">
      <c r="A848" s="2" t="s">
        <v>24</v>
      </c>
      <c r="B848" s="1" t="s">
        <v>422</v>
      </c>
      <c r="C848" s="2" t="s">
        <v>447</v>
      </c>
      <c r="D848" s="2" t="s">
        <v>4</v>
      </c>
      <c r="E848" s="2" t="s">
        <v>6</v>
      </c>
      <c r="F848" s="1">
        <v>13.839825412525709</v>
      </c>
    </row>
    <row r="849">
      <c r="A849" s="2" t="s">
        <v>25</v>
      </c>
      <c r="B849" s="1" t="s">
        <v>423</v>
      </c>
      <c r="C849" s="2" t="s">
        <v>447</v>
      </c>
      <c r="D849" s="2" t="s">
        <v>4</v>
      </c>
      <c r="E849" s="2" t="s">
        <v>6</v>
      </c>
      <c r="F849" s="1">
        <v>10.930306984072278</v>
      </c>
    </row>
    <row r="850">
      <c r="A850" s="2" t="s">
        <v>26</v>
      </c>
      <c r="B850" s="1" t="s">
        <v>424</v>
      </c>
      <c r="C850" s="2" t="s">
        <v>447</v>
      </c>
      <c r="D850" s="2" t="s">
        <v>4</v>
      </c>
      <c r="E850" s="2" t="s">
        <v>6</v>
      </c>
      <c r="F850" s="1">
        <v>11.782858745967177</v>
      </c>
    </row>
    <row r="851">
      <c r="A851" s="2" t="s">
        <v>27</v>
      </c>
      <c r="B851" s="1" t="s">
        <v>426</v>
      </c>
      <c r="C851" s="2" t="s">
        <v>447</v>
      </c>
      <c r="D851" s="2" t="s">
        <v>4</v>
      </c>
      <c r="E851" s="2" t="s">
        <v>6</v>
      </c>
      <c r="F851" s="1">
        <v>9.852022620243936</v>
      </c>
    </row>
    <row r="852">
      <c r="A852" s="2" t="s">
        <v>28</v>
      </c>
      <c r="B852" s="1" t="s">
        <v>425</v>
      </c>
      <c r="C852" s="2" t="s">
        <v>447</v>
      </c>
      <c r="D852" s="2" t="s">
        <v>4</v>
      </c>
      <c r="E852" s="2" t="s">
        <v>6</v>
      </c>
      <c r="F852" s="1">
        <v>10.286983458998188</v>
      </c>
    </row>
    <row r="853">
      <c r="A853" s="2" t="s">
        <v>29</v>
      </c>
      <c r="B853" s="1" t="s">
        <v>427</v>
      </c>
      <c r="C853" s="2" t="s">
        <v>447</v>
      </c>
      <c r="D853" s="2" t="s">
        <v>4</v>
      </c>
      <c r="E853" s="2" t="s">
        <v>6</v>
      </c>
      <c r="F853" s="1">
        <v>11.076769897736938</v>
      </c>
    </row>
    <row r="854">
      <c r="A854" s="2" t="s">
        <v>30</v>
      </c>
      <c r="B854" s="1" t="s">
        <v>428</v>
      </c>
      <c r="C854" s="2" t="s">
        <v>447</v>
      </c>
      <c r="D854" s="2" t="s">
        <v>4</v>
      </c>
      <c r="E854" s="2" t="s">
        <v>6</v>
      </c>
      <c r="F854" s="1">
        <v>15.694829813822464</v>
      </c>
    </row>
    <row r="855">
      <c r="A855" s="2" t="s">
        <v>31</v>
      </c>
      <c r="B855" s="1" t="s">
        <v>429</v>
      </c>
      <c r="C855" s="2" t="s">
        <v>447</v>
      </c>
      <c r="D855" s="2" t="s">
        <v>4</v>
      </c>
      <c r="E855" s="2" t="s">
        <v>6</v>
      </c>
      <c r="F855" s="1">
        <v>12.87227801359699</v>
      </c>
    </row>
    <row r="856">
      <c r="A856" s="2" t="s">
        <v>32</v>
      </c>
      <c r="B856" s="1" t="s">
        <v>430</v>
      </c>
      <c r="C856" s="2" t="s">
        <v>447</v>
      </c>
      <c r="D856" s="2" t="s">
        <v>4</v>
      </c>
      <c r="E856" s="2" t="s">
        <v>6</v>
      </c>
      <c r="F856" s="1">
        <v>13.342921061041867</v>
      </c>
    </row>
    <row r="857">
      <c r="A857" s="2" t="s">
        <v>33</v>
      </c>
      <c r="B857" s="1" t="s">
        <v>431</v>
      </c>
      <c r="C857" s="2" t="s">
        <v>447</v>
      </c>
      <c r="D857" s="2" t="s">
        <v>4</v>
      </c>
      <c r="E857" s="2" t="s">
        <v>6</v>
      </c>
      <c r="F857" s="1">
        <v>13.014676280057095</v>
      </c>
    </row>
    <row r="858">
      <c r="A858" s="2" t="s">
        <v>34</v>
      </c>
      <c r="B858" s="1" t="s">
        <v>432</v>
      </c>
      <c r="C858" s="2" t="s">
        <v>447</v>
      </c>
      <c r="D858" s="2" t="s">
        <v>4</v>
      </c>
      <c r="E858" s="2" t="s">
        <v>6</v>
      </c>
      <c r="F858" s="1">
        <v>12.627515853322304</v>
      </c>
    </row>
    <row r="859">
      <c r="A859" s="2" t="s">
        <v>35</v>
      </c>
      <c r="B859" s="1" t="s">
        <v>433</v>
      </c>
      <c r="C859" s="2" t="s">
        <v>447</v>
      </c>
      <c r="D859" s="2" t="s">
        <v>4</v>
      </c>
      <c r="E859" s="2" t="s">
        <v>6</v>
      </c>
      <c r="F859" s="1">
        <v>10.995052226498077</v>
      </c>
    </row>
    <row r="860">
      <c r="A860" s="2" t="s">
        <v>3</v>
      </c>
      <c r="B860" s="1" t="s">
        <v>418</v>
      </c>
      <c r="C860" s="2" t="s">
        <v>448</v>
      </c>
      <c r="D860" s="2" t="s">
        <v>4</v>
      </c>
      <c r="E860" s="2" t="s">
        <v>6</v>
      </c>
      <c r="F860" s="1">
        <v>11.228666102657284</v>
      </c>
    </row>
    <row r="861">
      <c r="A861" s="2" t="s">
        <v>4</v>
      </c>
      <c r="B861" s="1" t="s">
        <v>401</v>
      </c>
      <c r="C861" s="2" t="s">
        <v>448</v>
      </c>
      <c r="D861" s="2" t="s">
        <v>4</v>
      </c>
      <c r="E861" s="2" t="s">
        <v>6</v>
      </c>
      <c r="F861" s="1">
        <v>9.625222630641556</v>
      </c>
    </row>
    <row r="862">
      <c r="A862" s="2" t="s">
        <v>5</v>
      </c>
      <c r="B862" s="1" t="s">
        <v>402</v>
      </c>
      <c r="C862" s="2" t="s">
        <v>448</v>
      </c>
      <c r="D862" s="2" t="s">
        <v>4</v>
      </c>
      <c r="E862" s="2" t="s">
        <v>6</v>
      </c>
      <c r="F862" s="1">
        <v>10.333558505102879</v>
      </c>
    </row>
    <row r="863">
      <c r="A863" s="2" t="s">
        <v>6</v>
      </c>
      <c r="B863" s="1" t="s">
        <v>403</v>
      </c>
      <c r="C863" s="2" t="s">
        <v>448</v>
      </c>
      <c r="D863" s="2" t="s">
        <v>4</v>
      </c>
      <c r="E863" s="2" t="s">
        <v>6</v>
      </c>
      <c r="F863" s="1">
        <v>9.409474367293965</v>
      </c>
    </row>
    <row r="864">
      <c r="A864" s="2" t="s">
        <v>7</v>
      </c>
      <c r="B864" s="1" t="s">
        <v>404</v>
      </c>
      <c r="C864" s="2" t="s">
        <v>448</v>
      </c>
      <c r="D864" s="2" t="s">
        <v>4</v>
      </c>
      <c r="E864" s="2" t="s">
        <v>6</v>
      </c>
      <c r="F864" s="1">
        <v>13.178020943640428</v>
      </c>
    </row>
    <row r="865">
      <c r="A865" s="2" t="s">
        <v>8</v>
      </c>
      <c r="B865" s="1" t="s">
        <v>408</v>
      </c>
      <c r="C865" s="2" t="s">
        <v>448</v>
      </c>
      <c r="D865" s="2" t="s">
        <v>4</v>
      </c>
      <c r="E865" s="2" t="s">
        <v>6</v>
      </c>
      <c r="F865" s="1">
        <v>13.592511566187282</v>
      </c>
    </row>
    <row r="866">
      <c r="A866" s="2" t="s">
        <v>9</v>
      </c>
      <c r="B866" s="1" t="s">
        <v>409</v>
      </c>
      <c r="C866" s="2" t="s">
        <v>448</v>
      </c>
      <c r="D866" s="2" t="s">
        <v>4</v>
      </c>
      <c r="E866" s="2" t="s">
        <v>6</v>
      </c>
      <c r="F866" s="1">
        <v>10.383592208015104</v>
      </c>
    </row>
    <row r="867">
      <c r="A867" s="2" t="s">
        <v>10</v>
      </c>
      <c r="B867" s="1" t="s">
        <v>407</v>
      </c>
      <c r="C867" s="2" t="s">
        <v>448</v>
      </c>
      <c r="D867" s="2" t="s">
        <v>4</v>
      </c>
      <c r="E867" s="2" t="s">
        <v>6</v>
      </c>
      <c r="F867" s="1">
        <v>11.00072267521224</v>
      </c>
    </row>
    <row r="868">
      <c r="A868" s="2" t="s">
        <v>11</v>
      </c>
      <c r="B868" s="1" t="s">
        <v>406</v>
      </c>
      <c r="C868" s="2" t="s">
        <v>448</v>
      </c>
      <c r="D868" s="2" t="s">
        <v>4</v>
      </c>
      <c r="E868" s="2" t="s">
        <v>6</v>
      </c>
      <c r="F868" s="1">
        <v>14.677739047228487</v>
      </c>
    </row>
    <row r="869">
      <c r="A869" s="2" t="s">
        <v>12</v>
      </c>
      <c r="B869" s="1" t="s">
        <v>405</v>
      </c>
      <c r="C869" s="2" t="s">
        <v>448</v>
      </c>
      <c r="D869" s="2" t="s">
        <v>4</v>
      </c>
      <c r="E869" s="2" t="s">
        <v>6</v>
      </c>
      <c r="F869" s="1">
        <v>11.68523814219505</v>
      </c>
    </row>
    <row r="870">
      <c r="A870" s="2" t="s">
        <v>13</v>
      </c>
      <c r="B870" s="1" t="s">
        <v>410</v>
      </c>
      <c r="C870" s="2" t="s">
        <v>448</v>
      </c>
      <c r="D870" s="2" t="s">
        <v>4</v>
      </c>
      <c r="E870" s="2" t="s">
        <v>6</v>
      </c>
      <c r="F870" s="1">
        <v>12.761670211575058</v>
      </c>
    </row>
    <row r="871">
      <c r="A871" s="2" t="s">
        <v>14</v>
      </c>
      <c r="B871" s="1" t="s">
        <v>412</v>
      </c>
      <c r="C871" s="2" t="s">
        <v>448</v>
      </c>
      <c r="D871" s="2" t="s">
        <v>4</v>
      </c>
      <c r="E871" s="2" t="s">
        <v>6</v>
      </c>
      <c r="F871" s="1">
        <v>10.711304424234436</v>
      </c>
    </row>
    <row r="872">
      <c r="A872" s="2" t="s">
        <v>15</v>
      </c>
      <c r="B872" s="1" t="s">
        <v>411</v>
      </c>
      <c r="C872" s="2" t="s">
        <v>448</v>
      </c>
      <c r="D872" s="2" t="s">
        <v>4</v>
      </c>
      <c r="E872" s="2" t="s">
        <v>6</v>
      </c>
      <c r="F872" s="1">
        <v>8.86876238741564</v>
      </c>
    </row>
    <row r="873">
      <c r="A873" s="2" t="s">
        <v>16</v>
      </c>
      <c r="B873" s="1" t="s">
        <v>413</v>
      </c>
      <c r="C873" s="2" t="s">
        <v>448</v>
      </c>
      <c r="D873" s="2" t="s">
        <v>4</v>
      </c>
      <c r="E873" s="2" t="s">
        <v>6</v>
      </c>
      <c r="F873" s="1">
        <v>10.480506258359451</v>
      </c>
    </row>
    <row r="874">
      <c r="A874" s="2" t="s">
        <v>17</v>
      </c>
      <c r="B874" s="1" t="s">
        <v>414</v>
      </c>
      <c r="C874" s="2" t="s">
        <v>448</v>
      </c>
      <c r="D874" s="2" t="s">
        <v>4</v>
      </c>
      <c r="E874" s="2" t="s">
        <v>6</v>
      </c>
      <c r="F874" s="1">
        <v>10.26744997049198</v>
      </c>
    </row>
    <row r="875">
      <c r="A875" s="2" t="s">
        <v>18</v>
      </c>
      <c r="B875" s="1" t="s">
        <v>415</v>
      </c>
      <c r="C875" s="2" t="s">
        <v>448</v>
      </c>
      <c r="D875" s="2" t="s">
        <v>4</v>
      </c>
      <c r="E875" s="2" t="s">
        <v>6</v>
      </c>
      <c r="F875" s="1">
        <v>12.79782164737917</v>
      </c>
    </row>
    <row r="876">
      <c r="A876" s="2" t="s">
        <v>19</v>
      </c>
      <c r="B876" s="1" t="s">
        <v>416</v>
      </c>
      <c r="C876" s="2" t="s">
        <v>448</v>
      </c>
      <c r="D876" s="2" t="s">
        <v>4</v>
      </c>
      <c r="E876" s="2" t="s">
        <v>6</v>
      </c>
      <c r="F876" s="1">
        <v>7.070608935954317</v>
      </c>
    </row>
    <row r="877">
      <c r="A877" s="2" t="s">
        <v>20</v>
      </c>
      <c r="B877" s="1" t="s">
        <v>417</v>
      </c>
      <c r="C877" s="2" t="s">
        <v>448</v>
      </c>
      <c r="D877" s="2" t="s">
        <v>4</v>
      </c>
      <c r="E877" s="2" t="s">
        <v>6</v>
      </c>
      <c r="F877" s="1">
        <v>10.99006728612624</v>
      </c>
    </row>
    <row r="878">
      <c r="A878" s="2" t="s">
        <v>21</v>
      </c>
      <c r="B878" s="1" t="s">
        <v>419</v>
      </c>
      <c r="C878" s="2" t="s">
        <v>448</v>
      </c>
      <c r="D878" s="2" t="s">
        <v>4</v>
      </c>
      <c r="E878" s="2" t="s">
        <v>6</v>
      </c>
      <c r="F878" s="1">
        <v>10.919920582395765</v>
      </c>
    </row>
    <row r="879">
      <c r="A879" s="2" t="s">
        <v>22</v>
      </c>
      <c r="B879" s="1" t="s">
        <v>420</v>
      </c>
      <c r="C879" s="2" t="s">
        <v>448</v>
      </c>
      <c r="D879" s="2" t="s">
        <v>4</v>
      </c>
      <c r="E879" s="2" t="s">
        <v>6</v>
      </c>
      <c r="F879" s="1">
        <v>9.982874113897982</v>
      </c>
    </row>
    <row r="880">
      <c r="A880" s="2" t="s">
        <v>23</v>
      </c>
      <c r="B880" s="1" t="s">
        <v>421</v>
      </c>
      <c r="C880" s="2" t="s">
        <v>448</v>
      </c>
      <c r="D880" s="2" t="s">
        <v>4</v>
      </c>
      <c r="E880" s="2" t="s">
        <v>6</v>
      </c>
      <c r="F880" s="1">
        <v>9.328666878778238</v>
      </c>
    </row>
    <row r="881">
      <c r="A881" s="2" t="s">
        <v>24</v>
      </c>
      <c r="B881" s="1" t="s">
        <v>422</v>
      </c>
      <c r="C881" s="2" t="s">
        <v>448</v>
      </c>
      <c r="D881" s="2" t="s">
        <v>4</v>
      </c>
      <c r="E881" s="2" t="s">
        <v>6</v>
      </c>
      <c r="F881" s="1">
        <v>13.970174785576823</v>
      </c>
    </row>
    <row r="882">
      <c r="A882" s="2" t="s">
        <v>25</v>
      </c>
      <c r="B882" s="1" t="s">
        <v>423</v>
      </c>
      <c r="C882" s="2" t="s">
        <v>448</v>
      </c>
      <c r="D882" s="2" t="s">
        <v>4</v>
      </c>
      <c r="E882" s="2" t="s">
        <v>6</v>
      </c>
      <c r="F882" s="1">
        <v>10.358370152184586</v>
      </c>
    </row>
    <row r="883">
      <c r="A883" s="2" t="s">
        <v>26</v>
      </c>
      <c r="B883" s="1" t="s">
        <v>424</v>
      </c>
      <c r="C883" s="2" t="s">
        <v>448</v>
      </c>
      <c r="D883" s="2" t="s">
        <v>4</v>
      </c>
      <c r="E883" s="2" t="s">
        <v>6</v>
      </c>
      <c r="F883" s="1">
        <v>11.533429732149004</v>
      </c>
    </row>
    <row r="884">
      <c r="A884" s="2" t="s">
        <v>27</v>
      </c>
      <c r="B884" s="1" t="s">
        <v>426</v>
      </c>
      <c r="C884" s="2" t="s">
        <v>448</v>
      </c>
      <c r="D884" s="2" t="s">
        <v>4</v>
      </c>
      <c r="E884" s="2" t="s">
        <v>6</v>
      </c>
      <c r="F884" s="1">
        <v>9.854575195994334</v>
      </c>
    </row>
    <row r="885">
      <c r="A885" s="2" t="s">
        <v>28</v>
      </c>
      <c r="B885" s="1" t="s">
        <v>425</v>
      </c>
      <c r="C885" s="2" t="s">
        <v>448</v>
      </c>
      <c r="D885" s="2" t="s">
        <v>4</v>
      </c>
      <c r="E885" s="2" t="s">
        <v>6</v>
      </c>
      <c r="F885" s="1">
        <v>8.702217277278868</v>
      </c>
    </row>
    <row r="886">
      <c r="A886" s="2" t="s">
        <v>29</v>
      </c>
      <c r="B886" s="1" t="s">
        <v>427</v>
      </c>
      <c r="C886" s="2" t="s">
        <v>448</v>
      </c>
      <c r="D886" s="2" t="s">
        <v>4</v>
      </c>
      <c r="E886" s="2" t="s">
        <v>6</v>
      </c>
      <c r="F886" s="1">
        <v>11.569373942470389</v>
      </c>
    </row>
    <row r="887">
      <c r="A887" s="2" t="s">
        <v>30</v>
      </c>
      <c r="B887" s="1" t="s">
        <v>428</v>
      </c>
      <c r="C887" s="2" t="s">
        <v>448</v>
      </c>
      <c r="D887" s="2" t="s">
        <v>4</v>
      </c>
      <c r="E887" s="2" t="s">
        <v>6</v>
      </c>
      <c r="F887" s="1">
        <v>14.096576545696045</v>
      </c>
    </row>
    <row r="888">
      <c r="A888" s="2" t="s">
        <v>31</v>
      </c>
      <c r="B888" s="1" t="s">
        <v>429</v>
      </c>
      <c r="C888" s="2" t="s">
        <v>448</v>
      </c>
      <c r="D888" s="2" t="s">
        <v>4</v>
      </c>
      <c r="E888" s="2" t="s">
        <v>6</v>
      </c>
      <c r="F888" s="1">
        <v>11.732725359522975</v>
      </c>
    </row>
    <row r="889">
      <c r="A889" s="2" t="s">
        <v>32</v>
      </c>
      <c r="B889" s="1" t="s">
        <v>430</v>
      </c>
      <c r="C889" s="2" t="s">
        <v>448</v>
      </c>
      <c r="D889" s="2" t="s">
        <v>4</v>
      </c>
      <c r="E889" s="2" t="s">
        <v>6</v>
      </c>
      <c r="F889" s="1">
        <v>12.865356008523298</v>
      </c>
    </row>
    <row r="890">
      <c r="A890" s="2" t="s">
        <v>33</v>
      </c>
      <c r="B890" s="1" t="s">
        <v>431</v>
      </c>
      <c r="C890" s="2" t="s">
        <v>448</v>
      </c>
      <c r="D890" s="2" t="s">
        <v>4</v>
      </c>
      <c r="E890" s="2" t="s">
        <v>6</v>
      </c>
      <c r="F890" s="1">
        <v>11.770899928547253</v>
      </c>
    </row>
    <row r="891">
      <c r="A891" s="2" t="s">
        <v>34</v>
      </c>
      <c r="B891" s="1" t="s">
        <v>432</v>
      </c>
      <c r="C891" s="2" t="s">
        <v>448</v>
      </c>
      <c r="D891" s="2" t="s">
        <v>4</v>
      </c>
      <c r="E891" s="2" t="s">
        <v>6</v>
      </c>
      <c r="F891" s="1">
        <v>9.771177785751746</v>
      </c>
    </row>
    <row r="892">
      <c r="A892" s="2" t="s">
        <v>35</v>
      </c>
      <c r="B892" s="1" t="s">
        <v>433</v>
      </c>
      <c r="C892" s="2" t="s">
        <v>448</v>
      </c>
      <c r="D892" s="2" t="s">
        <v>4</v>
      </c>
      <c r="E892" s="2" t="s">
        <v>6</v>
      </c>
      <c r="F892" s="1">
        <v>9.407978213103085</v>
      </c>
    </row>
    <row r="893">
      <c r="A893" s="2" t="s">
        <v>3</v>
      </c>
      <c r="B893" s="1" t="s">
        <v>418</v>
      </c>
      <c r="C893" s="2" t="s">
        <v>449</v>
      </c>
      <c r="D893" s="2" t="s">
        <v>4</v>
      </c>
      <c r="E893" s="2" t="s">
        <v>6</v>
      </c>
      <c r="F893" s="1">
        <v>11.808265739596104</v>
      </c>
    </row>
    <row r="894">
      <c r="A894" s="2" t="s">
        <v>4</v>
      </c>
      <c r="B894" s="1" t="s">
        <v>401</v>
      </c>
      <c r="C894" s="2" t="s">
        <v>449</v>
      </c>
      <c r="D894" s="2" t="s">
        <v>4</v>
      </c>
      <c r="E894" s="2" t="s">
        <v>6</v>
      </c>
      <c r="F894" s="1">
        <v>10.320706395015481</v>
      </c>
    </row>
    <row r="895">
      <c r="A895" s="2" t="s">
        <v>5</v>
      </c>
      <c r="B895" s="1" t="s">
        <v>402</v>
      </c>
      <c r="C895" s="2" t="s">
        <v>449</v>
      </c>
      <c r="D895" s="2" t="s">
        <v>4</v>
      </c>
      <c r="E895" s="2" t="s">
        <v>6</v>
      </c>
      <c r="F895" s="1">
        <v>10.219488841422995</v>
      </c>
    </row>
    <row r="896">
      <c r="A896" s="2" t="s">
        <v>6</v>
      </c>
      <c r="B896" s="1" t="s">
        <v>403</v>
      </c>
      <c r="C896" s="2" t="s">
        <v>449</v>
      </c>
      <c r="D896" s="2" t="s">
        <v>4</v>
      </c>
      <c r="E896" s="2" t="s">
        <v>6</v>
      </c>
      <c r="F896" s="1">
        <v>12.235178190179012</v>
      </c>
    </row>
    <row r="897">
      <c r="A897" s="2" t="s">
        <v>7</v>
      </c>
      <c r="B897" s="1" t="s">
        <v>404</v>
      </c>
      <c r="C897" s="2" t="s">
        <v>449</v>
      </c>
      <c r="D897" s="2" t="s">
        <v>4</v>
      </c>
      <c r="E897" s="2" t="s">
        <v>6</v>
      </c>
      <c r="F897" s="1">
        <v>12.10287443267776</v>
      </c>
    </row>
    <row r="898">
      <c r="A898" s="2" t="s">
        <v>8</v>
      </c>
      <c r="B898" s="1" t="s">
        <v>408</v>
      </c>
      <c r="C898" s="2" t="s">
        <v>449</v>
      </c>
      <c r="D898" s="2" t="s">
        <v>4</v>
      </c>
      <c r="E898" s="2" t="s">
        <v>6</v>
      </c>
      <c r="F898" s="1">
        <v>12.884169324441867</v>
      </c>
    </row>
    <row r="899">
      <c r="A899" s="2" t="s">
        <v>9</v>
      </c>
      <c r="B899" s="1" t="s">
        <v>409</v>
      </c>
      <c r="C899" s="2" t="s">
        <v>449</v>
      </c>
      <c r="D899" s="2" t="s">
        <v>4</v>
      </c>
      <c r="E899" s="2" t="s">
        <v>6</v>
      </c>
      <c r="F899" s="1">
        <v>9.53229398663697</v>
      </c>
    </row>
    <row r="900">
      <c r="A900" s="2" t="s">
        <v>10</v>
      </c>
      <c r="B900" s="1" t="s">
        <v>407</v>
      </c>
      <c r="C900" s="2" t="s">
        <v>449</v>
      </c>
      <c r="D900" s="2" t="s">
        <v>4</v>
      </c>
      <c r="E900" s="2" t="s">
        <v>6</v>
      </c>
      <c r="F900" s="1">
        <v>12.08794438810752</v>
      </c>
    </row>
    <row r="901">
      <c r="A901" s="2" t="s">
        <v>11</v>
      </c>
      <c r="B901" s="1" t="s">
        <v>406</v>
      </c>
      <c r="C901" s="2" t="s">
        <v>449</v>
      </c>
      <c r="D901" s="2" t="s">
        <v>4</v>
      </c>
      <c r="E901" s="2" t="s">
        <v>6</v>
      </c>
      <c r="F901" s="1">
        <v>15.562580331399591</v>
      </c>
    </row>
    <row r="902">
      <c r="A902" s="2" t="s">
        <v>12</v>
      </c>
      <c r="B902" s="1" t="s">
        <v>405</v>
      </c>
      <c r="C902" s="2" t="s">
        <v>449</v>
      </c>
      <c r="D902" s="2" t="s">
        <v>4</v>
      </c>
      <c r="E902" s="2" t="s">
        <v>6</v>
      </c>
      <c r="F902" s="1">
        <v>11.87827337144422</v>
      </c>
    </row>
    <row r="903">
      <c r="A903" s="2" t="s">
        <v>13</v>
      </c>
      <c r="B903" s="1" t="s">
        <v>410</v>
      </c>
      <c r="C903" s="2" t="s">
        <v>449</v>
      </c>
      <c r="D903" s="2" t="s">
        <v>4</v>
      </c>
      <c r="E903" s="2" t="s">
        <v>6</v>
      </c>
      <c r="F903" s="1">
        <v>12.793666274633544</v>
      </c>
    </row>
    <row r="904">
      <c r="A904" s="2" t="s">
        <v>14</v>
      </c>
      <c r="B904" s="1" t="s">
        <v>412</v>
      </c>
      <c r="C904" s="2" t="s">
        <v>449</v>
      </c>
      <c r="D904" s="2" t="s">
        <v>4</v>
      </c>
      <c r="E904" s="2" t="s">
        <v>6</v>
      </c>
      <c r="F904" s="1">
        <v>11.181709471880634</v>
      </c>
    </row>
    <row r="905">
      <c r="A905" s="2" t="s">
        <v>15</v>
      </c>
      <c r="B905" s="1" t="s">
        <v>411</v>
      </c>
      <c r="C905" s="2" t="s">
        <v>449</v>
      </c>
      <c r="D905" s="2" t="s">
        <v>4</v>
      </c>
      <c r="E905" s="2" t="s">
        <v>6</v>
      </c>
      <c r="F905" s="1">
        <v>8.131230089404994</v>
      </c>
    </row>
    <row r="906">
      <c r="A906" s="2" t="s">
        <v>16</v>
      </c>
      <c r="B906" s="1" t="s">
        <v>413</v>
      </c>
      <c r="C906" s="2" t="s">
        <v>449</v>
      </c>
      <c r="D906" s="2" t="s">
        <v>4</v>
      </c>
      <c r="E906" s="2" t="s">
        <v>6</v>
      </c>
      <c r="F906" s="1">
        <v>10.474430067775724</v>
      </c>
    </row>
    <row r="907">
      <c r="A907" s="2" t="s">
        <v>17</v>
      </c>
      <c r="B907" s="1" t="s">
        <v>414</v>
      </c>
      <c r="C907" s="2" t="s">
        <v>449</v>
      </c>
      <c r="D907" s="2" t="s">
        <v>4</v>
      </c>
      <c r="E907" s="2" t="s">
        <v>6</v>
      </c>
      <c r="F907" s="1">
        <v>11.243263970200557</v>
      </c>
    </row>
    <row r="908">
      <c r="A908" s="2" t="s">
        <v>18</v>
      </c>
      <c r="B908" s="1" t="s">
        <v>415</v>
      </c>
      <c r="C908" s="2" t="s">
        <v>449</v>
      </c>
      <c r="D908" s="2" t="s">
        <v>4</v>
      </c>
      <c r="E908" s="2" t="s">
        <v>6</v>
      </c>
      <c r="F908" s="1">
        <v>13.584432974105349</v>
      </c>
    </row>
    <row r="909">
      <c r="A909" s="2" t="s">
        <v>19</v>
      </c>
      <c r="B909" s="1" t="s">
        <v>416</v>
      </c>
      <c r="C909" s="2" t="s">
        <v>449</v>
      </c>
      <c r="D909" s="2" t="s">
        <v>4</v>
      </c>
      <c r="E909" s="2" t="s">
        <v>6</v>
      </c>
      <c r="F909" s="1">
        <v>8.801864184032954</v>
      </c>
    </row>
    <row r="910">
      <c r="A910" s="2" t="s">
        <v>20</v>
      </c>
      <c r="B910" s="1" t="s">
        <v>417</v>
      </c>
      <c r="C910" s="2" t="s">
        <v>449</v>
      </c>
      <c r="D910" s="2" t="s">
        <v>4</v>
      </c>
      <c r="E910" s="2" t="s">
        <v>6</v>
      </c>
      <c r="F910" s="1">
        <v>11.56867256055477</v>
      </c>
    </row>
    <row r="911">
      <c r="A911" s="2" t="s">
        <v>21</v>
      </c>
      <c r="B911" s="1" t="s">
        <v>419</v>
      </c>
      <c r="C911" s="2" t="s">
        <v>449</v>
      </c>
      <c r="D911" s="2" t="s">
        <v>4</v>
      </c>
      <c r="E911" s="2" t="s">
        <v>6</v>
      </c>
      <c r="F911" s="1">
        <v>9.871328946076025</v>
      </c>
    </row>
    <row r="912">
      <c r="A912" s="2" t="s">
        <v>22</v>
      </c>
      <c r="B912" s="1" t="s">
        <v>420</v>
      </c>
      <c r="C912" s="2" t="s">
        <v>449</v>
      </c>
      <c r="D912" s="2" t="s">
        <v>4</v>
      </c>
      <c r="E912" s="2" t="s">
        <v>6</v>
      </c>
      <c r="F912" s="1">
        <v>10.250274849641078</v>
      </c>
    </row>
    <row r="913">
      <c r="A913" s="2" t="s">
        <v>23</v>
      </c>
      <c r="B913" s="1" t="s">
        <v>421</v>
      </c>
      <c r="C913" s="2" t="s">
        <v>449</v>
      </c>
      <c r="D913" s="2" t="s">
        <v>4</v>
      </c>
      <c r="E913" s="2" t="s">
        <v>6</v>
      </c>
      <c r="F913" s="1">
        <v>10.294538175579067</v>
      </c>
    </row>
    <row r="914">
      <c r="A914" s="2" t="s">
        <v>24</v>
      </c>
      <c r="B914" s="1" t="s">
        <v>422</v>
      </c>
      <c r="C914" s="2" t="s">
        <v>449</v>
      </c>
      <c r="D914" s="2" t="s">
        <v>4</v>
      </c>
      <c r="E914" s="2" t="s">
        <v>6</v>
      </c>
      <c r="F914" s="1">
        <v>15.056946142461875</v>
      </c>
    </row>
    <row r="915">
      <c r="A915" s="2" t="s">
        <v>25</v>
      </c>
      <c r="B915" s="1" t="s">
        <v>423</v>
      </c>
      <c r="C915" s="2" t="s">
        <v>449</v>
      </c>
      <c r="D915" s="2" t="s">
        <v>4</v>
      </c>
      <c r="E915" s="2" t="s">
        <v>6</v>
      </c>
      <c r="F915" s="1">
        <v>9.715663124754034</v>
      </c>
    </row>
    <row r="916">
      <c r="A916" s="2" t="s">
        <v>26</v>
      </c>
      <c r="B916" s="1" t="s">
        <v>424</v>
      </c>
      <c r="C916" s="2" t="s">
        <v>449</v>
      </c>
      <c r="D916" s="2" t="s">
        <v>4</v>
      </c>
      <c r="E916" s="2" t="s">
        <v>6</v>
      </c>
      <c r="F916" s="1">
        <v>10.224464231303111</v>
      </c>
    </row>
    <row r="917">
      <c r="A917" s="2" t="s">
        <v>27</v>
      </c>
      <c r="B917" s="1" t="s">
        <v>426</v>
      </c>
      <c r="C917" s="2" t="s">
        <v>449</v>
      </c>
      <c r="D917" s="2" t="s">
        <v>4</v>
      </c>
      <c r="E917" s="2" t="s">
        <v>6</v>
      </c>
      <c r="F917" s="1">
        <v>9.784815265935851</v>
      </c>
    </row>
    <row r="918">
      <c r="A918" s="2" t="s">
        <v>28</v>
      </c>
      <c r="B918" s="1" t="s">
        <v>425</v>
      </c>
      <c r="C918" s="2" t="s">
        <v>449</v>
      </c>
      <c r="D918" s="2" t="s">
        <v>4</v>
      </c>
      <c r="E918" s="2" t="s">
        <v>6</v>
      </c>
      <c r="F918" s="1">
        <v>9.152431815402178</v>
      </c>
    </row>
    <row r="919">
      <c r="A919" s="2" t="s">
        <v>29</v>
      </c>
      <c r="B919" s="1" t="s">
        <v>427</v>
      </c>
      <c r="C919" s="2" t="s">
        <v>449</v>
      </c>
      <c r="D919" s="2" t="s">
        <v>4</v>
      </c>
      <c r="E919" s="2" t="s">
        <v>6</v>
      </c>
      <c r="F919" s="1">
        <v>10.335804622764936</v>
      </c>
    </row>
    <row r="920">
      <c r="A920" s="2" t="s">
        <v>30</v>
      </c>
      <c r="B920" s="1" t="s">
        <v>428</v>
      </c>
      <c r="C920" s="2" t="s">
        <v>449</v>
      </c>
      <c r="D920" s="2" t="s">
        <v>4</v>
      </c>
      <c r="E920" s="2" t="s">
        <v>6</v>
      </c>
      <c r="F920" s="1">
        <v>14.232918298209336</v>
      </c>
    </row>
    <row r="921">
      <c r="A921" s="2" t="s">
        <v>31</v>
      </c>
      <c r="B921" s="1" t="s">
        <v>429</v>
      </c>
      <c r="C921" s="2" t="s">
        <v>449</v>
      </c>
      <c r="D921" s="2" t="s">
        <v>4</v>
      </c>
      <c r="E921" s="2" t="s">
        <v>6</v>
      </c>
      <c r="F921" s="1">
        <v>12.199260542625966</v>
      </c>
    </row>
    <row r="922">
      <c r="A922" s="2" t="s">
        <v>32</v>
      </c>
      <c r="B922" s="1" t="s">
        <v>430</v>
      </c>
      <c r="C922" s="2" t="s">
        <v>449</v>
      </c>
      <c r="D922" s="2" t="s">
        <v>4</v>
      </c>
      <c r="E922" s="2" t="s">
        <v>6</v>
      </c>
      <c r="F922" s="1">
        <v>12.302787541894874</v>
      </c>
    </row>
    <row r="923">
      <c r="A923" s="2" t="s">
        <v>33</v>
      </c>
      <c r="B923" s="1" t="s">
        <v>431</v>
      </c>
      <c r="C923" s="2" t="s">
        <v>449</v>
      </c>
      <c r="D923" s="2" t="s">
        <v>4</v>
      </c>
      <c r="E923" s="2" t="s">
        <v>6</v>
      </c>
      <c r="F923" s="1">
        <v>12.291903325629676</v>
      </c>
    </row>
    <row r="924">
      <c r="A924" s="2" t="s">
        <v>34</v>
      </c>
      <c r="B924" s="1" t="s">
        <v>432</v>
      </c>
      <c r="C924" s="2" t="s">
        <v>449</v>
      </c>
      <c r="D924" s="2" t="s">
        <v>4</v>
      </c>
      <c r="E924" s="2" t="s">
        <v>6</v>
      </c>
      <c r="F924" s="1">
        <v>11.454849498327759</v>
      </c>
    </row>
    <row r="925">
      <c r="A925" s="2" t="s">
        <v>35</v>
      </c>
      <c r="B925" s="1" t="s">
        <v>433</v>
      </c>
      <c r="C925" s="2" t="s">
        <v>449</v>
      </c>
      <c r="D925" s="2" t="s">
        <v>4</v>
      </c>
      <c r="E925" s="2" t="s">
        <v>6</v>
      </c>
      <c r="F925" s="1">
        <v>9.628480030405726</v>
      </c>
    </row>
    <row r="926">
      <c r="A926" s="2" t="s">
        <v>3</v>
      </c>
      <c r="B926" s="1" t="s">
        <v>418</v>
      </c>
      <c r="C926" s="2" t="s">
        <v>450</v>
      </c>
      <c r="D926" s="2" t="s">
        <v>4</v>
      </c>
      <c r="E926" s="2" t="s">
        <v>6</v>
      </c>
      <c r="F926" s="1">
        <v>11.08845841969443</v>
      </c>
    </row>
    <row r="927">
      <c r="A927" s="2" t="s">
        <v>4</v>
      </c>
      <c r="B927" s="1" t="s">
        <v>401</v>
      </c>
      <c r="C927" s="2" t="s">
        <v>450</v>
      </c>
      <c r="D927" s="2" t="s">
        <v>4</v>
      </c>
      <c r="E927" s="2" t="s">
        <v>6</v>
      </c>
      <c r="F927" s="1">
        <v>9.204571603896602</v>
      </c>
    </row>
    <row r="928">
      <c r="A928" s="2" t="s">
        <v>5</v>
      </c>
      <c r="B928" s="1" t="s">
        <v>402</v>
      </c>
      <c r="C928" s="2" t="s">
        <v>450</v>
      </c>
      <c r="D928" s="2" t="s">
        <v>4</v>
      </c>
      <c r="E928" s="2" t="s">
        <v>6</v>
      </c>
      <c r="F928" s="1">
        <v>9.836186813593166</v>
      </c>
    </row>
    <row r="929">
      <c r="A929" s="2" t="s">
        <v>6</v>
      </c>
      <c r="B929" s="1" t="s">
        <v>403</v>
      </c>
      <c r="C929" s="2" t="s">
        <v>450</v>
      </c>
      <c r="D929" s="2" t="s">
        <v>4</v>
      </c>
      <c r="E929" s="2" t="s">
        <v>6</v>
      </c>
      <c r="F929" s="1">
        <v>10.970881794935247</v>
      </c>
    </row>
    <row r="930">
      <c r="A930" s="2" t="s">
        <v>7</v>
      </c>
      <c r="B930" s="1" t="s">
        <v>404</v>
      </c>
      <c r="C930" s="2" t="s">
        <v>450</v>
      </c>
      <c r="D930" s="2" t="s">
        <v>4</v>
      </c>
      <c r="E930" s="2" t="s">
        <v>6</v>
      </c>
      <c r="F930" s="1">
        <v>11.19099718662082</v>
      </c>
    </row>
    <row r="931">
      <c r="A931" s="2" t="s">
        <v>8</v>
      </c>
      <c r="B931" s="1" t="s">
        <v>408</v>
      </c>
      <c r="C931" s="2" t="s">
        <v>450</v>
      </c>
      <c r="D931" s="2" t="s">
        <v>4</v>
      </c>
      <c r="E931" s="2" t="s">
        <v>6</v>
      </c>
      <c r="F931" s="1">
        <v>11.486498805768775</v>
      </c>
    </row>
    <row r="932">
      <c r="A932" s="2" t="s">
        <v>9</v>
      </c>
      <c r="B932" s="1" t="s">
        <v>409</v>
      </c>
      <c r="C932" s="2" t="s">
        <v>450</v>
      </c>
      <c r="D932" s="2" t="s">
        <v>4</v>
      </c>
      <c r="E932" s="2" t="s">
        <v>6</v>
      </c>
      <c r="F932" s="1">
        <v>9.246543989746407</v>
      </c>
    </row>
    <row r="933">
      <c r="A933" s="2" t="s">
        <v>10</v>
      </c>
      <c r="B933" s="1" t="s">
        <v>407</v>
      </c>
      <c r="C933" s="2" t="s">
        <v>450</v>
      </c>
      <c r="D933" s="2" t="s">
        <v>4</v>
      </c>
      <c r="E933" s="2" t="s">
        <v>6</v>
      </c>
      <c r="F933" s="1">
        <v>10.15448643004728</v>
      </c>
    </row>
    <row r="934">
      <c r="A934" s="2" t="s">
        <v>11</v>
      </c>
      <c r="B934" s="1" t="s">
        <v>406</v>
      </c>
      <c r="C934" s="2" t="s">
        <v>450</v>
      </c>
      <c r="D934" s="2" t="s">
        <v>4</v>
      </c>
      <c r="E934" s="2" t="s">
        <v>6</v>
      </c>
      <c r="F934" s="1">
        <v>14.065581208662723</v>
      </c>
    </row>
    <row r="935">
      <c r="A935" s="2" t="s">
        <v>12</v>
      </c>
      <c r="B935" s="1" t="s">
        <v>405</v>
      </c>
      <c r="C935" s="2" t="s">
        <v>450</v>
      </c>
      <c r="D935" s="2" t="s">
        <v>4</v>
      </c>
      <c r="E935" s="2" t="s">
        <v>6</v>
      </c>
      <c r="F935" s="1">
        <v>10.894837646430004</v>
      </c>
    </row>
    <row r="936">
      <c r="A936" s="2" t="s">
        <v>13</v>
      </c>
      <c r="B936" s="1" t="s">
        <v>410</v>
      </c>
      <c r="C936" s="2" t="s">
        <v>450</v>
      </c>
      <c r="D936" s="2" t="s">
        <v>4</v>
      </c>
      <c r="E936" s="2" t="s">
        <v>6</v>
      </c>
      <c r="F936" s="1">
        <v>9.896628685539763</v>
      </c>
    </row>
    <row r="937">
      <c r="A937" s="2" t="s">
        <v>14</v>
      </c>
      <c r="B937" s="1" t="s">
        <v>412</v>
      </c>
      <c r="C937" s="2" t="s">
        <v>450</v>
      </c>
      <c r="D937" s="2" t="s">
        <v>4</v>
      </c>
      <c r="E937" s="2" t="s">
        <v>6</v>
      </c>
      <c r="F937" s="1">
        <v>10.986842695319156</v>
      </c>
    </row>
    <row r="938">
      <c r="A938" s="2" t="s">
        <v>15</v>
      </c>
      <c r="B938" s="1" t="s">
        <v>411</v>
      </c>
      <c r="C938" s="2" t="s">
        <v>450</v>
      </c>
      <c r="D938" s="2" t="s">
        <v>4</v>
      </c>
      <c r="E938" s="2" t="s">
        <v>6</v>
      </c>
      <c r="F938" s="1">
        <v>8.162943909288957</v>
      </c>
    </row>
    <row r="939">
      <c r="A939" s="2" t="s">
        <v>16</v>
      </c>
      <c r="B939" s="1" t="s">
        <v>413</v>
      </c>
      <c r="C939" s="2" t="s">
        <v>450</v>
      </c>
      <c r="D939" s="2" t="s">
        <v>4</v>
      </c>
      <c r="E939" s="2" t="s">
        <v>6</v>
      </c>
      <c r="F939" s="1">
        <v>10.07996632996633</v>
      </c>
    </row>
    <row r="940">
      <c r="A940" s="2" t="s">
        <v>17</v>
      </c>
      <c r="B940" s="1" t="s">
        <v>414</v>
      </c>
      <c r="C940" s="2" t="s">
        <v>450</v>
      </c>
      <c r="D940" s="2" t="s">
        <v>4</v>
      </c>
      <c r="E940" s="2" t="s">
        <v>6</v>
      </c>
      <c r="F940" s="1">
        <v>10.140112868699786</v>
      </c>
    </row>
    <row r="941">
      <c r="A941" s="2" t="s">
        <v>18</v>
      </c>
      <c r="B941" s="1" t="s">
        <v>415</v>
      </c>
      <c r="C941" s="2" t="s">
        <v>450</v>
      </c>
      <c r="D941" s="2" t="s">
        <v>4</v>
      </c>
      <c r="E941" s="2" t="s">
        <v>6</v>
      </c>
      <c r="F941" s="1">
        <v>12.58258823877003</v>
      </c>
    </row>
    <row r="942">
      <c r="A942" s="2" t="s">
        <v>19</v>
      </c>
      <c r="B942" s="1" t="s">
        <v>416</v>
      </c>
      <c r="C942" s="2" t="s">
        <v>450</v>
      </c>
      <c r="D942" s="2" t="s">
        <v>4</v>
      </c>
      <c r="E942" s="2" t="s">
        <v>6</v>
      </c>
      <c r="F942" s="1">
        <v>8.775268071008037</v>
      </c>
    </row>
    <row r="943">
      <c r="A943" s="2" t="s">
        <v>20</v>
      </c>
      <c r="B943" s="1" t="s">
        <v>417</v>
      </c>
      <c r="C943" s="2" t="s">
        <v>450</v>
      </c>
      <c r="D943" s="2" t="s">
        <v>4</v>
      </c>
      <c r="E943" s="2" t="s">
        <v>6</v>
      </c>
      <c r="F943" s="1">
        <v>10.03052769297863</v>
      </c>
    </row>
    <row r="944">
      <c r="A944" s="2" t="s">
        <v>21</v>
      </c>
      <c r="B944" s="1" t="s">
        <v>419</v>
      </c>
      <c r="C944" s="2" t="s">
        <v>450</v>
      </c>
      <c r="D944" s="2" t="s">
        <v>4</v>
      </c>
      <c r="E944" s="2" t="s">
        <v>6</v>
      </c>
      <c r="F944" s="1">
        <v>9.183621695672027</v>
      </c>
    </row>
    <row r="945">
      <c r="A945" s="2" t="s">
        <v>22</v>
      </c>
      <c r="B945" s="1" t="s">
        <v>420</v>
      </c>
      <c r="C945" s="2" t="s">
        <v>450</v>
      </c>
      <c r="D945" s="2" t="s">
        <v>4</v>
      </c>
      <c r="E945" s="2" t="s">
        <v>6</v>
      </c>
      <c r="F945" s="1">
        <v>10.855207090506221</v>
      </c>
    </row>
    <row r="946">
      <c r="A946" s="2" t="s">
        <v>23</v>
      </c>
      <c r="B946" s="1" t="s">
        <v>421</v>
      </c>
      <c r="C946" s="2" t="s">
        <v>450</v>
      </c>
      <c r="D946" s="2" t="s">
        <v>4</v>
      </c>
      <c r="E946" s="2" t="s">
        <v>6</v>
      </c>
      <c r="F946" s="1">
        <v>9.241559331865583</v>
      </c>
    </row>
    <row r="947">
      <c r="A947" s="2" t="s">
        <v>24</v>
      </c>
      <c r="B947" s="1" t="s">
        <v>422</v>
      </c>
      <c r="C947" s="2" t="s">
        <v>450</v>
      </c>
      <c r="D947" s="2" t="s">
        <v>4</v>
      </c>
      <c r="E947" s="2" t="s">
        <v>6</v>
      </c>
      <c r="F947" s="1">
        <v>13.403782881408127</v>
      </c>
    </row>
    <row r="948">
      <c r="A948" s="2" t="s">
        <v>25</v>
      </c>
      <c r="B948" s="1" t="s">
        <v>423</v>
      </c>
      <c r="C948" s="2" t="s">
        <v>450</v>
      </c>
      <c r="D948" s="2" t="s">
        <v>4</v>
      </c>
      <c r="E948" s="2" t="s">
        <v>6</v>
      </c>
      <c r="F948" s="1">
        <v>9.589377919842637</v>
      </c>
    </row>
    <row r="949">
      <c r="A949" s="2" t="s">
        <v>26</v>
      </c>
      <c r="B949" s="1" t="s">
        <v>424</v>
      </c>
      <c r="C949" s="2" t="s">
        <v>450</v>
      </c>
      <c r="D949" s="2" t="s">
        <v>4</v>
      </c>
      <c r="E949" s="2" t="s">
        <v>6</v>
      </c>
      <c r="F949" s="1">
        <v>10.297029702970297</v>
      </c>
    </row>
    <row r="950">
      <c r="A950" s="2" t="s">
        <v>27</v>
      </c>
      <c r="B950" s="1" t="s">
        <v>426</v>
      </c>
      <c r="C950" s="2" t="s">
        <v>450</v>
      </c>
      <c r="D950" s="2" t="s">
        <v>4</v>
      </c>
      <c r="E950" s="2" t="s">
        <v>6</v>
      </c>
      <c r="F950" s="1">
        <v>9.296312257587884</v>
      </c>
    </row>
    <row r="951">
      <c r="A951" s="2" t="s">
        <v>28</v>
      </c>
      <c r="B951" s="1" t="s">
        <v>425</v>
      </c>
      <c r="C951" s="2" t="s">
        <v>450</v>
      </c>
      <c r="D951" s="2" t="s">
        <v>4</v>
      </c>
      <c r="E951" s="2" t="s">
        <v>6</v>
      </c>
      <c r="F951" s="1">
        <v>10.351582637385297</v>
      </c>
    </row>
    <row r="952">
      <c r="A952" s="2" t="s">
        <v>29</v>
      </c>
      <c r="B952" s="1" t="s">
        <v>427</v>
      </c>
      <c r="C952" s="2" t="s">
        <v>450</v>
      </c>
      <c r="D952" s="2" t="s">
        <v>4</v>
      </c>
      <c r="E952" s="2" t="s">
        <v>6</v>
      </c>
      <c r="F952" s="1">
        <v>11.358057749810326</v>
      </c>
    </row>
    <row r="953">
      <c r="A953" s="2" t="s">
        <v>30</v>
      </c>
      <c r="B953" s="1" t="s">
        <v>428</v>
      </c>
      <c r="C953" s="2" t="s">
        <v>450</v>
      </c>
      <c r="D953" s="2" t="s">
        <v>4</v>
      </c>
      <c r="E953" s="2" t="s">
        <v>6</v>
      </c>
      <c r="F953" s="1">
        <v>14.25634305596349</v>
      </c>
    </row>
    <row r="954">
      <c r="A954" s="2" t="s">
        <v>31</v>
      </c>
      <c r="B954" s="1" t="s">
        <v>429</v>
      </c>
      <c r="C954" s="2" t="s">
        <v>450</v>
      </c>
      <c r="D954" s="2" t="s">
        <v>4</v>
      </c>
      <c r="E954" s="2" t="s">
        <v>6</v>
      </c>
      <c r="F954" s="1">
        <v>12.01423641849289</v>
      </c>
    </row>
    <row r="955">
      <c r="A955" s="2" t="s">
        <v>32</v>
      </c>
      <c r="B955" s="1" t="s">
        <v>430</v>
      </c>
      <c r="C955" s="2" t="s">
        <v>450</v>
      </c>
      <c r="D955" s="2" t="s">
        <v>4</v>
      </c>
      <c r="E955" s="2" t="s">
        <v>6</v>
      </c>
      <c r="F955" s="1">
        <v>12.453094717743598</v>
      </c>
    </row>
    <row r="956">
      <c r="A956" s="2" t="s">
        <v>33</v>
      </c>
      <c r="B956" s="1" t="s">
        <v>431</v>
      </c>
      <c r="C956" s="2" t="s">
        <v>450</v>
      </c>
      <c r="D956" s="2" t="s">
        <v>4</v>
      </c>
      <c r="E956" s="2" t="s">
        <v>6</v>
      </c>
      <c r="F956" s="1">
        <v>11.403387739532015</v>
      </c>
    </row>
    <row r="957">
      <c r="A957" s="2" t="s">
        <v>34</v>
      </c>
      <c r="B957" s="1" t="s">
        <v>432</v>
      </c>
      <c r="C957" s="2" t="s">
        <v>450</v>
      </c>
      <c r="D957" s="2" t="s">
        <v>4</v>
      </c>
      <c r="E957" s="2" t="s">
        <v>6</v>
      </c>
      <c r="F957" s="1">
        <v>10.449642807115843</v>
      </c>
    </row>
    <row r="958">
      <c r="A958" s="2" t="s">
        <v>35</v>
      </c>
      <c r="B958" s="1" t="s">
        <v>433</v>
      </c>
      <c r="C958" s="2" t="s">
        <v>450</v>
      </c>
      <c r="D958" s="2" t="s">
        <v>4</v>
      </c>
      <c r="E958" s="2" t="s">
        <v>6</v>
      </c>
      <c r="F958" s="1">
        <v>9.452768310719568</v>
      </c>
    </row>
    <row r="959">
      <c r="A959" s="2" t="s">
        <v>3</v>
      </c>
      <c r="B959" s="1" t="s">
        <v>418</v>
      </c>
      <c r="C959" s="2" t="s">
        <v>451</v>
      </c>
      <c r="D959" s="2" t="s">
        <v>4</v>
      </c>
      <c r="E959" s="2" t="s">
        <v>6</v>
      </c>
      <c r="F959" s="1">
        <v>10.753276525291215</v>
      </c>
    </row>
    <row r="960">
      <c r="A960" s="2" t="s">
        <v>4</v>
      </c>
      <c r="B960" s="1" t="s">
        <v>401</v>
      </c>
      <c r="C960" s="2" t="s">
        <v>451</v>
      </c>
      <c r="D960" s="2" t="s">
        <v>4</v>
      </c>
      <c r="E960" s="2" t="s">
        <v>6</v>
      </c>
      <c r="F960" s="1">
        <v>9.7548014878919</v>
      </c>
    </row>
    <row r="961">
      <c r="A961" s="2" t="s">
        <v>5</v>
      </c>
      <c r="B961" s="1" t="s">
        <v>402</v>
      </c>
      <c r="C961" s="2" t="s">
        <v>451</v>
      </c>
      <c r="D961" s="2" t="s">
        <v>4</v>
      </c>
      <c r="E961" s="2" t="s">
        <v>6</v>
      </c>
      <c r="F961" s="1">
        <v>9.57474179439115</v>
      </c>
    </row>
    <row r="962">
      <c r="A962" s="2" t="s">
        <v>6</v>
      </c>
      <c r="B962" s="1" t="s">
        <v>403</v>
      </c>
      <c r="C962" s="2" t="s">
        <v>451</v>
      </c>
      <c r="D962" s="2" t="s">
        <v>4</v>
      </c>
      <c r="E962" s="2" t="s">
        <v>6</v>
      </c>
      <c r="F962" s="1">
        <v>9.372453137734311</v>
      </c>
    </row>
    <row r="963">
      <c r="A963" s="2" t="s">
        <v>7</v>
      </c>
      <c r="B963" s="1" t="s">
        <v>404</v>
      </c>
      <c r="C963" s="2" t="s">
        <v>451</v>
      </c>
      <c r="D963" s="2" t="s">
        <v>4</v>
      </c>
      <c r="E963" s="2" t="s">
        <v>6</v>
      </c>
      <c r="F963" s="1">
        <v>13.025344882900225</v>
      </c>
    </row>
    <row r="964">
      <c r="A964" s="2" t="s">
        <v>8</v>
      </c>
      <c r="B964" s="1" t="s">
        <v>408</v>
      </c>
      <c r="C964" s="2" t="s">
        <v>451</v>
      </c>
      <c r="D964" s="2" t="s">
        <v>4</v>
      </c>
      <c r="E964" s="2" t="s">
        <v>6</v>
      </c>
      <c r="F964" s="1">
        <v>11.542573432148876</v>
      </c>
    </row>
    <row r="965">
      <c r="A965" s="2" t="s">
        <v>9</v>
      </c>
      <c r="B965" s="1" t="s">
        <v>409</v>
      </c>
      <c r="C965" s="2" t="s">
        <v>451</v>
      </c>
      <c r="D965" s="2" t="s">
        <v>4</v>
      </c>
      <c r="E965" s="2" t="s">
        <v>6</v>
      </c>
      <c r="F965" s="1">
        <v>7.361737370019324</v>
      </c>
    </row>
    <row r="966">
      <c r="A966" s="2" t="s">
        <v>10</v>
      </c>
      <c r="B966" s="1" t="s">
        <v>407</v>
      </c>
      <c r="C966" s="2" t="s">
        <v>451</v>
      </c>
      <c r="D966" s="2" t="s">
        <v>4</v>
      </c>
      <c r="E966" s="2" t="s">
        <v>6</v>
      </c>
      <c r="F966" s="1">
        <v>10.629112886257609</v>
      </c>
    </row>
    <row r="967">
      <c r="A967" s="2" t="s">
        <v>11</v>
      </c>
      <c r="B967" s="1" t="s">
        <v>406</v>
      </c>
      <c r="C967" s="2" t="s">
        <v>451</v>
      </c>
      <c r="D967" s="2" t="s">
        <v>4</v>
      </c>
      <c r="E967" s="2" t="s">
        <v>6</v>
      </c>
      <c r="F967" s="1">
        <v>14.169658038919328</v>
      </c>
    </row>
    <row r="968">
      <c r="A968" s="2" t="s">
        <v>12</v>
      </c>
      <c r="B968" s="1" t="s">
        <v>405</v>
      </c>
      <c r="C968" s="2" t="s">
        <v>451</v>
      </c>
      <c r="D968" s="2" t="s">
        <v>4</v>
      </c>
      <c r="E968" s="2" t="s">
        <v>6</v>
      </c>
      <c r="F968" s="1">
        <v>10.888991248272685</v>
      </c>
    </row>
    <row r="969">
      <c r="A969" s="2" t="s">
        <v>13</v>
      </c>
      <c r="B969" s="1" t="s">
        <v>410</v>
      </c>
      <c r="C969" s="2" t="s">
        <v>451</v>
      </c>
      <c r="D969" s="2" t="s">
        <v>4</v>
      </c>
      <c r="E969" s="2" t="s">
        <v>6</v>
      </c>
      <c r="F969" s="1">
        <v>11.20982648619641</v>
      </c>
    </row>
    <row r="970">
      <c r="A970" s="2" t="s">
        <v>14</v>
      </c>
      <c r="B970" s="1" t="s">
        <v>412</v>
      </c>
      <c r="C970" s="2" t="s">
        <v>451</v>
      </c>
      <c r="D970" s="2" t="s">
        <v>4</v>
      </c>
      <c r="E970" s="2" t="s">
        <v>6</v>
      </c>
      <c r="F970" s="1">
        <v>10.06367724985528</v>
      </c>
    </row>
    <row r="971">
      <c r="A971" s="2" t="s">
        <v>15</v>
      </c>
      <c r="B971" s="1" t="s">
        <v>411</v>
      </c>
      <c r="C971" s="2" t="s">
        <v>451</v>
      </c>
      <c r="D971" s="2" t="s">
        <v>4</v>
      </c>
      <c r="E971" s="2" t="s">
        <v>6</v>
      </c>
      <c r="F971" s="1">
        <v>9.026588613223952</v>
      </c>
    </row>
    <row r="972">
      <c r="A972" s="2" t="s">
        <v>16</v>
      </c>
      <c r="B972" s="1" t="s">
        <v>413</v>
      </c>
      <c r="C972" s="2" t="s">
        <v>451</v>
      </c>
      <c r="D972" s="2" t="s">
        <v>4</v>
      </c>
      <c r="E972" s="2" t="s">
        <v>6</v>
      </c>
      <c r="F972" s="1">
        <v>10.013848940023436</v>
      </c>
    </row>
    <row r="973">
      <c r="A973" s="2" t="s">
        <v>17</v>
      </c>
      <c r="B973" s="1" t="s">
        <v>414</v>
      </c>
      <c r="C973" s="2" t="s">
        <v>451</v>
      </c>
      <c r="D973" s="2" t="s">
        <v>4</v>
      </c>
      <c r="E973" s="2" t="s">
        <v>6</v>
      </c>
      <c r="F973" s="1">
        <v>9.792398372570156</v>
      </c>
    </row>
    <row r="974">
      <c r="A974" s="2" t="s">
        <v>18</v>
      </c>
      <c r="B974" s="1" t="s">
        <v>415</v>
      </c>
      <c r="C974" s="2" t="s">
        <v>451</v>
      </c>
      <c r="D974" s="2" t="s">
        <v>4</v>
      </c>
      <c r="E974" s="2" t="s">
        <v>6</v>
      </c>
      <c r="F974" s="1">
        <v>11.819977257765276</v>
      </c>
    </row>
    <row r="975">
      <c r="A975" s="2" t="s">
        <v>19</v>
      </c>
      <c r="B975" s="1" t="s">
        <v>416</v>
      </c>
      <c r="C975" s="2" t="s">
        <v>451</v>
      </c>
      <c r="D975" s="2" t="s">
        <v>4</v>
      </c>
      <c r="E975" s="2" t="s">
        <v>6</v>
      </c>
      <c r="F975" s="1">
        <v>9.32053520782124</v>
      </c>
    </row>
    <row r="976">
      <c r="A976" s="2" t="s">
        <v>20</v>
      </c>
      <c r="B976" s="1" t="s">
        <v>417</v>
      </c>
      <c r="C976" s="2" t="s">
        <v>451</v>
      </c>
      <c r="D976" s="2" t="s">
        <v>4</v>
      </c>
      <c r="E976" s="2" t="s">
        <v>6</v>
      </c>
      <c r="F976" s="1">
        <v>9.055583713465113</v>
      </c>
    </row>
    <row r="977">
      <c r="A977" s="2" t="s">
        <v>21</v>
      </c>
      <c r="B977" s="1" t="s">
        <v>419</v>
      </c>
      <c r="C977" s="2" t="s">
        <v>451</v>
      </c>
      <c r="D977" s="2" t="s">
        <v>4</v>
      </c>
      <c r="E977" s="2" t="s">
        <v>6</v>
      </c>
      <c r="F977" s="1">
        <v>9.962000616206224</v>
      </c>
    </row>
    <row r="978">
      <c r="A978" s="2" t="s">
        <v>22</v>
      </c>
      <c r="B978" s="1" t="s">
        <v>420</v>
      </c>
      <c r="C978" s="2" t="s">
        <v>451</v>
      </c>
      <c r="D978" s="2" t="s">
        <v>4</v>
      </c>
      <c r="E978" s="2" t="s">
        <v>6</v>
      </c>
      <c r="F978" s="1">
        <v>9.22722029988466</v>
      </c>
    </row>
    <row r="979">
      <c r="A979" s="2" t="s">
        <v>23</v>
      </c>
      <c r="B979" s="1" t="s">
        <v>421</v>
      </c>
      <c r="C979" s="2" t="s">
        <v>451</v>
      </c>
      <c r="D979" s="2" t="s">
        <v>4</v>
      </c>
      <c r="E979" s="2" t="s">
        <v>6</v>
      </c>
      <c r="F979" s="1">
        <v>9.058471909520613</v>
      </c>
    </row>
    <row r="980">
      <c r="A980" s="2" t="s">
        <v>24</v>
      </c>
      <c r="B980" s="1" t="s">
        <v>422</v>
      </c>
      <c r="C980" s="2" t="s">
        <v>451</v>
      </c>
      <c r="D980" s="2" t="s">
        <v>4</v>
      </c>
      <c r="E980" s="2" t="s">
        <v>6</v>
      </c>
      <c r="F980" s="1">
        <v>12.978668722693396</v>
      </c>
    </row>
    <row r="981">
      <c r="A981" s="2" t="s">
        <v>25</v>
      </c>
      <c r="B981" s="1" t="s">
        <v>423</v>
      </c>
      <c r="C981" s="2" t="s">
        <v>451</v>
      </c>
      <c r="D981" s="2" t="s">
        <v>4</v>
      </c>
      <c r="E981" s="2" t="s">
        <v>6</v>
      </c>
      <c r="F981" s="1">
        <v>9.236182377950447</v>
      </c>
    </row>
    <row r="982">
      <c r="A982" s="2" t="s">
        <v>26</v>
      </c>
      <c r="B982" s="1" t="s">
        <v>424</v>
      </c>
      <c r="C982" s="2" t="s">
        <v>451</v>
      </c>
      <c r="D982" s="2" t="s">
        <v>4</v>
      </c>
      <c r="E982" s="2" t="s">
        <v>6</v>
      </c>
      <c r="F982" s="1">
        <v>9.601368908042335</v>
      </c>
    </row>
    <row r="983">
      <c r="A983" s="2" t="s">
        <v>27</v>
      </c>
      <c r="B983" s="1" t="s">
        <v>426</v>
      </c>
      <c r="C983" s="2" t="s">
        <v>451</v>
      </c>
      <c r="D983" s="2" t="s">
        <v>4</v>
      </c>
      <c r="E983" s="2" t="s">
        <v>6</v>
      </c>
      <c r="F983" s="1">
        <v>9.281216779785755</v>
      </c>
    </row>
    <row r="984">
      <c r="A984" s="2" t="s">
        <v>28</v>
      </c>
      <c r="B984" s="1" t="s">
        <v>425</v>
      </c>
      <c r="C984" s="2" t="s">
        <v>451</v>
      </c>
      <c r="D984" s="2" t="s">
        <v>4</v>
      </c>
      <c r="E984" s="2" t="s">
        <v>6</v>
      </c>
      <c r="F984" s="1">
        <v>8.89153558667707</v>
      </c>
    </row>
    <row r="985">
      <c r="A985" s="2" t="s">
        <v>29</v>
      </c>
      <c r="B985" s="1" t="s">
        <v>427</v>
      </c>
      <c r="C985" s="2" t="s">
        <v>451</v>
      </c>
      <c r="D985" s="2" t="s">
        <v>4</v>
      </c>
      <c r="E985" s="2" t="s">
        <v>6</v>
      </c>
      <c r="F985" s="1">
        <v>11.22586439155815</v>
      </c>
    </row>
    <row r="986">
      <c r="A986" s="2" t="s">
        <v>30</v>
      </c>
      <c r="B986" s="1" t="s">
        <v>428</v>
      </c>
      <c r="C986" s="2" t="s">
        <v>451</v>
      </c>
      <c r="D986" s="2" t="s">
        <v>4</v>
      </c>
      <c r="E986" s="2" t="s">
        <v>6</v>
      </c>
      <c r="F986" s="1">
        <v>12.777342128326952</v>
      </c>
    </row>
    <row r="987">
      <c r="A987" s="2" t="s">
        <v>31</v>
      </c>
      <c r="B987" s="1" t="s">
        <v>429</v>
      </c>
      <c r="C987" s="2" t="s">
        <v>451</v>
      </c>
      <c r="D987" s="2" t="s">
        <v>4</v>
      </c>
      <c r="E987" s="2" t="s">
        <v>6</v>
      </c>
      <c r="F987" s="1">
        <v>11.647793760239077</v>
      </c>
    </row>
    <row r="988">
      <c r="A988" s="2" t="s">
        <v>32</v>
      </c>
      <c r="B988" s="1" t="s">
        <v>430</v>
      </c>
      <c r="C988" s="2" t="s">
        <v>451</v>
      </c>
      <c r="D988" s="2" t="s">
        <v>4</v>
      </c>
      <c r="E988" s="2" t="s">
        <v>6</v>
      </c>
      <c r="F988" s="1">
        <v>10.802848023569851</v>
      </c>
    </row>
    <row r="989">
      <c r="A989" s="2" t="s">
        <v>33</v>
      </c>
      <c r="B989" s="1" t="s">
        <v>431</v>
      </c>
      <c r="C989" s="2" t="s">
        <v>451</v>
      </c>
      <c r="D989" s="2" t="s">
        <v>4</v>
      </c>
      <c r="E989" s="2" t="s">
        <v>6</v>
      </c>
      <c r="F989" s="1">
        <v>11.360531262161647</v>
      </c>
    </row>
    <row r="990">
      <c r="A990" s="2" t="s">
        <v>34</v>
      </c>
      <c r="B990" s="1" t="s">
        <v>432</v>
      </c>
      <c r="C990" s="2" t="s">
        <v>451</v>
      </c>
      <c r="D990" s="2" t="s">
        <v>4</v>
      </c>
      <c r="E990" s="2" t="s">
        <v>6</v>
      </c>
      <c r="F990" s="1">
        <v>8.938516373357094</v>
      </c>
    </row>
    <row r="991">
      <c r="A991" s="2" t="s">
        <v>35</v>
      </c>
      <c r="B991" s="1" t="s">
        <v>433</v>
      </c>
      <c r="C991" s="2" t="s">
        <v>451</v>
      </c>
      <c r="D991" s="2" t="s">
        <v>4</v>
      </c>
      <c r="E991" s="2" t="s">
        <v>6</v>
      </c>
      <c r="F991" s="1">
        <v>8.726339428938081</v>
      </c>
    </row>
    <row r="992">
      <c r="A992" s="2" t="s">
        <v>3</v>
      </c>
      <c r="B992" s="1" t="s">
        <v>418</v>
      </c>
      <c r="C992" s="2" t="s">
        <v>452</v>
      </c>
      <c r="D992" s="2" t="s">
        <v>4</v>
      </c>
      <c r="E992" s="2" t="s">
        <v>6</v>
      </c>
      <c r="F992" s="1">
        <v>9.148373228672465</v>
      </c>
    </row>
    <row r="993">
      <c r="A993" s="2" t="s">
        <v>4</v>
      </c>
      <c r="B993" s="1" t="s">
        <v>401</v>
      </c>
      <c r="C993" s="2" t="s">
        <v>452</v>
      </c>
      <c r="D993" s="2" t="s">
        <v>4</v>
      </c>
      <c r="E993" s="2" t="s">
        <v>6</v>
      </c>
      <c r="F993" s="1">
        <v>8.103849328431005</v>
      </c>
    </row>
    <row r="994">
      <c r="A994" s="2" t="s">
        <v>5</v>
      </c>
      <c r="B994" s="1" t="s">
        <v>402</v>
      </c>
      <c r="C994" s="2" t="s">
        <v>452</v>
      </c>
      <c r="D994" s="2" t="s">
        <v>4</v>
      </c>
      <c r="E994" s="2" t="s">
        <v>6</v>
      </c>
      <c r="F994" s="1">
        <v>9.31050914555918</v>
      </c>
    </row>
    <row r="995">
      <c r="A995" s="2" t="s">
        <v>6</v>
      </c>
      <c r="B995" s="1" t="s">
        <v>403</v>
      </c>
      <c r="C995" s="2" t="s">
        <v>452</v>
      </c>
      <c r="D995" s="2" t="s">
        <v>4</v>
      </c>
      <c r="E995" s="2" t="s">
        <v>6</v>
      </c>
      <c r="F995" s="1">
        <v>9.631591620515291</v>
      </c>
    </row>
    <row r="996">
      <c r="A996" s="2" t="s">
        <v>7</v>
      </c>
      <c r="B996" s="1" t="s">
        <v>404</v>
      </c>
      <c r="C996" s="2" t="s">
        <v>452</v>
      </c>
      <c r="D996" s="2" t="s">
        <v>4</v>
      </c>
      <c r="E996" s="2" t="s">
        <v>6</v>
      </c>
      <c r="F996" s="1">
        <v>9.863378873708763</v>
      </c>
    </row>
    <row r="997">
      <c r="A997" s="2" t="s">
        <v>8</v>
      </c>
      <c r="B997" s="1" t="s">
        <v>408</v>
      </c>
      <c r="C997" s="2" t="s">
        <v>452</v>
      </c>
      <c r="D997" s="2" t="s">
        <v>4</v>
      </c>
      <c r="E997" s="2" t="s">
        <v>6</v>
      </c>
      <c r="F997" s="1">
        <v>9.64259322675414</v>
      </c>
    </row>
    <row r="998">
      <c r="A998" s="2" t="s">
        <v>9</v>
      </c>
      <c r="B998" s="1" t="s">
        <v>409</v>
      </c>
      <c r="C998" s="2" t="s">
        <v>452</v>
      </c>
      <c r="D998" s="2" t="s">
        <v>4</v>
      </c>
      <c r="E998" s="2" t="s">
        <v>6</v>
      </c>
      <c r="F998" s="1">
        <v>9.053954175905396</v>
      </c>
    </row>
    <row r="999">
      <c r="A999" s="2" t="s">
        <v>10</v>
      </c>
      <c r="B999" s="1" t="s">
        <v>407</v>
      </c>
      <c r="C999" s="2" t="s">
        <v>452</v>
      </c>
      <c r="D999" s="2" t="s">
        <v>4</v>
      </c>
      <c r="E999" s="2" t="s">
        <v>6</v>
      </c>
      <c r="F999" s="1">
        <v>7.593642933233524</v>
      </c>
    </row>
    <row r="1000">
      <c r="A1000" s="2" t="s">
        <v>11</v>
      </c>
      <c r="B1000" s="1" t="s">
        <v>406</v>
      </c>
      <c r="C1000" s="2" t="s">
        <v>452</v>
      </c>
      <c r="D1000" s="2" t="s">
        <v>4</v>
      </c>
      <c r="E1000" s="2" t="s">
        <v>6</v>
      </c>
      <c r="F1000" s="1">
        <v>12.41327710515576</v>
      </c>
    </row>
    <row r="1001">
      <c r="A1001" s="2" t="s">
        <v>12</v>
      </c>
      <c r="B1001" s="1" t="s">
        <v>405</v>
      </c>
      <c r="C1001" s="2" t="s">
        <v>452</v>
      </c>
      <c r="D1001" s="2" t="s">
        <v>4</v>
      </c>
      <c r="E1001" s="2" t="s">
        <v>6</v>
      </c>
      <c r="F1001" s="1">
        <v>10.626247888189218</v>
      </c>
    </row>
    <row r="1002">
      <c r="A1002" s="2" t="s">
        <v>13</v>
      </c>
      <c r="B1002" s="1" t="s">
        <v>410</v>
      </c>
      <c r="C1002" s="2" t="s">
        <v>452</v>
      </c>
      <c r="D1002" s="2" t="s">
        <v>4</v>
      </c>
      <c r="E1002" s="2" t="s">
        <v>6</v>
      </c>
      <c r="F1002" s="1">
        <v>8.740406870507979</v>
      </c>
    </row>
    <row r="1003">
      <c r="A1003" s="2" t="s">
        <v>14</v>
      </c>
      <c r="B1003" s="1" t="s">
        <v>412</v>
      </c>
      <c r="C1003" s="2" t="s">
        <v>452</v>
      </c>
      <c r="D1003" s="2" t="s">
        <v>4</v>
      </c>
      <c r="E1003" s="2" t="s">
        <v>6</v>
      </c>
      <c r="F1003" s="1">
        <v>8.71035416795758</v>
      </c>
    </row>
    <row r="1004">
      <c r="A1004" s="2" t="s">
        <v>15</v>
      </c>
      <c r="B1004" s="1" t="s">
        <v>411</v>
      </c>
      <c r="C1004" s="2" t="s">
        <v>452</v>
      </c>
      <c r="D1004" s="2" t="s">
        <v>4</v>
      </c>
      <c r="E1004" s="2" t="s">
        <v>6</v>
      </c>
      <c r="F1004" s="1">
        <v>5.609190442802438</v>
      </c>
    </row>
    <row r="1005">
      <c r="A1005" s="2" t="s">
        <v>16</v>
      </c>
      <c r="B1005" s="1" t="s">
        <v>413</v>
      </c>
      <c r="C1005" s="2" t="s">
        <v>452</v>
      </c>
      <c r="D1005" s="2" t="s">
        <v>4</v>
      </c>
      <c r="E1005" s="2" t="s">
        <v>6</v>
      </c>
      <c r="F1005" s="1">
        <v>7.3821447073044375</v>
      </c>
    </row>
    <row r="1006">
      <c r="A1006" s="2" t="s">
        <v>17</v>
      </c>
      <c r="B1006" s="1" t="s">
        <v>414</v>
      </c>
      <c r="C1006" s="2" t="s">
        <v>452</v>
      </c>
      <c r="D1006" s="2" t="s">
        <v>4</v>
      </c>
      <c r="E1006" s="2" t="s">
        <v>6</v>
      </c>
      <c r="F1006" s="1">
        <v>9.182659915119437</v>
      </c>
    </row>
    <row r="1007">
      <c r="A1007" s="2" t="s">
        <v>18</v>
      </c>
      <c r="B1007" s="1" t="s">
        <v>415</v>
      </c>
      <c r="C1007" s="2" t="s">
        <v>452</v>
      </c>
      <c r="D1007" s="2" t="s">
        <v>4</v>
      </c>
      <c r="E1007" s="2" t="s">
        <v>6</v>
      </c>
      <c r="F1007" s="1">
        <v>10.525358956781263</v>
      </c>
    </row>
    <row r="1008">
      <c r="A1008" s="2" t="s">
        <v>19</v>
      </c>
      <c r="B1008" s="1" t="s">
        <v>416</v>
      </c>
      <c r="C1008" s="2" t="s">
        <v>452</v>
      </c>
      <c r="D1008" s="2" t="s">
        <v>4</v>
      </c>
      <c r="E1008" s="2" t="s">
        <v>6</v>
      </c>
      <c r="F1008" s="1">
        <v>6.440847655598198</v>
      </c>
    </row>
    <row r="1009">
      <c r="A1009" s="2" t="s">
        <v>20</v>
      </c>
      <c r="B1009" s="1" t="s">
        <v>417</v>
      </c>
      <c r="C1009" s="2" t="s">
        <v>452</v>
      </c>
      <c r="D1009" s="2" t="s">
        <v>4</v>
      </c>
      <c r="E1009" s="2" t="s">
        <v>6</v>
      </c>
      <c r="F1009" s="1">
        <v>7.960808328230251</v>
      </c>
    </row>
    <row r="1010">
      <c r="A1010" s="2" t="s">
        <v>21</v>
      </c>
      <c r="B1010" s="1" t="s">
        <v>419</v>
      </c>
      <c r="C1010" s="2" t="s">
        <v>452</v>
      </c>
      <c r="D1010" s="2" t="s">
        <v>4</v>
      </c>
      <c r="E1010" s="2" t="s">
        <v>6</v>
      </c>
      <c r="F1010" s="1">
        <v>7.071332713946526</v>
      </c>
    </row>
    <row r="1011">
      <c r="A1011" s="2" t="s">
        <v>22</v>
      </c>
      <c r="B1011" s="1" t="s">
        <v>420</v>
      </c>
      <c r="C1011" s="2" t="s">
        <v>452</v>
      </c>
      <c r="D1011" s="2" t="s">
        <v>4</v>
      </c>
      <c r="E1011" s="2" t="s">
        <v>6</v>
      </c>
      <c r="F1011" s="1">
        <v>7.560019052058737</v>
      </c>
    </row>
    <row r="1012">
      <c r="A1012" s="2" t="s">
        <v>23</v>
      </c>
      <c r="B1012" s="1" t="s">
        <v>421</v>
      </c>
      <c r="C1012" s="2" t="s">
        <v>452</v>
      </c>
      <c r="D1012" s="2" t="s">
        <v>4</v>
      </c>
      <c r="E1012" s="2" t="s">
        <v>6</v>
      </c>
      <c r="F1012" s="1">
        <v>7.659719580813976</v>
      </c>
    </row>
    <row r="1013">
      <c r="A1013" s="2" t="s">
        <v>24</v>
      </c>
      <c r="B1013" s="1" t="s">
        <v>422</v>
      </c>
      <c r="C1013" s="2" t="s">
        <v>452</v>
      </c>
      <c r="D1013" s="2" t="s">
        <v>4</v>
      </c>
      <c r="E1013" s="2" t="s">
        <v>6</v>
      </c>
      <c r="F1013" s="1">
        <v>11.707726941247344</v>
      </c>
    </row>
    <row r="1014">
      <c r="A1014" s="2" t="s">
        <v>25</v>
      </c>
      <c r="B1014" s="1" t="s">
        <v>423</v>
      </c>
      <c r="C1014" s="2" t="s">
        <v>452</v>
      </c>
      <c r="D1014" s="2" t="s">
        <v>4</v>
      </c>
      <c r="E1014" s="2" t="s">
        <v>6</v>
      </c>
      <c r="F1014" s="1">
        <v>8.142171083103776</v>
      </c>
    </row>
    <row r="1015">
      <c r="A1015" s="2" t="s">
        <v>26</v>
      </c>
      <c r="B1015" s="1" t="s">
        <v>424</v>
      </c>
      <c r="C1015" s="2" t="s">
        <v>452</v>
      </c>
      <c r="D1015" s="2" t="s">
        <v>4</v>
      </c>
      <c r="E1015" s="2" t="s">
        <v>6</v>
      </c>
      <c r="F1015" s="1">
        <v>7.753594432064471</v>
      </c>
    </row>
    <row r="1016">
      <c r="A1016" s="2" t="s">
        <v>27</v>
      </c>
      <c r="B1016" s="1" t="s">
        <v>426</v>
      </c>
      <c r="C1016" s="2" t="s">
        <v>452</v>
      </c>
      <c r="D1016" s="2" t="s">
        <v>4</v>
      </c>
      <c r="E1016" s="2" t="s">
        <v>6</v>
      </c>
      <c r="F1016" s="1">
        <v>7.89259560618389</v>
      </c>
    </row>
    <row r="1017">
      <c r="A1017" s="2" t="s">
        <v>28</v>
      </c>
      <c r="B1017" s="1" t="s">
        <v>425</v>
      </c>
      <c r="C1017" s="2" t="s">
        <v>452</v>
      </c>
      <c r="D1017" s="2" t="s">
        <v>4</v>
      </c>
      <c r="E1017" s="2" t="s">
        <v>6</v>
      </c>
      <c r="F1017" s="1">
        <v>5.936661958279596</v>
      </c>
    </row>
    <row r="1018">
      <c r="A1018" s="2" t="s">
        <v>29</v>
      </c>
      <c r="B1018" s="1" t="s">
        <v>427</v>
      </c>
      <c r="C1018" s="2" t="s">
        <v>452</v>
      </c>
      <c r="D1018" s="2" t="s">
        <v>4</v>
      </c>
      <c r="E1018" s="2" t="s">
        <v>6</v>
      </c>
      <c r="F1018" s="1">
        <v>7.844106805717882</v>
      </c>
    </row>
    <row r="1019">
      <c r="A1019" s="2" t="s">
        <v>30</v>
      </c>
      <c r="B1019" s="1" t="s">
        <v>428</v>
      </c>
      <c r="C1019" s="2" t="s">
        <v>452</v>
      </c>
      <c r="D1019" s="2" t="s">
        <v>4</v>
      </c>
      <c r="E1019" s="2" t="s">
        <v>6</v>
      </c>
      <c r="F1019" s="1">
        <v>11.641720123544784</v>
      </c>
    </row>
    <row r="1020">
      <c r="A1020" s="2" t="s">
        <v>31</v>
      </c>
      <c r="B1020" s="1" t="s">
        <v>429</v>
      </c>
      <c r="C1020" s="2" t="s">
        <v>452</v>
      </c>
      <c r="D1020" s="2" t="s">
        <v>4</v>
      </c>
      <c r="E1020" s="2" t="s">
        <v>6</v>
      </c>
      <c r="F1020" s="1">
        <v>9.717946882382417</v>
      </c>
    </row>
    <row r="1021">
      <c r="A1021" s="2" t="s">
        <v>32</v>
      </c>
      <c r="B1021" s="1" t="s">
        <v>430</v>
      </c>
      <c r="C1021" s="2" t="s">
        <v>452</v>
      </c>
      <c r="D1021" s="2" t="s">
        <v>4</v>
      </c>
      <c r="E1021" s="2" t="s">
        <v>6</v>
      </c>
      <c r="F1021" s="1">
        <v>10.298367729067449</v>
      </c>
    </row>
    <row r="1022">
      <c r="A1022" s="2" t="s">
        <v>33</v>
      </c>
      <c r="B1022" s="1" t="s">
        <v>431</v>
      </c>
      <c r="C1022" s="2" t="s">
        <v>452</v>
      </c>
      <c r="D1022" s="2" t="s">
        <v>4</v>
      </c>
      <c r="E1022" s="2" t="s">
        <v>6</v>
      </c>
      <c r="F1022" s="1">
        <v>10.55786619967333</v>
      </c>
    </row>
    <row r="1023">
      <c r="A1023" s="2" t="s">
        <v>34</v>
      </c>
      <c r="B1023" s="1" t="s">
        <v>432</v>
      </c>
      <c r="C1023" s="2" t="s">
        <v>452</v>
      </c>
      <c r="D1023" s="2" t="s">
        <v>4</v>
      </c>
      <c r="E1023" s="2" t="s">
        <v>6</v>
      </c>
      <c r="F1023" s="1">
        <v>9.426899936229795</v>
      </c>
    </row>
    <row r="1024">
      <c r="A1024" s="2" t="s">
        <v>35</v>
      </c>
      <c r="B1024" s="1" t="s">
        <v>433</v>
      </c>
      <c r="C1024" s="2" t="s">
        <v>452</v>
      </c>
      <c r="D1024" s="2" t="s">
        <v>4</v>
      </c>
      <c r="E1024" s="2" t="s">
        <v>6</v>
      </c>
      <c r="F1024" s="1">
        <v>7.725349403769714</v>
      </c>
    </row>
    <row r="1025">
      <c r="A1025" s="2" t="s">
        <v>3</v>
      </c>
      <c r="B1025" s="1" t="s">
        <v>418</v>
      </c>
      <c r="C1025" s="2" t="s">
        <v>453</v>
      </c>
      <c r="D1025" s="2" t="s">
        <v>4</v>
      </c>
      <c r="E1025" s="2" t="s">
        <v>6</v>
      </c>
      <c r="F1025" s="1">
        <v>9.14172810262878</v>
      </c>
    </row>
    <row r="1026">
      <c r="A1026" s="2" t="s">
        <v>4</v>
      </c>
      <c r="B1026" s="1" t="s">
        <v>401</v>
      </c>
      <c r="C1026" s="2" t="s">
        <v>453</v>
      </c>
      <c r="D1026" s="2" t="s">
        <v>4</v>
      </c>
      <c r="E1026" s="2" t="s">
        <v>6</v>
      </c>
      <c r="F1026" s="1">
        <v>8.168204507638784</v>
      </c>
    </row>
    <row r="1027">
      <c r="A1027" s="2" t="s">
        <v>5</v>
      </c>
      <c r="B1027" s="1" t="s">
        <v>402</v>
      </c>
      <c r="C1027" s="2" t="s">
        <v>453</v>
      </c>
      <c r="D1027" s="2" t="s">
        <v>4</v>
      </c>
      <c r="E1027" s="2" t="s">
        <v>6</v>
      </c>
      <c r="F1027" s="1">
        <v>8.14195479937201</v>
      </c>
    </row>
    <row r="1028">
      <c r="A1028" s="2" t="s">
        <v>6</v>
      </c>
      <c r="B1028" s="1" t="s">
        <v>403</v>
      </c>
      <c r="C1028" s="2" t="s">
        <v>453</v>
      </c>
      <c r="D1028" s="2" t="s">
        <v>4</v>
      </c>
      <c r="E1028" s="2" t="s">
        <v>6</v>
      </c>
      <c r="F1028" s="1">
        <v>9.122095743021987</v>
      </c>
    </row>
    <row r="1029">
      <c r="A1029" s="2" t="s">
        <v>7</v>
      </c>
      <c r="B1029" s="1" t="s">
        <v>404</v>
      </c>
      <c r="C1029" s="2" t="s">
        <v>453</v>
      </c>
      <c r="D1029" s="2" t="s">
        <v>4</v>
      </c>
      <c r="E1029" s="2" t="s">
        <v>6</v>
      </c>
      <c r="F1029" s="1">
        <v>10.37444177258674</v>
      </c>
    </row>
    <row r="1030">
      <c r="A1030" s="2" t="s">
        <v>8</v>
      </c>
      <c r="B1030" s="1" t="s">
        <v>408</v>
      </c>
      <c r="C1030" s="2" t="s">
        <v>453</v>
      </c>
      <c r="D1030" s="2" t="s">
        <v>4</v>
      </c>
      <c r="E1030" s="2" t="s">
        <v>6</v>
      </c>
      <c r="F1030" s="1">
        <v>10.233127950131518</v>
      </c>
    </row>
    <row r="1031">
      <c r="A1031" s="2" t="s">
        <v>9</v>
      </c>
      <c r="B1031" s="1" t="s">
        <v>409</v>
      </c>
      <c r="C1031" s="2" t="s">
        <v>453</v>
      </c>
      <c r="D1031" s="2" t="s">
        <v>4</v>
      </c>
      <c r="E1031" s="2" t="s">
        <v>6</v>
      </c>
      <c r="F1031" s="1">
        <v>8.00602806819252</v>
      </c>
    </row>
    <row r="1032">
      <c r="A1032" s="2" t="s">
        <v>10</v>
      </c>
      <c r="B1032" s="1" t="s">
        <v>407</v>
      </c>
      <c r="C1032" s="2" t="s">
        <v>453</v>
      </c>
      <c r="D1032" s="2" t="s">
        <v>4</v>
      </c>
      <c r="E1032" s="2" t="s">
        <v>6</v>
      </c>
      <c r="F1032" s="1">
        <v>9.560911568702998</v>
      </c>
    </row>
    <row r="1033">
      <c r="A1033" s="2" t="s">
        <v>11</v>
      </c>
      <c r="B1033" s="1" t="s">
        <v>406</v>
      </c>
      <c r="C1033" s="2" t="s">
        <v>453</v>
      </c>
      <c r="D1033" s="2" t="s">
        <v>4</v>
      </c>
      <c r="E1033" s="2" t="s">
        <v>6</v>
      </c>
      <c r="F1033" s="1">
        <v>12.642698926563298</v>
      </c>
    </row>
    <row r="1034">
      <c r="A1034" s="2" t="s">
        <v>12</v>
      </c>
      <c r="B1034" s="1" t="s">
        <v>405</v>
      </c>
      <c r="C1034" s="2" t="s">
        <v>453</v>
      </c>
      <c r="D1034" s="2" t="s">
        <v>4</v>
      </c>
      <c r="E1034" s="2" t="s">
        <v>6</v>
      </c>
      <c r="F1034" s="1">
        <v>9.171498110295428</v>
      </c>
    </row>
    <row r="1035">
      <c r="A1035" s="2" t="s">
        <v>13</v>
      </c>
      <c r="B1035" s="1" t="s">
        <v>410</v>
      </c>
      <c r="C1035" s="2" t="s">
        <v>453</v>
      </c>
      <c r="D1035" s="2" t="s">
        <v>4</v>
      </c>
      <c r="E1035" s="2" t="s">
        <v>6</v>
      </c>
      <c r="F1035" s="1">
        <v>11.50581578120088</v>
      </c>
    </row>
    <row r="1036">
      <c r="A1036" s="2" t="s">
        <v>14</v>
      </c>
      <c r="B1036" s="1" t="s">
        <v>412</v>
      </c>
      <c r="C1036" s="2" t="s">
        <v>453</v>
      </c>
      <c r="D1036" s="2" t="s">
        <v>4</v>
      </c>
      <c r="E1036" s="2" t="s">
        <v>6</v>
      </c>
      <c r="F1036" s="1">
        <v>7.65736418888165</v>
      </c>
    </row>
    <row r="1037">
      <c r="A1037" s="2" t="s">
        <v>15</v>
      </c>
      <c r="B1037" s="1" t="s">
        <v>411</v>
      </c>
      <c r="C1037" s="2" t="s">
        <v>453</v>
      </c>
      <c r="D1037" s="2" t="s">
        <v>4</v>
      </c>
      <c r="E1037" s="2" t="s">
        <v>6</v>
      </c>
      <c r="F1037" s="1">
        <v>7.116557674341925</v>
      </c>
    </row>
    <row r="1038">
      <c r="A1038" s="2" t="s">
        <v>16</v>
      </c>
      <c r="B1038" s="1" t="s">
        <v>413</v>
      </c>
      <c r="C1038" s="2" t="s">
        <v>453</v>
      </c>
      <c r="D1038" s="2" t="s">
        <v>4</v>
      </c>
      <c r="E1038" s="2" t="s">
        <v>6</v>
      </c>
      <c r="F1038" s="1">
        <v>9.11112079863987</v>
      </c>
    </row>
    <row r="1039">
      <c r="A1039" s="2" t="s">
        <v>17</v>
      </c>
      <c r="B1039" s="1" t="s">
        <v>414</v>
      </c>
      <c r="C1039" s="2" t="s">
        <v>453</v>
      </c>
      <c r="D1039" s="2" t="s">
        <v>4</v>
      </c>
      <c r="E1039" s="2" t="s">
        <v>6</v>
      </c>
      <c r="F1039" s="1">
        <v>8.857687883973407</v>
      </c>
    </row>
    <row r="1040">
      <c r="A1040" s="2" t="s">
        <v>18</v>
      </c>
      <c r="B1040" s="1" t="s">
        <v>415</v>
      </c>
      <c r="C1040" s="2" t="s">
        <v>453</v>
      </c>
      <c r="D1040" s="2" t="s">
        <v>4</v>
      </c>
      <c r="E1040" s="2" t="s">
        <v>6</v>
      </c>
      <c r="F1040" s="1">
        <v>9.726303613855196</v>
      </c>
    </row>
    <row r="1041">
      <c r="A1041" s="2" t="s">
        <v>19</v>
      </c>
      <c r="B1041" s="1" t="s">
        <v>416</v>
      </c>
      <c r="C1041" s="2" t="s">
        <v>453</v>
      </c>
      <c r="D1041" s="2" t="s">
        <v>4</v>
      </c>
      <c r="E1041" s="2" t="s">
        <v>6</v>
      </c>
      <c r="F1041" s="1">
        <v>8.163481953290871</v>
      </c>
    </row>
    <row r="1042">
      <c r="A1042" s="2" t="s">
        <v>20</v>
      </c>
      <c r="B1042" s="1" t="s">
        <v>417</v>
      </c>
      <c r="C1042" s="2" t="s">
        <v>453</v>
      </c>
      <c r="D1042" s="2" t="s">
        <v>4</v>
      </c>
      <c r="E1042" s="2" t="s">
        <v>6</v>
      </c>
      <c r="F1042" s="1">
        <v>8.221275462654773</v>
      </c>
    </row>
    <row r="1043">
      <c r="A1043" s="2" t="s">
        <v>21</v>
      </c>
      <c r="B1043" s="1" t="s">
        <v>419</v>
      </c>
      <c r="C1043" s="2" t="s">
        <v>453</v>
      </c>
      <c r="D1043" s="2" t="s">
        <v>4</v>
      </c>
      <c r="E1043" s="2" t="s">
        <v>6</v>
      </c>
      <c r="F1043" s="1">
        <v>8.558329088130412</v>
      </c>
    </row>
    <row r="1044">
      <c r="A1044" s="2" t="s">
        <v>22</v>
      </c>
      <c r="B1044" s="1" t="s">
        <v>420</v>
      </c>
      <c r="C1044" s="2" t="s">
        <v>453</v>
      </c>
      <c r="D1044" s="2" t="s">
        <v>4</v>
      </c>
      <c r="E1044" s="2" t="s">
        <v>6</v>
      </c>
      <c r="F1044" s="1">
        <v>7.746856563971158</v>
      </c>
    </row>
    <row r="1045">
      <c r="A1045" s="2" t="s">
        <v>23</v>
      </c>
      <c r="B1045" s="1" t="s">
        <v>421</v>
      </c>
      <c r="C1045" s="2" t="s">
        <v>453</v>
      </c>
      <c r="D1045" s="2" t="s">
        <v>4</v>
      </c>
      <c r="E1045" s="2" t="s">
        <v>6</v>
      </c>
      <c r="F1045" s="1">
        <v>8.17353033637221</v>
      </c>
    </row>
    <row r="1046">
      <c r="A1046" s="2" t="s">
        <v>24</v>
      </c>
      <c r="B1046" s="1" t="s">
        <v>422</v>
      </c>
      <c r="C1046" s="2" t="s">
        <v>453</v>
      </c>
      <c r="D1046" s="2" t="s">
        <v>4</v>
      </c>
      <c r="E1046" s="2" t="s">
        <v>6</v>
      </c>
      <c r="F1046" s="1">
        <v>9.902537769545201</v>
      </c>
    </row>
    <row r="1047">
      <c r="A1047" s="2" t="s">
        <v>25</v>
      </c>
      <c r="B1047" s="1" t="s">
        <v>423</v>
      </c>
      <c r="C1047" s="2" t="s">
        <v>453</v>
      </c>
      <c r="D1047" s="2" t="s">
        <v>4</v>
      </c>
      <c r="E1047" s="2" t="s">
        <v>6</v>
      </c>
      <c r="F1047" s="1">
        <v>8.429081545898415</v>
      </c>
    </row>
    <row r="1048">
      <c r="A1048" s="2" t="s">
        <v>26</v>
      </c>
      <c r="B1048" s="1" t="s">
        <v>424</v>
      </c>
      <c r="C1048" s="2" t="s">
        <v>453</v>
      </c>
      <c r="D1048" s="2" t="s">
        <v>4</v>
      </c>
      <c r="E1048" s="2" t="s">
        <v>6</v>
      </c>
      <c r="F1048" s="1">
        <v>7.414024117909781</v>
      </c>
    </row>
    <row r="1049">
      <c r="A1049" s="2" t="s">
        <v>27</v>
      </c>
      <c r="B1049" s="1" t="s">
        <v>426</v>
      </c>
      <c r="C1049" s="2" t="s">
        <v>453</v>
      </c>
      <c r="D1049" s="2" t="s">
        <v>4</v>
      </c>
      <c r="E1049" s="2" t="s">
        <v>6</v>
      </c>
      <c r="F1049" s="1">
        <v>8.561818367138926</v>
      </c>
    </row>
    <row r="1050">
      <c r="A1050" s="2" t="s">
        <v>28</v>
      </c>
      <c r="B1050" s="1" t="s">
        <v>425</v>
      </c>
      <c r="C1050" s="2" t="s">
        <v>453</v>
      </c>
      <c r="D1050" s="2" t="s">
        <v>4</v>
      </c>
      <c r="E1050" s="2" t="s">
        <v>6</v>
      </c>
      <c r="F1050" s="1">
        <v>7.730377520552988</v>
      </c>
    </row>
    <row r="1051">
      <c r="A1051" s="2" t="s">
        <v>29</v>
      </c>
      <c r="B1051" s="1" t="s">
        <v>427</v>
      </c>
      <c r="C1051" s="2" t="s">
        <v>453</v>
      </c>
      <c r="D1051" s="2" t="s">
        <v>4</v>
      </c>
      <c r="E1051" s="2" t="s">
        <v>6</v>
      </c>
      <c r="F1051" s="1">
        <v>8.479505996062288</v>
      </c>
    </row>
    <row r="1052">
      <c r="A1052" s="2" t="s">
        <v>30</v>
      </c>
      <c r="B1052" s="1" t="s">
        <v>428</v>
      </c>
      <c r="C1052" s="2" t="s">
        <v>453</v>
      </c>
      <c r="D1052" s="2" t="s">
        <v>4</v>
      </c>
      <c r="E1052" s="2" t="s">
        <v>6</v>
      </c>
      <c r="F1052" s="1">
        <v>11.243402479440284</v>
      </c>
    </row>
    <row r="1053">
      <c r="A1053" s="2" t="s">
        <v>31</v>
      </c>
      <c r="B1053" s="1" t="s">
        <v>429</v>
      </c>
      <c r="C1053" s="2" t="s">
        <v>453</v>
      </c>
      <c r="D1053" s="2" t="s">
        <v>4</v>
      </c>
      <c r="E1053" s="2" t="s">
        <v>6</v>
      </c>
      <c r="F1053" s="1">
        <v>10.160638259811813</v>
      </c>
    </row>
    <row r="1054">
      <c r="A1054" s="2" t="s">
        <v>32</v>
      </c>
      <c r="B1054" s="1" t="s">
        <v>430</v>
      </c>
      <c r="C1054" s="2" t="s">
        <v>453</v>
      </c>
      <c r="D1054" s="2" t="s">
        <v>4</v>
      </c>
      <c r="E1054" s="2" t="s">
        <v>6</v>
      </c>
      <c r="F1054" s="1">
        <v>9.223300970873787</v>
      </c>
    </row>
    <row r="1055">
      <c r="A1055" s="2" t="s">
        <v>33</v>
      </c>
      <c r="B1055" s="1" t="s">
        <v>431</v>
      </c>
      <c r="C1055" s="2" t="s">
        <v>453</v>
      </c>
      <c r="D1055" s="2" t="s">
        <v>4</v>
      </c>
      <c r="E1055" s="2" t="s">
        <v>6</v>
      </c>
      <c r="F1055" s="1">
        <v>9.977514256645264</v>
      </c>
    </row>
    <row r="1056">
      <c r="A1056" s="2" t="s">
        <v>34</v>
      </c>
      <c r="B1056" s="1" t="s">
        <v>432</v>
      </c>
      <c r="C1056" s="2" t="s">
        <v>453</v>
      </c>
      <c r="D1056" s="2" t="s">
        <v>4</v>
      </c>
      <c r="E1056" s="2" t="s">
        <v>6</v>
      </c>
      <c r="F1056" s="1">
        <v>7.743976906850228</v>
      </c>
    </row>
    <row r="1057">
      <c r="A1057" s="2" t="s">
        <v>35</v>
      </c>
      <c r="B1057" s="1" t="s">
        <v>433</v>
      </c>
      <c r="C1057" s="2" t="s">
        <v>453</v>
      </c>
      <c r="D1057" s="2" t="s">
        <v>4</v>
      </c>
      <c r="E1057" s="2" t="s">
        <v>6</v>
      </c>
      <c r="F1057" s="1">
        <v>7.68787238131847</v>
      </c>
    </row>
    <row r="1058">
      <c r="A1058" s="2" t="s">
        <v>3</v>
      </c>
      <c r="B1058" s="1" t="s">
        <v>418</v>
      </c>
      <c r="C1058" s="2" t="s">
        <v>454</v>
      </c>
      <c r="D1058" s="2" t="s">
        <v>4</v>
      </c>
      <c r="E1058" s="2" t="s">
        <v>6</v>
      </c>
      <c r="F1058" s="1">
        <v>9.383844137979194</v>
      </c>
    </row>
    <row r="1059">
      <c r="A1059" s="2" t="s">
        <v>4</v>
      </c>
      <c r="B1059" s="1" t="s">
        <v>401</v>
      </c>
      <c r="C1059" s="2" t="s">
        <v>454</v>
      </c>
      <c r="D1059" s="2" t="s">
        <v>4</v>
      </c>
      <c r="E1059" s="2" t="s">
        <v>6</v>
      </c>
      <c r="F1059" s="1">
        <v>7.338682079166508</v>
      </c>
    </row>
    <row r="1060">
      <c r="A1060" s="2" t="s">
        <v>5</v>
      </c>
      <c r="B1060" s="1" t="s">
        <v>402</v>
      </c>
      <c r="C1060" s="2" t="s">
        <v>454</v>
      </c>
      <c r="D1060" s="2" t="s">
        <v>4</v>
      </c>
      <c r="E1060" s="2" t="s">
        <v>6</v>
      </c>
      <c r="F1060" s="1">
        <v>8.754221112905594</v>
      </c>
    </row>
    <row r="1061">
      <c r="A1061" s="2" t="s">
        <v>6</v>
      </c>
      <c r="B1061" s="1" t="s">
        <v>403</v>
      </c>
      <c r="C1061" s="2" t="s">
        <v>454</v>
      </c>
      <c r="D1061" s="2" t="s">
        <v>4</v>
      </c>
      <c r="E1061" s="2" t="s">
        <v>6</v>
      </c>
      <c r="F1061" s="1">
        <v>8.649984553599012</v>
      </c>
    </row>
    <row r="1062">
      <c r="A1062" s="2" t="s">
        <v>7</v>
      </c>
      <c r="B1062" s="1" t="s">
        <v>404</v>
      </c>
      <c r="C1062" s="2" t="s">
        <v>454</v>
      </c>
      <c r="D1062" s="2" t="s">
        <v>4</v>
      </c>
      <c r="E1062" s="2" t="s">
        <v>6</v>
      </c>
      <c r="F1062" s="1">
        <v>11.133172599631258</v>
      </c>
    </row>
    <row r="1063">
      <c r="A1063" s="2" t="s">
        <v>8</v>
      </c>
      <c r="B1063" s="1" t="s">
        <v>408</v>
      </c>
      <c r="C1063" s="2" t="s">
        <v>454</v>
      </c>
      <c r="D1063" s="2" t="s">
        <v>4</v>
      </c>
      <c r="E1063" s="2" t="s">
        <v>6</v>
      </c>
      <c r="F1063" s="1">
        <v>9.776107266123349</v>
      </c>
    </row>
    <row r="1064">
      <c r="A1064" s="2" t="s">
        <v>9</v>
      </c>
      <c r="B1064" s="1" t="s">
        <v>409</v>
      </c>
      <c r="C1064" s="2" t="s">
        <v>454</v>
      </c>
      <c r="D1064" s="2" t="s">
        <v>4</v>
      </c>
      <c r="E1064" s="2" t="s">
        <v>6</v>
      </c>
      <c r="F1064" s="1">
        <v>9.0263107355483</v>
      </c>
    </row>
    <row r="1065">
      <c r="A1065" s="2" t="s">
        <v>10</v>
      </c>
      <c r="B1065" s="1" t="s">
        <v>407</v>
      </c>
      <c r="C1065" s="2" t="s">
        <v>454</v>
      </c>
      <c r="D1065" s="2" t="s">
        <v>4</v>
      </c>
      <c r="E1065" s="2" t="s">
        <v>6</v>
      </c>
      <c r="F1065" s="1">
        <v>9.668881710943836</v>
      </c>
    </row>
    <row r="1066">
      <c r="A1066" s="2" t="s">
        <v>11</v>
      </c>
      <c r="B1066" s="1" t="s">
        <v>406</v>
      </c>
      <c r="C1066" s="2" t="s">
        <v>454</v>
      </c>
      <c r="D1066" s="2" t="s">
        <v>4</v>
      </c>
      <c r="E1066" s="2" t="s">
        <v>6</v>
      </c>
      <c r="F1066" s="1">
        <v>11.89802671055564</v>
      </c>
    </row>
    <row r="1067">
      <c r="A1067" s="2" t="s">
        <v>12</v>
      </c>
      <c r="B1067" s="1" t="s">
        <v>405</v>
      </c>
      <c r="C1067" s="2" t="s">
        <v>454</v>
      </c>
      <c r="D1067" s="2" t="s">
        <v>4</v>
      </c>
      <c r="E1067" s="2" t="s">
        <v>6</v>
      </c>
      <c r="F1067" s="1">
        <v>10.215220678811429</v>
      </c>
    </row>
    <row r="1068">
      <c r="A1068" s="2" t="s">
        <v>13</v>
      </c>
      <c r="B1068" s="1" t="s">
        <v>410</v>
      </c>
      <c r="C1068" s="2" t="s">
        <v>454</v>
      </c>
      <c r="D1068" s="2" t="s">
        <v>4</v>
      </c>
      <c r="E1068" s="2" t="s">
        <v>6</v>
      </c>
      <c r="F1068" s="1">
        <v>11.489030247955341</v>
      </c>
    </row>
    <row r="1069">
      <c r="A1069" s="2" t="s">
        <v>14</v>
      </c>
      <c r="B1069" s="1" t="s">
        <v>412</v>
      </c>
      <c r="C1069" s="2" t="s">
        <v>454</v>
      </c>
      <c r="D1069" s="2" t="s">
        <v>4</v>
      </c>
      <c r="E1069" s="2" t="s">
        <v>6</v>
      </c>
      <c r="F1069" s="1">
        <v>8.522958606650079</v>
      </c>
    </row>
    <row r="1070">
      <c r="A1070" s="2" t="s">
        <v>15</v>
      </c>
      <c r="B1070" s="1" t="s">
        <v>411</v>
      </c>
      <c r="C1070" s="2" t="s">
        <v>454</v>
      </c>
      <c r="D1070" s="2" t="s">
        <v>4</v>
      </c>
      <c r="E1070" s="2" t="s">
        <v>6</v>
      </c>
      <c r="F1070" s="1">
        <v>7.852996426604144</v>
      </c>
    </row>
    <row r="1071">
      <c r="A1071" s="2" t="s">
        <v>16</v>
      </c>
      <c r="B1071" s="1" t="s">
        <v>413</v>
      </c>
      <c r="C1071" s="2" t="s">
        <v>454</v>
      </c>
      <c r="D1071" s="2" t="s">
        <v>4</v>
      </c>
      <c r="E1071" s="2" t="s">
        <v>6</v>
      </c>
      <c r="F1071" s="1">
        <v>9.845039954085912</v>
      </c>
    </row>
    <row r="1072">
      <c r="A1072" s="2" t="s">
        <v>17</v>
      </c>
      <c r="B1072" s="1" t="s">
        <v>414</v>
      </c>
      <c r="C1072" s="2" t="s">
        <v>454</v>
      </c>
      <c r="D1072" s="2" t="s">
        <v>4</v>
      </c>
      <c r="E1072" s="2" t="s">
        <v>6</v>
      </c>
      <c r="F1072" s="1">
        <v>8.638146621918235</v>
      </c>
    </row>
    <row r="1073">
      <c r="A1073" s="2" t="s">
        <v>18</v>
      </c>
      <c r="B1073" s="1" t="s">
        <v>415</v>
      </c>
      <c r="C1073" s="2" t="s">
        <v>454</v>
      </c>
      <c r="D1073" s="2" t="s">
        <v>4</v>
      </c>
      <c r="E1073" s="2" t="s">
        <v>6</v>
      </c>
      <c r="F1073" s="1">
        <v>9.961819639469443</v>
      </c>
    </row>
    <row r="1074">
      <c r="A1074" s="2" t="s">
        <v>19</v>
      </c>
      <c r="B1074" s="1" t="s">
        <v>416</v>
      </c>
      <c r="C1074" s="2" t="s">
        <v>454</v>
      </c>
      <c r="D1074" s="2" t="s">
        <v>4</v>
      </c>
      <c r="E1074" s="2" t="s">
        <v>6</v>
      </c>
      <c r="F1074" s="1">
        <v>8.312463366547663</v>
      </c>
    </row>
    <row r="1075">
      <c r="A1075" s="2" t="s">
        <v>20</v>
      </c>
      <c r="B1075" s="1" t="s">
        <v>417</v>
      </c>
      <c r="C1075" s="2" t="s">
        <v>454</v>
      </c>
      <c r="D1075" s="2" t="s">
        <v>4</v>
      </c>
      <c r="E1075" s="2" t="s">
        <v>6</v>
      </c>
      <c r="F1075" s="1">
        <v>8.563944116066631</v>
      </c>
    </row>
    <row r="1076">
      <c r="A1076" s="2" t="s">
        <v>21</v>
      </c>
      <c r="B1076" s="1" t="s">
        <v>419</v>
      </c>
      <c r="C1076" s="2" t="s">
        <v>454</v>
      </c>
      <c r="D1076" s="2" t="s">
        <v>4</v>
      </c>
      <c r="E1076" s="2" t="s">
        <v>6</v>
      </c>
      <c r="F1076" s="1">
        <v>9.610469277170024</v>
      </c>
    </row>
    <row r="1077">
      <c r="A1077" s="2" t="s">
        <v>22</v>
      </c>
      <c r="B1077" s="1" t="s">
        <v>420</v>
      </c>
      <c r="C1077" s="2" t="s">
        <v>454</v>
      </c>
      <c r="D1077" s="2" t="s">
        <v>4</v>
      </c>
      <c r="E1077" s="2" t="s">
        <v>6</v>
      </c>
      <c r="F1077" s="1">
        <v>8.06651651502674</v>
      </c>
    </row>
    <row r="1078">
      <c r="A1078" s="2" t="s">
        <v>23</v>
      </c>
      <c r="B1078" s="1" t="s">
        <v>421</v>
      </c>
      <c r="C1078" s="2" t="s">
        <v>454</v>
      </c>
      <c r="D1078" s="2" t="s">
        <v>4</v>
      </c>
      <c r="E1078" s="2" t="s">
        <v>6</v>
      </c>
      <c r="F1078" s="1">
        <v>8.160711259435008</v>
      </c>
    </row>
    <row r="1079">
      <c r="A1079" s="2" t="s">
        <v>24</v>
      </c>
      <c r="B1079" s="1" t="s">
        <v>422</v>
      </c>
      <c r="C1079" s="2" t="s">
        <v>454</v>
      </c>
      <c r="D1079" s="2" t="s">
        <v>4</v>
      </c>
      <c r="E1079" s="2" t="s">
        <v>6</v>
      </c>
      <c r="F1079" s="1">
        <v>10.693864935867717</v>
      </c>
    </row>
    <row r="1080">
      <c r="A1080" s="2" t="s">
        <v>25</v>
      </c>
      <c r="B1080" s="1" t="s">
        <v>423</v>
      </c>
      <c r="C1080" s="2" t="s">
        <v>454</v>
      </c>
      <c r="D1080" s="2" t="s">
        <v>4</v>
      </c>
      <c r="E1080" s="2" t="s">
        <v>6</v>
      </c>
      <c r="F1080" s="1">
        <v>8.513648671724441</v>
      </c>
    </row>
    <row r="1081">
      <c r="A1081" s="2" t="s">
        <v>26</v>
      </c>
      <c r="B1081" s="1" t="s">
        <v>424</v>
      </c>
      <c r="C1081" s="2" t="s">
        <v>454</v>
      </c>
      <c r="D1081" s="2" t="s">
        <v>4</v>
      </c>
      <c r="E1081" s="2" t="s">
        <v>6</v>
      </c>
      <c r="F1081" s="1">
        <v>7.101086048454469</v>
      </c>
    </row>
    <row r="1082">
      <c r="A1082" s="2" t="s">
        <v>27</v>
      </c>
      <c r="B1082" s="1" t="s">
        <v>426</v>
      </c>
      <c r="C1082" s="2" t="s">
        <v>454</v>
      </c>
      <c r="D1082" s="2" t="s">
        <v>4</v>
      </c>
      <c r="E1082" s="2" t="s">
        <v>6</v>
      </c>
      <c r="F1082" s="1">
        <v>9.19615063783036</v>
      </c>
    </row>
    <row r="1083">
      <c r="A1083" s="2" t="s">
        <v>28</v>
      </c>
      <c r="B1083" s="1" t="s">
        <v>425</v>
      </c>
      <c r="C1083" s="2" t="s">
        <v>454</v>
      </c>
      <c r="D1083" s="2" t="s">
        <v>4</v>
      </c>
      <c r="E1083" s="2" t="s">
        <v>6</v>
      </c>
      <c r="F1083" s="1">
        <v>8.188585607940446</v>
      </c>
    </row>
    <row r="1084">
      <c r="A1084" s="2" t="s">
        <v>29</v>
      </c>
      <c r="B1084" s="1" t="s">
        <v>427</v>
      </c>
      <c r="C1084" s="2" t="s">
        <v>454</v>
      </c>
      <c r="D1084" s="2" t="s">
        <v>4</v>
      </c>
      <c r="E1084" s="2" t="s">
        <v>6</v>
      </c>
      <c r="F1084" s="1">
        <v>8.651490977730838</v>
      </c>
    </row>
    <row r="1085">
      <c r="A1085" s="2" t="s">
        <v>30</v>
      </c>
      <c r="B1085" s="1" t="s">
        <v>428</v>
      </c>
      <c r="C1085" s="2" t="s">
        <v>454</v>
      </c>
      <c r="D1085" s="2" t="s">
        <v>4</v>
      </c>
      <c r="E1085" s="2" t="s">
        <v>6</v>
      </c>
      <c r="F1085" s="1">
        <v>9.574521273936304</v>
      </c>
    </row>
    <row r="1086">
      <c r="A1086" s="2" t="s">
        <v>31</v>
      </c>
      <c r="B1086" s="1" t="s">
        <v>429</v>
      </c>
      <c r="C1086" s="2" t="s">
        <v>454</v>
      </c>
      <c r="D1086" s="2" t="s">
        <v>4</v>
      </c>
      <c r="E1086" s="2" t="s">
        <v>6</v>
      </c>
      <c r="F1086" s="1">
        <v>9.91959526605836</v>
      </c>
    </row>
    <row r="1087">
      <c r="A1087" s="2" t="s">
        <v>32</v>
      </c>
      <c r="B1087" s="1" t="s">
        <v>430</v>
      </c>
      <c r="C1087" s="2" t="s">
        <v>454</v>
      </c>
      <c r="D1087" s="2" t="s">
        <v>4</v>
      </c>
      <c r="E1087" s="2" t="s">
        <v>6</v>
      </c>
      <c r="F1087" s="1">
        <v>9.712244652245454</v>
      </c>
    </row>
    <row r="1088">
      <c r="A1088" s="2" t="s">
        <v>33</v>
      </c>
      <c r="B1088" s="1" t="s">
        <v>431</v>
      </c>
      <c r="C1088" s="2" t="s">
        <v>454</v>
      </c>
      <c r="D1088" s="2" t="s">
        <v>4</v>
      </c>
      <c r="E1088" s="2" t="s">
        <v>6</v>
      </c>
      <c r="F1088" s="1">
        <v>10.54951976066761</v>
      </c>
    </row>
    <row r="1089">
      <c r="A1089" s="2" t="s">
        <v>34</v>
      </c>
      <c r="B1089" s="1" t="s">
        <v>432</v>
      </c>
      <c r="C1089" s="2" t="s">
        <v>454</v>
      </c>
      <c r="D1089" s="2" t="s">
        <v>4</v>
      </c>
      <c r="E1089" s="2" t="s">
        <v>6</v>
      </c>
      <c r="F1089" s="1">
        <v>8.417651560241476</v>
      </c>
    </row>
    <row r="1090">
      <c r="A1090" s="2" t="s">
        <v>35</v>
      </c>
      <c r="B1090" s="1" t="s">
        <v>433</v>
      </c>
      <c r="C1090" s="2" t="s">
        <v>454</v>
      </c>
      <c r="D1090" s="2" t="s">
        <v>4</v>
      </c>
      <c r="E1090" s="2" t="s">
        <v>6</v>
      </c>
      <c r="F1090" s="1">
        <v>6.840120181550853</v>
      </c>
    </row>
    <row r="1091">
      <c r="A1091" s="2" t="s">
        <v>3</v>
      </c>
      <c r="B1091" s="1" t="s">
        <v>418</v>
      </c>
      <c r="C1091" s="2" t="s">
        <v>455</v>
      </c>
      <c r="D1091" s="2" t="s">
        <v>4</v>
      </c>
      <c r="E1091" s="2" t="s">
        <v>6</v>
      </c>
      <c r="F1091" s="1">
        <v>9.377737462240644</v>
      </c>
    </row>
    <row r="1092">
      <c r="A1092" s="2" t="s">
        <v>4</v>
      </c>
      <c r="B1092" s="1" t="s">
        <v>401</v>
      </c>
      <c r="C1092" s="2" t="s">
        <v>455</v>
      </c>
      <c r="D1092" s="2" t="s">
        <v>4</v>
      </c>
      <c r="E1092" s="2" t="s">
        <v>6</v>
      </c>
      <c r="F1092" s="1">
        <v>7.725885579634566</v>
      </c>
    </row>
    <row r="1093">
      <c r="A1093" s="2" t="s">
        <v>5</v>
      </c>
      <c r="B1093" s="1" t="s">
        <v>402</v>
      </c>
      <c r="C1093" s="2" t="s">
        <v>455</v>
      </c>
      <c r="D1093" s="2" t="s">
        <v>4</v>
      </c>
      <c r="E1093" s="2" t="s">
        <v>6</v>
      </c>
      <c r="F1093" s="1">
        <v>7.805692036710855</v>
      </c>
    </row>
    <row r="1094">
      <c r="A1094" s="2" t="s">
        <v>6</v>
      </c>
      <c r="B1094" s="1" t="s">
        <v>403</v>
      </c>
      <c r="C1094" s="2" t="s">
        <v>455</v>
      </c>
      <c r="D1094" s="2" t="s">
        <v>4</v>
      </c>
      <c r="E1094" s="2" t="s">
        <v>6</v>
      </c>
      <c r="F1094" s="1">
        <v>6.345766909147191</v>
      </c>
    </row>
    <row r="1095">
      <c r="A1095" s="2" t="s">
        <v>7</v>
      </c>
      <c r="B1095" s="1" t="s">
        <v>404</v>
      </c>
      <c r="C1095" s="2" t="s">
        <v>455</v>
      </c>
      <c r="D1095" s="2" t="s">
        <v>4</v>
      </c>
      <c r="E1095" s="2" t="s">
        <v>6</v>
      </c>
      <c r="F1095" s="1">
        <v>11.267398188379115</v>
      </c>
    </row>
    <row r="1096">
      <c r="A1096" s="2" t="s">
        <v>8</v>
      </c>
      <c r="B1096" s="1" t="s">
        <v>408</v>
      </c>
      <c r="C1096" s="2" t="s">
        <v>455</v>
      </c>
      <c r="D1096" s="2" t="s">
        <v>4</v>
      </c>
      <c r="E1096" s="2" t="s">
        <v>6</v>
      </c>
      <c r="F1096" s="1">
        <v>10.076441973592773</v>
      </c>
    </row>
    <row r="1097">
      <c r="A1097" s="2" t="s">
        <v>9</v>
      </c>
      <c r="B1097" s="1" t="s">
        <v>409</v>
      </c>
      <c r="C1097" s="2" t="s">
        <v>455</v>
      </c>
      <c r="D1097" s="2" t="s">
        <v>4</v>
      </c>
      <c r="E1097" s="2" t="s">
        <v>6</v>
      </c>
      <c r="F1097" s="1">
        <v>9.58810292534977</v>
      </c>
    </row>
    <row r="1098">
      <c r="A1098" s="2" t="s">
        <v>10</v>
      </c>
      <c r="B1098" s="1" t="s">
        <v>407</v>
      </c>
      <c r="C1098" s="2" t="s">
        <v>455</v>
      </c>
      <c r="D1098" s="2" t="s">
        <v>4</v>
      </c>
      <c r="E1098" s="2" t="s">
        <v>6</v>
      </c>
      <c r="F1098" s="1">
        <v>9.452325372598311</v>
      </c>
    </row>
    <row r="1099">
      <c r="A1099" s="2" t="s">
        <v>11</v>
      </c>
      <c r="B1099" s="1" t="s">
        <v>406</v>
      </c>
      <c r="C1099" s="2" t="s">
        <v>455</v>
      </c>
      <c r="D1099" s="2" t="s">
        <v>4</v>
      </c>
      <c r="E1099" s="2" t="s">
        <v>6</v>
      </c>
      <c r="F1099" s="1">
        <v>12.203143391262204</v>
      </c>
    </row>
    <row r="1100">
      <c r="A1100" s="2" t="s">
        <v>12</v>
      </c>
      <c r="B1100" s="1" t="s">
        <v>405</v>
      </c>
      <c r="C1100" s="2" t="s">
        <v>455</v>
      </c>
      <c r="D1100" s="2" t="s">
        <v>4</v>
      </c>
      <c r="E1100" s="2" t="s">
        <v>6</v>
      </c>
      <c r="F1100" s="1">
        <v>10.3849817187452</v>
      </c>
    </row>
    <row r="1101">
      <c r="A1101" s="2" t="s">
        <v>13</v>
      </c>
      <c r="B1101" s="1" t="s">
        <v>410</v>
      </c>
      <c r="C1101" s="2" t="s">
        <v>455</v>
      </c>
      <c r="D1101" s="2" t="s">
        <v>4</v>
      </c>
      <c r="E1101" s="2" t="s">
        <v>6</v>
      </c>
      <c r="F1101" s="1">
        <v>10.849546261259754</v>
      </c>
    </row>
    <row r="1102">
      <c r="A1102" s="2" t="s">
        <v>14</v>
      </c>
      <c r="B1102" s="1" t="s">
        <v>412</v>
      </c>
      <c r="C1102" s="2" t="s">
        <v>455</v>
      </c>
      <c r="D1102" s="2" t="s">
        <v>4</v>
      </c>
      <c r="E1102" s="2" t="s">
        <v>6</v>
      </c>
      <c r="F1102" s="1">
        <v>8.17004071109957</v>
      </c>
    </row>
    <row r="1103">
      <c r="A1103" s="2" t="s">
        <v>15</v>
      </c>
      <c r="B1103" s="1" t="s">
        <v>411</v>
      </c>
      <c r="C1103" s="2" t="s">
        <v>455</v>
      </c>
      <c r="D1103" s="2" t="s">
        <v>4</v>
      </c>
      <c r="E1103" s="2" t="s">
        <v>6</v>
      </c>
      <c r="F1103" s="1">
        <v>7.442023996132492</v>
      </c>
    </row>
    <row r="1104">
      <c r="A1104" s="2" t="s">
        <v>16</v>
      </c>
      <c r="B1104" s="1" t="s">
        <v>413</v>
      </c>
      <c r="C1104" s="2" t="s">
        <v>455</v>
      </c>
      <c r="D1104" s="2" t="s">
        <v>4</v>
      </c>
      <c r="E1104" s="2" t="s">
        <v>6</v>
      </c>
      <c r="F1104" s="1">
        <v>9.624682362994445</v>
      </c>
    </row>
    <row r="1105">
      <c r="A1105" s="2" t="s">
        <v>17</v>
      </c>
      <c r="B1105" s="1" t="s">
        <v>414</v>
      </c>
      <c r="C1105" s="2" t="s">
        <v>455</v>
      </c>
      <c r="D1105" s="2" t="s">
        <v>4</v>
      </c>
      <c r="E1105" s="2" t="s">
        <v>6</v>
      </c>
      <c r="F1105" s="1">
        <v>8.896016569460127</v>
      </c>
    </row>
    <row r="1106">
      <c r="A1106" s="2" t="s">
        <v>18</v>
      </c>
      <c r="B1106" s="1" t="s">
        <v>415</v>
      </c>
      <c r="C1106" s="2" t="s">
        <v>455</v>
      </c>
      <c r="D1106" s="2" t="s">
        <v>4</v>
      </c>
      <c r="E1106" s="2" t="s">
        <v>6</v>
      </c>
      <c r="F1106" s="1">
        <v>10.220498543112916</v>
      </c>
    </row>
    <row r="1107">
      <c r="A1107" s="2" t="s">
        <v>19</v>
      </c>
      <c r="B1107" s="1" t="s">
        <v>416</v>
      </c>
      <c r="C1107" s="2" t="s">
        <v>455</v>
      </c>
      <c r="D1107" s="2" t="s">
        <v>4</v>
      </c>
      <c r="E1107" s="2" t="s">
        <v>6</v>
      </c>
      <c r="F1107" s="1">
        <v>7.400943701118221</v>
      </c>
    </row>
    <row r="1108">
      <c r="A1108" s="2" t="s">
        <v>20</v>
      </c>
      <c r="B1108" s="1" t="s">
        <v>417</v>
      </c>
      <c r="C1108" s="2" t="s">
        <v>455</v>
      </c>
      <c r="D1108" s="2" t="s">
        <v>4</v>
      </c>
      <c r="E1108" s="2" t="s">
        <v>6</v>
      </c>
      <c r="F1108" s="1">
        <v>8.173638299333746</v>
      </c>
    </row>
    <row r="1109">
      <c r="A1109" s="2" t="s">
        <v>21</v>
      </c>
      <c r="B1109" s="1" t="s">
        <v>419</v>
      </c>
      <c r="C1109" s="2" t="s">
        <v>455</v>
      </c>
      <c r="D1109" s="2" t="s">
        <v>4</v>
      </c>
      <c r="E1109" s="2" t="s">
        <v>6</v>
      </c>
      <c r="F1109" s="1">
        <v>10.11665118199649</v>
      </c>
    </row>
    <row r="1110">
      <c r="A1110" s="2" t="s">
        <v>22</v>
      </c>
      <c r="B1110" s="1" t="s">
        <v>420</v>
      </c>
      <c r="C1110" s="2" t="s">
        <v>455</v>
      </c>
      <c r="D1110" s="2" t="s">
        <v>4</v>
      </c>
      <c r="E1110" s="2" t="s">
        <v>6</v>
      </c>
      <c r="F1110" s="1">
        <v>8.012117829951768</v>
      </c>
    </row>
    <row r="1111">
      <c r="A1111" s="2" t="s">
        <v>23</v>
      </c>
      <c r="B1111" s="1" t="s">
        <v>421</v>
      </c>
      <c r="C1111" s="2" t="s">
        <v>455</v>
      </c>
      <c r="D1111" s="2" t="s">
        <v>4</v>
      </c>
      <c r="E1111" s="2" t="s">
        <v>6</v>
      </c>
      <c r="F1111" s="1">
        <v>8.118352197463507</v>
      </c>
    </row>
    <row r="1112">
      <c r="A1112" s="2" t="s">
        <v>24</v>
      </c>
      <c r="B1112" s="1" t="s">
        <v>422</v>
      </c>
      <c r="C1112" s="2" t="s">
        <v>455</v>
      </c>
      <c r="D1112" s="2" t="s">
        <v>4</v>
      </c>
      <c r="E1112" s="2" t="s">
        <v>6</v>
      </c>
      <c r="F1112" s="1">
        <v>10.668623739812276</v>
      </c>
    </row>
    <row r="1113">
      <c r="A1113" s="2" t="s">
        <v>25</v>
      </c>
      <c r="B1113" s="1" t="s">
        <v>423</v>
      </c>
      <c r="C1113" s="2" t="s">
        <v>455</v>
      </c>
      <c r="D1113" s="2" t="s">
        <v>4</v>
      </c>
      <c r="E1113" s="2" t="s">
        <v>6</v>
      </c>
      <c r="F1113" s="1">
        <v>8.213096559378469</v>
      </c>
    </row>
    <row r="1114">
      <c r="A1114" s="2" t="s">
        <v>26</v>
      </c>
      <c r="B1114" s="1" t="s">
        <v>424</v>
      </c>
      <c r="C1114" s="2" t="s">
        <v>455</v>
      </c>
      <c r="D1114" s="2" t="s">
        <v>4</v>
      </c>
      <c r="E1114" s="2" t="s">
        <v>6</v>
      </c>
      <c r="F1114" s="1">
        <v>8.691453404152583</v>
      </c>
    </row>
    <row r="1115">
      <c r="A1115" s="2" t="s">
        <v>27</v>
      </c>
      <c r="B1115" s="1" t="s">
        <v>426</v>
      </c>
      <c r="C1115" s="2" t="s">
        <v>455</v>
      </c>
      <c r="D1115" s="2" t="s">
        <v>4</v>
      </c>
      <c r="E1115" s="2" t="s">
        <v>6</v>
      </c>
      <c r="F1115" s="1">
        <v>9.3616846935431</v>
      </c>
    </row>
    <row r="1116">
      <c r="A1116" s="2" t="s">
        <v>28</v>
      </c>
      <c r="B1116" s="1" t="s">
        <v>425</v>
      </c>
      <c r="C1116" s="2" t="s">
        <v>455</v>
      </c>
      <c r="D1116" s="2" t="s">
        <v>4</v>
      </c>
      <c r="E1116" s="2" t="s">
        <v>6</v>
      </c>
      <c r="F1116" s="1">
        <v>8.504411265693927</v>
      </c>
    </row>
    <row r="1117">
      <c r="A1117" s="2" t="s">
        <v>29</v>
      </c>
      <c r="B1117" s="1" t="s">
        <v>427</v>
      </c>
      <c r="C1117" s="2" t="s">
        <v>455</v>
      </c>
      <c r="D1117" s="2" t="s">
        <v>4</v>
      </c>
      <c r="E1117" s="2" t="s">
        <v>6</v>
      </c>
      <c r="F1117" s="1">
        <v>8.724572313720131</v>
      </c>
    </row>
    <row r="1118">
      <c r="A1118" s="2" t="s">
        <v>30</v>
      </c>
      <c r="B1118" s="1" t="s">
        <v>428</v>
      </c>
      <c r="C1118" s="2" t="s">
        <v>455</v>
      </c>
      <c r="D1118" s="2" t="s">
        <v>4</v>
      </c>
      <c r="E1118" s="2" t="s">
        <v>6</v>
      </c>
      <c r="F1118" s="1">
        <v>10.201727629251788</v>
      </c>
    </row>
    <row r="1119">
      <c r="A1119" s="2" t="s">
        <v>31</v>
      </c>
      <c r="B1119" s="1" t="s">
        <v>429</v>
      </c>
      <c r="C1119" s="2" t="s">
        <v>455</v>
      </c>
      <c r="D1119" s="2" t="s">
        <v>4</v>
      </c>
      <c r="E1119" s="2" t="s">
        <v>6</v>
      </c>
      <c r="F1119" s="1">
        <v>11.213160709675039</v>
      </c>
    </row>
    <row r="1120">
      <c r="A1120" s="2" t="s">
        <v>32</v>
      </c>
      <c r="B1120" s="1" t="s">
        <v>430</v>
      </c>
      <c r="C1120" s="2" t="s">
        <v>455</v>
      </c>
      <c r="D1120" s="2" t="s">
        <v>4</v>
      </c>
      <c r="E1120" s="2" t="s">
        <v>6</v>
      </c>
      <c r="F1120" s="1">
        <v>8.572583906186818</v>
      </c>
    </row>
    <row r="1121">
      <c r="A1121" s="2" t="s">
        <v>33</v>
      </c>
      <c r="B1121" s="1" t="s">
        <v>431</v>
      </c>
      <c r="C1121" s="2" t="s">
        <v>455</v>
      </c>
      <c r="D1121" s="2" t="s">
        <v>4</v>
      </c>
      <c r="E1121" s="2" t="s">
        <v>6</v>
      </c>
      <c r="F1121" s="1">
        <v>10.437546273723749</v>
      </c>
    </row>
    <row r="1122">
      <c r="A1122" s="2" t="s">
        <v>34</v>
      </c>
      <c r="B1122" s="1" t="s">
        <v>432</v>
      </c>
      <c r="C1122" s="2" t="s">
        <v>455</v>
      </c>
      <c r="D1122" s="2" t="s">
        <v>4</v>
      </c>
      <c r="E1122" s="2" t="s">
        <v>6</v>
      </c>
      <c r="F1122" s="1">
        <v>8.413672217353199</v>
      </c>
    </row>
    <row r="1123">
      <c r="A1123" s="2" t="s">
        <v>35</v>
      </c>
      <c r="B1123" s="1" t="s">
        <v>433</v>
      </c>
      <c r="C1123" s="2" t="s">
        <v>455</v>
      </c>
      <c r="D1123" s="2" t="s">
        <v>4</v>
      </c>
      <c r="E1123" s="2" t="s">
        <v>6</v>
      </c>
      <c r="F1123" s="1">
        <v>7.030271901383583</v>
      </c>
    </row>
  </sheetData>
  <autoFilter ref="$A$1:$F$1090"/>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v>
      </c>
      <c r="B1" s="37" t="s">
        <v>399</v>
      </c>
      <c r="C1" s="37" t="s">
        <v>0</v>
      </c>
      <c r="D1" s="37" t="s">
        <v>36</v>
      </c>
      <c r="E1" s="37" t="s">
        <v>38</v>
      </c>
      <c r="F1" s="37" t="s">
        <v>400</v>
      </c>
      <c r="G1" s="34"/>
      <c r="H1" s="34"/>
    </row>
    <row r="2">
      <c r="A2" s="37" t="s">
        <v>3</v>
      </c>
      <c r="B2" s="35" t="s">
        <v>418</v>
      </c>
      <c r="C2" s="36">
        <v>1998.0</v>
      </c>
      <c r="D2" s="35">
        <v>1.0</v>
      </c>
      <c r="E2" s="9" t="s">
        <v>7</v>
      </c>
      <c r="F2" s="36">
        <v>43.2435388</v>
      </c>
      <c r="G2" s="34"/>
    </row>
    <row r="3">
      <c r="A3" s="37" t="s">
        <v>4</v>
      </c>
      <c r="B3" s="35" t="s">
        <v>401</v>
      </c>
      <c r="C3" s="36">
        <v>1998.0</v>
      </c>
      <c r="D3" s="35">
        <v>1.0</v>
      </c>
      <c r="E3" s="9" t="s">
        <v>7</v>
      </c>
      <c r="F3" s="36">
        <v>30.1560303</v>
      </c>
      <c r="G3" s="34"/>
    </row>
    <row r="4">
      <c r="A4" s="37" t="s">
        <v>5</v>
      </c>
      <c r="B4" s="35" t="s">
        <v>402</v>
      </c>
      <c r="C4" s="36">
        <v>1998.0</v>
      </c>
      <c r="D4" s="35">
        <v>1.0</v>
      </c>
      <c r="E4" s="7" t="s">
        <v>7</v>
      </c>
      <c r="F4" s="36">
        <v>44.2879968</v>
      </c>
      <c r="G4" s="34"/>
    </row>
    <row r="5">
      <c r="A5" s="37" t="s">
        <v>6</v>
      </c>
      <c r="B5" s="35" t="s">
        <v>403</v>
      </c>
      <c r="C5" s="36">
        <v>1998.0</v>
      </c>
      <c r="D5" s="35">
        <v>1.0</v>
      </c>
      <c r="E5" s="7" t="s">
        <v>7</v>
      </c>
      <c r="F5" s="36">
        <v>30.7881773</v>
      </c>
      <c r="G5" s="34"/>
    </row>
    <row r="6">
      <c r="A6" s="37" t="s">
        <v>7</v>
      </c>
      <c r="B6" s="35" t="s">
        <v>404</v>
      </c>
      <c r="C6" s="36">
        <v>1998.0</v>
      </c>
      <c r="D6" s="35">
        <v>1.0</v>
      </c>
      <c r="E6" s="7" t="s">
        <v>7</v>
      </c>
      <c r="F6" s="36">
        <v>31.9267812</v>
      </c>
      <c r="G6" s="34"/>
    </row>
    <row r="7">
      <c r="A7" s="37" t="s">
        <v>8</v>
      </c>
      <c r="B7" s="35" t="s">
        <v>408</v>
      </c>
      <c r="C7" s="36">
        <v>1998.0</v>
      </c>
      <c r="D7" s="35">
        <v>1.0</v>
      </c>
      <c r="E7" s="7" t="s">
        <v>7</v>
      </c>
      <c r="F7" s="36">
        <v>29.3243528</v>
      </c>
      <c r="G7" s="34"/>
    </row>
    <row r="8">
      <c r="A8" s="37" t="s">
        <v>9</v>
      </c>
      <c r="B8" s="35" t="s">
        <v>409</v>
      </c>
      <c r="C8" s="36">
        <v>1998.0</v>
      </c>
      <c r="D8" s="35">
        <v>1.0</v>
      </c>
      <c r="E8" s="7" t="s">
        <v>7</v>
      </c>
      <c r="F8" s="36">
        <v>35.6317061</v>
      </c>
      <c r="G8" s="34"/>
    </row>
    <row r="9">
      <c r="A9" s="37" t="s">
        <v>10</v>
      </c>
      <c r="B9" s="35" t="s">
        <v>407</v>
      </c>
      <c r="C9" s="36">
        <v>1998.0</v>
      </c>
      <c r="D9" s="35">
        <v>1.0</v>
      </c>
      <c r="E9" s="7" t="s">
        <v>7</v>
      </c>
      <c r="F9" s="36">
        <v>73.9041038</v>
      </c>
      <c r="G9" s="34"/>
    </row>
    <row r="10">
      <c r="A10" s="37" t="s">
        <v>11</v>
      </c>
      <c r="B10" s="35" t="s">
        <v>406</v>
      </c>
      <c r="C10" s="36">
        <v>1998.0</v>
      </c>
      <c r="D10" s="35">
        <v>1.0</v>
      </c>
      <c r="E10" s="7" t="s">
        <v>7</v>
      </c>
      <c r="F10" s="36">
        <v>38.537453</v>
      </c>
      <c r="G10" s="34"/>
    </row>
    <row r="11">
      <c r="A11" s="37" t="s">
        <v>12</v>
      </c>
      <c r="B11" s="35" t="s">
        <v>405</v>
      </c>
      <c r="C11" s="36">
        <v>1998.0</v>
      </c>
      <c r="D11" s="35">
        <v>1.0</v>
      </c>
      <c r="E11" s="7" t="s">
        <v>7</v>
      </c>
      <c r="F11" s="36">
        <v>47.2074737</v>
      </c>
      <c r="G11" s="34"/>
    </row>
    <row r="12">
      <c r="A12" s="37" t="s">
        <v>13</v>
      </c>
      <c r="B12" s="35" t="s">
        <v>410</v>
      </c>
      <c r="C12" s="36">
        <v>1998.0</v>
      </c>
      <c r="D12" s="35">
        <v>1.0</v>
      </c>
      <c r="E12" s="7" t="s">
        <v>7</v>
      </c>
      <c r="F12" s="36">
        <v>27.3589267</v>
      </c>
      <c r="G12" s="34"/>
    </row>
    <row r="13">
      <c r="A13" s="37" t="s">
        <v>14</v>
      </c>
      <c r="B13" s="35" t="s">
        <v>412</v>
      </c>
      <c r="C13" s="36">
        <v>1998.0</v>
      </c>
      <c r="D13" s="35">
        <v>1.0</v>
      </c>
      <c r="E13" s="7" t="s">
        <v>7</v>
      </c>
      <c r="F13" s="36">
        <v>43.922056</v>
      </c>
      <c r="G13" s="34"/>
    </row>
    <row r="14">
      <c r="A14" s="37" t="s">
        <v>15</v>
      </c>
      <c r="B14" s="35" t="s">
        <v>411</v>
      </c>
      <c r="C14" s="36">
        <v>1998.0</v>
      </c>
      <c r="D14" s="35">
        <v>1.0</v>
      </c>
      <c r="E14" s="7" t="s">
        <v>7</v>
      </c>
      <c r="F14" s="36">
        <v>35.4768749</v>
      </c>
      <c r="G14" s="34"/>
    </row>
    <row r="15">
      <c r="A15" s="37" t="s">
        <v>16</v>
      </c>
      <c r="B15" s="35" t="s">
        <v>413</v>
      </c>
      <c r="C15" s="36">
        <v>1998.0</v>
      </c>
      <c r="D15" s="35">
        <v>1.0</v>
      </c>
      <c r="E15" s="7" t="s">
        <v>7</v>
      </c>
      <c r="F15" s="36">
        <v>40.3251156</v>
      </c>
      <c r="G15" s="34"/>
    </row>
    <row r="16">
      <c r="A16" s="37" t="s">
        <v>17</v>
      </c>
      <c r="B16" s="35" t="s">
        <v>414</v>
      </c>
      <c r="C16" s="36">
        <v>1998.0</v>
      </c>
      <c r="D16" s="35">
        <v>1.0</v>
      </c>
      <c r="E16" s="7" t="s">
        <v>7</v>
      </c>
      <c r="F16" s="36">
        <v>37.729254</v>
      </c>
      <c r="G16" s="34"/>
    </row>
    <row r="17">
      <c r="A17" s="37" t="s">
        <v>18</v>
      </c>
      <c r="B17" s="35" t="s">
        <v>415</v>
      </c>
      <c r="C17" s="36">
        <v>1998.0</v>
      </c>
      <c r="D17" s="35">
        <v>1.0</v>
      </c>
      <c r="E17" s="7" t="s">
        <v>7</v>
      </c>
      <c r="F17" s="36">
        <v>46.4604341</v>
      </c>
      <c r="G17" s="34"/>
    </row>
    <row r="18">
      <c r="A18" s="37" t="s">
        <v>19</v>
      </c>
      <c r="B18" s="35" t="s">
        <v>416</v>
      </c>
      <c r="C18" s="36">
        <v>1998.0</v>
      </c>
      <c r="D18" s="35">
        <v>1.0</v>
      </c>
      <c r="E18" s="7" t="s">
        <v>7</v>
      </c>
      <c r="F18" s="36">
        <v>33.388502</v>
      </c>
      <c r="G18" s="34"/>
    </row>
    <row r="19">
      <c r="A19" s="37" t="s">
        <v>20</v>
      </c>
      <c r="B19" s="35" t="s">
        <v>417</v>
      </c>
      <c r="C19" s="36">
        <v>1998.0</v>
      </c>
      <c r="D19" s="35">
        <v>1.0</v>
      </c>
      <c r="E19" s="7" t="s">
        <v>7</v>
      </c>
      <c r="F19" s="36">
        <v>40.2132285</v>
      </c>
      <c r="G19" s="34"/>
    </row>
    <row r="20">
      <c r="A20" s="37" t="s">
        <v>21</v>
      </c>
      <c r="B20" s="35" t="s">
        <v>419</v>
      </c>
      <c r="C20" s="36">
        <v>1998.0</v>
      </c>
      <c r="D20" s="35">
        <v>1.0</v>
      </c>
      <c r="E20" s="7" t="s">
        <v>7</v>
      </c>
      <c r="F20" s="36">
        <v>31.0956353</v>
      </c>
      <c r="G20" s="34"/>
    </row>
    <row r="21">
      <c r="A21" s="37" t="s">
        <v>22</v>
      </c>
      <c r="B21" s="35" t="s">
        <v>420</v>
      </c>
      <c r="C21" s="36">
        <v>1998.0</v>
      </c>
      <c r="D21" s="35">
        <v>1.0</v>
      </c>
      <c r="E21" s="7" t="s">
        <v>7</v>
      </c>
      <c r="F21" s="36">
        <v>31.3857988</v>
      </c>
      <c r="G21" s="34"/>
    </row>
    <row r="22">
      <c r="A22" s="37" t="s">
        <v>23</v>
      </c>
      <c r="B22" s="35" t="s">
        <v>421</v>
      </c>
      <c r="C22" s="36">
        <v>1998.0</v>
      </c>
      <c r="D22" s="35">
        <v>1.0</v>
      </c>
      <c r="E22" s="7" t="s">
        <v>7</v>
      </c>
      <c r="F22" s="36">
        <v>69.9337593</v>
      </c>
      <c r="G22" s="34"/>
    </row>
    <row r="23">
      <c r="A23" s="37" t="s">
        <v>24</v>
      </c>
      <c r="B23" s="35" t="s">
        <v>422</v>
      </c>
      <c r="C23" s="36">
        <v>1998.0</v>
      </c>
      <c r="D23" s="35">
        <v>1.0</v>
      </c>
      <c r="E23" s="7" t="s">
        <v>7</v>
      </c>
      <c r="F23" s="36">
        <v>63.1461675</v>
      </c>
      <c r="G23" s="34"/>
    </row>
    <row r="24">
      <c r="A24" s="37" t="s">
        <v>25</v>
      </c>
      <c r="B24" s="35" t="s">
        <v>423</v>
      </c>
      <c r="C24" s="36">
        <v>1998.0</v>
      </c>
      <c r="D24" s="35">
        <v>1.0</v>
      </c>
      <c r="E24" s="7" t="s">
        <v>7</v>
      </c>
      <c r="F24" s="36">
        <v>42.3625122</v>
      </c>
      <c r="G24" s="34"/>
    </row>
    <row r="25">
      <c r="A25" s="37" t="s">
        <v>26</v>
      </c>
      <c r="B25" s="35" t="s">
        <v>424</v>
      </c>
      <c r="C25" s="36">
        <v>1998.0</v>
      </c>
      <c r="D25" s="35">
        <v>1.0</v>
      </c>
      <c r="E25" s="7" t="s">
        <v>7</v>
      </c>
      <c r="F25" s="36">
        <v>25.858063</v>
      </c>
      <c r="G25" s="34"/>
    </row>
    <row r="26">
      <c r="A26" s="37" t="s">
        <v>27</v>
      </c>
      <c r="B26" s="35" t="s">
        <v>426</v>
      </c>
      <c r="C26" s="36">
        <v>1998.0</v>
      </c>
      <c r="D26" s="35">
        <v>1.0</v>
      </c>
      <c r="E26" s="7" t="s">
        <v>7</v>
      </c>
      <c r="F26" s="36">
        <v>42.4925182</v>
      </c>
      <c r="G26" s="34"/>
    </row>
    <row r="27">
      <c r="A27" s="37" t="s">
        <v>28</v>
      </c>
      <c r="B27" s="35" t="s">
        <v>425</v>
      </c>
      <c r="C27" s="36">
        <v>1998.0</v>
      </c>
      <c r="D27" s="35">
        <v>1.0</v>
      </c>
      <c r="E27" s="7" t="s">
        <v>7</v>
      </c>
      <c r="F27" s="36">
        <v>26.7023225</v>
      </c>
      <c r="G27" s="34"/>
    </row>
    <row r="28">
      <c r="A28" s="37" t="s">
        <v>29</v>
      </c>
      <c r="B28" s="35" t="s">
        <v>427</v>
      </c>
      <c r="C28" s="36">
        <v>1998.0</v>
      </c>
      <c r="D28" s="35">
        <v>1.0</v>
      </c>
      <c r="E28" s="7" t="s">
        <v>7</v>
      </c>
      <c r="F28" s="36">
        <v>31.9855595</v>
      </c>
      <c r="G28" s="34"/>
    </row>
    <row r="29">
      <c r="A29" s="37" t="s">
        <v>30</v>
      </c>
      <c r="B29" s="35" t="s">
        <v>428</v>
      </c>
      <c r="C29" s="36">
        <v>1998.0</v>
      </c>
      <c r="D29" s="35">
        <v>1.0</v>
      </c>
      <c r="E29" s="7" t="s">
        <v>7</v>
      </c>
      <c r="F29" s="36">
        <v>44.4344624</v>
      </c>
      <c r="G29" s="34"/>
    </row>
    <row r="30">
      <c r="A30" s="37" t="s">
        <v>31</v>
      </c>
      <c r="B30" s="35" t="s">
        <v>429</v>
      </c>
      <c r="C30" s="36">
        <v>1998.0</v>
      </c>
      <c r="D30" s="35">
        <v>1.0</v>
      </c>
      <c r="E30" s="7" t="s">
        <v>7</v>
      </c>
      <c r="F30" s="36">
        <v>27.7308256</v>
      </c>
      <c r="G30" s="34"/>
    </row>
    <row r="31">
      <c r="A31" s="37" t="s">
        <v>32</v>
      </c>
      <c r="B31" s="35" t="s">
        <v>430</v>
      </c>
      <c r="C31" s="36">
        <v>1998.0</v>
      </c>
      <c r="D31" s="35">
        <v>1.0</v>
      </c>
      <c r="E31" s="7" t="s">
        <v>7</v>
      </c>
      <c r="F31" s="36">
        <v>48.0201959</v>
      </c>
      <c r="G31" s="34"/>
    </row>
    <row r="32">
      <c r="A32" s="37" t="s">
        <v>33</v>
      </c>
      <c r="B32" s="35" t="s">
        <v>431</v>
      </c>
      <c r="C32" s="36">
        <v>1998.0</v>
      </c>
      <c r="D32" s="35">
        <v>1.0</v>
      </c>
      <c r="E32" s="7" t="s">
        <v>7</v>
      </c>
      <c r="F32" s="36">
        <v>41.3817246</v>
      </c>
      <c r="G32" s="34"/>
    </row>
    <row r="33">
      <c r="A33" s="37" t="s">
        <v>34</v>
      </c>
      <c r="B33" s="35" t="s">
        <v>432</v>
      </c>
      <c r="C33" s="36">
        <v>1998.0</v>
      </c>
      <c r="D33" s="35">
        <v>1.0</v>
      </c>
      <c r="E33" s="7" t="s">
        <v>7</v>
      </c>
      <c r="F33" s="36">
        <v>48.8501634</v>
      </c>
      <c r="G33" s="34"/>
    </row>
    <row r="34">
      <c r="A34" s="37" t="s">
        <v>35</v>
      </c>
      <c r="B34" s="35" t="s">
        <v>433</v>
      </c>
      <c r="C34" s="36">
        <v>1998.0</v>
      </c>
      <c r="D34" s="35">
        <v>1.0</v>
      </c>
      <c r="E34" s="7" t="s">
        <v>7</v>
      </c>
      <c r="F34" s="36">
        <v>35.242163</v>
      </c>
      <c r="G34" s="34"/>
    </row>
    <row r="35">
      <c r="A35" s="37" t="s">
        <v>3</v>
      </c>
      <c r="B35" s="35" t="s">
        <v>418</v>
      </c>
      <c r="C35" s="36">
        <v>1999.0</v>
      </c>
      <c r="D35" s="35">
        <v>1.0</v>
      </c>
      <c r="E35" s="7" t="s">
        <v>7</v>
      </c>
      <c r="F35" s="36">
        <v>39.8141047</v>
      </c>
      <c r="G35" s="34"/>
    </row>
    <row r="36">
      <c r="A36" s="37" t="s">
        <v>4</v>
      </c>
      <c r="B36" s="35" t="s">
        <v>401</v>
      </c>
      <c r="C36" s="36">
        <v>1999.0</v>
      </c>
      <c r="D36" s="35">
        <v>1.0</v>
      </c>
      <c r="E36" s="7" t="s">
        <v>7</v>
      </c>
      <c r="F36" s="36">
        <v>25.6378069</v>
      </c>
      <c r="G36" s="34"/>
    </row>
    <row r="37">
      <c r="A37" s="37" t="s">
        <v>5</v>
      </c>
      <c r="B37" s="35" t="s">
        <v>402</v>
      </c>
      <c r="C37" s="36">
        <v>1999.0</v>
      </c>
      <c r="D37" s="35">
        <v>1.0</v>
      </c>
      <c r="E37" s="7" t="s">
        <v>7</v>
      </c>
      <c r="F37" s="36">
        <v>48.6163632</v>
      </c>
      <c r="G37" s="34"/>
    </row>
    <row r="38">
      <c r="A38" s="37" t="s">
        <v>6</v>
      </c>
      <c r="B38" s="35" t="s">
        <v>403</v>
      </c>
      <c r="C38" s="36">
        <v>1999.0</v>
      </c>
      <c r="D38" s="35">
        <v>1.0</v>
      </c>
      <c r="E38" s="7" t="s">
        <v>7</v>
      </c>
      <c r="F38" s="36">
        <v>28.2841357</v>
      </c>
      <c r="G38" s="34"/>
    </row>
    <row r="39">
      <c r="A39" s="37" t="s">
        <v>7</v>
      </c>
      <c r="B39" s="35" t="s">
        <v>404</v>
      </c>
      <c r="C39" s="36">
        <v>1999.0</v>
      </c>
      <c r="D39" s="35">
        <v>1.0</v>
      </c>
      <c r="E39" s="7" t="s">
        <v>7</v>
      </c>
      <c r="F39" s="36">
        <v>23.7201661</v>
      </c>
      <c r="G39" s="34"/>
    </row>
    <row r="40">
      <c r="A40" s="37" t="s">
        <v>8</v>
      </c>
      <c r="B40" s="35" t="s">
        <v>408</v>
      </c>
      <c r="C40" s="36">
        <v>1999.0</v>
      </c>
      <c r="D40" s="35">
        <v>1.0</v>
      </c>
      <c r="E40" s="7" t="s">
        <v>7</v>
      </c>
      <c r="F40" s="36">
        <v>22.8123896</v>
      </c>
      <c r="G40" s="34"/>
    </row>
    <row r="41">
      <c r="A41" s="37" t="s">
        <v>9</v>
      </c>
      <c r="B41" s="35" t="s">
        <v>409</v>
      </c>
      <c r="C41" s="36">
        <v>1999.0</v>
      </c>
      <c r="D41" s="35">
        <v>1.0</v>
      </c>
      <c r="E41" s="7" t="s">
        <v>7</v>
      </c>
      <c r="F41" s="36">
        <v>32.8818808</v>
      </c>
      <c r="G41" s="34"/>
    </row>
    <row r="42">
      <c r="A42" s="37" t="s">
        <v>10</v>
      </c>
      <c r="B42" s="35" t="s">
        <v>407</v>
      </c>
      <c r="C42" s="36">
        <v>1999.0</v>
      </c>
      <c r="D42" s="35">
        <v>1.0</v>
      </c>
      <c r="E42" s="7" t="s">
        <v>7</v>
      </c>
      <c r="F42" s="36">
        <v>55.5646861</v>
      </c>
      <c r="G42" s="34"/>
    </row>
    <row r="43">
      <c r="A43" s="37" t="s">
        <v>11</v>
      </c>
      <c r="B43" s="35" t="s">
        <v>406</v>
      </c>
      <c r="C43" s="36">
        <v>1999.0</v>
      </c>
      <c r="D43" s="35">
        <v>1.0</v>
      </c>
      <c r="E43" s="7" t="s">
        <v>7</v>
      </c>
      <c r="F43" s="36">
        <v>40.2437965</v>
      </c>
      <c r="G43" s="34"/>
    </row>
    <row r="44">
      <c r="A44" s="37" t="s">
        <v>12</v>
      </c>
      <c r="B44" s="35" t="s">
        <v>405</v>
      </c>
      <c r="C44" s="36">
        <v>1999.0</v>
      </c>
      <c r="D44" s="35">
        <v>1.0</v>
      </c>
      <c r="E44" s="7" t="s">
        <v>7</v>
      </c>
      <c r="F44" s="36">
        <v>44.0957943</v>
      </c>
      <c r="G44" s="34"/>
    </row>
    <row r="45">
      <c r="A45" s="37" t="s">
        <v>13</v>
      </c>
      <c r="B45" s="35" t="s">
        <v>410</v>
      </c>
      <c r="C45" s="36">
        <v>1999.0</v>
      </c>
      <c r="D45" s="35">
        <v>1.0</v>
      </c>
      <c r="E45" s="7" t="s">
        <v>7</v>
      </c>
      <c r="F45" s="36">
        <v>23.8205276</v>
      </c>
      <c r="G45" s="34"/>
    </row>
    <row r="46">
      <c r="A46" s="37" t="s">
        <v>14</v>
      </c>
      <c r="B46" s="35" t="s">
        <v>412</v>
      </c>
      <c r="C46" s="36">
        <v>1999.0</v>
      </c>
      <c r="D46" s="35">
        <v>1.0</v>
      </c>
      <c r="E46" s="7" t="s">
        <v>7</v>
      </c>
      <c r="F46" s="36">
        <v>39.6912834</v>
      </c>
      <c r="G46" s="34"/>
    </row>
    <row r="47">
      <c r="A47" s="37" t="s">
        <v>15</v>
      </c>
      <c r="B47" s="35" t="s">
        <v>411</v>
      </c>
      <c r="C47" s="36">
        <v>1999.0</v>
      </c>
      <c r="D47" s="35">
        <v>1.0</v>
      </c>
      <c r="E47" s="7" t="s">
        <v>7</v>
      </c>
      <c r="F47" s="36">
        <v>32.482272</v>
      </c>
      <c r="G47" s="34"/>
    </row>
    <row r="48">
      <c r="A48" s="37" t="s">
        <v>16</v>
      </c>
      <c r="B48" s="35" t="s">
        <v>413</v>
      </c>
      <c r="C48" s="36">
        <v>1999.0</v>
      </c>
      <c r="D48" s="35">
        <v>1.0</v>
      </c>
      <c r="E48" s="7" t="s">
        <v>7</v>
      </c>
      <c r="F48" s="36">
        <v>33.9352365</v>
      </c>
      <c r="G48" s="34"/>
    </row>
    <row r="49">
      <c r="A49" s="37" t="s">
        <v>17</v>
      </c>
      <c r="B49" s="35" t="s">
        <v>414</v>
      </c>
      <c r="C49" s="36">
        <v>1999.0</v>
      </c>
      <c r="D49" s="35">
        <v>1.0</v>
      </c>
      <c r="E49" s="7" t="s">
        <v>7</v>
      </c>
      <c r="F49" s="36">
        <v>40.2815468</v>
      </c>
      <c r="G49" s="34"/>
    </row>
    <row r="50">
      <c r="A50" s="37" t="s">
        <v>18</v>
      </c>
      <c r="B50" s="35" t="s">
        <v>415</v>
      </c>
      <c r="C50" s="36">
        <v>1999.0</v>
      </c>
      <c r="D50" s="35">
        <v>1.0</v>
      </c>
      <c r="E50" s="7" t="s">
        <v>7</v>
      </c>
      <c r="F50" s="36">
        <v>45.6395262</v>
      </c>
      <c r="G50" s="34"/>
    </row>
    <row r="51">
      <c r="A51" s="37" t="s">
        <v>19</v>
      </c>
      <c r="B51" s="35" t="s">
        <v>416</v>
      </c>
      <c r="C51" s="36">
        <v>1999.0</v>
      </c>
      <c r="D51" s="35">
        <v>1.0</v>
      </c>
      <c r="E51" s="7" t="s">
        <v>7</v>
      </c>
      <c r="F51" s="36">
        <v>30.416844</v>
      </c>
      <c r="G51" s="34"/>
    </row>
    <row r="52">
      <c r="A52" s="37" t="s">
        <v>20</v>
      </c>
      <c r="B52" s="35" t="s">
        <v>417</v>
      </c>
      <c r="C52" s="36">
        <v>1999.0</v>
      </c>
      <c r="D52" s="35">
        <v>1.0</v>
      </c>
      <c r="E52" s="7" t="s">
        <v>7</v>
      </c>
      <c r="F52" s="36">
        <v>36.2147093</v>
      </c>
      <c r="G52" s="34"/>
    </row>
    <row r="53">
      <c r="A53" s="37" t="s">
        <v>21</v>
      </c>
      <c r="B53" s="35" t="s">
        <v>419</v>
      </c>
      <c r="C53" s="36">
        <v>1999.0</v>
      </c>
      <c r="D53" s="35">
        <v>1.0</v>
      </c>
      <c r="E53" s="7" t="s">
        <v>7</v>
      </c>
      <c r="F53" s="36">
        <v>35.2563448</v>
      </c>
      <c r="G53" s="34"/>
    </row>
    <row r="54">
      <c r="A54" s="37" t="s">
        <v>22</v>
      </c>
      <c r="B54" s="35" t="s">
        <v>420</v>
      </c>
      <c r="C54" s="36">
        <v>1999.0</v>
      </c>
      <c r="D54" s="35">
        <v>1.0</v>
      </c>
      <c r="E54" s="7" t="s">
        <v>7</v>
      </c>
      <c r="F54" s="36">
        <v>29.2687733</v>
      </c>
      <c r="G54" s="34"/>
    </row>
    <row r="55">
      <c r="A55" s="37" t="s">
        <v>23</v>
      </c>
      <c r="B55" s="35" t="s">
        <v>421</v>
      </c>
      <c r="C55" s="36">
        <v>1999.0</v>
      </c>
      <c r="D55" s="35">
        <v>1.0</v>
      </c>
      <c r="E55" s="7" t="s">
        <v>7</v>
      </c>
      <c r="F55" s="36">
        <v>59.0882495</v>
      </c>
      <c r="G55" s="34"/>
    </row>
    <row r="56">
      <c r="A56" s="37" t="s">
        <v>24</v>
      </c>
      <c r="B56" s="35" t="s">
        <v>422</v>
      </c>
      <c r="C56" s="36">
        <v>1999.0</v>
      </c>
      <c r="D56" s="35">
        <v>1.0</v>
      </c>
      <c r="E56" s="7" t="s">
        <v>7</v>
      </c>
      <c r="F56" s="36">
        <v>57.2143631</v>
      </c>
      <c r="G56" s="34"/>
    </row>
    <row r="57">
      <c r="A57" s="37" t="s">
        <v>25</v>
      </c>
      <c r="B57" s="35" t="s">
        <v>423</v>
      </c>
      <c r="C57" s="36">
        <v>1999.0</v>
      </c>
      <c r="D57" s="35">
        <v>1.0</v>
      </c>
      <c r="E57" s="7" t="s">
        <v>7</v>
      </c>
      <c r="F57" s="36">
        <v>32.6941884</v>
      </c>
      <c r="G57" s="34"/>
    </row>
    <row r="58">
      <c r="A58" s="37" t="s">
        <v>26</v>
      </c>
      <c r="B58" s="35" t="s">
        <v>424</v>
      </c>
      <c r="C58" s="36">
        <v>1999.0</v>
      </c>
      <c r="D58" s="35">
        <v>1.0</v>
      </c>
      <c r="E58" s="7" t="s">
        <v>7</v>
      </c>
      <c r="F58" s="36">
        <v>25.3451642</v>
      </c>
      <c r="G58" s="34"/>
    </row>
    <row r="59">
      <c r="A59" s="37" t="s">
        <v>27</v>
      </c>
      <c r="B59" s="35" t="s">
        <v>426</v>
      </c>
      <c r="C59" s="36">
        <v>1999.0</v>
      </c>
      <c r="D59" s="35">
        <v>1.0</v>
      </c>
      <c r="E59" s="7" t="s">
        <v>7</v>
      </c>
      <c r="F59" s="36">
        <v>37.3896596</v>
      </c>
      <c r="G59" s="34"/>
    </row>
    <row r="60">
      <c r="A60" s="37" t="s">
        <v>28</v>
      </c>
      <c r="B60" s="35" t="s">
        <v>425</v>
      </c>
      <c r="C60" s="36">
        <v>1999.0</v>
      </c>
      <c r="D60" s="35">
        <v>1.0</v>
      </c>
      <c r="E60" s="7" t="s">
        <v>7</v>
      </c>
      <c r="F60" s="36">
        <v>27.7977843</v>
      </c>
      <c r="G60" s="34"/>
    </row>
    <row r="61">
      <c r="A61" s="37" t="s">
        <v>29</v>
      </c>
      <c r="B61" s="35" t="s">
        <v>427</v>
      </c>
      <c r="C61" s="36">
        <v>1999.0</v>
      </c>
      <c r="D61" s="35">
        <v>1.0</v>
      </c>
      <c r="E61" s="7" t="s">
        <v>7</v>
      </c>
      <c r="F61" s="36">
        <v>30.0559166</v>
      </c>
      <c r="G61" s="34"/>
    </row>
    <row r="62">
      <c r="A62" s="37" t="s">
        <v>30</v>
      </c>
      <c r="B62" s="35" t="s">
        <v>428</v>
      </c>
      <c r="C62" s="36">
        <v>1999.0</v>
      </c>
      <c r="D62" s="35">
        <v>1.0</v>
      </c>
      <c r="E62" s="7" t="s">
        <v>7</v>
      </c>
      <c r="F62" s="36">
        <v>30.0681509</v>
      </c>
      <c r="G62" s="34"/>
    </row>
    <row r="63">
      <c r="A63" s="37" t="s">
        <v>31</v>
      </c>
      <c r="B63" s="35" t="s">
        <v>429</v>
      </c>
      <c r="C63" s="36">
        <v>1999.0</v>
      </c>
      <c r="D63" s="35">
        <v>1.0</v>
      </c>
      <c r="E63" s="7" t="s">
        <v>7</v>
      </c>
      <c r="F63" s="36">
        <v>25.4853366</v>
      </c>
      <c r="G63" s="34"/>
    </row>
    <row r="64">
      <c r="A64" s="37" t="s">
        <v>32</v>
      </c>
      <c r="B64" s="35" t="s">
        <v>430</v>
      </c>
      <c r="C64" s="36">
        <v>1999.0</v>
      </c>
      <c r="D64" s="35">
        <v>1.0</v>
      </c>
      <c r="E64" s="7" t="s">
        <v>7</v>
      </c>
      <c r="F64" s="36">
        <v>46.7038088</v>
      </c>
      <c r="G64" s="34"/>
    </row>
    <row r="65">
      <c r="A65" s="37" t="s">
        <v>33</v>
      </c>
      <c r="B65" s="35" t="s">
        <v>431</v>
      </c>
      <c r="C65" s="36">
        <v>1999.0</v>
      </c>
      <c r="D65" s="35">
        <v>1.0</v>
      </c>
      <c r="E65" s="7" t="s">
        <v>7</v>
      </c>
      <c r="F65" s="36">
        <v>40.0076785</v>
      </c>
      <c r="G65" s="34"/>
    </row>
    <row r="66">
      <c r="A66" s="37" t="s">
        <v>34</v>
      </c>
      <c r="B66" s="35" t="s">
        <v>432</v>
      </c>
      <c r="C66" s="36">
        <v>1999.0</v>
      </c>
      <c r="D66" s="35">
        <v>1.0</v>
      </c>
      <c r="E66" s="7" t="s">
        <v>7</v>
      </c>
      <c r="F66" s="36">
        <v>38.1556233</v>
      </c>
      <c r="G66" s="34"/>
    </row>
    <row r="67">
      <c r="A67" s="37" t="s">
        <v>35</v>
      </c>
      <c r="B67" s="35" t="s">
        <v>433</v>
      </c>
      <c r="C67" s="36">
        <v>1999.0</v>
      </c>
      <c r="D67" s="35">
        <v>1.0</v>
      </c>
      <c r="E67" s="7" t="s">
        <v>7</v>
      </c>
      <c r="F67" s="36">
        <v>31.4485917</v>
      </c>
      <c r="G67" s="34"/>
    </row>
    <row r="68">
      <c r="A68" s="37" t="s">
        <v>3</v>
      </c>
      <c r="B68" s="35" t="s">
        <v>418</v>
      </c>
      <c r="C68" s="36">
        <v>2000.0</v>
      </c>
      <c r="D68" s="35">
        <v>1.0</v>
      </c>
      <c r="E68" s="7" t="s">
        <v>7</v>
      </c>
      <c r="F68" s="36">
        <v>36.9487286</v>
      </c>
      <c r="G68" s="34"/>
    </row>
    <row r="69">
      <c r="A69" s="37" t="s">
        <v>4</v>
      </c>
      <c r="B69" s="35" t="s">
        <v>401</v>
      </c>
      <c r="C69" s="36">
        <v>2000.0</v>
      </c>
      <c r="D69" s="35">
        <v>1.0</v>
      </c>
      <c r="E69" s="7" t="s">
        <v>7</v>
      </c>
      <c r="F69" s="36">
        <v>25.6922012</v>
      </c>
      <c r="G69" s="34"/>
    </row>
    <row r="70">
      <c r="A70" s="37" t="s">
        <v>5</v>
      </c>
      <c r="B70" s="35" t="s">
        <v>402</v>
      </c>
      <c r="C70" s="36">
        <v>2000.0</v>
      </c>
      <c r="D70" s="35">
        <v>1.0</v>
      </c>
      <c r="E70" s="7" t="s">
        <v>7</v>
      </c>
      <c r="F70" s="36">
        <v>46.763175</v>
      </c>
      <c r="G70" s="34"/>
    </row>
    <row r="71">
      <c r="A71" s="37" t="s">
        <v>6</v>
      </c>
      <c r="B71" s="35" t="s">
        <v>403</v>
      </c>
      <c r="C71" s="36">
        <v>2000.0</v>
      </c>
      <c r="D71" s="35">
        <v>1.0</v>
      </c>
      <c r="E71" s="7" t="s">
        <v>7</v>
      </c>
      <c r="F71" s="36">
        <v>33.6287526</v>
      </c>
      <c r="G71" s="34"/>
    </row>
    <row r="72">
      <c r="A72" s="37" t="s">
        <v>7</v>
      </c>
      <c r="B72" s="35" t="s">
        <v>404</v>
      </c>
      <c r="C72" s="36">
        <v>2000.0</v>
      </c>
      <c r="D72" s="35">
        <v>1.0</v>
      </c>
      <c r="E72" s="7" t="s">
        <v>7</v>
      </c>
      <c r="F72" s="36">
        <v>22.2256955</v>
      </c>
      <c r="G72" s="34"/>
    </row>
    <row r="73">
      <c r="A73" s="37" t="s">
        <v>8</v>
      </c>
      <c r="B73" s="35" t="s">
        <v>408</v>
      </c>
      <c r="C73" s="36">
        <v>2000.0</v>
      </c>
      <c r="D73" s="35">
        <v>1.0</v>
      </c>
      <c r="E73" s="7" t="s">
        <v>7</v>
      </c>
      <c r="F73" s="36">
        <v>27.7748637</v>
      </c>
      <c r="G73" s="34"/>
    </row>
    <row r="74">
      <c r="A74" s="37" t="s">
        <v>9</v>
      </c>
      <c r="B74" s="35" t="s">
        <v>409</v>
      </c>
      <c r="C74" s="36">
        <v>2000.0</v>
      </c>
      <c r="D74" s="35">
        <v>1.0</v>
      </c>
      <c r="E74" s="7" t="s">
        <v>7</v>
      </c>
      <c r="F74" s="36">
        <v>24.3546929</v>
      </c>
      <c r="G74" s="34"/>
    </row>
    <row r="75">
      <c r="A75" s="37" t="s">
        <v>10</v>
      </c>
      <c r="B75" s="35" t="s">
        <v>407</v>
      </c>
      <c r="C75" s="36">
        <v>2000.0</v>
      </c>
      <c r="D75" s="35">
        <v>1.0</v>
      </c>
      <c r="E75" s="7" t="s">
        <v>7</v>
      </c>
      <c r="F75" s="36">
        <v>54.8226205</v>
      </c>
      <c r="G75" s="34"/>
    </row>
    <row r="76">
      <c r="A76" s="37" t="s">
        <v>11</v>
      </c>
      <c r="B76" s="35" t="s">
        <v>406</v>
      </c>
      <c r="C76" s="36">
        <v>2000.0</v>
      </c>
      <c r="D76" s="35">
        <v>1.0</v>
      </c>
      <c r="E76" s="7" t="s">
        <v>7</v>
      </c>
      <c r="F76" s="36">
        <v>36.6425393</v>
      </c>
      <c r="G76" s="34"/>
    </row>
    <row r="77">
      <c r="A77" s="37" t="s">
        <v>12</v>
      </c>
      <c r="B77" s="35" t="s">
        <v>405</v>
      </c>
      <c r="C77" s="36">
        <v>2000.0</v>
      </c>
      <c r="D77" s="35">
        <v>1.0</v>
      </c>
      <c r="E77" s="7" t="s">
        <v>7</v>
      </c>
      <c r="F77" s="36">
        <v>41.1213425</v>
      </c>
      <c r="G77" s="34"/>
    </row>
    <row r="78">
      <c r="A78" s="37" t="s">
        <v>13</v>
      </c>
      <c r="B78" s="35" t="s">
        <v>410</v>
      </c>
      <c r="C78" s="36">
        <v>2000.0</v>
      </c>
      <c r="D78" s="35">
        <v>1.0</v>
      </c>
      <c r="E78" s="7" t="s">
        <v>7</v>
      </c>
      <c r="F78" s="36">
        <v>21.2542738</v>
      </c>
      <c r="G78" s="34"/>
    </row>
    <row r="79">
      <c r="A79" s="37" t="s">
        <v>14</v>
      </c>
      <c r="B79" s="35" t="s">
        <v>412</v>
      </c>
      <c r="C79" s="36">
        <v>2000.0</v>
      </c>
      <c r="D79" s="35">
        <v>1.0</v>
      </c>
      <c r="E79" s="7" t="s">
        <v>7</v>
      </c>
      <c r="F79" s="36">
        <v>38.1271359</v>
      </c>
      <c r="G79" s="34"/>
    </row>
    <row r="80">
      <c r="A80" s="37" t="s">
        <v>15</v>
      </c>
      <c r="B80" s="35" t="s">
        <v>411</v>
      </c>
      <c r="C80" s="36">
        <v>2000.0</v>
      </c>
      <c r="D80" s="35">
        <v>1.0</v>
      </c>
      <c r="E80" s="7" t="s">
        <v>7</v>
      </c>
      <c r="F80" s="36">
        <v>29.7408077</v>
      </c>
      <c r="G80" s="34"/>
    </row>
    <row r="81">
      <c r="A81" s="37" t="s">
        <v>16</v>
      </c>
      <c r="B81" s="35" t="s">
        <v>413</v>
      </c>
      <c r="C81" s="36">
        <v>2000.0</v>
      </c>
      <c r="D81" s="35">
        <v>1.0</v>
      </c>
      <c r="E81" s="7" t="s">
        <v>7</v>
      </c>
      <c r="F81" s="36">
        <v>28.1212998</v>
      </c>
      <c r="G81" s="34"/>
    </row>
    <row r="82">
      <c r="A82" s="37" t="s">
        <v>17</v>
      </c>
      <c r="B82" s="35" t="s">
        <v>414</v>
      </c>
      <c r="C82" s="36">
        <v>2000.0</v>
      </c>
      <c r="D82" s="35">
        <v>1.0</v>
      </c>
      <c r="E82" s="7" t="s">
        <v>7</v>
      </c>
      <c r="F82" s="36">
        <v>38.3841726</v>
      </c>
      <c r="G82" s="34"/>
    </row>
    <row r="83">
      <c r="A83" s="37" t="s">
        <v>18</v>
      </c>
      <c r="B83" s="35" t="s">
        <v>415</v>
      </c>
      <c r="C83" s="36">
        <v>2000.0</v>
      </c>
      <c r="D83" s="35">
        <v>1.0</v>
      </c>
      <c r="E83" s="7" t="s">
        <v>7</v>
      </c>
      <c r="F83" s="36">
        <v>40.6052208</v>
      </c>
      <c r="G83" s="34"/>
    </row>
    <row r="84">
      <c r="A84" s="37" t="s">
        <v>19</v>
      </c>
      <c r="B84" s="35" t="s">
        <v>416</v>
      </c>
      <c r="C84" s="36">
        <v>2000.0</v>
      </c>
      <c r="D84" s="35">
        <v>1.0</v>
      </c>
      <c r="E84" s="7" t="s">
        <v>7</v>
      </c>
      <c r="F84" s="36">
        <v>28.9475962</v>
      </c>
      <c r="G84" s="34"/>
    </row>
    <row r="85">
      <c r="A85" s="37" t="s">
        <v>20</v>
      </c>
      <c r="B85" s="35" t="s">
        <v>417</v>
      </c>
      <c r="C85" s="36">
        <v>2000.0</v>
      </c>
      <c r="D85" s="35">
        <v>1.0</v>
      </c>
      <c r="E85" s="7" t="s">
        <v>7</v>
      </c>
      <c r="F85" s="36">
        <v>33.8290459</v>
      </c>
      <c r="G85" s="34"/>
    </row>
    <row r="86">
      <c r="A86" s="37" t="s">
        <v>21</v>
      </c>
      <c r="B86" s="35" t="s">
        <v>419</v>
      </c>
      <c r="C86" s="36">
        <v>2000.0</v>
      </c>
      <c r="D86" s="35">
        <v>1.0</v>
      </c>
      <c r="E86" s="7" t="s">
        <v>7</v>
      </c>
      <c r="F86" s="36">
        <v>31.4891812</v>
      </c>
      <c r="G86" s="34"/>
    </row>
    <row r="87">
      <c r="A87" s="37" t="s">
        <v>22</v>
      </c>
      <c r="B87" s="35" t="s">
        <v>420</v>
      </c>
      <c r="C87" s="36">
        <v>2000.0</v>
      </c>
      <c r="D87" s="35">
        <v>1.0</v>
      </c>
      <c r="E87" s="7" t="s">
        <v>7</v>
      </c>
      <c r="F87" s="36">
        <v>29.5679363</v>
      </c>
      <c r="G87" s="34"/>
    </row>
    <row r="88">
      <c r="A88" s="37" t="s">
        <v>23</v>
      </c>
      <c r="B88" s="35" t="s">
        <v>421</v>
      </c>
      <c r="C88" s="36">
        <v>2000.0</v>
      </c>
      <c r="D88" s="35">
        <v>1.0</v>
      </c>
      <c r="E88" s="7" t="s">
        <v>7</v>
      </c>
      <c r="F88" s="36">
        <v>51.3383752</v>
      </c>
      <c r="G88" s="34"/>
    </row>
    <row r="89">
      <c r="A89" s="37" t="s">
        <v>24</v>
      </c>
      <c r="B89" s="35" t="s">
        <v>422</v>
      </c>
      <c r="C89" s="36">
        <v>2000.0</v>
      </c>
      <c r="D89" s="35">
        <v>1.0</v>
      </c>
      <c r="E89" s="7" t="s">
        <v>7</v>
      </c>
      <c r="F89" s="36">
        <v>50.9965791</v>
      </c>
      <c r="G89" s="34"/>
    </row>
    <row r="90">
      <c r="A90" s="37" t="s">
        <v>25</v>
      </c>
      <c r="B90" s="35" t="s">
        <v>423</v>
      </c>
      <c r="C90" s="36">
        <v>2000.0</v>
      </c>
      <c r="D90" s="35">
        <v>1.0</v>
      </c>
      <c r="E90" s="7" t="s">
        <v>7</v>
      </c>
      <c r="F90" s="36">
        <v>31.3141554</v>
      </c>
      <c r="G90" s="34"/>
    </row>
    <row r="91">
      <c r="A91" s="37" t="s">
        <v>26</v>
      </c>
      <c r="B91" s="35" t="s">
        <v>424</v>
      </c>
      <c r="C91" s="36">
        <v>2000.0</v>
      </c>
      <c r="D91" s="35">
        <v>1.0</v>
      </c>
      <c r="E91" s="7" t="s">
        <v>7</v>
      </c>
      <c r="F91" s="36">
        <v>31.8081695</v>
      </c>
      <c r="G91" s="34"/>
    </row>
    <row r="92">
      <c r="A92" s="37" t="s">
        <v>27</v>
      </c>
      <c r="B92" s="35" t="s">
        <v>426</v>
      </c>
      <c r="C92" s="36">
        <v>2000.0</v>
      </c>
      <c r="D92" s="35">
        <v>1.0</v>
      </c>
      <c r="E92" s="7" t="s">
        <v>7</v>
      </c>
      <c r="F92" s="36">
        <v>29.4186842</v>
      </c>
      <c r="G92" s="34"/>
    </row>
    <row r="93">
      <c r="A93" s="37" t="s">
        <v>28</v>
      </c>
      <c r="B93" s="35" t="s">
        <v>425</v>
      </c>
      <c r="C93" s="36">
        <v>2000.0</v>
      </c>
      <c r="D93" s="35">
        <v>1.0</v>
      </c>
      <c r="E93" s="7" t="s">
        <v>7</v>
      </c>
      <c r="F93" s="36">
        <v>22.332206</v>
      </c>
      <c r="G93" s="34"/>
    </row>
    <row r="94">
      <c r="A94" s="37" t="s">
        <v>29</v>
      </c>
      <c r="B94" s="35" t="s">
        <v>427</v>
      </c>
      <c r="C94" s="36">
        <v>2000.0</v>
      </c>
      <c r="D94" s="35">
        <v>1.0</v>
      </c>
      <c r="E94" s="7" t="s">
        <v>7</v>
      </c>
      <c r="F94" s="36">
        <v>31.1905152</v>
      </c>
      <c r="G94" s="34"/>
    </row>
    <row r="95">
      <c r="A95" s="37" t="s">
        <v>30</v>
      </c>
      <c r="B95" s="35" t="s">
        <v>428</v>
      </c>
      <c r="C95" s="36">
        <v>2000.0</v>
      </c>
      <c r="D95" s="35">
        <v>1.0</v>
      </c>
      <c r="E95" s="7" t="s">
        <v>7</v>
      </c>
      <c r="F95" s="36">
        <v>27.7561376</v>
      </c>
      <c r="G95" s="34"/>
    </row>
    <row r="96">
      <c r="A96" s="37" t="s">
        <v>31</v>
      </c>
      <c r="B96" s="35" t="s">
        <v>429</v>
      </c>
      <c r="C96" s="36">
        <v>2000.0</v>
      </c>
      <c r="D96" s="35">
        <v>1.0</v>
      </c>
      <c r="E96" s="7" t="s">
        <v>7</v>
      </c>
      <c r="F96" s="36">
        <v>25.5308071</v>
      </c>
      <c r="G96" s="34"/>
    </row>
    <row r="97">
      <c r="A97" s="37" t="s">
        <v>32</v>
      </c>
      <c r="B97" s="35" t="s">
        <v>430</v>
      </c>
      <c r="C97" s="36">
        <v>2000.0</v>
      </c>
      <c r="D97" s="35">
        <v>1.0</v>
      </c>
      <c r="E97" s="7" t="s">
        <v>7</v>
      </c>
      <c r="F97" s="36">
        <v>39.4687586</v>
      </c>
      <c r="G97" s="34"/>
    </row>
    <row r="98">
      <c r="A98" s="37" t="s">
        <v>33</v>
      </c>
      <c r="B98" s="35" t="s">
        <v>431</v>
      </c>
      <c r="C98" s="36">
        <v>2000.0</v>
      </c>
      <c r="D98" s="35">
        <v>1.0</v>
      </c>
      <c r="E98" s="7" t="s">
        <v>7</v>
      </c>
      <c r="F98" s="36">
        <v>36.6692784</v>
      </c>
      <c r="G98" s="34"/>
    </row>
    <row r="99">
      <c r="A99" s="37" t="s">
        <v>34</v>
      </c>
      <c r="B99" s="35" t="s">
        <v>432</v>
      </c>
      <c r="C99" s="36">
        <v>2000.0</v>
      </c>
      <c r="D99" s="35">
        <v>1.0</v>
      </c>
      <c r="E99" s="7" t="s">
        <v>7</v>
      </c>
      <c r="F99" s="36">
        <v>38.5119779</v>
      </c>
      <c r="G99" s="34"/>
    </row>
    <row r="100">
      <c r="A100" s="37" t="s">
        <v>35</v>
      </c>
      <c r="B100" s="35" t="s">
        <v>433</v>
      </c>
      <c r="C100" s="36">
        <v>2000.0</v>
      </c>
      <c r="D100" s="35">
        <v>1.0</v>
      </c>
      <c r="E100" s="7" t="s">
        <v>7</v>
      </c>
      <c r="F100" s="36">
        <v>28.8502801</v>
      </c>
      <c r="G100" s="34"/>
    </row>
    <row r="101">
      <c r="A101" s="37" t="s">
        <v>3</v>
      </c>
      <c r="B101" s="35" t="s">
        <v>418</v>
      </c>
      <c r="C101" s="36">
        <v>2001.0</v>
      </c>
      <c r="D101" s="35">
        <v>1.0</v>
      </c>
      <c r="E101" s="7" t="s">
        <v>7</v>
      </c>
      <c r="F101" s="36">
        <v>35.0814273</v>
      </c>
      <c r="G101" s="34"/>
    </row>
    <row r="102">
      <c r="A102" s="37" t="s">
        <v>4</v>
      </c>
      <c r="B102" s="35" t="s">
        <v>401</v>
      </c>
      <c r="C102" s="36">
        <v>2001.0</v>
      </c>
      <c r="D102" s="35">
        <v>1.0</v>
      </c>
      <c r="E102" s="7" t="s">
        <v>7</v>
      </c>
      <c r="F102" s="36">
        <v>22.4474449</v>
      </c>
      <c r="G102" s="34"/>
    </row>
    <row r="103">
      <c r="A103" s="37" t="s">
        <v>5</v>
      </c>
      <c r="B103" s="35" t="s">
        <v>402</v>
      </c>
      <c r="C103" s="36">
        <v>2001.0</v>
      </c>
      <c r="D103" s="35">
        <v>1.0</v>
      </c>
      <c r="E103" s="7" t="s">
        <v>7</v>
      </c>
      <c r="F103" s="36">
        <v>40.9459987</v>
      </c>
      <c r="G103" s="34"/>
    </row>
    <row r="104">
      <c r="A104" s="37" t="s">
        <v>6</v>
      </c>
      <c r="B104" s="35" t="s">
        <v>403</v>
      </c>
      <c r="C104" s="36">
        <v>2001.0</v>
      </c>
      <c r="D104" s="35">
        <v>1.0</v>
      </c>
      <c r="E104" s="7" t="s">
        <v>7</v>
      </c>
      <c r="F104" s="36">
        <v>34.01759</v>
      </c>
      <c r="G104" s="34"/>
    </row>
    <row r="105">
      <c r="A105" s="37" t="s">
        <v>7</v>
      </c>
      <c r="B105" s="35" t="s">
        <v>404</v>
      </c>
      <c r="C105" s="36">
        <v>2001.0</v>
      </c>
      <c r="D105" s="35">
        <v>1.0</v>
      </c>
      <c r="E105" s="7" t="s">
        <v>7</v>
      </c>
      <c r="F105" s="36">
        <v>22.513934</v>
      </c>
      <c r="G105" s="34"/>
    </row>
    <row r="106">
      <c r="A106" s="37" t="s">
        <v>8</v>
      </c>
      <c r="B106" s="35" t="s">
        <v>408</v>
      </c>
      <c r="C106" s="36">
        <v>2001.0</v>
      </c>
      <c r="D106" s="35">
        <v>1.0</v>
      </c>
      <c r="E106" s="7" t="s">
        <v>7</v>
      </c>
      <c r="F106" s="36">
        <v>26.6711753</v>
      </c>
      <c r="G106" s="34"/>
    </row>
    <row r="107">
      <c r="A107" s="37" t="s">
        <v>9</v>
      </c>
      <c r="B107" s="35" t="s">
        <v>409</v>
      </c>
      <c r="C107" s="36">
        <v>2001.0</v>
      </c>
      <c r="D107" s="35">
        <v>1.0</v>
      </c>
      <c r="E107" s="7" t="s">
        <v>7</v>
      </c>
      <c r="F107" s="36">
        <v>28.9664972</v>
      </c>
      <c r="G107" s="34"/>
    </row>
    <row r="108">
      <c r="A108" s="37" t="s">
        <v>10</v>
      </c>
      <c r="B108" s="35" t="s">
        <v>407</v>
      </c>
      <c r="C108" s="36">
        <v>2001.0</v>
      </c>
      <c r="D108" s="35">
        <v>1.0</v>
      </c>
      <c r="E108" s="7" t="s">
        <v>7</v>
      </c>
      <c r="F108" s="36">
        <v>55.6793838</v>
      </c>
      <c r="G108" s="34"/>
    </row>
    <row r="109">
      <c r="A109" s="37" t="s">
        <v>11</v>
      </c>
      <c r="B109" s="35" t="s">
        <v>406</v>
      </c>
      <c r="C109" s="36">
        <v>2001.0</v>
      </c>
      <c r="D109" s="35">
        <v>1.0</v>
      </c>
      <c r="E109" s="7" t="s">
        <v>7</v>
      </c>
      <c r="F109" s="36">
        <v>36.1320337</v>
      </c>
      <c r="G109" s="34"/>
    </row>
    <row r="110">
      <c r="A110" s="37" t="s">
        <v>12</v>
      </c>
      <c r="B110" s="35" t="s">
        <v>405</v>
      </c>
      <c r="C110" s="36">
        <v>2001.0</v>
      </c>
      <c r="D110" s="35">
        <v>1.0</v>
      </c>
      <c r="E110" s="7" t="s">
        <v>7</v>
      </c>
      <c r="F110" s="36">
        <v>40.5246644</v>
      </c>
      <c r="G110" s="34"/>
    </row>
    <row r="111">
      <c r="A111" s="37" t="s">
        <v>13</v>
      </c>
      <c r="B111" s="35" t="s">
        <v>410</v>
      </c>
      <c r="C111" s="36">
        <v>2001.0</v>
      </c>
      <c r="D111" s="35">
        <v>1.0</v>
      </c>
      <c r="E111" s="7" t="s">
        <v>7</v>
      </c>
      <c r="F111" s="36">
        <v>21.7324752</v>
      </c>
      <c r="G111" s="34"/>
    </row>
    <row r="112">
      <c r="A112" s="37" t="s">
        <v>14</v>
      </c>
      <c r="B112" s="35" t="s">
        <v>412</v>
      </c>
      <c r="C112" s="36">
        <v>2001.0</v>
      </c>
      <c r="D112" s="35">
        <v>1.0</v>
      </c>
      <c r="E112" s="7" t="s">
        <v>7</v>
      </c>
      <c r="F112" s="36">
        <v>29.9341136</v>
      </c>
      <c r="G112" s="34"/>
    </row>
    <row r="113">
      <c r="A113" s="37" t="s">
        <v>15</v>
      </c>
      <c r="B113" s="35" t="s">
        <v>411</v>
      </c>
      <c r="C113" s="36">
        <v>2001.0</v>
      </c>
      <c r="D113" s="35">
        <v>1.0</v>
      </c>
      <c r="E113" s="7" t="s">
        <v>7</v>
      </c>
      <c r="F113" s="36">
        <v>29.938534</v>
      </c>
      <c r="G113" s="34"/>
    </row>
    <row r="114">
      <c r="A114" s="37" t="s">
        <v>16</v>
      </c>
      <c r="B114" s="35" t="s">
        <v>413</v>
      </c>
      <c r="C114" s="36">
        <v>2001.0</v>
      </c>
      <c r="D114" s="35">
        <v>1.0</v>
      </c>
      <c r="E114" s="7" t="s">
        <v>7</v>
      </c>
      <c r="F114" s="36">
        <v>25.3478493</v>
      </c>
      <c r="G114" s="34"/>
    </row>
    <row r="115">
      <c r="A115" s="37" t="s">
        <v>17</v>
      </c>
      <c r="B115" s="35" t="s">
        <v>414</v>
      </c>
      <c r="C115" s="36">
        <v>2001.0</v>
      </c>
      <c r="D115" s="35">
        <v>1.0</v>
      </c>
      <c r="E115" s="7" t="s">
        <v>7</v>
      </c>
      <c r="F115" s="36">
        <v>35.4477366</v>
      </c>
      <c r="G115" s="34"/>
    </row>
    <row r="116">
      <c r="A116" s="37" t="s">
        <v>18</v>
      </c>
      <c r="B116" s="35" t="s">
        <v>415</v>
      </c>
      <c r="C116" s="36">
        <v>2001.0</v>
      </c>
      <c r="D116" s="35">
        <v>1.0</v>
      </c>
      <c r="E116" s="7" t="s">
        <v>7</v>
      </c>
      <c r="F116" s="36">
        <v>37.4210706</v>
      </c>
      <c r="G116" s="34"/>
    </row>
    <row r="117">
      <c r="A117" s="37" t="s">
        <v>19</v>
      </c>
      <c r="B117" s="35" t="s">
        <v>416</v>
      </c>
      <c r="C117" s="36">
        <v>2001.0</v>
      </c>
      <c r="D117" s="35">
        <v>1.0</v>
      </c>
      <c r="E117" s="7" t="s">
        <v>7</v>
      </c>
      <c r="F117" s="36">
        <v>27.0483279</v>
      </c>
      <c r="G117" s="34"/>
    </row>
    <row r="118">
      <c r="A118" s="37" t="s">
        <v>20</v>
      </c>
      <c r="B118" s="35" t="s">
        <v>417</v>
      </c>
      <c r="C118" s="36">
        <v>2001.0</v>
      </c>
      <c r="D118" s="35">
        <v>1.0</v>
      </c>
      <c r="E118" s="7" t="s">
        <v>7</v>
      </c>
      <c r="F118" s="36">
        <v>29.9746543</v>
      </c>
      <c r="G118" s="34"/>
    </row>
    <row r="119">
      <c r="A119" s="37" t="s">
        <v>21</v>
      </c>
      <c r="B119" s="35" t="s">
        <v>419</v>
      </c>
      <c r="C119" s="36">
        <v>2001.0</v>
      </c>
      <c r="D119" s="35">
        <v>1.0</v>
      </c>
      <c r="E119" s="7" t="s">
        <v>7</v>
      </c>
      <c r="F119" s="36">
        <v>31.6523594</v>
      </c>
      <c r="G119" s="34"/>
    </row>
    <row r="120">
      <c r="A120" s="37" t="s">
        <v>22</v>
      </c>
      <c r="B120" s="35" t="s">
        <v>420</v>
      </c>
      <c r="C120" s="36">
        <v>2001.0</v>
      </c>
      <c r="D120" s="35">
        <v>1.0</v>
      </c>
      <c r="E120" s="7" t="s">
        <v>7</v>
      </c>
      <c r="F120" s="36">
        <v>28.0909051</v>
      </c>
      <c r="G120" s="34"/>
    </row>
    <row r="121">
      <c r="A121" s="37" t="s">
        <v>23</v>
      </c>
      <c r="B121" s="35" t="s">
        <v>421</v>
      </c>
      <c r="C121" s="36">
        <v>2001.0</v>
      </c>
      <c r="D121" s="35">
        <v>1.0</v>
      </c>
      <c r="E121" s="7" t="s">
        <v>7</v>
      </c>
      <c r="F121" s="36">
        <v>50.9476345</v>
      </c>
      <c r="G121" s="34"/>
    </row>
    <row r="122">
      <c r="A122" s="37" t="s">
        <v>24</v>
      </c>
      <c r="B122" s="35" t="s">
        <v>422</v>
      </c>
      <c r="C122" s="36">
        <v>2001.0</v>
      </c>
      <c r="D122" s="35">
        <v>1.0</v>
      </c>
      <c r="E122" s="7" t="s">
        <v>7</v>
      </c>
      <c r="F122" s="36">
        <v>44.5475921</v>
      </c>
      <c r="G122" s="34"/>
    </row>
    <row r="123">
      <c r="A123" s="37" t="s">
        <v>25</v>
      </c>
      <c r="B123" s="35" t="s">
        <v>423</v>
      </c>
      <c r="C123" s="36">
        <v>2001.0</v>
      </c>
      <c r="D123" s="35">
        <v>1.0</v>
      </c>
      <c r="E123" s="7" t="s">
        <v>7</v>
      </c>
      <c r="F123" s="36">
        <v>28.7298139</v>
      </c>
      <c r="G123" s="34"/>
    </row>
    <row r="124">
      <c r="A124" s="37" t="s">
        <v>26</v>
      </c>
      <c r="B124" s="35" t="s">
        <v>424</v>
      </c>
      <c r="C124" s="36">
        <v>2001.0</v>
      </c>
      <c r="D124" s="35">
        <v>1.0</v>
      </c>
      <c r="E124" s="7" t="s">
        <v>7</v>
      </c>
      <c r="F124" s="36">
        <v>28.5305776</v>
      </c>
      <c r="G124" s="34"/>
    </row>
    <row r="125">
      <c r="A125" s="37" t="s">
        <v>27</v>
      </c>
      <c r="B125" s="35" t="s">
        <v>426</v>
      </c>
      <c r="C125" s="36">
        <v>2001.0</v>
      </c>
      <c r="D125" s="35">
        <v>1.0</v>
      </c>
      <c r="E125" s="7" t="s">
        <v>7</v>
      </c>
      <c r="F125" s="36">
        <v>32.9958407</v>
      </c>
      <c r="G125" s="34"/>
    </row>
    <row r="126">
      <c r="A126" s="37" t="s">
        <v>28</v>
      </c>
      <c r="B126" s="35" t="s">
        <v>425</v>
      </c>
      <c r="C126" s="36">
        <v>2001.0</v>
      </c>
      <c r="D126" s="35">
        <v>1.0</v>
      </c>
      <c r="E126" s="7" t="s">
        <v>7</v>
      </c>
      <c r="F126" s="36">
        <v>22.049499</v>
      </c>
      <c r="G126" s="34"/>
    </row>
    <row r="127">
      <c r="A127" s="37" t="s">
        <v>29</v>
      </c>
      <c r="B127" s="35" t="s">
        <v>427</v>
      </c>
      <c r="C127" s="36">
        <v>2001.0</v>
      </c>
      <c r="D127" s="35">
        <v>1.0</v>
      </c>
      <c r="E127" s="7" t="s">
        <v>7</v>
      </c>
      <c r="F127" s="36">
        <v>29.4721072</v>
      </c>
      <c r="G127" s="34"/>
    </row>
    <row r="128">
      <c r="A128" s="37" t="s">
        <v>30</v>
      </c>
      <c r="B128" s="35" t="s">
        <v>428</v>
      </c>
      <c r="C128" s="36">
        <v>2001.0</v>
      </c>
      <c r="D128" s="35">
        <v>1.0</v>
      </c>
      <c r="E128" s="7" t="s">
        <v>7</v>
      </c>
      <c r="F128" s="36">
        <v>27.3524242</v>
      </c>
      <c r="G128" s="34"/>
    </row>
    <row r="129">
      <c r="A129" s="37" t="s">
        <v>31</v>
      </c>
      <c r="B129" s="35" t="s">
        <v>429</v>
      </c>
      <c r="C129" s="36">
        <v>2001.0</v>
      </c>
      <c r="D129" s="35">
        <v>1.0</v>
      </c>
      <c r="E129" s="7" t="s">
        <v>7</v>
      </c>
      <c r="F129" s="36">
        <v>27.1379423</v>
      </c>
      <c r="G129" s="34"/>
    </row>
    <row r="130">
      <c r="A130" s="37" t="s">
        <v>32</v>
      </c>
      <c r="B130" s="35" t="s">
        <v>430</v>
      </c>
      <c r="C130" s="36">
        <v>2001.0</v>
      </c>
      <c r="D130" s="35">
        <v>1.0</v>
      </c>
      <c r="E130" s="7" t="s">
        <v>7</v>
      </c>
      <c r="F130" s="36">
        <v>38.4618834</v>
      </c>
      <c r="G130" s="34"/>
    </row>
    <row r="131">
      <c r="A131" s="37" t="s">
        <v>33</v>
      </c>
      <c r="B131" s="35" t="s">
        <v>431</v>
      </c>
      <c r="C131" s="36">
        <v>2001.0</v>
      </c>
      <c r="D131" s="35">
        <v>1.0</v>
      </c>
      <c r="E131" s="7" t="s">
        <v>7</v>
      </c>
      <c r="F131" s="36">
        <v>35.9453173</v>
      </c>
      <c r="G131" s="34"/>
    </row>
    <row r="132">
      <c r="A132" s="37" t="s">
        <v>34</v>
      </c>
      <c r="B132" s="35" t="s">
        <v>432</v>
      </c>
      <c r="C132" s="36">
        <v>2001.0</v>
      </c>
      <c r="D132" s="35">
        <v>1.0</v>
      </c>
      <c r="E132" s="7" t="s">
        <v>7</v>
      </c>
      <c r="F132" s="36">
        <v>39.7585803</v>
      </c>
      <c r="G132" s="34"/>
    </row>
    <row r="133">
      <c r="A133" s="37" t="s">
        <v>35</v>
      </c>
      <c r="B133" s="35" t="s">
        <v>433</v>
      </c>
      <c r="C133" s="36">
        <v>2001.0</v>
      </c>
      <c r="D133" s="35">
        <v>1.0</v>
      </c>
      <c r="E133" s="7" t="s">
        <v>7</v>
      </c>
      <c r="F133" s="36">
        <v>28.9377953</v>
      </c>
      <c r="G133" s="34"/>
    </row>
    <row r="134">
      <c r="A134" s="37" t="s">
        <v>3</v>
      </c>
      <c r="B134" s="35" t="s">
        <v>418</v>
      </c>
      <c r="C134" s="36">
        <v>2002.0</v>
      </c>
      <c r="D134" s="35">
        <v>1.0</v>
      </c>
      <c r="E134" s="7" t="s">
        <v>7</v>
      </c>
      <c r="F134" s="36">
        <v>35.3117393</v>
      </c>
      <c r="G134" s="34"/>
    </row>
    <row r="135">
      <c r="A135" s="37" t="s">
        <v>4</v>
      </c>
      <c r="B135" s="35" t="s">
        <v>401</v>
      </c>
      <c r="C135" s="36">
        <v>2002.0</v>
      </c>
      <c r="D135" s="35">
        <v>1.0</v>
      </c>
      <c r="E135" s="7" t="s">
        <v>7</v>
      </c>
      <c r="F135" s="36">
        <v>22.6921668</v>
      </c>
      <c r="G135" s="34"/>
    </row>
    <row r="136">
      <c r="A136" s="37" t="s">
        <v>5</v>
      </c>
      <c r="B136" s="35" t="s">
        <v>402</v>
      </c>
      <c r="C136" s="36">
        <v>2002.0</v>
      </c>
      <c r="D136" s="35">
        <v>1.0</v>
      </c>
      <c r="E136" s="7" t="s">
        <v>7</v>
      </c>
      <c r="F136" s="36">
        <v>41.9321925</v>
      </c>
      <c r="G136" s="34"/>
    </row>
    <row r="137">
      <c r="A137" s="37" t="s">
        <v>6</v>
      </c>
      <c r="B137" s="35" t="s">
        <v>403</v>
      </c>
      <c r="C137" s="36">
        <v>2002.0</v>
      </c>
      <c r="D137" s="35">
        <v>1.0</v>
      </c>
      <c r="E137" s="7" t="s">
        <v>7</v>
      </c>
      <c r="F137" s="36">
        <v>27.3331323</v>
      </c>
      <c r="G137" s="34"/>
    </row>
    <row r="138">
      <c r="A138" s="37" t="s">
        <v>7</v>
      </c>
      <c r="B138" s="35" t="s">
        <v>404</v>
      </c>
      <c r="C138" s="36">
        <v>2002.0</v>
      </c>
      <c r="D138" s="35">
        <v>1.0</v>
      </c>
      <c r="E138" s="7" t="s">
        <v>7</v>
      </c>
      <c r="F138" s="36">
        <v>29.4977119</v>
      </c>
      <c r="G138" s="34"/>
    </row>
    <row r="139">
      <c r="A139" s="37" t="s">
        <v>8</v>
      </c>
      <c r="B139" s="35" t="s">
        <v>408</v>
      </c>
      <c r="C139" s="36">
        <v>2002.0</v>
      </c>
      <c r="D139" s="35">
        <v>1.0</v>
      </c>
      <c r="E139" s="7" t="s">
        <v>7</v>
      </c>
      <c r="F139" s="36">
        <v>27.750677</v>
      </c>
      <c r="G139" s="34"/>
    </row>
    <row r="140">
      <c r="A140" s="37" t="s">
        <v>9</v>
      </c>
      <c r="B140" s="35" t="s">
        <v>409</v>
      </c>
      <c r="C140" s="36">
        <v>2002.0</v>
      </c>
      <c r="D140" s="35">
        <v>1.0</v>
      </c>
      <c r="E140" s="7" t="s">
        <v>7</v>
      </c>
      <c r="F140" s="36">
        <v>29.6674548</v>
      </c>
      <c r="G140" s="34"/>
    </row>
    <row r="141">
      <c r="A141" s="37" t="s">
        <v>10</v>
      </c>
      <c r="B141" s="35" t="s">
        <v>407</v>
      </c>
      <c r="C141" s="36">
        <v>2002.0</v>
      </c>
      <c r="D141" s="35">
        <v>1.0</v>
      </c>
      <c r="E141" s="7" t="s">
        <v>7</v>
      </c>
      <c r="F141" s="36">
        <v>50.7679777</v>
      </c>
      <c r="G141" s="34"/>
    </row>
    <row r="142">
      <c r="A142" s="37" t="s">
        <v>11</v>
      </c>
      <c r="B142" s="35" t="s">
        <v>406</v>
      </c>
      <c r="C142" s="36">
        <v>2002.0</v>
      </c>
      <c r="D142" s="35">
        <v>1.0</v>
      </c>
      <c r="E142" s="7" t="s">
        <v>7</v>
      </c>
      <c r="F142" s="36">
        <v>38.2753289</v>
      </c>
      <c r="G142" s="34"/>
    </row>
    <row r="143">
      <c r="A143" s="37" t="s">
        <v>12</v>
      </c>
      <c r="B143" s="35" t="s">
        <v>405</v>
      </c>
      <c r="C143" s="36">
        <v>2002.0</v>
      </c>
      <c r="D143" s="35">
        <v>1.0</v>
      </c>
      <c r="E143" s="7" t="s">
        <v>7</v>
      </c>
      <c r="F143" s="36">
        <v>38.2400563</v>
      </c>
      <c r="G143" s="34"/>
    </row>
    <row r="144">
      <c r="A144" s="37" t="s">
        <v>13</v>
      </c>
      <c r="B144" s="35" t="s">
        <v>410</v>
      </c>
      <c r="C144" s="36">
        <v>2002.0</v>
      </c>
      <c r="D144" s="35">
        <v>1.0</v>
      </c>
      <c r="E144" s="7" t="s">
        <v>7</v>
      </c>
      <c r="F144" s="36">
        <v>21.2160593</v>
      </c>
      <c r="G144" s="34"/>
    </row>
    <row r="145">
      <c r="A145" s="37" t="s">
        <v>14</v>
      </c>
      <c r="B145" s="35" t="s">
        <v>412</v>
      </c>
      <c r="C145" s="36">
        <v>2002.0</v>
      </c>
      <c r="D145" s="35">
        <v>1.0</v>
      </c>
      <c r="E145" s="7" t="s">
        <v>7</v>
      </c>
      <c r="F145" s="36">
        <v>31.9749841</v>
      </c>
      <c r="G145" s="34"/>
    </row>
    <row r="146">
      <c r="A146" s="37" t="s">
        <v>15</v>
      </c>
      <c r="B146" s="35" t="s">
        <v>411</v>
      </c>
      <c r="C146" s="36">
        <v>2002.0</v>
      </c>
      <c r="D146" s="35">
        <v>1.0</v>
      </c>
      <c r="E146" s="7" t="s">
        <v>7</v>
      </c>
      <c r="F146" s="36">
        <v>28.848531</v>
      </c>
      <c r="G146" s="34"/>
    </row>
    <row r="147">
      <c r="A147" s="37" t="s">
        <v>16</v>
      </c>
      <c r="B147" s="35" t="s">
        <v>413</v>
      </c>
      <c r="C147" s="36">
        <v>2002.0</v>
      </c>
      <c r="D147" s="35">
        <v>1.0</v>
      </c>
      <c r="E147" s="7" t="s">
        <v>7</v>
      </c>
      <c r="F147" s="36">
        <v>30.4688992</v>
      </c>
      <c r="G147" s="34"/>
    </row>
    <row r="148">
      <c r="A148" s="37" t="s">
        <v>17</v>
      </c>
      <c r="B148" s="35" t="s">
        <v>414</v>
      </c>
      <c r="C148" s="36">
        <v>2002.0</v>
      </c>
      <c r="D148" s="35">
        <v>1.0</v>
      </c>
      <c r="E148" s="7" t="s">
        <v>7</v>
      </c>
      <c r="F148" s="36">
        <v>36.2646777</v>
      </c>
      <c r="G148" s="34"/>
    </row>
    <row r="149">
      <c r="A149" s="37" t="s">
        <v>18</v>
      </c>
      <c r="B149" s="35" t="s">
        <v>415</v>
      </c>
      <c r="C149" s="36">
        <v>2002.0</v>
      </c>
      <c r="D149" s="35">
        <v>1.0</v>
      </c>
      <c r="E149" s="7" t="s">
        <v>7</v>
      </c>
      <c r="F149" s="36">
        <v>36.0259413</v>
      </c>
      <c r="G149" s="34"/>
    </row>
    <row r="150">
      <c r="A150" s="37" t="s">
        <v>19</v>
      </c>
      <c r="B150" s="35" t="s">
        <v>416</v>
      </c>
      <c r="C150" s="36">
        <v>2002.0</v>
      </c>
      <c r="D150" s="35">
        <v>1.0</v>
      </c>
      <c r="E150" s="7" t="s">
        <v>7</v>
      </c>
      <c r="F150" s="36">
        <v>27.8138713</v>
      </c>
      <c r="G150" s="34"/>
    </row>
    <row r="151">
      <c r="A151" s="37" t="s">
        <v>20</v>
      </c>
      <c r="B151" s="35" t="s">
        <v>417</v>
      </c>
      <c r="C151" s="36">
        <v>2002.0</v>
      </c>
      <c r="D151" s="35">
        <v>1.0</v>
      </c>
      <c r="E151" s="7" t="s">
        <v>7</v>
      </c>
      <c r="F151" s="36">
        <v>32.619911</v>
      </c>
      <c r="G151" s="34"/>
    </row>
    <row r="152">
      <c r="A152" s="37" t="s">
        <v>21</v>
      </c>
      <c r="B152" s="35" t="s">
        <v>419</v>
      </c>
      <c r="C152" s="36">
        <v>2002.0</v>
      </c>
      <c r="D152" s="35">
        <v>1.0</v>
      </c>
      <c r="E152" s="7" t="s">
        <v>7</v>
      </c>
      <c r="F152" s="36">
        <v>34.6058249</v>
      </c>
      <c r="G152" s="34"/>
    </row>
    <row r="153">
      <c r="A153" s="37" t="s">
        <v>22</v>
      </c>
      <c r="B153" s="35" t="s">
        <v>420</v>
      </c>
      <c r="C153" s="36">
        <v>2002.0</v>
      </c>
      <c r="D153" s="35">
        <v>1.0</v>
      </c>
      <c r="E153" s="7" t="s">
        <v>7</v>
      </c>
      <c r="F153" s="36">
        <v>28.4593422</v>
      </c>
      <c r="G153" s="34"/>
    </row>
    <row r="154">
      <c r="A154" s="37" t="s">
        <v>23</v>
      </c>
      <c r="B154" s="35" t="s">
        <v>421</v>
      </c>
      <c r="C154" s="36">
        <v>2002.0</v>
      </c>
      <c r="D154" s="35">
        <v>1.0</v>
      </c>
      <c r="E154" s="7" t="s">
        <v>7</v>
      </c>
      <c r="F154" s="36">
        <v>53.0150411</v>
      </c>
      <c r="G154" s="34"/>
    </row>
    <row r="155">
      <c r="A155" s="37" t="s">
        <v>24</v>
      </c>
      <c r="B155" s="35" t="s">
        <v>422</v>
      </c>
      <c r="C155" s="36">
        <v>2002.0</v>
      </c>
      <c r="D155" s="35">
        <v>1.0</v>
      </c>
      <c r="E155" s="7" t="s">
        <v>7</v>
      </c>
      <c r="F155" s="36">
        <v>46.7205608</v>
      </c>
      <c r="G155" s="34"/>
    </row>
    <row r="156">
      <c r="A156" s="37" t="s">
        <v>25</v>
      </c>
      <c r="B156" s="35" t="s">
        <v>423</v>
      </c>
      <c r="C156" s="36">
        <v>2002.0</v>
      </c>
      <c r="D156" s="35">
        <v>1.0</v>
      </c>
      <c r="E156" s="7" t="s">
        <v>7</v>
      </c>
      <c r="F156" s="36">
        <v>28.7691595</v>
      </c>
      <c r="G156" s="34"/>
    </row>
    <row r="157">
      <c r="A157" s="37" t="s">
        <v>26</v>
      </c>
      <c r="B157" s="35" t="s">
        <v>424</v>
      </c>
      <c r="C157" s="36">
        <v>2002.0</v>
      </c>
      <c r="D157" s="35">
        <v>1.0</v>
      </c>
      <c r="E157" s="7" t="s">
        <v>7</v>
      </c>
      <c r="F157" s="36">
        <v>23.5198795</v>
      </c>
      <c r="G157" s="34"/>
    </row>
    <row r="158">
      <c r="A158" s="37" t="s">
        <v>27</v>
      </c>
      <c r="B158" s="35" t="s">
        <v>426</v>
      </c>
      <c r="C158" s="36">
        <v>2002.0</v>
      </c>
      <c r="D158" s="35">
        <v>1.0</v>
      </c>
      <c r="E158" s="7" t="s">
        <v>7</v>
      </c>
      <c r="F158" s="36">
        <v>33.4845985</v>
      </c>
      <c r="G158" s="34"/>
    </row>
    <row r="159">
      <c r="A159" s="37" t="s">
        <v>28</v>
      </c>
      <c r="B159" s="35" t="s">
        <v>425</v>
      </c>
      <c r="C159" s="36">
        <v>2002.0</v>
      </c>
      <c r="D159" s="35">
        <v>1.0</v>
      </c>
      <c r="E159" s="7" t="s">
        <v>7</v>
      </c>
      <c r="F159" s="36">
        <v>23.9296644</v>
      </c>
      <c r="G159" s="34"/>
    </row>
    <row r="160">
      <c r="A160" s="37" t="s">
        <v>29</v>
      </c>
      <c r="B160" s="35" t="s">
        <v>427</v>
      </c>
      <c r="C160" s="36">
        <v>2002.0</v>
      </c>
      <c r="D160" s="35">
        <v>1.0</v>
      </c>
      <c r="E160" s="7" t="s">
        <v>7</v>
      </c>
      <c r="F160" s="36">
        <v>32.0653167</v>
      </c>
      <c r="G160" s="34"/>
    </row>
    <row r="161">
      <c r="A161" s="37" t="s">
        <v>30</v>
      </c>
      <c r="B161" s="35" t="s">
        <v>428</v>
      </c>
      <c r="C161" s="36">
        <v>2002.0</v>
      </c>
      <c r="D161" s="35">
        <v>1.0</v>
      </c>
      <c r="E161" s="7" t="s">
        <v>7</v>
      </c>
      <c r="F161" s="36">
        <v>30.8502126</v>
      </c>
      <c r="G161" s="34"/>
    </row>
    <row r="162">
      <c r="A162" s="37" t="s">
        <v>31</v>
      </c>
      <c r="B162" s="35" t="s">
        <v>429</v>
      </c>
      <c r="C162" s="36">
        <v>2002.0</v>
      </c>
      <c r="D162" s="35">
        <v>1.0</v>
      </c>
      <c r="E162" s="7" t="s">
        <v>7</v>
      </c>
      <c r="F162" s="36">
        <v>22.9645426</v>
      </c>
      <c r="G162" s="34"/>
    </row>
    <row r="163">
      <c r="A163" s="37" t="s">
        <v>32</v>
      </c>
      <c r="B163" s="35" t="s">
        <v>430</v>
      </c>
      <c r="C163" s="36">
        <v>2002.0</v>
      </c>
      <c r="D163" s="35">
        <v>1.0</v>
      </c>
      <c r="E163" s="7" t="s">
        <v>7</v>
      </c>
      <c r="F163" s="36">
        <v>39.1019997</v>
      </c>
      <c r="G163" s="34"/>
    </row>
    <row r="164">
      <c r="A164" s="37" t="s">
        <v>33</v>
      </c>
      <c r="B164" s="35" t="s">
        <v>431</v>
      </c>
      <c r="C164" s="36">
        <v>2002.0</v>
      </c>
      <c r="D164" s="35">
        <v>1.0</v>
      </c>
      <c r="E164" s="7" t="s">
        <v>7</v>
      </c>
      <c r="F164" s="36">
        <v>36.7822846</v>
      </c>
      <c r="G164" s="34"/>
    </row>
    <row r="165">
      <c r="A165" s="37" t="s">
        <v>34</v>
      </c>
      <c r="B165" s="35" t="s">
        <v>432</v>
      </c>
      <c r="C165" s="36">
        <v>2002.0</v>
      </c>
      <c r="D165" s="35">
        <v>1.0</v>
      </c>
      <c r="E165" s="7" t="s">
        <v>7</v>
      </c>
      <c r="F165" s="36">
        <v>37.4030823</v>
      </c>
      <c r="G165" s="34"/>
    </row>
    <row r="166">
      <c r="A166" s="37" t="s">
        <v>35</v>
      </c>
      <c r="B166" s="35" t="s">
        <v>433</v>
      </c>
      <c r="C166" s="36">
        <v>2002.0</v>
      </c>
      <c r="D166" s="35">
        <v>1.0</v>
      </c>
      <c r="E166" s="7" t="s">
        <v>7</v>
      </c>
      <c r="F166" s="36">
        <v>34.9442112</v>
      </c>
      <c r="G166" s="34"/>
    </row>
    <row r="167">
      <c r="A167" s="37" t="s">
        <v>3</v>
      </c>
      <c r="B167" s="35" t="s">
        <v>418</v>
      </c>
      <c r="C167" s="36">
        <v>2003.0</v>
      </c>
      <c r="D167" s="35">
        <v>1.0</v>
      </c>
      <c r="E167" s="7" t="s">
        <v>7</v>
      </c>
      <c r="F167" s="36">
        <v>34.7179769</v>
      </c>
      <c r="G167" s="34"/>
    </row>
    <row r="168">
      <c r="A168" s="37" t="s">
        <v>4</v>
      </c>
      <c r="B168" s="35" t="s">
        <v>401</v>
      </c>
      <c r="C168" s="36">
        <v>2003.0</v>
      </c>
      <c r="D168" s="35">
        <v>1.0</v>
      </c>
      <c r="E168" s="7" t="s">
        <v>7</v>
      </c>
      <c r="F168" s="36">
        <v>23.011362</v>
      </c>
      <c r="G168" s="34"/>
    </row>
    <row r="169">
      <c r="A169" s="37" t="s">
        <v>5</v>
      </c>
      <c r="B169" s="35" t="s">
        <v>402</v>
      </c>
      <c r="C169" s="36">
        <v>2003.0</v>
      </c>
      <c r="D169" s="35">
        <v>1.0</v>
      </c>
      <c r="E169" s="7" t="s">
        <v>7</v>
      </c>
      <c r="F169" s="36">
        <v>43.8154999</v>
      </c>
      <c r="G169" s="34"/>
    </row>
    <row r="170">
      <c r="A170" s="37" t="s">
        <v>6</v>
      </c>
      <c r="B170" s="35" t="s">
        <v>403</v>
      </c>
      <c r="C170" s="36">
        <v>2003.0</v>
      </c>
      <c r="D170" s="35">
        <v>1.0</v>
      </c>
      <c r="E170" s="7" t="s">
        <v>7</v>
      </c>
      <c r="F170" s="36">
        <v>40.1263982</v>
      </c>
      <c r="G170" s="34"/>
    </row>
    <row r="171">
      <c r="A171" s="37" t="s">
        <v>7</v>
      </c>
      <c r="B171" s="35" t="s">
        <v>404</v>
      </c>
      <c r="C171" s="36">
        <v>2003.0</v>
      </c>
      <c r="D171" s="35">
        <v>1.0</v>
      </c>
      <c r="E171" s="7" t="s">
        <v>7</v>
      </c>
      <c r="F171" s="36">
        <v>29.0247547</v>
      </c>
      <c r="G171" s="34"/>
    </row>
    <row r="172">
      <c r="A172" s="37" t="s">
        <v>8</v>
      </c>
      <c r="B172" s="35" t="s">
        <v>408</v>
      </c>
      <c r="C172" s="36">
        <v>2003.0</v>
      </c>
      <c r="D172" s="35">
        <v>1.0</v>
      </c>
      <c r="E172" s="7" t="s">
        <v>7</v>
      </c>
      <c r="F172" s="36">
        <v>26.097999</v>
      </c>
      <c r="G172" s="34"/>
    </row>
    <row r="173">
      <c r="A173" s="37" t="s">
        <v>9</v>
      </c>
      <c r="B173" s="35" t="s">
        <v>409</v>
      </c>
      <c r="C173" s="36">
        <v>2003.0</v>
      </c>
      <c r="D173" s="35">
        <v>1.0</v>
      </c>
      <c r="E173" s="7" t="s">
        <v>7</v>
      </c>
      <c r="F173" s="36">
        <v>30.3405056</v>
      </c>
      <c r="G173" s="34"/>
    </row>
    <row r="174">
      <c r="A174" s="37" t="s">
        <v>10</v>
      </c>
      <c r="B174" s="35" t="s">
        <v>407</v>
      </c>
      <c r="C174" s="36">
        <v>2003.0</v>
      </c>
      <c r="D174" s="35">
        <v>1.0</v>
      </c>
      <c r="E174" s="7" t="s">
        <v>7</v>
      </c>
      <c r="F174" s="36">
        <v>52.7376633</v>
      </c>
      <c r="G174" s="34"/>
    </row>
    <row r="175">
      <c r="A175" s="37" t="s">
        <v>11</v>
      </c>
      <c r="B175" s="35" t="s">
        <v>406</v>
      </c>
      <c r="C175" s="36">
        <v>2003.0</v>
      </c>
      <c r="D175" s="35">
        <v>1.0</v>
      </c>
      <c r="E175" s="7" t="s">
        <v>7</v>
      </c>
      <c r="F175" s="36">
        <v>37.9812468</v>
      </c>
      <c r="G175" s="34"/>
    </row>
    <row r="176">
      <c r="A176" s="37" t="s">
        <v>12</v>
      </c>
      <c r="B176" s="35" t="s">
        <v>405</v>
      </c>
      <c r="C176" s="36">
        <v>2003.0</v>
      </c>
      <c r="D176" s="35">
        <v>1.0</v>
      </c>
      <c r="E176" s="7" t="s">
        <v>7</v>
      </c>
      <c r="F176" s="36">
        <v>36.8583447</v>
      </c>
      <c r="G176" s="34"/>
    </row>
    <row r="177">
      <c r="A177" s="37" t="s">
        <v>13</v>
      </c>
      <c r="B177" s="35" t="s">
        <v>410</v>
      </c>
      <c r="C177" s="36">
        <v>2003.0</v>
      </c>
      <c r="D177" s="35">
        <v>1.0</v>
      </c>
      <c r="E177" s="7" t="s">
        <v>7</v>
      </c>
      <c r="F177" s="36">
        <v>19.982095</v>
      </c>
      <c r="G177" s="34"/>
    </row>
    <row r="178">
      <c r="A178" s="37" t="s">
        <v>14</v>
      </c>
      <c r="B178" s="35" t="s">
        <v>412</v>
      </c>
      <c r="C178" s="36">
        <v>2003.0</v>
      </c>
      <c r="D178" s="35">
        <v>1.0</v>
      </c>
      <c r="E178" s="7" t="s">
        <v>7</v>
      </c>
      <c r="F178" s="36">
        <v>32.7882274</v>
      </c>
      <c r="G178" s="34"/>
    </row>
    <row r="179">
      <c r="A179" s="37" t="s">
        <v>15</v>
      </c>
      <c r="B179" s="35" t="s">
        <v>411</v>
      </c>
      <c r="C179" s="36">
        <v>2003.0</v>
      </c>
      <c r="D179" s="35">
        <v>1.0</v>
      </c>
      <c r="E179" s="7" t="s">
        <v>7</v>
      </c>
      <c r="F179" s="36">
        <v>28.4701517</v>
      </c>
      <c r="G179" s="34"/>
    </row>
    <row r="180">
      <c r="A180" s="37" t="s">
        <v>16</v>
      </c>
      <c r="B180" s="35" t="s">
        <v>413</v>
      </c>
      <c r="C180" s="36">
        <v>2003.0</v>
      </c>
      <c r="D180" s="35">
        <v>1.0</v>
      </c>
      <c r="E180" s="7" t="s">
        <v>7</v>
      </c>
      <c r="F180" s="36">
        <v>22.4012911</v>
      </c>
      <c r="G180" s="34"/>
    </row>
    <row r="181">
      <c r="A181" s="37" t="s">
        <v>17</v>
      </c>
      <c r="B181" s="35" t="s">
        <v>414</v>
      </c>
      <c r="C181" s="36">
        <v>2003.0</v>
      </c>
      <c r="D181" s="35">
        <v>1.0</v>
      </c>
      <c r="E181" s="7" t="s">
        <v>7</v>
      </c>
      <c r="F181" s="36">
        <v>37.4142571</v>
      </c>
      <c r="G181" s="34"/>
    </row>
    <row r="182">
      <c r="A182" s="37" t="s">
        <v>18</v>
      </c>
      <c r="B182" s="35" t="s">
        <v>415</v>
      </c>
      <c r="C182" s="36">
        <v>2003.0</v>
      </c>
      <c r="D182" s="35">
        <v>1.0</v>
      </c>
      <c r="E182" s="7" t="s">
        <v>7</v>
      </c>
      <c r="F182" s="36">
        <v>34.0184939</v>
      </c>
      <c r="G182" s="34"/>
    </row>
    <row r="183">
      <c r="A183" s="37" t="s">
        <v>19</v>
      </c>
      <c r="B183" s="35" t="s">
        <v>416</v>
      </c>
      <c r="C183" s="36">
        <v>2003.0</v>
      </c>
      <c r="D183" s="35">
        <v>1.0</v>
      </c>
      <c r="E183" s="7" t="s">
        <v>7</v>
      </c>
      <c r="F183" s="36">
        <v>26.0360377</v>
      </c>
      <c r="G183" s="34"/>
    </row>
    <row r="184">
      <c r="A184" s="37" t="s">
        <v>20</v>
      </c>
      <c r="B184" s="35" t="s">
        <v>417</v>
      </c>
      <c r="C184" s="36">
        <v>2003.0</v>
      </c>
      <c r="D184" s="35">
        <v>1.0</v>
      </c>
      <c r="E184" s="7" t="s">
        <v>7</v>
      </c>
      <c r="F184" s="36">
        <v>24.850448</v>
      </c>
      <c r="G184" s="34"/>
    </row>
    <row r="185">
      <c r="A185" s="37" t="s">
        <v>21</v>
      </c>
      <c r="B185" s="35" t="s">
        <v>419</v>
      </c>
      <c r="C185" s="36">
        <v>2003.0</v>
      </c>
      <c r="D185" s="35">
        <v>1.0</v>
      </c>
      <c r="E185" s="7" t="s">
        <v>7</v>
      </c>
      <c r="F185" s="36">
        <v>37.0756865</v>
      </c>
      <c r="G185" s="34"/>
    </row>
    <row r="186">
      <c r="A186" s="37" t="s">
        <v>22</v>
      </c>
      <c r="B186" s="35" t="s">
        <v>420</v>
      </c>
      <c r="C186" s="36">
        <v>2003.0</v>
      </c>
      <c r="D186" s="35">
        <v>1.0</v>
      </c>
      <c r="E186" s="7" t="s">
        <v>7</v>
      </c>
      <c r="F186" s="36">
        <v>29.3153267</v>
      </c>
      <c r="G186" s="34"/>
    </row>
    <row r="187">
      <c r="A187" s="37" t="s">
        <v>23</v>
      </c>
      <c r="B187" s="35" t="s">
        <v>421</v>
      </c>
      <c r="C187" s="36">
        <v>2003.0</v>
      </c>
      <c r="D187" s="35">
        <v>1.0</v>
      </c>
      <c r="E187" s="7" t="s">
        <v>7</v>
      </c>
      <c r="F187" s="36">
        <v>50.2464302</v>
      </c>
      <c r="G187" s="34"/>
    </row>
    <row r="188">
      <c r="A188" s="37" t="s">
        <v>24</v>
      </c>
      <c r="B188" s="35" t="s">
        <v>422</v>
      </c>
      <c r="C188" s="36">
        <v>2003.0</v>
      </c>
      <c r="D188" s="35">
        <v>1.0</v>
      </c>
      <c r="E188" s="7" t="s">
        <v>7</v>
      </c>
      <c r="F188" s="36">
        <v>42.1614719</v>
      </c>
      <c r="G188" s="34"/>
    </row>
    <row r="189">
      <c r="A189" s="37" t="s">
        <v>25</v>
      </c>
      <c r="B189" s="35" t="s">
        <v>423</v>
      </c>
      <c r="C189" s="36">
        <v>2003.0</v>
      </c>
      <c r="D189" s="35">
        <v>1.0</v>
      </c>
      <c r="E189" s="7" t="s">
        <v>7</v>
      </c>
      <c r="F189" s="36">
        <v>30.4859262</v>
      </c>
      <c r="G189" s="34"/>
    </row>
    <row r="190">
      <c r="A190" s="37" t="s">
        <v>26</v>
      </c>
      <c r="B190" s="35" t="s">
        <v>424</v>
      </c>
      <c r="C190" s="36">
        <v>2003.0</v>
      </c>
      <c r="D190" s="35">
        <v>1.0</v>
      </c>
      <c r="E190" s="7" t="s">
        <v>7</v>
      </c>
      <c r="F190" s="36">
        <v>25.8541785</v>
      </c>
      <c r="G190" s="34"/>
    </row>
    <row r="191">
      <c r="A191" s="37" t="s">
        <v>27</v>
      </c>
      <c r="B191" s="35" t="s">
        <v>426</v>
      </c>
      <c r="C191" s="36">
        <v>2003.0</v>
      </c>
      <c r="D191" s="35">
        <v>1.0</v>
      </c>
      <c r="E191" s="7" t="s">
        <v>7</v>
      </c>
      <c r="F191" s="36">
        <v>34.5738382</v>
      </c>
      <c r="G191" s="34"/>
    </row>
    <row r="192">
      <c r="A192" s="37" t="s">
        <v>28</v>
      </c>
      <c r="B192" s="35" t="s">
        <v>425</v>
      </c>
      <c r="C192" s="36">
        <v>2003.0</v>
      </c>
      <c r="D192" s="35">
        <v>1.0</v>
      </c>
      <c r="E192" s="7" t="s">
        <v>7</v>
      </c>
      <c r="F192" s="36">
        <v>25.3212131</v>
      </c>
      <c r="G192" s="34"/>
    </row>
    <row r="193">
      <c r="A193" s="37" t="s">
        <v>29</v>
      </c>
      <c r="B193" s="35" t="s">
        <v>427</v>
      </c>
      <c r="C193" s="36">
        <v>2003.0</v>
      </c>
      <c r="D193" s="35">
        <v>1.0</v>
      </c>
      <c r="E193" s="7" t="s">
        <v>7</v>
      </c>
      <c r="F193" s="36">
        <v>38.3742044</v>
      </c>
      <c r="G193" s="34"/>
    </row>
    <row r="194">
      <c r="A194" s="37" t="s">
        <v>30</v>
      </c>
      <c r="B194" s="35" t="s">
        <v>428</v>
      </c>
      <c r="C194" s="36">
        <v>2003.0</v>
      </c>
      <c r="D194" s="35">
        <v>1.0</v>
      </c>
      <c r="E194" s="7" t="s">
        <v>7</v>
      </c>
      <c r="F194" s="36">
        <v>34.1976887</v>
      </c>
      <c r="G194" s="34"/>
    </row>
    <row r="195">
      <c r="A195" s="37" t="s">
        <v>31</v>
      </c>
      <c r="B195" s="35" t="s">
        <v>429</v>
      </c>
      <c r="C195" s="36">
        <v>2003.0</v>
      </c>
      <c r="D195" s="35">
        <v>1.0</v>
      </c>
      <c r="E195" s="7" t="s">
        <v>7</v>
      </c>
      <c r="F195" s="36">
        <v>23.2509506</v>
      </c>
      <c r="G195" s="34"/>
    </row>
    <row r="196">
      <c r="A196" s="37" t="s">
        <v>32</v>
      </c>
      <c r="B196" s="35" t="s">
        <v>430</v>
      </c>
      <c r="C196" s="36">
        <v>2003.0</v>
      </c>
      <c r="D196" s="35">
        <v>1.0</v>
      </c>
      <c r="E196" s="7" t="s">
        <v>7</v>
      </c>
      <c r="F196" s="36">
        <v>35.1182569</v>
      </c>
      <c r="G196" s="34"/>
    </row>
    <row r="197">
      <c r="A197" s="37" t="s">
        <v>33</v>
      </c>
      <c r="B197" s="35" t="s">
        <v>431</v>
      </c>
      <c r="C197" s="36">
        <v>2003.0</v>
      </c>
      <c r="D197" s="35">
        <v>1.0</v>
      </c>
      <c r="E197" s="7" t="s">
        <v>7</v>
      </c>
      <c r="F197" s="36">
        <v>36.991026</v>
      </c>
      <c r="G197" s="34"/>
    </row>
    <row r="198">
      <c r="A198" s="37" t="s">
        <v>34</v>
      </c>
      <c r="B198" s="35" t="s">
        <v>432</v>
      </c>
      <c r="C198" s="36">
        <v>2003.0</v>
      </c>
      <c r="D198" s="35">
        <v>1.0</v>
      </c>
      <c r="E198" s="7" t="s">
        <v>7</v>
      </c>
      <c r="F198" s="36">
        <v>36.5339957</v>
      </c>
      <c r="G198" s="34"/>
    </row>
    <row r="199">
      <c r="A199" s="37" t="s">
        <v>35</v>
      </c>
      <c r="B199" s="35" t="s">
        <v>433</v>
      </c>
      <c r="C199" s="36">
        <v>2003.0</v>
      </c>
      <c r="D199" s="35">
        <v>1.0</v>
      </c>
      <c r="E199" s="7" t="s">
        <v>7</v>
      </c>
      <c r="F199" s="36">
        <v>33.1069361</v>
      </c>
      <c r="G199" s="34"/>
    </row>
    <row r="200">
      <c r="A200" s="37" t="s">
        <v>3</v>
      </c>
      <c r="B200" s="35" t="s">
        <v>418</v>
      </c>
      <c r="C200" s="36">
        <v>2004.0</v>
      </c>
      <c r="D200" s="35">
        <v>1.0</v>
      </c>
      <c r="E200" s="7" t="s">
        <v>7</v>
      </c>
      <c r="F200" s="36">
        <v>33.5816472</v>
      </c>
      <c r="G200" s="34"/>
    </row>
    <row r="201">
      <c r="A201" s="37" t="s">
        <v>4</v>
      </c>
      <c r="B201" s="35" t="s">
        <v>401</v>
      </c>
      <c r="C201" s="36">
        <v>2004.0</v>
      </c>
      <c r="D201" s="35">
        <v>1.0</v>
      </c>
      <c r="E201" s="7" t="s">
        <v>7</v>
      </c>
      <c r="F201" s="36">
        <v>23.0303375</v>
      </c>
      <c r="G201" s="34"/>
    </row>
    <row r="202">
      <c r="A202" s="37" t="s">
        <v>5</v>
      </c>
      <c r="B202" s="35" t="s">
        <v>402</v>
      </c>
      <c r="C202" s="36">
        <v>2004.0</v>
      </c>
      <c r="D202" s="35">
        <v>1.0</v>
      </c>
      <c r="E202" s="7" t="s">
        <v>7</v>
      </c>
      <c r="F202" s="36">
        <v>46.3528184</v>
      </c>
      <c r="G202" s="34"/>
    </row>
    <row r="203">
      <c r="A203" s="37" t="s">
        <v>6</v>
      </c>
      <c r="B203" s="35" t="s">
        <v>403</v>
      </c>
      <c r="C203" s="36">
        <v>2004.0</v>
      </c>
      <c r="D203" s="35">
        <v>1.0</v>
      </c>
      <c r="E203" s="7" t="s">
        <v>7</v>
      </c>
      <c r="F203" s="36">
        <v>33.8618878</v>
      </c>
      <c r="G203" s="34"/>
    </row>
    <row r="204">
      <c r="A204" s="37" t="s">
        <v>7</v>
      </c>
      <c r="B204" s="35" t="s">
        <v>404</v>
      </c>
      <c r="C204" s="36">
        <v>2004.0</v>
      </c>
      <c r="D204" s="35">
        <v>1.0</v>
      </c>
      <c r="E204" s="7" t="s">
        <v>7</v>
      </c>
      <c r="F204" s="36">
        <v>30.2876801</v>
      </c>
      <c r="G204" s="34"/>
    </row>
    <row r="205">
      <c r="A205" s="37" t="s">
        <v>8</v>
      </c>
      <c r="B205" s="35" t="s">
        <v>408</v>
      </c>
      <c r="C205" s="36">
        <v>2004.0</v>
      </c>
      <c r="D205" s="35">
        <v>1.0</v>
      </c>
      <c r="E205" s="7" t="s">
        <v>7</v>
      </c>
      <c r="F205" s="36">
        <v>25.5104795</v>
      </c>
      <c r="G205" s="34"/>
    </row>
    <row r="206">
      <c r="A206" s="37" t="s">
        <v>9</v>
      </c>
      <c r="B206" s="35" t="s">
        <v>409</v>
      </c>
      <c r="C206" s="36">
        <v>2004.0</v>
      </c>
      <c r="D206" s="35">
        <v>1.0</v>
      </c>
      <c r="E206" s="7" t="s">
        <v>7</v>
      </c>
      <c r="F206" s="36">
        <v>28.8967231</v>
      </c>
      <c r="G206" s="34"/>
    </row>
    <row r="207">
      <c r="A207" s="37" t="s">
        <v>10</v>
      </c>
      <c r="B207" s="35" t="s">
        <v>407</v>
      </c>
      <c r="C207" s="36">
        <v>2004.0</v>
      </c>
      <c r="D207" s="35">
        <v>1.0</v>
      </c>
      <c r="E207" s="7" t="s">
        <v>7</v>
      </c>
      <c r="F207" s="36">
        <v>53.6369448</v>
      </c>
      <c r="G207" s="34"/>
    </row>
    <row r="208">
      <c r="A208" s="37" t="s">
        <v>11</v>
      </c>
      <c r="B208" s="35" t="s">
        <v>406</v>
      </c>
      <c r="C208" s="36">
        <v>2004.0</v>
      </c>
      <c r="D208" s="35">
        <v>1.0</v>
      </c>
      <c r="E208" s="7" t="s">
        <v>7</v>
      </c>
      <c r="F208" s="36">
        <v>32.5321571</v>
      </c>
      <c r="G208" s="34"/>
    </row>
    <row r="209">
      <c r="A209" s="37" t="s">
        <v>12</v>
      </c>
      <c r="B209" s="35" t="s">
        <v>405</v>
      </c>
      <c r="C209" s="36">
        <v>2004.0</v>
      </c>
      <c r="D209" s="35">
        <v>1.0</v>
      </c>
      <c r="E209" s="7" t="s">
        <v>7</v>
      </c>
      <c r="F209" s="36">
        <v>35.1654985</v>
      </c>
      <c r="G209" s="34"/>
    </row>
    <row r="210">
      <c r="A210" s="37" t="s">
        <v>13</v>
      </c>
      <c r="B210" s="35" t="s">
        <v>410</v>
      </c>
      <c r="C210" s="36">
        <v>2004.0</v>
      </c>
      <c r="D210" s="35">
        <v>1.0</v>
      </c>
      <c r="E210" s="7" t="s">
        <v>7</v>
      </c>
      <c r="F210" s="36">
        <v>19.3019329</v>
      </c>
      <c r="G210" s="34"/>
    </row>
    <row r="211">
      <c r="A211" s="37" t="s">
        <v>14</v>
      </c>
      <c r="B211" s="35" t="s">
        <v>412</v>
      </c>
      <c r="C211" s="36">
        <v>2004.0</v>
      </c>
      <c r="D211" s="35">
        <v>1.0</v>
      </c>
      <c r="E211" s="7" t="s">
        <v>7</v>
      </c>
      <c r="F211" s="36">
        <v>28.4457679</v>
      </c>
      <c r="G211" s="34"/>
    </row>
    <row r="212">
      <c r="A212" s="37" t="s">
        <v>15</v>
      </c>
      <c r="B212" s="35" t="s">
        <v>411</v>
      </c>
      <c r="C212" s="36">
        <v>2004.0</v>
      </c>
      <c r="D212" s="35">
        <v>1.0</v>
      </c>
      <c r="E212" s="7" t="s">
        <v>7</v>
      </c>
      <c r="F212" s="36">
        <v>29.9507259</v>
      </c>
      <c r="G212" s="34"/>
    </row>
    <row r="213">
      <c r="A213" s="37" t="s">
        <v>16</v>
      </c>
      <c r="B213" s="35" t="s">
        <v>413</v>
      </c>
      <c r="C213" s="36">
        <v>2004.0</v>
      </c>
      <c r="D213" s="35">
        <v>1.0</v>
      </c>
      <c r="E213" s="7" t="s">
        <v>7</v>
      </c>
      <c r="F213" s="36">
        <v>22.6581539</v>
      </c>
      <c r="G213" s="34"/>
    </row>
    <row r="214">
      <c r="A214" s="37" t="s">
        <v>17</v>
      </c>
      <c r="B214" s="35" t="s">
        <v>414</v>
      </c>
      <c r="C214" s="36">
        <v>2004.0</v>
      </c>
      <c r="D214" s="35">
        <v>1.0</v>
      </c>
      <c r="E214" s="7" t="s">
        <v>7</v>
      </c>
      <c r="F214" s="36">
        <v>36.071629</v>
      </c>
      <c r="G214" s="34"/>
    </row>
    <row r="215">
      <c r="A215" s="37" t="s">
        <v>18</v>
      </c>
      <c r="B215" s="35" t="s">
        <v>415</v>
      </c>
      <c r="C215" s="36">
        <v>2004.0</v>
      </c>
      <c r="D215" s="35">
        <v>1.0</v>
      </c>
      <c r="E215" s="7" t="s">
        <v>7</v>
      </c>
      <c r="F215" s="36">
        <v>33.9081859</v>
      </c>
      <c r="G215" s="34"/>
    </row>
    <row r="216">
      <c r="A216" s="37" t="s">
        <v>19</v>
      </c>
      <c r="B216" s="35" t="s">
        <v>416</v>
      </c>
      <c r="C216" s="36">
        <v>2004.0</v>
      </c>
      <c r="D216" s="35">
        <v>1.0</v>
      </c>
      <c r="E216" s="7" t="s">
        <v>7</v>
      </c>
      <c r="F216" s="36">
        <v>29.1050348</v>
      </c>
      <c r="G216" s="34"/>
    </row>
    <row r="217">
      <c r="A217" s="37" t="s">
        <v>20</v>
      </c>
      <c r="B217" s="35" t="s">
        <v>417</v>
      </c>
      <c r="C217" s="36">
        <v>2004.0</v>
      </c>
      <c r="D217" s="35">
        <v>1.0</v>
      </c>
      <c r="E217" s="7" t="s">
        <v>7</v>
      </c>
      <c r="F217" s="36">
        <v>25.2778725</v>
      </c>
      <c r="G217" s="34"/>
    </row>
    <row r="218">
      <c r="A218" s="37" t="s">
        <v>21</v>
      </c>
      <c r="B218" s="35" t="s">
        <v>419</v>
      </c>
      <c r="C218" s="36">
        <v>2004.0</v>
      </c>
      <c r="D218" s="35">
        <v>1.0</v>
      </c>
      <c r="E218" s="7" t="s">
        <v>7</v>
      </c>
      <c r="F218" s="36">
        <v>33.3190636</v>
      </c>
      <c r="G218" s="34"/>
    </row>
    <row r="219">
      <c r="A219" s="37" t="s">
        <v>22</v>
      </c>
      <c r="B219" s="35" t="s">
        <v>420</v>
      </c>
      <c r="C219" s="36">
        <v>2004.0</v>
      </c>
      <c r="D219" s="35">
        <v>1.0</v>
      </c>
      <c r="E219" s="7" t="s">
        <v>7</v>
      </c>
      <c r="F219" s="36">
        <v>27.7357876</v>
      </c>
      <c r="G219" s="34"/>
    </row>
    <row r="220">
      <c r="A220" s="37" t="s">
        <v>23</v>
      </c>
      <c r="B220" s="35" t="s">
        <v>421</v>
      </c>
      <c r="C220" s="36">
        <v>2004.0</v>
      </c>
      <c r="D220" s="35">
        <v>1.0</v>
      </c>
      <c r="E220" s="7" t="s">
        <v>7</v>
      </c>
      <c r="F220" s="36">
        <v>45.6686392</v>
      </c>
      <c r="G220" s="34"/>
    </row>
    <row r="221">
      <c r="A221" s="37" t="s">
        <v>24</v>
      </c>
      <c r="B221" s="35" t="s">
        <v>422</v>
      </c>
      <c r="C221" s="36">
        <v>2004.0</v>
      </c>
      <c r="D221" s="35">
        <v>1.0</v>
      </c>
      <c r="E221" s="7" t="s">
        <v>7</v>
      </c>
      <c r="F221" s="36">
        <v>41.2830237</v>
      </c>
      <c r="G221" s="34"/>
    </row>
    <row r="222">
      <c r="A222" s="37" t="s">
        <v>25</v>
      </c>
      <c r="B222" s="35" t="s">
        <v>423</v>
      </c>
      <c r="C222" s="36">
        <v>2004.0</v>
      </c>
      <c r="D222" s="35">
        <v>1.0</v>
      </c>
      <c r="E222" s="7" t="s">
        <v>7</v>
      </c>
      <c r="F222" s="36">
        <v>27.1239851</v>
      </c>
      <c r="G222" s="34"/>
    </row>
    <row r="223">
      <c r="A223" s="37" t="s">
        <v>26</v>
      </c>
      <c r="B223" s="35" t="s">
        <v>424</v>
      </c>
      <c r="C223" s="36">
        <v>2004.0</v>
      </c>
      <c r="D223" s="35">
        <v>1.0</v>
      </c>
      <c r="E223" s="7" t="s">
        <v>7</v>
      </c>
      <c r="F223" s="36">
        <v>29.6802592</v>
      </c>
      <c r="G223" s="34"/>
    </row>
    <row r="224">
      <c r="A224" s="37" t="s">
        <v>27</v>
      </c>
      <c r="B224" s="35" t="s">
        <v>426</v>
      </c>
      <c r="C224" s="36">
        <v>2004.0</v>
      </c>
      <c r="D224" s="35">
        <v>1.0</v>
      </c>
      <c r="E224" s="7" t="s">
        <v>7</v>
      </c>
      <c r="F224" s="36">
        <v>30.7111153</v>
      </c>
      <c r="G224" s="34"/>
    </row>
    <row r="225">
      <c r="A225" s="37" t="s">
        <v>28</v>
      </c>
      <c r="B225" s="35" t="s">
        <v>425</v>
      </c>
      <c r="C225" s="36">
        <v>2004.0</v>
      </c>
      <c r="D225" s="35">
        <v>1.0</v>
      </c>
      <c r="E225" s="7" t="s">
        <v>7</v>
      </c>
      <c r="F225" s="36">
        <v>24.2135948</v>
      </c>
      <c r="G225" s="34"/>
    </row>
    <row r="226">
      <c r="A226" s="37" t="s">
        <v>29</v>
      </c>
      <c r="B226" s="35" t="s">
        <v>427</v>
      </c>
      <c r="C226" s="36">
        <v>2004.0</v>
      </c>
      <c r="D226" s="35">
        <v>1.0</v>
      </c>
      <c r="E226" s="7" t="s">
        <v>7</v>
      </c>
      <c r="F226" s="36">
        <v>36.8163365</v>
      </c>
      <c r="G226" s="34"/>
    </row>
    <row r="227">
      <c r="A227" s="37" t="s">
        <v>30</v>
      </c>
      <c r="B227" s="35" t="s">
        <v>428</v>
      </c>
      <c r="C227" s="36">
        <v>2004.0</v>
      </c>
      <c r="D227" s="35">
        <v>1.0</v>
      </c>
      <c r="E227" s="7" t="s">
        <v>7</v>
      </c>
      <c r="F227" s="36">
        <v>31.3376428</v>
      </c>
      <c r="G227" s="34"/>
    </row>
    <row r="228">
      <c r="A228" s="37" t="s">
        <v>31</v>
      </c>
      <c r="B228" s="35" t="s">
        <v>429</v>
      </c>
      <c r="C228" s="36">
        <v>2004.0</v>
      </c>
      <c r="D228" s="35">
        <v>1.0</v>
      </c>
      <c r="E228" s="7" t="s">
        <v>7</v>
      </c>
      <c r="F228" s="36">
        <v>24.8895092</v>
      </c>
      <c r="G228" s="34"/>
    </row>
    <row r="229">
      <c r="A229" s="37" t="s">
        <v>32</v>
      </c>
      <c r="B229" s="35" t="s">
        <v>430</v>
      </c>
      <c r="C229" s="36">
        <v>2004.0</v>
      </c>
      <c r="D229" s="35">
        <v>1.0</v>
      </c>
      <c r="E229" s="7" t="s">
        <v>7</v>
      </c>
      <c r="F229" s="36">
        <v>33.0828136</v>
      </c>
      <c r="G229" s="34"/>
    </row>
    <row r="230">
      <c r="A230" s="37" t="s">
        <v>33</v>
      </c>
      <c r="B230" s="35" t="s">
        <v>431</v>
      </c>
      <c r="C230" s="36">
        <v>2004.0</v>
      </c>
      <c r="D230" s="35">
        <v>1.0</v>
      </c>
      <c r="E230" s="7" t="s">
        <v>7</v>
      </c>
      <c r="F230" s="36">
        <v>34.8220314</v>
      </c>
      <c r="G230" s="34"/>
    </row>
    <row r="231">
      <c r="A231" s="37" t="s">
        <v>34</v>
      </c>
      <c r="B231" s="35" t="s">
        <v>432</v>
      </c>
      <c r="C231" s="36">
        <v>2004.0</v>
      </c>
      <c r="D231" s="35">
        <v>1.0</v>
      </c>
      <c r="E231" s="7" t="s">
        <v>7</v>
      </c>
      <c r="F231" s="36">
        <v>36.8540217</v>
      </c>
      <c r="G231" s="34"/>
    </row>
    <row r="232">
      <c r="A232" s="37" t="s">
        <v>35</v>
      </c>
      <c r="B232" s="35" t="s">
        <v>433</v>
      </c>
      <c r="C232" s="36">
        <v>2004.0</v>
      </c>
      <c r="D232" s="35">
        <v>1.0</v>
      </c>
      <c r="E232" s="7" t="s">
        <v>7</v>
      </c>
      <c r="F232" s="36">
        <v>26.2643069</v>
      </c>
      <c r="G232" s="34"/>
    </row>
    <row r="233">
      <c r="A233" s="37" t="s">
        <v>3</v>
      </c>
      <c r="B233" s="35" t="s">
        <v>418</v>
      </c>
      <c r="C233" s="36">
        <v>2005.0</v>
      </c>
      <c r="D233" s="35">
        <v>1.0</v>
      </c>
      <c r="E233" s="7" t="s">
        <v>7</v>
      </c>
      <c r="F233" s="36">
        <v>34.5986372</v>
      </c>
      <c r="G233" s="34"/>
    </row>
    <row r="234">
      <c r="A234" s="37" t="s">
        <v>4</v>
      </c>
      <c r="B234" s="35" t="s">
        <v>401</v>
      </c>
      <c r="C234" s="36">
        <v>2005.0</v>
      </c>
      <c r="D234" s="35">
        <v>1.0</v>
      </c>
      <c r="E234" s="7" t="s">
        <v>7</v>
      </c>
      <c r="F234" s="36">
        <v>23.0522685</v>
      </c>
      <c r="G234" s="34"/>
    </row>
    <row r="235">
      <c r="A235" s="37" t="s">
        <v>5</v>
      </c>
      <c r="B235" s="35" t="s">
        <v>402</v>
      </c>
      <c r="C235" s="36">
        <v>2005.0</v>
      </c>
      <c r="D235" s="35">
        <v>1.0</v>
      </c>
      <c r="E235" s="7" t="s">
        <v>7</v>
      </c>
      <c r="F235" s="36">
        <v>45.8030693</v>
      </c>
      <c r="G235" s="34"/>
    </row>
    <row r="236">
      <c r="A236" s="37" t="s">
        <v>6</v>
      </c>
      <c r="B236" s="35" t="s">
        <v>403</v>
      </c>
      <c r="C236" s="36">
        <v>2005.0</v>
      </c>
      <c r="D236" s="35">
        <v>1.0</v>
      </c>
      <c r="E236" s="7" t="s">
        <v>7</v>
      </c>
      <c r="F236" s="36">
        <v>35.2287435</v>
      </c>
      <c r="G236" s="34"/>
    </row>
    <row r="237">
      <c r="A237" s="37" t="s">
        <v>7</v>
      </c>
      <c r="B237" s="35" t="s">
        <v>404</v>
      </c>
      <c r="C237" s="36">
        <v>2005.0</v>
      </c>
      <c r="D237" s="35">
        <v>1.0</v>
      </c>
      <c r="E237" s="7" t="s">
        <v>7</v>
      </c>
      <c r="F237" s="36">
        <v>28.137383</v>
      </c>
      <c r="G237" s="34"/>
    </row>
    <row r="238">
      <c r="A238" s="37" t="s">
        <v>8</v>
      </c>
      <c r="B238" s="35" t="s">
        <v>408</v>
      </c>
      <c r="C238" s="36">
        <v>2005.0</v>
      </c>
      <c r="D238" s="35">
        <v>1.0</v>
      </c>
      <c r="E238" s="7" t="s">
        <v>7</v>
      </c>
      <c r="F238" s="36">
        <v>25.6584557</v>
      </c>
      <c r="G238" s="34"/>
    </row>
    <row r="239">
      <c r="A239" s="37" t="s">
        <v>9</v>
      </c>
      <c r="B239" s="35" t="s">
        <v>409</v>
      </c>
      <c r="C239" s="36">
        <v>2005.0</v>
      </c>
      <c r="D239" s="35">
        <v>1.0</v>
      </c>
      <c r="E239" s="7" t="s">
        <v>7</v>
      </c>
      <c r="F239" s="36">
        <v>36.3144625</v>
      </c>
      <c r="G239" s="34"/>
    </row>
    <row r="240">
      <c r="A240" s="37" t="s">
        <v>10</v>
      </c>
      <c r="B240" s="35" t="s">
        <v>407</v>
      </c>
      <c r="C240" s="36">
        <v>2005.0</v>
      </c>
      <c r="D240" s="35">
        <v>1.0</v>
      </c>
      <c r="E240" s="7" t="s">
        <v>7</v>
      </c>
      <c r="F240" s="36">
        <v>51.5167754</v>
      </c>
      <c r="G240" s="34"/>
    </row>
    <row r="241">
      <c r="A241" s="37" t="s">
        <v>11</v>
      </c>
      <c r="B241" s="35" t="s">
        <v>406</v>
      </c>
      <c r="C241" s="36">
        <v>2005.0</v>
      </c>
      <c r="D241" s="35">
        <v>1.0</v>
      </c>
      <c r="E241" s="7" t="s">
        <v>7</v>
      </c>
      <c r="F241" s="36">
        <v>35.3599263</v>
      </c>
      <c r="G241" s="34"/>
    </row>
    <row r="242">
      <c r="A242" s="37" t="s">
        <v>12</v>
      </c>
      <c r="B242" s="35" t="s">
        <v>405</v>
      </c>
      <c r="C242" s="36">
        <v>2005.0</v>
      </c>
      <c r="D242" s="35">
        <v>1.0</v>
      </c>
      <c r="E242" s="7" t="s">
        <v>7</v>
      </c>
      <c r="F242" s="36">
        <v>37.9492828</v>
      </c>
      <c r="G242" s="34"/>
    </row>
    <row r="243">
      <c r="A243" s="37" t="s">
        <v>13</v>
      </c>
      <c r="B243" s="35" t="s">
        <v>410</v>
      </c>
      <c r="C243" s="36">
        <v>2005.0</v>
      </c>
      <c r="D243" s="35">
        <v>1.0</v>
      </c>
      <c r="E243" s="7" t="s">
        <v>7</v>
      </c>
      <c r="F243" s="36">
        <v>21.3471052</v>
      </c>
      <c r="G243" s="34"/>
    </row>
    <row r="244">
      <c r="A244" s="37" t="s">
        <v>14</v>
      </c>
      <c r="B244" s="35" t="s">
        <v>412</v>
      </c>
      <c r="C244" s="36">
        <v>2005.0</v>
      </c>
      <c r="D244" s="35">
        <v>1.0</v>
      </c>
      <c r="E244" s="7" t="s">
        <v>7</v>
      </c>
      <c r="F244" s="36">
        <v>31.3640119</v>
      </c>
      <c r="G244" s="34"/>
    </row>
    <row r="245">
      <c r="A245" s="37" t="s">
        <v>15</v>
      </c>
      <c r="B245" s="35" t="s">
        <v>411</v>
      </c>
      <c r="C245" s="36">
        <v>2005.0</v>
      </c>
      <c r="D245" s="35">
        <v>1.0</v>
      </c>
      <c r="E245" s="7" t="s">
        <v>7</v>
      </c>
      <c r="F245" s="36">
        <v>27.9424083</v>
      </c>
      <c r="G245" s="34"/>
    </row>
    <row r="246">
      <c r="A246" s="37" t="s">
        <v>16</v>
      </c>
      <c r="B246" s="35" t="s">
        <v>413</v>
      </c>
      <c r="C246" s="36">
        <v>2005.0</v>
      </c>
      <c r="D246" s="35">
        <v>1.0</v>
      </c>
      <c r="E246" s="7" t="s">
        <v>7</v>
      </c>
      <c r="F246" s="36">
        <v>26.0720793</v>
      </c>
      <c r="G246" s="34"/>
    </row>
    <row r="247">
      <c r="A247" s="37" t="s">
        <v>17</v>
      </c>
      <c r="B247" s="35" t="s">
        <v>414</v>
      </c>
      <c r="C247" s="36">
        <v>2005.0</v>
      </c>
      <c r="D247" s="35">
        <v>1.0</v>
      </c>
      <c r="E247" s="7" t="s">
        <v>7</v>
      </c>
      <c r="F247" s="36">
        <v>37.8237278</v>
      </c>
      <c r="G247" s="34"/>
    </row>
    <row r="248">
      <c r="A248" s="37" t="s">
        <v>18</v>
      </c>
      <c r="B248" s="35" t="s">
        <v>415</v>
      </c>
      <c r="C248" s="36">
        <v>2005.0</v>
      </c>
      <c r="D248" s="35">
        <v>1.0</v>
      </c>
      <c r="E248" s="7" t="s">
        <v>7</v>
      </c>
      <c r="F248" s="36">
        <v>33.6915903</v>
      </c>
      <c r="G248" s="34"/>
    </row>
    <row r="249">
      <c r="A249" s="37" t="s">
        <v>19</v>
      </c>
      <c r="B249" s="35" t="s">
        <v>416</v>
      </c>
      <c r="C249" s="36">
        <v>2005.0</v>
      </c>
      <c r="D249" s="35">
        <v>1.0</v>
      </c>
      <c r="E249" s="7" t="s">
        <v>7</v>
      </c>
      <c r="F249" s="36">
        <v>29.2576801</v>
      </c>
      <c r="G249" s="34"/>
    </row>
    <row r="250">
      <c r="A250" s="37" t="s">
        <v>20</v>
      </c>
      <c r="B250" s="35" t="s">
        <v>417</v>
      </c>
      <c r="C250" s="36">
        <v>2005.0</v>
      </c>
      <c r="D250" s="35">
        <v>1.0</v>
      </c>
      <c r="E250" s="7" t="s">
        <v>7</v>
      </c>
      <c r="F250" s="36">
        <v>31.2970215</v>
      </c>
      <c r="G250" s="34"/>
    </row>
    <row r="251">
      <c r="A251" s="37" t="s">
        <v>21</v>
      </c>
      <c r="B251" s="35" t="s">
        <v>419</v>
      </c>
      <c r="C251" s="36">
        <v>2005.0</v>
      </c>
      <c r="D251" s="35">
        <v>1.0</v>
      </c>
      <c r="E251" s="7" t="s">
        <v>7</v>
      </c>
      <c r="F251" s="36">
        <v>34.9633907</v>
      </c>
      <c r="G251" s="34"/>
    </row>
    <row r="252">
      <c r="A252" s="37" t="s">
        <v>22</v>
      </c>
      <c r="B252" s="35" t="s">
        <v>420</v>
      </c>
      <c r="C252" s="36">
        <v>2005.0</v>
      </c>
      <c r="D252" s="35">
        <v>1.0</v>
      </c>
      <c r="E252" s="7" t="s">
        <v>7</v>
      </c>
      <c r="F252" s="36">
        <v>30.129867</v>
      </c>
      <c r="G252" s="34"/>
    </row>
    <row r="253">
      <c r="A253" s="37" t="s">
        <v>23</v>
      </c>
      <c r="B253" s="35" t="s">
        <v>421</v>
      </c>
      <c r="C253" s="36">
        <v>2005.0</v>
      </c>
      <c r="D253" s="35">
        <v>1.0</v>
      </c>
      <c r="E253" s="7" t="s">
        <v>7</v>
      </c>
      <c r="F253" s="36">
        <v>41.0193797</v>
      </c>
      <c r="G253" s="34"/>
    </row>
    <row r="254">
      <c r="A254" s="37" t="s">
        <v>24</v>
      </c>
      <c r="B254" s="35" t="s">
        <v>422</v>
      </c>
      <c r="C254" s="36">
        <v>2005.0</v>
      </c>
      <c r="D254" s="35">
        <v>1.0</v>
      </c>
      <c r="E254" s="7" t="s">
        <v>7</v>
      </c>
      <c r="F254" s="36">
        <v>41.6897197</v>
      </c>
      <c r="G254" s="34"/>
    </row>
    <row r="255">
      <c r="A255" s="37" t="s">
        <v>25</v>
      </c>
      <c r="B255" s="35" t="s">
        <v>423</v>
      </c>
      <c r="C255" s="36">
        <v>2005.0</v>
      </c>
      <c r="D255" s="35">
        <v>1.0</v>
      </c>
      <c r="E255" s="7" t="s">
        <v>7</v>
      </c>
      <c r="F255" s="36">
        <v>24.5503826</v>
      </c>
      <c r="G255" s="34"/>
    </row>
    <row r="256">
      <c r="A256" s="37" t="s">
        <v>26</v>
      </c>
      <c r="B256" s="35" t="s">
        <v>424</v>
      </c>
      <c r="C256" s="36">
        <v>2005.0</v>
      </c>
      <c r="D256" s="35">
        <v>1.0</v>
      </c>
      <c r="E256" s="7" t="s">
        <v>7</v>
      </c>
      <c r="F256" s="36">
        <v>28.0868748</v>
      </c>
      <c r="G256" s="34"/>
    </row>
    <row r="257">
      <c r="A257" s="37" t="s">
        <v>27</v>
      </c>
      <c r="B257" s="35" t="s">
        <v>426</v>
      </c>
      <c r="C257" s="36">
        <v>2005.0</v>
      </c>
      <c r="D257" s="35">
        <v>1.0</v>
      </c>
      <c r="E257" s="7" t="s">
        <v>7</v>
      </c>
      <c r="F257" s="36">
        <v>33.2019912</v>
      </c>
      <c r="G257" s="34"/>
    </row>
    <row r="258">
      <c r="A258" s="37" t="s">
        <v>28</v>
      </c>
      <c r="B258" s="35" t="s">
        <v>425</v>
      </c>
      <c r="C258" s="36">
        <v>2005.0</v>
      </c>
      <c r="D258" s="35">
        <v>1.0</v>
      </c>
      <c r="E258" s="7" t="s">
        <v>7</v>
      </c>
      <c r="F258" s="36">
        <v>26.1989671</v>
      </c>
      <c r="G258" s="34"/>
    </row>
    <row r="259">
      <c r="A259" s="37" t="s">
        <v>29</v>
      </c>
      <c r="B259" s="35" t="s">
        <v>427</v>
      </c>
      <c r="C259" s="36">
        <v>2005.0</v>
      </c>
      <c r="D259" s="35">
        <v>1.0</v>
      </c>
      <c r="E259" s="7" t="s">
        <v>7</v>
      </c>
      <c r="F259" s="36">
        <v>39.8703333</v>
      </c>
      <c r="G259" s="34"/>
    </row>
    <row r="260">
      <c r="A260" s="37" t="s">
        <v>30</v>
      </c>
      <c r="B260" s="35" t="s">
        <v>428</v>
      </c>
      <c r="C260" s="36">
        <v>2005.0</v>
      </c>
      <c r="D260" s="35">
        <v>1.0</v>
      </c>
      <c r="E260" s="7" t="s">
        <v>7</v>
      </c>
      <c r="F260" s="36">
        <v>33.5954068</v>
      </c>
      <c r="G260" s="34"/>
    </row>
    <row r="261">
      <c r="A261" s="37" t="s">
        <v>31</v>
      </c>
      <c r="B261" s="35" t="s">
        <v>429</v>
      </c>
      <c r="C261" s="36">
        <v>2005.0</v>
      </c>
      <c r="D261" s="35">
        <v>1.0</v>
      </c>
      <c r="E261" s="7" t="s">
        <v>7</v>
      </c>
      <c r="F261" s="36">
        <v>26.9938618</v>
      </c>
      <c r="G261" s="34"/>
    </row>
    <row r="262">
      <c r="A262" s="37" t="s">
        <v>32</v>
      </c>
      <c r="B262" s="35" t="s">
        <v>430</v>
      </c>
      <c r="C262" s="36">
        <v>2005.0</v>
      </c>
      <c r="D262" s="35">
        <v>1.0</v>
      </c>
      <c r="E262" s="7" t="s">
        <v>7</v>
      </c>
      <c r="F262" s="36">
        <v>35.3522587</v>
      </c>
      <c r="G262" s="34"/>
    </row>
    <row r="263">
      <c r="A263" s="37" t="s">
        <v>33</v>
      </c>
      <c r="B263" s="35" t="s">
        <v>431</v>
      </c>
      <c r="C263" s="36">
        <v>2005.0</v>
      </c>
      <c r="D263" s="35">
        <v>1.0</v>
      </c>
      <c r="E263" s="7" t="s">
        <v>7</v>
      </c>
      <c r="F263" s="36">
        <v>36.6810976</v>
      </c>
      <c r="G263" s="34"/>
    </row>
    <row r="264">
      <c r="A264" s="37" t="s">
        <v>34</v>
      </c>
      <c r="B264" s="35" t="s">
        <v>432</v>
      </c>
      <c r="C264" s="36">
        <v>2005.0</v>
      </c>
      <c r="D264" s="35">
        <v>1.0</v>
      </c>
      <c r="E264" s="7" t="s">
        <v>7</v>
      </c>
      <c r="F264" s="36">
        <v>37.8811862</v>
      </c>
      <c r="G264" s="34"/>
    </row>
    <row r="265">
      <c r="A265" s="37" t="s">
        <v>35</v>
      </c>
      <c r="B265" s="35" t="s">
        <v>433</v>
      </c>
      <c r="C265" s="36">
        <v>2005.0</v>
      </c>
      <c r="D265" s="35">
        <v>1.0</v>
      </c>
      <c r="E265" s="7" t="s">
        <v>7</v>
      </c>
      <c r="F265" s="36">
        <v>27.7696126</v>
      </c>
      <c r="G265" s="34"/>
    </row>
    <row r="266">
      <c r="A266" s="37" t="s">
        <v>3</v>
      </c>
      <c r="B266" s="35" t="s">
        <v>418</v>
      </c>
      <c r="C266" s="36">
        <v>2006.0</v>
      </c>
      <c r="D266" s="35">
        <v>1.0</v>
      </c>
      <c r="E266" s="7" t="s">
        <v>7</v>
      </c>
      <c r="F266" s="36">
        <v>33.7501574</v>
      </c>
      <c r="G266" s="34"/>
    </row>
    <row r="267">
      <c r="A267" s="37" t="s">
        <v>4</v>
      </c>
      <c r="B267" s="35" t="s">
        <v>401</v>
      </c>
      <c r="C267" s="36">
        <v>2006.0</v>
      </c>
      <c r="D267" s="35">
        <v>1.0</v>
      </c>
      <c r="E267" s="7" t="s">
        <v>7</v>
      </c>
      <c r="F267" s="36">
        <v>22.4551847</v>
      </c>
      <c r="G267" s="34"/>
    </row>
    <row r="268">
      <c r="A268" s="37" t="s">
        <v>5</v>
      </c>
      <c r="B268" s="35" t="s">
        <v>402</v>
      </c>
      <c r="C268" s="36">
        <v>2006.0</v>
      </c>
      <c r="D268" s="35">
        <v>1.0</v>
      </c>
      <c r="E268" s="7" t="s">
        <v>7</v>
      </c>
      <c r="F268" s="36">
        <v>46.8766622</v>
      </c>
      <c r="G268" s="34"/>
    </row>
    <row r="269">
      <c r="A269" s="37" t="s">
        <v>6</v>
      </c>
      <c r="B269" s="35" t="s">
        <v>403</v>
      </c>
      <c r="C269" s="36">
        <v>2006.0</v>
      </c>
      <c r="D269" s="35">
        <v>1.0</v>
      </c>
      <c r="E269" s="7" t="s">
        <v>7</v>
      </c>
      <c r="F269" s="36">
        <v>35.4510822</v>
      </c>
      <c r="G269" s="34"/>
    </row>
    <row r="270">
      <c r="A270" s="37" t="s">
        <v>7</v>
      </c>
      <c r="B270" s="35" t="s">
        <v>404</v>
      </c>
      <c r="C270" s="36">
        <v>2006.0</v>
      </c>
      <c r="D270" s="35">
        <v>1.0</v>
      </c>
      <c r="E270" s="7" t="s">
        <v>7</v>
      </c>
      <c r="F270" s="36">
        <v>26.3346047</v>
      </c>
      <c r="G270" s="34"/>
    </row>
    <row r="271">
      <c r="A271" s="37" t="s">
        <v>8</v>
      </c>
      <c r="B271" s="35" t="s">
        <v>408</v>
      </c>
      <c r="C271" s="36">
        <v>2006.0</v>
      </c>
      <c r="D271" s="35">
        <v>1.0</v>
      </c>
      <c r="E271" s="7" t="s">
        <v>7</v>
      </c>
      <c r="F271" s="36">
        <v>25.8759292</v>
      </c>
      <c r="G271" s="34"/>
    </row>
    <row r="272">
      <c r="A272" s="37" t="s">
        <v>9</v>
      </c>
      <c r="B272" s="35" t="s">
        <v>409</v>
      </c>
      <c r="C272" s="36">
        <v>2006.0</v>
      </c>
      <c r="D272" s="35">
        <v>1.0</v>
      </c>
      <c r="E272" s="7" t="s">
        <v>7</v>
      </c>
      <c r="F272" s="36">
        <v>31.6529476</v>
      </c>
      <c r="G272" s="34"/>
    </row>
    <row r="273">
      <c r="A273" s="37" t="s">
        <v>10</v>
      </c>
      <c r="B273" s="35" t="s">
        <v>407</v>
      </c>
      <c r="C273" s="36">
        <v>2006.0</v>
      </c>
      <c r="D273" s="35">
        <v>1.0</v>
      </c>
      <c r="E273" s="7" t="s">
        <v>7</v>
      </c>
      <c r="F273" s="36">
        <v>46.9433336</v>
      </c>
      <c r="G273" s="34"/>
    </row>
    <row r="274">
      <c r="A274" s="37" t="s">
        <v>11</v>
      </c>
      <c r="B274" s="35" t="s">
        <v>406</v>
      </c>
      <c r="C274" s="36">
        <v>2006.0</v>
      </c>
      <c r="D274" s="35">
        <v>1.0</v>
      </c>
      <c r="E274" s="7" t="s">
        <v>7</v>
      </c>
      <c r="F274" s="36">
        <v>37.4794246</v>
      </c>
      <c r="G274" s="34"/>
    </row>
    <row r="275">
      <c r="A275" s="37" t="s">
        <v>12</v>
      </c>
      <c r="B275" s="35" t="s">
        <v>405</v>
      </c>
      <c r="C275" s="36">
        <v>2006.0</v>
      </c>
      <c r="D275" s="35">
        <v>1.0</v>
      </c>
      <c r="E275" s="7" t="s">
        <v>7</v>
      </c>
      <c r="F275" s="36">
        <v>41.6444894</v>
      </c>
      <c r="G275" s="34"/>
    </row>
    <row r="276">
      <c r="A276" s="37" t="s">
        <v>13</v>
      </c>
      <c r="B276" s="35" t="s">
        <v>410</v>
      </c>
      <c r="C276" s="36">
        <v>2006.0</v>
      </c>
      <c r="D276" s="35">
        <v>1.0</v>
      </c>
      <c r="E276" s="7" t="s">
        <v>7</v>
      </c>
      <c r="F276" s="36">
        <v>18.8787905</v>
      </c>
      <c r="G276" s="34"/>
    </row>
    <row r="277">
      <c r="A277" s="37" t="s">
        <v>14</v>
      </c>
      <c r="B277" s="35" t="s">
        <v>412</v>
      </c>
      <c r="C277" s="36">
        <v>2006.0</v>
      </c>
      <c r="D277" s="35">
        <v>1.0</v>
      </c>
      <c r="E277" s="7" t="s">
        <v>7</v>
      </c>
      <c r="F277" s="36">
        <v>30.2301976</v>
      </c>
      <c r="G277" s="34"/>
    </row>
    <row r="278">
      <c r="A278" s="37" t="s">
        <v>15</v>
      </c>
      <c r="B278" s="35" t="s">
        <v>411</v>
      </c>
      <c r="C278" s="36">
        <v>2006.0</v>
      </c>
      <c r="D278" s="35">
        <v>1.0</v>
      </c>
      <c r="E278" s="7" t="s">
        <v>7</v>
      </c>
      <c r="F278" s="36">
        <v>24.8234631</v>
      </c>
      <c r="G278" s="34"/>
    </row>
    <row r="279">
      <c r="A279" s="37" t="s">
        <v>16</v>
      </c>
      <c r="B279" s="35" t="s">
        <v>413</v>
      </c>
      <c r="C279" s="36">
        <v>2006.0</v>
      </c>
      <c r="D279" s="35">
        <v>1.0</v>
      </c>
      <c r="E279" s="7" t="s">
        <v>7</v>
      </c>
      <c r="F279" s="36">
        <v>26.857145</v>
      </c>
      <c r="G279" s="34"/>
    </row>
    <row r="280">
      <c r="A280" s="37" t="s">
        <v>17</v>
      </c>
      <c r="B280" s="35" t="s">
        <v>414</v>
      </c>
      <c r="C280" s="36">
        <v>2006.0</v>
      </c>
      <c r="D280" s="35">
        <v>1.0</v>
      </c>
      <c r="E280" s="7" t="s">
        <v>7</v>
      </c>
      <c r="F280" s="36">
        <v>34.6760537</v>
      </c>
      <c r="G280" s="34"/>
    </row>
    <row r="281">
      <c r="A281" s="37" t="s">
        <v>18</v>
      </c>
      <c r="B281" s="35" t="s">
        <v>415</v>
      </c>
      <c r="C281" s="36">
        <v>2006.0</v>
      </c>
      <c r="D281" s="35">
        <v>1.0</v>
      </c>
      <c r="E281" s="7" t="s">
        <v>7</v>
      </c>
      <c r="F281" s="36">
        <v>33.4374959</v>
      </c>
      <c r="G281" s="34"/>
    </row>
    <row r="282">
      <c r="A282" s="37" t="s">
        <v>19</v>
      </c>
      <c r="B282" s="35" t="s">
        <v>416</v>
      </c>
      <c r="C282" s="36">
        <v>2006.0</v>
      </c>
      <c r="D282" s="35">
        <v>1.0</v>
      </c>
      <c r="E282" s="7" t="s">
        <v>7</v>
      </c>
      <c r="F282" s="36">
        <v>27.1446909</v>
      </c>
      <c r="G282" s="34"/>
    </row>
    <row r="283">
      <c r="A283" s="37" t="s">
        <v>20</v>
      </c>
      <c r="B283" s="35" t="s">
        <v>417</v>
      </c>
      <c r="C283" s="36">
        <v>2006.0</v>
      </c>
      <c r="D283" s="35">
        <v>1.0</v>
      </c>
      <c r="E283" s="7" t="s">
        <v>7</v>
      </c>
      <c r="F283" s="36">
        <v>30.388547</v>
      </c>
      <c r="G283" s="34"/>
    </row>
    <row r="284">
      <c r="A284" s="37" t="s">
        <v>21</v>
      </c>
      <c r="B284" s="35" t="s">
        <v>419</v>
      </c>
      <c r="C284" s="36">
        <v>2006.0</v>
      </c>
      <c r="D284" s="35">
        <v>1.0</v>
      </c>
      <c r="E284" s="7" t="s">
        <v>7</v>
      </c>
      <c r="F284" s="36">
        <v>34.4059029</v>
      </c>
      <c r="G284" s="34"/>
    </row>
    <row r="285">
      <c r="A285" s="37" t="s">
        <v>22</v>
      </c>
      <c r="B285" s="35" t="s">
        <v>420</v>
      </c>
      <c r="C285" s="36">
        <v>2006.0</v>
      </c>
      <c r="D285" s="35">
        <v>1.0</v>
      </c>
      <c r="E285" s="7" t="s">
        <v>7</v>
      </c>
      <c r="F285" s="36">
        <v>32.9471526</v>
      </c>
      <c r="G285" s="34"/>
    </row>
    <row r="286">
      <c r="A286" s="37" t="s">
        <v>23</v>
      </c>
      <c r="B286" s="35" t="s">
        <v>421</v>
      </c>
      <c r="C286" s="36">
        <v>2006.0</v>
      </c>
      <c r="D286" s="35">
        <v>1.0</v>
      </c>
      <c r="E286" s="7" t="s">
        <v>7</v>
      </c>
      <c r="F286" s="36">
        <v>35.8873187</v>
      </c>
      <c r="G286" s="34"/>
    </row>
    <row r="287">
      <c r="A287" s="37" t="s">
        <v>24</v>
      </c>
      <c r="B287" s="35" t="s">
        <v>422</v>
      </c>
      <c r="C287" s="36">
        <v>2006.0</v>
      </c>
      <c r="D287" s="35">
        <v>1.0</v>
      </c>
      <c r="E287" s="7" t="s">
        <v>7</v>
      </c>
      <c r="F287" s="36">
        <v>36.2561018</v>
      </c>
      <c r="G287" s="34"/>
    </row>
    <row r="288">
      <c r="A288" s="37" t="s">
        <v>25</v>
      </c>
      <c r="B288" s="35" t="s">
        <v>423</v>
      </c>
      <c r="C288" s="36">
        <v>2006.0</v>
      </c>
      <c r="D288" s="35">
        <v>1.0</v>
      </c>
      <c r="E288" s="7" t="s">
        <v>7</v>
      </c>
      <c r="F288" s="36">
        <v>26.5316939</v>
      </c>
      <c r="G288" s="34"/>
    </row>
    <row r="289">
      <c r="A289" s="37" t="s">
        <v>26</v>
      </c>
      <c r="B289" s="35" t="s">
        <v>424</v>
      </c>
      <c r="C289" s="36">
        <v>2006.0</v>
      </c>
      <c r="D289" s="35">
        <v>1.0</v>
      </c>
      <c r="E289" s="7" t="s">
        <v>7</v>
      </c>
      <c r="F289" s="36">
        <v>28.7821237</v>
      </c>
      <c r="G289" s="34"/>
    </row>
    <row r="290">
      <c r="A290" s="37" t="s">
        <v>27</v>
      </c>
      <c r="B290" s="35" t="s">
        <v>426</v>
      </c>
      <c r="C290" s="36">
        <v>2006.0</v>
      </c>
      <c r="D290" s="35">
        <v>1.0</v>
      </c>
      <c r="E290" s="7" t="s">
        <v>7</v>
      </c>
      <c r="F290" s="36">
        <v>33.516263</v>
      </c>
      <c r="G290" s="34"/>
    </row>
    <row r="291">
      <c r="A291" s="37" t="s">
        <v>28</v>
      </c>
      <c r="B291" s="35" t="s">
        <v>425</v>
      </c>
      <c r="C291" s="36">
        <v>2006.0</v>
      </c>
      <c r="D291" s="35">
        <v>1.0</v>
      </c>
      <c r="E291" s="7" t="s">
        <v>7</v>
      </c>
      <c r="F291" s="36">
        <v>27.9806115</v>
      </c>
      <c r="G291" s="34"/>
    </row>
    <row r="292">
      <c r="A292" s="37" t="s">
        <v>29</v>
      </c>
      <c r="B292" s="35" t="s">
        <v>427</v>
      </c>
      <c r="C292" s="36">
        <v>2006.0</v>
      </c>
      <c r="D292" s="35">
        <v>1.0</v>
      </c>
      <c r="E292" s="7" t="s">
        <v>7</v>
      </c>
      <c r="F292" s="36">
        <v>39.5688526</v>
      </c>
      <c r="G292" s="34"/>
    </row>
    <row r="293">
      <c r="A293" s="37" t="s">
        <v>30</v>
      </c>
      <c r="B293" s="35" t="s">
        <v>428</v>
      </c>
      <c r="C293" s="36">
        <v>2006.0</v>
      </c>
      <c r="D293" s="35">
        <v>1.0</v>
      </c>
      <c r="E293" s="7" t="s">
        <v>7</v>
      </c>
      <c r="F293" s="36">
        <v>31.1500532</v>
      </c>
      <c r="G293" s="34"/>
    </row>
    <row r="294">
      <c r="A294" s="37" t="s">
        <v>31</v>
      </c>
      <c r="B294" s="35" t="s">
        <v>429</v>
      </c>
      <c r="C294" s="36">
        <v>2006.0</v>
      </c>
      <c r="D294" s="35">
        <v>1.0</v>
      </c>
      <c r="E294" s="7" t="s">
        <v>7</v>
      </c>
      <c r="F294" s="36">
        <v>28.2479362</v>
      </c>
      <c r="G294" s="34"/>
    </row>
    <row r="295">
      <c r="A295" s="37" t="s">
        <v>32</v>
      </c>
      <c r="B295" s="35" t="s">
        <v>430</v>
      </c>
      <c r="C295" s="36">
        <v>2006.0</v>
      </c>
      <c r="D295" s="35">
        <v>1.0</v>
      </c>
      <c r="E295" s="7" t="s">
        <v>7</v>
      </c>
      <c r="F295" s="36">
        <v>27.3119964</v>
      </c>
      <c r="G295" s="34"/>
    </row>
    <row r="296">
      <c r="A296" s="37" t="s">
        <v>33</v>
      </c>
      <c r="B296" s="35" t="s">
        <v>431</v>
      </c>
      <c r="C296" s="36">
        <v>2006.0</v>
      </c>
      <c r="D296" s="35">
        <v>1.0</v>
      </c>
      <c r="E296" s="7" t="s">
        <v>7</v>
      </c>
      <c r="F296" s="36">
        <v>33.154266</v>
      </c>
      <c r="G296" s="34"/>
    </row>
    <row r="297">
      <c r="A297" s="37" t="s">
        <v>34</v>
      </c>
      <c r="B297" s="35" t="s">
        <v>432</v>
      </c>
      <c r="C297" s="36">
        <v>2006.0</v>
      </c>
      <c r="D297" s="35">
        <v>1.0</v>
      </c>
      <c r="E297" s="7" t="s">
        <v>7</v>
      </c>
      <c r="F297" s="36">
        <v>43.3189788</v>
      </c>
      <c r="G297" s="34"/>
    </row>
    <row r="298">
      <c r="A298" s="37" t="s">
        <v>35</v>
      </c>
      <c r="B298" s="35" t="s">
        <v>433</v>
      </c>
      <c r="C298" s="36">
        <v>2006.0</v>
      </c>
      <c r="D298" s="35">
        <v>1.0</v>
      </c>
      <c r="E298" s="7" t="s">
        <v>7</v>
      </c>
      <c r="F298" s="36">
        <v>25.6783</v>
      </c>
      <c r="G298" s="34"/>
    </row>
    <row r="299">
      <c r="A299" s="37" t="s">
        <v>3</v>
      </c>
      <c r="B299" s="35" t="s">
        <v>418</v>
      </c>
      <c r="C299" s="36">
        <v>2007.0</v>
      </c>
      <c r="D299" s="35">
        <v>1.0</v>
      </c>
      <c r="E299" s="7" t="s">
        <v>7</v>
      </c>
      <c r="F299" s="36">
        <v>32.7444061</v>
      </c>
      <c r="G299" s="34"/>
    </row>
    <row r="300">
      <c r="A300" s="37" t="s">
        <v>4</v>
      </c>
      <c r="B300" s="35" t="s">
        <v>401</v>
      </c>
      <c r="C300" s="36">
        <v>2007.0</v>
      </c>
      <c r="D300" s="35">
        <v>1.0</v>
      </c>
      <c r="E300" s="7" t="s">
        <v>7</v>
      </c>
      <c r="F300" s="36">
        <v>20.6023158</v>
      </c>
      <c r="G300" s="34"/>
    </row>
    <row r="301">
      <c r="A301" s="37" t="s">
        <v>5</v>
      </c>
      <c r="B301" s="35" t="s">
        <v>402</v>
      </c>
      <c r="C301" s="36">
        <v>2007.0</v>
      </c>
      <c r="D301" s="35">
        <v>1.0</v>
      </c>
      <c r="E301" s="7" t="s">
        <v>7</v>
      </c>
      <c r="F301" s="36">
        <v>40.9326868</v>
      </c>
      <c r="G301" s="34"/>
    </row>
    <row r="302">
      <c r="A302" s="37" t="s">
        <v>6</v>
      </c>
      <c r="B302" s="35" t="s">
        <v>403</v>
      </c>
      <c r="C302" s="36">
        <v>2007.0</v>
      </c>
      <c r="D302" s="35">
        <v>1.0</v>
      </c>
      <c r="E302" s="7" t="s">
        <v>7</v>
      </c>
      <c r="F302" s="36">
        <v>29.6038467</v>
      </c>
      <c r="G302" s="34"/>
    </row>
    <row r="303">
      <c r="A303" s="37" t="s">
        <v>7</v>
      </c>
      <c r="B303" s="35" t="s">
        <v>404</v>
      </c>
      <c r="C303" s="36">
        <v>2007.0</v>
      </c>
      <c r="D303" s="35">
        <v>1.0</v>
      </c>
      <c r="E303" s="7" t="s">
        <v>7</v>
      </c>
      <c r="F303" s="36">
        <v>29.4822047</v>
      </c>
      <c r="G303" s="34"/>
    </row>
    <row r="304">
      <c r="A304" s="37" t="s">
        <v>8</v>
      </c>
      <c r="B304" s="35" t="s">
        <v>408</v>
      </c>
      <c r="C304" s="36">
        <v>2007.0</v>
      </c>
      <c r="D304" s="35">
        <v>1.0</v>
      </c>
      <c r="E304" s="7" t="s">
        <v>7</v>
      </c>
      <c r="F304" s="36">
        <v>24.6831163</v>
      </c>
      <c r="G304" s="34"/>
    </row>
    <row r="305">
      <c r="A305" s="37" t="s">
        <v>9</v>
      </c>
      <c r="B305" s="35" t="s">
        <v>409</v>
      </c>
      <c r="C305" s="36">
        <v>2007.0</v>
      </c>
      <c r="D305" s="35">
        <v>1.0</v>
      </c>
      <c r="E305" s="7" t="s">
        <v>7</v>
      </c>
      <c r="F305" s="36">
        <v>33.8176664</v>
      </c>
      <c r="G305" s="34"/>
    </row>
    <row r="306">
      <c r="A306" s="37" t="s">
        <v>10</v>
      </c>
      <c r="B306" s="35" t="s">
        <v>407</v>
      </c>
      <c r="C306" s="36">
        <v>2007.0</v>
      </c>
      <c r="D306" s="35">
        <v>1.0</v>
      </c>
      <c r="E306" s="7" t="s">
        <v>7</v>
      </c>
      <c r="F306" s="36">
        <v>43.8752067</v>
      </c>
      <c r="G306" s="34"/>
    </row>
    <row r="307">
      <c r="A307" s="37" t="s">
        <v>11</v>
      </c>
      <c r="B307" s="35" t="s">
        <v>406</v>
      </c>
      <c r="C307" s="36">
        <v>2007.0</v>
      </c>
      <c r="D307" s="35">
        <v>1.0</v>
      </c>
      <c r="E307" s="7" t="s">
        <v>7</v>
      </c>
      <c r="F307" s="36">
        <v>39.0254598</v>
      </c>
      <c r="G307" s="34"/>
    </row>
    <row r="308">
      <c r="A308" s="37" t="s">
        <v>12</v>
      </c>
      <c r="B308" s="35" t="s">
        <v>405</v>
      </c>
      <c r="C308" s="36">
        <v>2007.0</v>
      </c>
      <c r="D308" s="35">
        <v>1.0</v>
      </c>
      <c r="E308" s="7" t="s">
        <v>7</v>
      </c>
      <c r="F308" s="36">
        <v>43.3721021</v>
      </c>
      <c r="G308" s="34"/>
    </row>
    <row r="309">
      <c r="A309" s="37" t="s">
        <v>13</v>
      </c>
      <c r="B309" s="35" t="s">
        <v>410</v>
      </c>
      <c r="C309" s="36">
        <v>2007.0</v>
      </c>
      <c r="D309" s="35">
        <v>1.0</v>
      </c>
      <c r="E309" s="7" t="s">
        <v>7</v>
      </c>
      <c r="F309" s="36">
        <v>22.3333733</v>
      </c>
      <c r="G309" s="34"/>
    </row>
    <row r="310">
      <c r="A310" s="37" t="s">
        <v>14</v>
      </c>
      <c r="B310" s="35" t="s">
        <v>412</v>
      </c>
      <c r="C310" s="36">
        <v>2007.0</v>
      </c>
      <c r="D310" s="35">
        <v>1.0</v>
      </c>
      <c r="E310" s="7" t="s">
        <v>7</v>
      </c>
      <c r="F310" s="36">
        <v>26.7707761</v>
      </c>
      <c r="G310" s="34"/>
    </row>
    <row r="311">
      <c r="A311" s="37" t="s">
        <v>15</v>
      </c>
      <c r="B311" s="35" t="s">
        <v>411</v>
      </c>
      <c r="C311" s="36">
        <v>2007.0</v>
      </c>
      <c r="D311" s="35">
        <v>1.0</v>
      </c>
      <c r="E311" s="7" t="s">
        <v>7</v>
      </c>
      <c r="F311" s="36">
        <v>28.5165082</v>
      </c>
      <c r="G311" s="34"/>
    </row>
    <row r="312">
      <c r="A312" s="37" t="s">
        <v>16</v>
      </c>
      <c r="B312" s="35" t="s">
        <v>413</v>
      </c>
      <c r="C312" s="36">
        <v>2007.0</v>
      </c>
      <c r="D312" s="35">
        <v>1.0</v>
      </c>
      <c r="E312" s="7" t="s">
        <v>7</v>
      </c>
      <c r="F312" s="36">
        <v>21.7594604</v>
      </c>
      <c r="G312" s="34"/>
    </row>
    <row r="313">
      <c r="A313" s="37" t="s">
        <v>17</v>
      </c>
      <c r="B313" s="35" t="s">
        <v>414</v>
      </c>
      <c r="C313" s="36">
        <v>2007.0</v>
      </c>
      <c r="D313" s="35">
        <v>1.0</v>
      </c>
      <c r="E313" s="7" t="s">
        <v>7</v>
      </c>
      <c r="F313" s="36">
        <v>34.9089577</v>
      </c>
      <c r="G313" s="34"/>
    </row>
    <row r="314">
      <c r="A314" s="37" t="s">
        <v>18</v>
      </c>
      <c r="B314" s="35" t="s">
        <v>415</v>
      </c>
      <c r="C314" s="36">
        <v>2007.0</v>
      </c>
      <c r="D314" s="35">
        <v>1.0</v>
      </c>
      <c r="E314" s="7" t="s">
        <v>7</v>
      </c>
      <c r="F314" s="36">
        <v>31.8897287</v>
      </c>
      <c r="G314" s="34"/>
    </row>
    <row r="315">
      <c r="A315" s="37" t="s">
        <v>19</v>
      </c>
      <c r="B315" s="35" t="s">
        <v>416</v>
      </c>
      <c r="C315" s="36">
        <v>2007.0</v>
      </c>
      <c r="D315" s="35">
        <v>1.0</v>
      </c>
      <c r="E315" s="7" t="s">
        <v>7</v>
      </c>
      <c r="F315" s="36">
        <v>24.1476338</v>
      </c>
      <c r="G315" s="34"/>
    </row>
    <row r="316">
      <c r="A316" s="37" t="s">
        <v>20</v>
      </c>
      <c r="B316" s="35" t="s">
        <v>417</v>
      </c>
      <c r="C316" s="36">
        <v>2007.0</v>
      </c>
      <c r="D316" s="35">
        <v>1.0</v>
      </c>
      <c r="E316" s="7" t="s">
        <v>7</v>
      </c>
      <c r="F316" s="36">
        <v>27.5407848</v>
      </c>
      <c r="G316" s="34"/>
    </row>
    <row r="317">
      <c r="A317" s="37" t="s">
        <v>21</v>
      </c>
      <c r="B317" s="35" t="s">
        <v>419</v>
      </c>
      <c r="C317" s="36">
        <v>2007.0</v>
      </c>
      <c r="D317" s="35">
        <v>1.0</v>
      </c>
      <c r="E317" s="7" t="s">
        <v>7</v>
      </c>
      <c r="F317" s="36">
        <v>34.7737686</v>
      </c>
      <c r="G317" s="34"/>
    </row>
    <row r="318">
      <c r="A318" s="37" t="s">
        <v>22</v>
      </c>
      <c r="B318" s="35" t="s">
        <v>420</v>
      </c>
      <c r="C318" s="36">
        <v>2007.0</v>
      </c>
      <c r="D318" s="35">
        <v>1.0</v>
      </c>
      <c r="E318" s="7" t="s">
        <v>7</v>
      </c>
      <c r="F318" s="36">
        <v>29.7328236</v>
      </c>
      <c r="G318" s="34"/>
    </row>
    <row r="319">
      <c r="A319" s="37" t="s">
        <v>23</v>
      </c>
      <c r="B319" s="35" t="s">
        <v>421</v>
      </c>
      <c r="C319" s="36">
        <v>2007.0</v>
      </c>
      <c r="D319" s="35">
        <v>1.0</v>
      </c>
      <c r="E319" s="7" t="s">
        <v>7</v>
      </c>
      <c r="F319" s="36">
        <v>37.6706616</v>
      </c>
      <c r="G319" s="34"/>
    </row>
    <row r="320">
      <c r="A320" s="37" t="s">
        <v>24</v>
      </c>
      <c r="B320" s="35" t="s">
        <v>422</v>
      </c>
      <c r="C320" s="36">
        <v>2007.0</v>
      </c>
      <c r="D320" s="35">
        <v>1.0</v>
      </c>
      <c r="E320" s="7" t="s">
        <v>7</v>
      </c>
      <c r="F320" s="36">
        <v>37.727311</v>
      </c>
      <c r="G320" s="34"/>
    </row>
    <row r="321">
      <c r="A321" s="37" t="s">
        <v>25</v>
      </c>
      <c r="B321" s="35" t="s">
        <v>423</v>
      </c>
      <c r="C321" s="36">
        <v>2007.0</v>
      </c>
      <c r="D321" s="35">
        <v>1.0</v>
      </c>
      <c r="E321" s="7" t="s">
        <v>7</v>
      </c>
      <c r="F321" s="36">
        <v>25.2856516</v>
      </c>
      <c r="G321" s="34"/>
    </row>
    <row r="322">
      <c r="A322" s="37" t="s">
        <v>26</v>
      </c>
      <c r="B322" s="35" t="s">
        <v>424</v>
      </c>
      <c r="C322" s="36">
        <v>2007.0</v>
      </c>
      <c r="D322" s="35">
        <v>1.0</v>
      </c>
      <c r="E322" s="7" t="s">
        <v>7</v>
      </c>
      <c r="F322" s="36">
        <v>27.7836713</v>
      </c>
      <c r="G322" s="34"/>
    </row>
    <row r="323">
      <c r="A323" s="37" t="s">
        <v>27</v>
      </c>
      <c r="B323" s="35" t="s">
        <v>426</v>
      </c>
      <c r="C323" s="36">
        <v>2007.0</v>
      </c>
      <c r="D323" s="35">
        <v>1.0</v>
      </c>
      <c r="E323" s="7" t="s">
        <v>7</v>
      </c>
      <c r="F323" s="36">
        <v>29.7162864</v>
      </c>
      <c r="G323" s="34"/>
    </row>
    <row r="324">
      <c r="A324" s="37" t="s">
        <v>28</v>
      </c>
      <c r="B324" s="35" t="s">
        <v>425</v>
      </c>
      <c r="C324" s="36">
        <v>2007.0</v>
      </c>
      <c r="D324" s="35">
        <v>1.0</v>
      </c>
      <c r="E324" s="7" t="s">
        <v>7</v>
      </c>
      <c r="F324" s="36">
        <v>25.109533</v>
      </c>
      <c r="G324" s="34"/>
    </row>
    <row r="325">
      <c r="A325" s="37" t="s">
        <v>29</v>
      </c>
      <c r="B325" s="35" t="s">
        <v>427</v>
      </c>
      <c r="C325" s="36">
        <v>2007.0</v>
      </c>
      <c r="D325" s="35">
        <v>1.0</v>
      </c>
      <c r="E325" s="7" t="s">
        <v>7</v>
      </c>
      <c r="F325" s="36">
        <v>32.4714491</v>
      </c>
      <c r="G325" s="34"/>
    </row>
    <row r="326">
      <c r="A326" s="37" t="s">
        <v>30</v>
      </c>
      <c r="B326" s="35" t="s">
        <v>428</v>
      </c>
      <c r="C326" s="36">
        <v>2007.0</v>
      </c>
      <c r="D326" s="35">
        <v>1.0</v>
      </c>
      <c r="E326" s="7" t="s">
        <v>7</v>
      </c>
      <c r="F326" s="36">
        <v>31.2837964</v>
      </c>
      <c r="G326" s="34"/>
    </row>
    <row r="327">
      <c r="A327" s="37" t="s">
        <v>31</v>
      </c>
      <c r="B327" s="35" t="s">
        <v>429</v>
      </c>
      <c r="C327" s="36">
        <v>2007.0</v>
      </c>
      <c r="D327" s="35">
        <v>1.0</v>
      </c>
      <c r="E327" s="7" t="s">
        <v>7</v>
      </c>
      <c r="F327" s="36">
        <v>27.9074736</v>
      </c>
      <c r="G327" s="34"/>
    </row>
    <row r="328">
      <c r="A328" s="37" t="s">
        <v>32</v>
      </c>
      <c r="B328" s="35" t="s">
        <v>430</v>
      </c>
      <c r="C328" s="36">
        <v>2007.0</v>
      </c>
      <c r="D328" s="35">
        <v>1.0</v>
      </c>
      <c r="E328" s="7" t="s">
        <v>7</v>
      </c>
      <c r="F328" s="36">
        <v>25.9139075</v>
      </c>
      <c r="G328" s="34"/>
    </row>
    <row r="329">
      <c r="A329" s="37" t="s">
        <v>33</v>
      </c>
      <c r="B329" s="35" t="s">
        <v>431</v>
      </c>
      <c r="C329" s="36">
        <v>2007.0</v>
      </c>
      <c r="D329" s="35">
        <v>1.0</v>
      </c>
      <c r="E329" s="7" t="s">
        <v>7</v>
      </c>
      <c r="F329" s="36">
        <v>33.7215508</v>
      </c>
      <c r="G329" s="34"/>
    </row>
    <row r="330">
      <c r="A330" s="37" t="s">
        <v>34</v>
      </c>
      <c r="B330" s="35" t="s">
        <v>432</v>
      </c>
      <c r="C330" s="36">
        <v>2007.0</v>
      </c>
      <c r="D330" s="35">
        <v>1.0</v>
      </c>
      <c r="E330" s="7" t="s">
        <v>7</v>
      </c>
      <c r="F330" s="36">
        <v>40.3974733</v>
      </c>
      <c r="G330" s="34"/>
    </row>
    <row r="331">
      <c r="A331" s="37" t="s">
        <v>35</v>
      </c>
      <c r="B331" s="35" t="s">
        <v>433</v>
      </c>
      <c r="C331" s="36">
        <v>2007.0</v>
      </c>
      <c r="D331" s="35">
        <v>1.0</v>
      </c>
      <c r="E331" s="7" t="s">
        <v>7</v>
      </c>
      <c r="F331" s="36">
        <v>26.0161522</v>
      </c>
      <c r="G331" s="34"/>
    </row>
    <row r="332">
      <c r="A332" s="37" t="s">
        <v>3</v>
      </c>
      <c r="B332" s="35" t="s">
        <v>418</v>
      </c>
      <c r="C332" s="36">
        <v>2008.0</v>
      </c>
      <c r="D332" s="35">
        <v>1.0</v>
      </c>
      <c r="E332" s="7" t="s">
        <v>7</v>
      </c>
      <c r="F332" s="36">
        <v>33.0927373</v>
      </c>
      <c r="G332" s="34"/>
    </row>
    <row r="333">
      <c r="A333" s="37" t="s">
        <v>4</v>
      </c>
      <c r="B333" s="35" t="s">
        <v>401</v>
      </c>
      <c r="C333" s="36">
        <v>2008.0</v>
      </c>
      <c r="D333" s="35">
        <v>1.0</v>
      </c>
      <c r="E333" s="7" t="s">
        <v>7</v>
      </c>
      <c r="F333" s="36">
        <v>22.5370839</v>
      </c>
      <c r="G333" s="34"/>
    </row>
    <row r="334">
      <c r="A334" s="37" t="s">
        <v>5</v>
      </c>
      <c r="B334" s="35" t="s">
        <v>402</v>
      </c>
      <c r="C334" s="36">
        <v>2008.0</v>
      </c>
      <c r="D334" s="35">
        <v>1.0</v>
      </c>
      <c r="E334" s="7" t="s">
        <v>7</v>
      </c>
      <c r="F334" s="36">
        <v>41.101426</v>
      </c>
      <c r="G334" s="34"/>
    </row>
    <row r="335">
      <c r="A335" s="37" t="s">
        <v>6</v>
      </c>
      <c r="B335" s="35" t="s">
        <v>403</v>
      </c>
      <c r="C335" s="36">
        <v>2008.0</v>
      </c>
      <c r="D335" s="35">
        <v>1.0</v>
      </c>
      <c r="E335" s="7" t="s">
        <v>7</v>
      </c>
      <c r="F335" s="36">
        <v>30.3719795</v>
      </c>
      <c r="G335" s="34"/>
    </row>
    <row r="336">
      <c r="A336" s="37" t="s">
        <v>7</v>
      </c>
      <c r="B336" s="35" t="s">
        <v>404</v>
      </c>
      <c r="C336" s="36">
        <v>2008.0</v>
      </c>
      <c r="D336" s="35">
        <v>1.0</v>
      </c>
      <c r="E336" s="7" t="s">
        <v>7</v>
      </c>
      <c r="F336" s="36">
        <v>26.090451</v>
      </c>
      <c r="G336" s="34"/>
    </row>
    <row r="337">
      <c r="A337" s="37" t="s">
        <v>8</v>
      </c>
      <c r="B337" s="35" t="s">
        <v>408</v>
      </c>
      <c r="C337" s="36">
        <v>2008.0</v>
      </c>
      <c r="D337" s="35">
        <v>1.0</v>
      </c>
      <c r="E337" s="7" t="s">
        <v>7</v>
      </c>
      <c r="F337" s="36">
        <v>26.4453365</v>
      </c>
      <c r="G337" s="34"/>
    </row>
    <row r="338">
      <c r="A338" s="37" t="s">
        <v>9</v>
      </c>
      <c r="B338" s="35" t="s">
        <v>409</v>
      </c>
      <c r="C338" s="36">
        <v>2008.0</v>
      </c>
      <c r="D338" s="35">
        <v>1.0</v>
      </c>
      <c r="E338" s="7" t="s">
        <v>7</v>
      </c>
      <c r="F338" s="36">
        <v>30.6481272</v>
      </c>
      <c r="G338" s="34"/>
    </row>
    <row r="339">
      <c r="A339" s="37" t="s">
        <v>10</v>
      </c>
      <c r="B339" s="35" t="s">
        <v>407</v>
      </c>
      <c r="C339" s="36">
        <v>2008.0</v>
      </c>
      <c r="D339" s="35">
        <v>1.0</v>
      </c>
      <c r="E339" s="7" t="s">
        <v>7</v>
      </c>
      <c r="F339" s="36">
        <v>43.0817023</v>
      </c>
      <c r="G339" s="34"/>
    </row>
    <row r="340">
      <c r="A340" s="37" t="s">
        <v>11</v>
      </c>
      <c r="B340" s="35" t="s">
        <v>406</v>
      </c>
      <c r="C340" s="36">
        <v>2008.0</v>
      </c>
      <c r="D340" s="35">
        <v>1.0</v>
      </c>
      <c r="E340" s="7" t="s">
        <v>7</v>
      </c>
      <c r="F340" s="36">
        <v>38.9489167</v>
      </c>
      <c r="G340" s="34"/>
    </row>
    <row r="341">
      <c r="A341" s="37" t="s">
        <v>12</v>
      </c>
      <c r="B341" s="35" t="s">
        <v>405</v>
      </c>
      <c r="C341" s="36">
        <v>2008.0</v>
      </c>
      <c r="D341" s="35">
        <v>1.0</v>
      </c>
      <c r="E341" s="7" t="s">
        <v>7</v>
      </c>
      <c r="F341" s="36">
        <v>41.9719986</v>
      </c>
      <c r="G341" s="34"/>
    </row>
    <row r="342">
      <c r="A342" s="37" t="s">
        <v>13</v>
      </c>
      <c r="B342" s="35" t="s">
        <v>410</v>
      </c>
      <c r="C342" s="36">
        <v>2008.0</v>
      </c>
      <c r="D342" s="35">
        <v>1.0</v>
      </c>
      <c r="E342" s="7" t="s">
        <v>7</v>
      </c>
      <c r="F342" s="36">
        <v>25.4262453</v>
      </c>
      <c r="G342" s="34"/>
    </row>
    <row r="343">
      <c r="A343" s="37" t="s">
        <v>14</v>
      </c>
      <c r="B343" s="35" t="s">
        <v>412</v>
      </c>
      <c r="C343" s="36">
        <v>2008.0</v>
      </c>
      <c r="D343" s="35">
        <v>1.0</v>
      </c>
      <c r="E343" s="7" t="s">
        <v>7</v>
      </c>
      <c r="F343" s="36">
        <v>26.2707386</v>
      </c>
      <c r="G343" s="34"/>
    </row>
    <row r="344">
      <c r="A344" s="37" t="s">
        <v>15</v>
      </c>
      <c r="B344" s="35" t="s">
        <v>411</v>
      </c>
      <c r="C344" s="36">
        <v>2008.0</v>
      </c>
      <c r="D344" s="35">
        <v>1.0</v>
      </c>
      <c r="E344" s="7" t="s">
        <v>7</v>
      </c>
      <c r="F344" s="36">
        <v>28.0974027</v>
      </c>
      <c r="G344" s="34"/>
    </row>
    <row r="345">
      <c r="A345" s="37" t="s">
        <v>16</v>
      </c>
      <c r="B345" s="35" t="s">
        <v>413</v>
      </c>
      <c r="C345" s="36">
        <v>2008.0</v>
      </c>
      <c r="D345" s="35">
        <v>1.0</v>
      </c>
      <c r="E345" s="7" t="s">
        <v>7</v>
      </c>
      <c r="F345" s="36">
        <v>22.6392971</v>
      </c>
      <c r="G345" s="34"/>
    </row>
    <row r="346">
      <c r="A346" s="37" t="s">
        <v>17</v>
      </c>
      <c r="B346" s="35" t="s">
        <v>414</v>
      </c>
      <c r="C346" s="36">
        <v>2008.0</v>
      </c>
      <c r="D346" s="35">
        <v>1.0</v>
      </c>
      <c r="E346" s="7" t="s">
        <v>7</v>
      </c>
      <c r="F346" s="36">
        <v>36.1664956</v>
      </c>
      <c r="G346" s="34"/>
    </row>
    <row r="347">
      <c r="A347" s="37" t="s">
        <v>18</v>
      </c>
      <c r="B347" s="35" t="s">
        <v>415</v>
      </c>
      <c r="C347" s="36">
        <v>2008.0</v>
      </c>
      <c r="D347" s="35">
        <v>1.0</v>
      </c>
      <c r="E347" s="7" t="s">
        <v>7</v>
      </c>
      <c r="F347" s="36">
        <v>32.0836194</v>
      </c>
      <c r="G347" s="34"/>
    </row>
    <row r="348">
      <c r="A348" s="37" t="s">
        <v>19</v>
      </c>
      <c r="B348" s="35" t="s">
        <v>416</v>
      </c>
      <c r="C348" s="36">
        <v>2008.0</v>
      </c>
      <c r="D348" s="35">
        <v>1.0</v>
      </c>
      <c r="E348" s="7" t="s">
        <v>7</v>
      </c>
      <c r="F348" s="36">
        <v>24.8621102</v>
      </c>
      <c r="G348" s="34"/>
    </row>
    <row r="349">
      <c r="A349" s="37" t="s">
        <v>20</v>
      </c>
      <c r="B349" s="35" t="s">
        <v>417</v>
      </c>
      <c r="C349" s="36">
        <v>2008.0</v>
      </c>
      <c r="D349" s="35">
        <v>1.0</v>
      </c>
      <c r="E349" s="7" t="s">
        <v>7</v>
      </c>
      <c r="F349" s="36">
        <v>31.1828903</v>
      </c>
      <c r="G349" s="34"/>
    </row>
    <row r="350">
      <c r="A350" s="37" t="s">
        <v>21</v>
      </c>
      <c r="B350" s="35" t="s">
        <v>419</v>
      </c>
      <c r="C350" s="36">
        <v>2008.0</v>
      </c>
      <c r="D350" s="35">
        <v>1.0</v>
      </c>
      <c r="E350" s="7" t="s">
        <v>7</v>
      </c>
      <c r="F350" s="36">
        <v>38.2414689</v>
      </c>
      <c r="G350" s="34"/>
    </row>
    <row r="351">
      <c r="A351" s="37" t="s">
        <v>22</v>
      </c>
      <c r="B351" s="35" t="s">
        <v>420</v>
      </c>
      <c r="C351" s="36">
        <v>2008.0</v>
      </c>
      <c r="D351" s="35">
        <v>1.0</v>
      </c>
      <c r="E351" s="7" t="s">
        <v>7</v>
      </c>
      <c r="F351" s="36">
        <v>34.0901132</v>
      </c>
      <c r="G351" s="34"/>
    </row>
    <row r="352">
      <c r="A352" s="37" t="s">
        <v>23</v>
      </c>
      <c r="B352" s="35" t="s">
        <v>421</v>
      </c>
      <c r="C352" s="36">
        <v>2008.0</v>
      </c>
      <c r="D352" s="35">
        <v>1.0</v>
      </c>
      <c r="E352" s="7" t="s">
        <v>7</v>
      </c>
      <c r="F352" s="36">
        <v>38.6762477</v>
      </c>
      <c r="G352" s="34"/>
    </row>
    <row r="353">
      <c r="A353" s="37" t="s">
        <v>24</v>
      </c>
      <c r="B353" s="35" t="s">
        <v>422</v>
      </c>
      <c r="C353" s="36">
        <v>2008.0</v>
      </c>
      <c r="D353" s="35">
        <v>1.0</v>
      </c>
      <c r="E353" s="7" t="s">
        <v>7</v>
      </c>
      <c r="F353" s="36">
        <v>35.2125112</v>
      </c>
      <c r="G353" s="34"/>
    </row>
    <row r="354">
      <c r="A354" s="37" t="s">
        <v>25</v>
      </c>
      <c r="B354" s="35" t="s">
        <v>423</v>
      </c>
      <c r="C354" s="36">
        <v>2008.0</v>
      </c>
      <c r="D354" s="35">
        <v>1.0</v>
      </c>
      <c r="E354" s="7" t="s">
        <v>7</v>
      </c>
      <c r="F354" s="36">
        <v>24.2917803</v>
      </c>
      <c r="G354" s="34"/>
    </row>
    <row r="355">
      <c r="A355" s="37" t="s">
        <v>26</v>
      </c>
      <c r="B355" s="35" t="s">
        <v>424</v>
      </c>
      <c r="C355" s="36">
        <v>2008.0</v>
      </c>
      <c r="D355" s="35">
        <v>1.0</v>
      </c>
      <c r="E355" s="7" t="s">
        <v>7</v>
      </c>
      <c r="F355" s="36">
        <v>24.7727607</v>
      </c>
      <c r="G355" s="34"/>
    </row>
    <row r="356">
      <c r="A356" s="37" t="s">
        <v>27</v>
      </c>
      <c r="B356" s="35" t="s">
        <v>426</v>
      </c>
      <c r="C356" s="36">
        <v>2008.0</v>
      </c>
      <c r="D356" s="35">
        <v>1.0</v>
      </c>
      <c r="E356" s="7" t="s">
        <v>7</v>
      </c>
      <c r="F356" s="36">
        <v>29.2099925</v>
      </c>
      <c r="G356" s="34"/>
    </row>
    <row r="357">
      <c r="A357" s="37" t="s">
        <v>28</v>
      </c>
      <c r="B357" s="35" t="s">
        <v>425</v>
      </c>
      <c r="C357" s="36">
        <v>2008.0</v>
      </c>
      <c r="D357" s="35">
        <v>1.0</v>
      </c>
      <c r="E357" s="7" t="s">
        <v>7</v>
      </c>
      <c r="F357" s="36">
        <v>29.7170127</v>
      </c>
      <c r="G357" s="34"/>
    </row>
    <row r="358">
      <c r="A358" s="37" t="s">
        <v>29</v>
      </c>
      <c r="B358" s="35" t="s">
        <v>427</v>
      </c>
      <c r="C358" s="36">
        <v>2008.0</v>
      </c>
      <c r="D358" s="35">
        <v>1.0</v>
      </c>
      <c r="E358" s="7" t="s">
        <v>7</v>
      </c>
      <c r="F358" s="36">
        <v>35.6041516</v>
      </c>
      <c r="G358" s="34"/>
    </row>
    <row r="359">
      <c r="A359" s="37" t="s">
        <v>30</v>
      </c>
      <c r="B359" s="35" t="s">
        <v>428</v>
      </c>
      <c r="C359" s="36">
        <v>2008.0</v>
      </c>
      <c r="D359" s="35">
        <v>1.0</v>
      </c>
      <c r="E359" s="7" t="s">
        <v>7</v>
      </c>
      <c r="F359" s="36">
        <v>28.6918591</v>
      </c>
      <c r="G359" s="34"/>
    </row>
    <row r="360">
      <c r="A360" s="37" t="s">
        <v>31</v>
      </c>
      <c r="B360" s="35" t="s">
        <v>429</v>
      </c>
      <c r="C360" s="36">
        <v>2008.0</v>
      </c>
      <c r="D360" s="35">
        <v>1.0</v>
      </c>
      <c r="E360" s="7" t="s">
        <v>7</v>
      </c>
      <c r="F360" s="36">
        <v>28.7019698</v>
      </c>
      <c r="G360" s="34"/>
    </row>
    <row r="361">
      <c r="A361" s="37" t="s">
        <v>32</v>
      </c>
      <c r="B361" s="35" t="s">
        <v>430</v>
      </c>
      <c r="C361" s="36">
        <v>2008.0</v>
      </c>
      <c r="D361" s="35">
        <v>1.0</v>
      </c>
      <c r="E361" s="7" t="s">
        <v>7</v>
      </c>
      <c r="F361" s="36">
        <v>22.2699131</v>
      </c>
      <c r="G361" s="34"/>
    </row>
    <row r="362">
      <c r="A362" s="37" t="s">
        <v>33</v>
      </c>
      <c r="B362" s="35" t="s">
        <v>431</v>
      </c>
      <c r="C362" s="36">
        <v>2008.0</v>
      </c>
      <c r="D362" s="35">
        <v>1.0</v>
      </c>
      <c r="E362" s="7" t="s">
        <v>7</v>
      </c>
      <c r="F362" s="36">
        <v>34.4860188</v>
      </c>
      <c r="G362" s="34"/>
    </row>
    <row r="363">
      <c r="A363" s="37" t="s">
        <v>34</v>
      </c>
      <c r="B363" s="35" t="s">
        <v>432</v>
      </c>
      <c r="C363" s="36">
        <v>2008.0</v>
      </c>
      <c r="D363" s="35">
        <v>1.0</v>
      </c>
      <c r="E363" s="7" t="s">
        <v>7</v>
      </c>
      <c r="F363" s="36">
        <v>39.6203714</v>
      </c>
      <c r="G363" s="34"/>
    </row>
    <row r="364">
      <c r="A364" s="37" t="s">
        <v>35</v>
      </c>
      <c r="B364" s="35" t="s">
        <v>433</v>
      </c>
      <c r="C364" s="36">
        <v>2008.0</v>
      </c>
      <c r="D364" s="35">
        <v>1.0</v>
      </c>
      <c r="E364" s="7" t="s">
        <v>7</v>
      </c>
      <c r="F364" s="36">
        <v>29.781782</v>
      </c>
      <c r="G364" s="34"/>
    </row>
    <row r="365">
      <c r="A365" s="37" t="s">
        <v>3</v>
      </c>
      <c r="B365" s="35" t="s">
        <v>418</v>
      </c>
      <c r="C365" s="36">
        <v>2009.0</v>
      </c>
      <c r="D365" s="35">
        <v>1.0</v>
      </c>
      <c r="E365" s="7" t="s">
        <v>7</v>
      </c>
      <c r="F365" s="36">
        <v>34.9202671</v>
      </c>
      <c r="G365" s="34"/>
    </row>
    <row r="366">
      <c r="A366" s="37" t="s">
        <v>4</v>
      </c>
      <c r="B366" s="35" t="s">
        <v>401</v>
      </c>
      <c r="C366" s="36">
        <v>2009.0</v>
      </c>
      <c r="D366" s="35">
        <v>1.0</v>
      </c>
      <c r="E366" s="7" t="s">
        <v>7</v>
      </c>
      <c r="F366" s="36">
        <v>27.9608923</v>
      </c>
      <c r="G366" s="34"/>
    </row>
    <row r="367">
      <c r="A367" s="37" t="s">
        <v>5</v>
      </c>
      <c r="B367" s="35" t="s">
        <v>402</v>
      </c>
      <c r="C367" s="36">
        <v>2009.0</v>
      </c>
      <c r="D367" s="35">
        <v>1.0</v>
      </c>
      <c r="E367" s="7" t="s">
        <v>7</v>
      </c>
      <c r="F367" s="36">
        <v>43.7485936</v>
      </c>
      <c r="G367" s="34"/>
    </row>
    <row r="368">
      <c r="A368" s="37" t="s">
        <v>6</v>
      </c>
      <c r="B368" s="35" t="s">
        <v>403</v>
      </c>
      <c r="C368" s="36">
        <v>2009.0</v>
      </c>
      <c r="D368" s="35">
        <v>1.0</v>
      </c>
      <c r="E368" s="7" t="s">
        <v>7</v>
      </c>
      <c r="F368" s="36">
        <v>33.1759392</v>
      </c>
      <c r="G368" s="34"/>
    </row>
    <row r="369">
      <c r="A369" s="37" t="s">
        <v>7</v>
      </c>
      <c r="B369" s="35" t="s">
        <v>404</v>
      </c>
      <c r="C369" s="36">
        <v>2009.0</v>
      </c>
      <c r="D369" s="35">
        <v>1.0</v>
      </c>
      <c r="E369" s="7" t="s">
        <v>7</v>
      </c>
      <c r="F369" s="36">
        <v>28.3944464</v>
      </c>
      <c r="G369" s="34"/>
    </row>
    <row r="370">
      <c r="A370" s="37" t="s">
        <v>8</v>
      </c>
      <c r="B370" s="35" t="s">
        <v>408</v>
      </c>
      <c r="C370" s="36">
        <v>2009.0</v>
      </c>
      <c r="D370" s="35">
        <v>1.0</v>
      </c>
      <c r="E370" s="7" t="s">
        <v>7</v>
      </c>
      <c r="F370" s="36">
        <v>25.4943748</v>
      </c>
      <c r="G370" s="34"/>
    </row>
    <row r="371">
      <c r="A371" s="37" t="s">
        <v>9</v>
      </c>
      <c r="B371" s="35" t="s">
        <v>409</v>
      </c>
      <c r="C371" s="36">
        <v>2009.0</v>
      </c>
      <c r="D371" s="35">
        <v>1.0</v>
      </c>
      <c r="E371" s="7" t="s">
        <v>7</v>
      </c>
      <c r="F371" s="36">
        <v>37.5163251</v>
      </c>
      <c r="G371" s="34"/>
    </row>
    <row r="372">
      <c r="A372" s="37" t="s">
        <v>10</v>
      </c>
      <c r="B372" s="35" t="s">
        <v>407</v>
      </c>
      <c r="C372" s="36">
        <v>2009.0</v>
      </c>
      <c r="D372" s="35">
        <v>1.0</v>
      </c>
      <c r="E372" s="7" t="s">
        <v>7</v>
      </c>
      <c r="F372" s="36">
        <v>41.7980693</v>
      </c>
      <c r="G372" s="34"/>
    </row>
    <row r="373">
      <c r="A373" s="37" t="s">
        <v>11</v>
      </c>
      <c r="B373" s="35" t="s">
        <v>406</v>
      </c>
      <c r="C373" s="36">
        <v>2009.0</v>
      </c>
      <c r="D373" s="35">
        <v>1.0</v>
      </c>
      <c r="E373" s="7" t="s">
        <v>7</v>
      </c>
      <c r="F373" s="36">
        <v>36.4099231</v>
      </c>
      <c r="G373" s="34"/>
    </row>
    <row r="374">
      <c r="A374" s="37" t="s">
        <v>12</v>
      </c>
      <c r="B374" s="35" t="s">
        <v>405</v>
      </c>
      <c r="C374" s="36">
        <v>2009.0</v>
      </c>
      <c r="D374" s="35">
        <v>1.0</v>
      </c>
      <c r="E374" s="7" t="s">
        <v>7</v>
      </c>
      <c r="F374" s="36">
        <v>46.6471128</v>
      </c>
      <c r="G374" s="34"/>
    </row>
    <row r="375">
      <c r="A375" s="37" t="s">
        <v>13</v>
      </c>
      <c r="B375" s="35" t="s">
        <v>410</v>
      </c>
      <c r="C375" s="36">
        <v>2009.0</v>
      </c>
      <c r="D375" s="35">
        <v>1.0</v>
      </c>
      <c r="E375" s="7" t="s">
        <v>7</v>
      </c>
      <c r="F375" s="36">
        <v>26.7202047</v>
      </c>
      <c r="G375" s="34"/>
    </row>
    <row r="376">
      <c r="A376" s="37" t="s">
        <v>14</v>
      </c>
      <c r="B376" s="35" t="s">
        <v>412</v>
      </c>
      <c r="C376" s="36">
        <v>2009.0</v>
      </c>
      <c r="D376" s="35">
        <v>1.0</v>
      </c>
      <c r="E376" s="7" t="s">
        <v>7</v>
      </c>
      <c r="F376" s="36">
        <v>26.3269531</v>
      </c>
      <c r="G376" s="34"/>
    </row>
    <row r="377">
      <c r="A377" s="37" t="s">
        <v>15</v>
      </c>
      <c r="B377" s="35" t="s">
        <v>411</v>
      </c>
      <c r="C377" s="36">
        <v>2009.0</v>
      </c>
      <c r="D377" s="35">
        <v>1.0</v>
      </c>
      <c r="E377" s="7" t="s">
        <v>7</v>
      </c>
      <c r="F377" s="36">
        <v>28.47398</v>
      </c>
      <c r="G377" s="34"/>
    </row>
    <row r="378">
      <c r="A378" s="37" t="s">
        <v>16</v>
      </c>
      <c r="B378" s="35" t="s">
        <v>413</v>
      </c>
      <c r="C378" s="36">
        <v>2009.0</v>
      </c>
      <c r="D378" s="35">
        <v>1.0</v>
      </c>
      <c r="E378" s="7" t="s">
        <v>7</v>
      </c>
      <c r="F378" s="36">
        <v>29.3682176</v>
      </c>
      <c r="G378" s="34"/>
    </row>
    <row r="379">
      <c r="A379" s="37" t="s">
        <v>17</v>
      </c>
      <c r="B379" s="35" t="s">
        <v>414</v>
      </c>
      <c r="C379" s="36">
        <v>2009.0</v>
      </c>
      <c r="D379" s="35">
        <v>1.0</v>
      </c>
      <c r="E379" s="7" t="s">
        <v>7</v>
      </c>
      <c r="F379" s="36">
        <v>39.0548854</v>
      </c>
      <c r="G379" s="34"/>
    </row>
    <row r="380">
      <c r="A380" s="37" t="s">
        <v>18</v>
      </c>
      <c r="B380" s="35" t="s">
        <v>415</v>
      </c>
      <c r="C380" s="36">
        <v>2009.0</v>
      </c>
      <c r="D380" s="35">
        <v>1.0</v>
      </c>
      <c r="E380" s="7" t="s">
        <v>7</v>
      </c>
      <c r="F380" s="36">
        <v>34.1025649</v>
      </c>
      <c r="G380" s="34"/>
    </row>
    <row r="381">
      <c r="A381" s="37" t="s">
        <v>19</v>
      </c>
      <c r="B381" s="35" t="s">
        <v>416</v>
      </c>
      <c r="C381" s="36">
        <v>2009.0</v>
      </c>
      <c r="D381" s="35">
        <v>1.0</v>
      </c>
      <c r="E381" s="7" t="s">
        <v>7</v>
      </c>
      <c r="F381" s="36">
        <v>28.9486926</v>
      </c>
      <c r="G381" s="34"/>
    </row>
    <row r="382">
      <c r="A382" s="37" t="s">
        <v>20</v>
      </c>
      <c r="B382" s="35" t="s">
        <v>417</v>
      </c>
      <c r="C382" s="36">
        <v>2009.0</v>
      </c>
      <c r="D382" s="35">
        <v>1.0</v>
      </c>
      <c r="E382" s="7" t="s">
        <v>7</v>
      </c>
      <c r="F382" s="36">
        <v>32.8036322</v>
      </c>
      <c r="G382" s="34"/>
    </row>
    <row r="383">
      <c r="A383" s="37" t="s">
        <v>21</v>
      </c>
      <c r="B383" s="35" t="s">
        <v>419</v>
      </c>
      <c r="C383" s="36">
        <v>2009.0</v>
      </c>
      <c r="D383" s="35">
        <v>1.0</v>
      </c>
      <c r="E383" s="7" t="s">
        <v>7</v>
      </c>
      <c r="F383" s="36">
        <v>35.0543718</v>
      </c>
      <c r="G383" s="34"/>
    </row>
    <row r="384">
      <c r="A384" s="37" t="s">
        <v>22</v>
      </c>
      <c r="B384" s="35" t="s">
        <v>420</v>
      </c>
      <c r="C384" s="36">
        <v>2009.0</v>
      </c>
      <c r="D384" s="35">
        <v>1.0</v>
      </c>
      <c r="E384" s="7" t="s">
        <v>7</v>
      </c>
      <c r="F384" s="36">
        <v>35.3607555</v>
      </c>
      <c r="G384" s="34"/>
    </row>
    <row r="385">
      <c r="A385" s="37" t="s">
        <v>23</v>
      </c>
      <c r="B385" s="35" t="s">
        <v>421</v>
      </c>
      <c r="C385" s="36">
        <v>2009.0</v>
      </c>
      <c r="D385" s="35">
        <v>1.0</v>
      </c>
      <c r="E385" s="7" t="s">
        <v>7</v>
      </c>
      <c r="F385" s="36">
        <v>35.5614027</v>
      </c>
      <c r="G385" s="34"/>
    </row>
    <row r="386">
      <c r="A386" s="37" t="s">
        <v>24</v>
      </c>
      <c r="B386" s="35" t="s">
        <v>422</v>
      </c>
      <c r="C386" s="36">
        <v>2009.0</v>
      </c>
      <c r="D386" s="35">
        <v>1.0</v>
      </c>
      <c r="E386" s="7" t="s">
        <v>7</v>
      </c>
      <c r="F386" s="36">
        <v>36.3780452</v>
      </c>
      <c r="G386" s="34"/>
    </row>
    <row r="387">
      <c r="A387" s="37" t="s">
        <v>25</v>
      </c>
      <c r="B387" s="35" t="s">
        <v>423</v>
      </c>
      <c r="C387" s="36">
        <v>2009.0</v>
      </c>
      <c r="D387" s="35">
        <v>1.0</v>
      </c>
      <c r="E387" s="7" t="s">
        <v>7</v>
      </c>
      <c r="F387" s="36">
        <v>32.8522246</v>
      </c>
      <c r="G387" s="34"/>
    </row>
    <row r="388">
      <c r="A388" s="37" t="s">
        <v>26</v>
      </c>
      <c r="B388" s="35" t="s">
        <v>424</v>
      </c>
      <c r="C388" s="36">
        <v>2009.0</v>
      </c>
      <c r="D388" s="35">
        <v>1.0</v>
      </c>
      <c r="E388" s="7" t="s">
        <v>7</v>
      </c>
      <c r="F388" s="36">
        <v>28.3646154</v>
      </c>
      <c r="G388" s="34"/>
    </row>
    <row r="389">
      <c r="A389" s="37" t="s">
        <v>27</v>
      </c>
      <c r="B389" s="35" t="s">
        <v>426</v>
      </c>
      <c r="C389" s="36">
        <v>2009.0</v>
      </c>
      <c r="D389" s="35">
        <v>1.0</v>
      </c>
      <c r="E389" s="7" t="s">
        <v>7</v>
      </c>
      <c r="F389" s="36">
        <v>29.9787105</v>
      </c>
      <c r="G389" s="34"/>
    </row>
    <row r="390">
      <c r="A390" s="37" t="s">
        <v>28</v>
      </c>
      <c r="B390" s="35" t="s">
        <v>425</v>
      </c>
      <c r="C390" s="36">
        <v>2009.0</v>
      </c>
      <c r="D390" s="35">
        <v>1.0</v>
      </c>
      <c r="E390" s="7" t="s">
        <v>7</v>
      </c>
      <c r="F390" s="36">
        <v>25.4161216</v>
      </c>
      <c r="G390" s="34"/>
    </row>
    <row r="391">
      <c r="A391" s="37" t="s">
        <v>29</v>
      </c>
      <c r="B391" s="35" t="s">
        <v>427</v>
      </c>
      <c r="C391" s="36">
        <v>2009.0</v>
      </c>
      <c r="D391" s="35">
        <v>1.0</v>
      </c>
      <c r="E391" s="7" t="s">
        <v>7</v>
      </c>
      <c r="F391" s="36">
        <v>37.6108407</v>
      </c>
      <c r="G391" s="34"/>
    </row>
    <row r="392">
      <c r="A392" s="37" t="s">
        <v>30</v>
      </c>
      <c r="B392" s="35" t="s">
        <v>428</v>
      </c>
      <c r="C392" s="36">
        <v>2009.0</v>
      </c>
      <c r="D392" s="35">
        <v>1.0</v>
      </c>
      <c r="E392" s="7" t="s">
        <v>7</v>
      </c>
      <c r="F392" s="36">
        <v>30.9430995</v>
      </c>
      <c r="G392" s="34"/>
    </row>
    <row r="393">
      <c r="A393" s="37" t="s">
        <v>31</v>
      </c>
      <c r="B393" s="35" t="s">
        <v>429</v>
      </c>
      <c r="C393" s="36">
        <v>2009.0</v>
      </c>
      <c r="D393" s="35">
        <v>1.0</v>
      </c>
      <c r="E393" s="7" t="s">
        <v>7</v>
      </c>
      <c r="F393" s="36">
        <v>30.7555133</v>
      </c>
      <c r="G393" s="34"/>
    </row>
    <row r="394">
      <c r="A394" s="37" t="s">
        <v>32</v>
      </c>
      <c r="B394" s="35" t="s">
        <v>430</v>
      </c>
      <c r="C394" s="36">
        <v>2009.0</v>
      </c>
      <c r="D394" s="35">
        <v>1.0</v>
      </c>
      <c r="E394" s="7" t="s">
        <v>7</v>
      </c>
      <c r="F394" s="36">
        <v>27.1200477</v>
      </c>
      <c r="G394" s="34"/>
    </row>
    <row r="395">
      <c r="A395" s="37" t="s">
        <v>33</v>
      </c>
      <c r="B395" s="35" t="s">
        <v>431</v>
      </c>
      <c r="C395" s="36">
        <v>2009.0</v>
      </c>
      <c r="D395" s="35">
        <v>1.0</v>
      </c>
      <c r="E395" s="7" t="s">
        <v>7</v>
      </c>
      <c r="F395" s="36">
        <v>37.3628658</v>
      </c>
      <c r="G395" s="34"/>
    </row>
    <row r="396">
      <c r="A396" s="37" t="s">
        <v>34</v>
      </c>
      <c r="B396" s="35" t="s">
        <v>432</v>
      </c>
      <c r="C396" s="36">
        <v>2009.0</v>
      </c>
      <c r="D396" s="35">
        <v>1.0</v>
      </c>
      <c r="E396" s="7" t="s">
        <v>7</v>
      </c>
      <c r="F396" s="36">
        <v>42.5264176</v>
      </c>
      <c r="G396" s="34"/>
    </row>
    <row r="397">
      <c r="A397" s="37" t="s">
        <v>35</v>
      </c>
      <c r="B397" s="35" t="s">
        <v>433</v>
      </c>
      <c r="C397" s="36">
        <v>2009.0</v>
      </c>
      <c r="D397" s="35">
        <v>1.0</v>
      </c>
      <c r="E397" s="7" t="s">
        <v>7</v>
      </c>
      <c r="F397" s="36">
        <v>34.8987433</v>
      </c>
      <c r="G397" s="34"/>
    </row>
    <row r="398">
      <c r="A398" s="37" t="s">
        <v>3</v>
      </c>
      <c r="B398" s="35" t="s">
        <v>418</v>
      </c>
      <c r="C398" s="36">
        <v>2010.0</v>
      </c>
      <c r="D398" s="35">
        <v>1.0</v>
      </c>
      <c r="E398" s="7" t="s">
        <v>7</v>
      </c>
      <c r="F398" s="36">
        <v>32.9855589</v>
      </c>
      <c r="G398" s="34"/>
    </row>
    <row r="399">
      <c r="A399" s="37" t="s">
        <v>4</v>
      </c>
      <c r="B399" s="35" t="s">
        <v>401</v>
      </c>
      <c r="C399" s="36">
        <v>2010.0</v>
      </c>
      <c r="D399" s="35">
        <v>1.0</v>
      </c>
      <c r="E399" s="7" t="s">
        <v>7</v>
      </c>
      <c r="F399" s="36">
        <v>26.0624413</v>
      </c>
      <c r="G399" s="34"/>
    </row>
    <row r="400">
      <c r="A400" s="37" t="s">
        <v>5</v>
      </c>
      <c r="B400" s="35" t="s">
        <v>402</v>
      </c>
      <c r="C400" s="36">
        <v>2010.0</v>
      </c>
      <c r="D400" s="35">
        <v>1.0</v>
      </c>
      <c r="E400" s="7" t="s">
        <v>7</v>
      </c>
      <c r="F400" s="36">
        <v>41.3205009</v>
      </c>
      <c r="G400" s="34"/>
    </row>
    <row r="401">
      <c r="A401" s="37" t="s">
        <v>6</v>
      </c>
      <c r="B401" s="35" t="s">
        <v>403</v>
      </c>
      <c r="C401" s="36">
        <v>2010.0</v>
      </c>
      <c r="D401" s="35">
        <v>1.0</v>
      </c>
      <c r="E401" s="7" t="s">
        <v>7</v>
      </c>
      <c r="F401" s="36">
        <v>27.0704998</v>
      </c>
      <c r="G401" s="34"/>
    </row>
    <row r="402">
      <c r="A402" s="37" t="s">
        <v>7</v>
      </c>
      <c r="B402" s="35" t="s">
        <v>404</v>
      </c>
      <c r="C402" s="36">
        <v>2010.0</v>
      </c>
      <c r="D402" s="35">
        <v>1.0</v>
      </c>
      <c r="E402" s="7" t="s">
        <v>7</v>
      </c>
      <c r="F402" s="36">
        <v>27.6310462</v>
      </c>
      <c r="G402" s="34"/>
    </row>
    <row r="403">
      <c r="A403" s="37" t="s">
        <v>8</v>
      </c>
      <c r="B403" s="35" t="s">
        <v>408</v>
      </c>
      <c r="C403" s="36">
        <v>2010.0</v>
      </c>
      <c r="D403" s="35">
        <v>1.0</v>
      </c>
      <c r="E403" s="7" t="s">
        <v>7</v>
      </c>
      <c r="F403" s="36">
        <v>27.6331555</v>
      </c>
      <c r="G403" s="34"/>
    </row>
    <row r="404">
      <c r="A404" s="37" t="s">
        <v>9</v>
      </c>
      <c r="B404" s="35" t="s">
        <v>409</v>
      </c>
      <c r="C404" s="36">
        <v>2010.0</v>
      </c>
      <c r="D404" s="35">
        <v>1.0</v>
      </c>
      <c r="E404" s="7" t="s">
        <v>7</v>
      </c>
      <c r="F404" s="36">
        <v>30.568887</v>
      </c>
      <c r="G404" s="34"/>
    </row>
    <row r="405">
      <c r="A405" s="37" t="s">
        <v>10</v>
      </c>
      <c r="B405" s="35" t="s">
        <v>407</v>
      </c>
      <c r="C405" s="36">
        <v>2010.0</v>
      </c>
      <c r="D405" s="35">
        <v>1.0</v>
      </c>
      <c r="E405" s="7" t="s">
        <v>7</v>
      </c>
      <c r="F405" s="36">
        <v>41.3577026</v>
      </c>
      <c r="G405" s="34"/>
    </row>
    <row r="406">
      <c r="A406" s="37" t="s">
        <v>11</v>
      </c>
      <c r="B406" s="35" t="s">
        <v>406</v>
      </c>
      <c r="C406" s="36">
        <v>2010.0</v>
      </c>
      <c r="D406" s="35">
        <v>1.0</v>
      </c>
      <c r="E406" s="7" t="s">
        <v>7</v>
      </c>
      <c r="F406" s="36">
        <v>34.5641779</v>
      </c>
      <c r="G406" s="34"/>
    </row>
    <row r="407">
      <c r="A407" s="37" t="s">
        <v>12</v>
      </c>
      <c r="B407" s="35" t="s">
        <v>405</v>
      </c>
      <c r="C407" s="36">
        <v>2010.0</v>
      </c>
      <c r="D407" s="35">
        <v>1.0</v>
      </c>
      <c r="E407" s="7" t="s">
        <v>7</v>
      </c>
      <c r="F407" s="36">
        <v>43.3284967</v>
      </c>
      <c r="G407" s="34"/>
    </row>
    <row r="408">
      <c r="A408" s="37" t="s">
        <v>13</v>
      </c>
      <c r="B408" s="35" t="s">
        <v>410</v>
      </c>
      <c r="C408" s="36">
        <v>2010.0</v>
      </c>
      <c r="D408" s="35">
        <v>1.0</v>
      </c>
      <c r="E408" s="7" t="s">
        <v>7</v>
      </c>
      <c r="F408" s="36">
        <v>27.1390343</v>
      </c>
      <c r="G408" s="34"/>
    </row>
    <row r="409">
      <c r="A409" s="37" t="s">
        <v>14</v>
      </c>
      <c r="B409" s="35" t="s">
        <v>412</v>
      </c>
      <c r="C409" s="36">
        <v>2010.0</v>
      </c>
      <c r="D409" s="35">
        <v>1.0</v>
      </c>
      <c r="E409" s="7" t="s">
        <v>7</v>
      </c>
      <c r="F409" s="36">
        <v>25.1655696</v>
      </c>
      <c r="G409" s="34"/>
    </row>
    <row r="410">
      <c r="A410" s="37" t="s">
        <v>15</v>
      </c>
      <c r="B410" s="35" t="s">
        <v>411</v>
      </c>
      <c r="C410" s="36">
        <v>2010.0</v>
      </c>
      <c r="D410" s="35">
        <v>1.0</v>
      </c>
      <c r="E410" s="7" t="s">
        <v>7</v>
      </c>
      <c r="F410" s="36">
        <v>27.7356816</v>
      </c>
      <c r="G410" s="34"/>
    </row>
    <row r="411">
      <c r="A411" s="37" t="s">
        <v>16</v>
      </c>
      <c r="B411" s="35" t="s">
        <v>413</v>
      </c>
      <c r="C411" s="36">
        <v>2010.0</v>
      </c>
      <c r="D411" s="35">
        <v>1.0</v>
      </c>
      <c r="E411" s="7" t="s">
        <v>7</v>
      </c>
      <c r="F411" s="36">
        <v>25.3240625</v>
      </c>
      <c r="G411" s="34"/>
    </row>
    <row r="412">
      <c r="A412" s="37" t="s">
        <v>17</v>
      </c>
      <c r="B412" s="35" t="s">
        <v>414</v>
      </c>
      <c r="C412" s="36">
        <v>2010.0</v>
      </c>
      <c r="D412" s="35">
        <v>1.0</v>
      </c>
      <c r="E412" s="7" t="s">
        <v>7</v>
      </c>
      <c r="F412" s="36">
        <v>36.738284</v>
      </c>
      <c r="G412" s="34"/>
    </row>
    <row r="413">
      <c r="A413" s="37" t="s">
        <v>18</v>
      </c>
      <c r="B413" s="35" t="s">
        <v>415</v>
      </c>
      <c r="C413" s="36">
        <v>2010.0</v>
      </c>
      <c r="D413" s="35">
        <v>1.0</v>
      </c>
      <c r="E413" s="7" t="s">
        <v>7</v>
      </c>
      <c r="F413" s="36">
        <v>30.2284149</v>
      </c>
      <c r="G413" s="34"/>
    </row>
    <row r="414">
      <c r="A414" s="37" t="s">
        <v>19</v>
      </c>
      <c r="B414" s="35" t="s">
        <v>416</v>
      </c>
      <c r="C414" s="36">
        <v>2010.0</v>
      </c>
      <c r="D414" s="35">
        <v>1.0</v>
      </c>
      <c r="E414" s="7" t="s">
        <v>7</v>
      </c>
      <c r="F414" s="36">
        <v>27.327149</v>
      </c>
      <c r="G414" s="34"/>
    </row>
    <row r="415">
      <c r="A415" s="37" t="s">
        <v>20</v>
      </c>
      <c r="B415" s="35" t="s">
        <v>417</v>
      </c>
      <c r="C415" s="36">
        <v>2010.0</v>
      </c>
      <c r="D415" s="35">
        <v>1.0</v>
      </c>
      <c r="E415" s="7" t="s">
        <v>7</v>
      </c>
      <c r="F415" s="36">
        <v>27.5687227</v>
      </c>
      <c r="G415" s="34"/>
    </row>
    <row r="416">
      <c r="A416" s="37" t="s">
        <v>21</v>
      </c>
      <c r="B416" s="35" t="s">
        <v>419</v>
      </c>
      <c r="C416" s="36">
        <v>2010.0</v>
      </c>
      <c r="D416" s="35">
        <v>1.0</v>
      </c>
      <c r="E416" s="7" t="s">
        <v>7</v>
      </c>
      <c r="F416" s="36">
        <v>32.3839233</v>
      </c>
      <c r="G416" s="34"/>
    </row>
    <row r="417">
      <c r="A417" s="37" t="s">
        <v>22</v>
      </c>
      <c r="B417" s="35" t="s">
        <v>420</v>
      </c>
      <c r="C417" s="36">
        <v>2010.0</v>
      </c>
      <c r="D417" s="35">
        <v>1.0</v>
      </c>
      <c r="E417" s="7" t="s">
        <v>7</v>
      </c>
      <c r="F417" s="36">
        <v>36.1330956</v>
      </c>
      <c r="G417" s="34"/>
    </row>
    <row r="418">
      <c r="A418" s="37" t="s">
        <v>23</v>
      </c>
      <c r="B418" s="35" t="s">
        <v>421</v>
      </c>
      <c r="C418" s="36">
        <v>2010.0</v>
      </c>
      <c r="D418" s="35">
        <v>1.0</v>
      </c>
      <c r="E418" s="7" t="s">
        <v>7</v>
      </c>
      <c r="F418" s="36">
        <v>33.2051468</v>
      </c>
      <c r="G418" s="34"/>
    </row>
    <row r="419">
      <c r="A419" s="37" t="s">
        <v>24</v>
      </c>
      <c r="B419" s="35" t="s">
        <v>422</v>
      </c>
      <c r="C419" s="36">
        <v>2010.0</v>
      </c>
      <c r="D419" s="35">
        <v>1.0</v>
      </c>
      <c r="E419" s="7" t="s">
        <v>7</v>
      </c>
      <c r="F419" s="36">
        <v>32.2609316</v>
      </c>
      <c r="G419" s="34"/>
    </row>
    <row r="420">
      <c r="A420" s="37" t="s">
        <v>25</v>
      </c>
      <c r="B420" s="35" t="s">
        <v>423</v>
      </c>
      <c r="C420" s="36">
        <v>2010.0</v>
      </c>
      <c r="D420" s="35">
        <v>1.0</v>
      </c>
      <c r="E420" s="7" t="s">
        <v>7</v>
      </c>
      <c r="F420" s="36">
        <v>23.6033594</v>
      </c>
      <c r="G420" s="34"/>
    </row>
    <row r="421">
      <c r="A421" s="37" t="s">
        <v>26</v>
      </c>
      <c r="B421" s="35" t="s">
        <v>424</v>
      </c>
      <c r="C421" s="36">
        <v>2010.0</v>
      </c>
      <c r="D421" s="35">
        <v>1.0</v>
      </c>
      <c r="E421" s="7" t="s">
        <v>7</v>
      </c>
      <c r="F421" s="36">
        <v>31.3118058</v>
      </c>
      <c r="G421" s="34"/>
    </row>
    <row r="422">
      <c r="A422" s="37" t="s">
        <v>27</v>
      </c>
      <c r="B422" s="35" t="s">
        <v>426</v>
      </c>
      <c r="C422" s="36">
        <v>2010.0</v>
      </c>
      <c r="D422" s="35">
        <v>1.0</v>
      </c>
      <c r="E422" s="7" t="s">
        <v>7</v>
      </c>
      <c r="F422" s="36">
        <v>28.8643369</v>
      </c>
      <c r="G422" s="34"/>
    </row>
    <row r="423">
      <c r="A423" s="37" t="s">
        <v>28</v>
      </c>
      <c r="B423" s="35" t="s">
        <v>425</v>
      </c>
      <c r="C423" s="36">
        <v>2010.0</v>
      </c>
      <c r="D423" s="35">
        <v>1.0</v>
      </c>
      <c r="E423" s="7" t="s">
        <v>7</v>
      </c>
      <c r="F423" s="36">
        <v>26.4424386</v>
      </c>
      <c r="G423" s="34"/>
    </row>
    <row r="424">
      <c r="A424" s="37" t="s">
        <v>29</v>
      </c>
      <c r="B424" s="35" t="s">
        <v>427</v>
      </c>
      <c r="C424" s="36">
        <v>2010.0</v>
      </c>
      <c r="D424" s="35">
        <v>1.0</v>
      </c>
      <c r="E424" s="7" t="s">
        <v>7</v>
      </c>
      <c r="F424" s="36">
        <v>38.0099923</v>
      </c>
      <c r="G424" s="34"/>
    </row>
    <row r="425">
      <c r="A425" s="37" t="s">
        <v>30</v>
      </c>
      <c r="B425" s="35" t="s">
        <v>428</v>
      </c>
      <c r="C425" s="36">
        <v>2010.0</v>
      </c>
      <c r="D425" s="35">
        <v>1.0</v>
      </c>
      <c r="E425" s="7" t="s">
        <v>7</v>
      </c>
      <c r="F425" s="36">
        <v>31.545322</v>
      </c>
      <c r="G425" s="34"/>
    </row>
    <row r="426">
      <c r="A426" s="37" t="s">
        <v>31</v>
      </c>
      <c r="B426" s="35" t="s">
        <v>429</v>
      </c>
      <c r="C426" s="36">
        <v>2010.0</v>
      </c>
      <c r="D426" s="35">
        <v>1.0</v>
      </c>
      <c r="E426" s="7" t="s">
        <v>7</v>
      </c>
      <c r="F426" s="36">
        <v>28.5734977</v>
      </c>
      <c r="G426" s="34"/>
    </row>
    <row r="427">
      <c r="A427" s="37" t="s">
        <v>32</v>
      </c>
      <c r="B427" s="35" t="s">
        <v>430</v>
      </c>
      <c r="C427" s="36">
        <v>2010.0</v>
      </c>
      <c r="D427" s="35">
        <v>1.0</v>
      </c>
      <c r="E427" s="7" t="s">
        <v>7</v>
      </c>
      <c r="F427" s="36">
        <v>27.2657502</v>
      </c>
      <c r="G427" s="34"/>
    </row>
    <row r="428">
      <c r="A428" s="37" t="s">
        <v>33</v>
      </c>
      <c r="B428" s="35" t="s">
        <v>431</v>
      </c>
      <c r="C428" s="36">
        <v>2010.0</v>
      </c>
      <c r="D428" s="35">
        <v>1.0</v>
      </c>
      <c r="E428" s="7" t="s">
        <v>7</v>
      </c>
      <c r="F428" s="36">
        <v>36.4997853</v>
      </c>
      <c r="G428" s="34"/>
    </row>
    <row r="429">
      <c r="A429" s="37" t="s">
        <v>34</v>
      </c>
      <c r="B429" s="35" t="s">
        <v>432</v>
      </c>
      <c r="C429" s="36">
        <v>2010.0</v>
      </c>
      <c r="D429" s="35">
        <v>1.0</v>
      </c>
      <c r="E429" s="7" t="s">
        <v>7</v>
      </c>
      <c r="F429" s="36">
        <v>44.0892585</v>
      </c>
      <c r="G429" s="34"/>
    </row>
    <row r="430">
      <c r="A430" s="37" t="s">
        <v>35</v>
      </c>
      <c r="B430" s="35" t="s">
        <v>433</v>
      </c>
      <c r="C430" s="36">
        <v>2010.0</v>
      </c>
      <c r="D430" s="35">
        <v>1.0</v>
      </c>
      <c r="E430" s="7" t="s">
        <v>7</v>
      </c>
      <c r="F430" s="36">
        <v>36.0965961</v>
      </c>
      <c r="G430" s="34"/>
    </row>
    <row r="431">
      <c r="A431" s="37" t="s">
        <v>3</v>
      </c>
      <c r="B431" s="35" t="s">
        <v>418</v>
      </c>
      <c r="C431" s="36">
        <v>2011.0</v>
      </c>
      <c r="D431" s="35">
        <v>1.0</v>
      </c>
      <c r="E431" s="7" t="s">
        <v>7</v>
      </c>
      <c r="F431" s="36">
        <v>32.5766483</v>
      </c>
      <c r="G431" s="34"/>
    </row>
    <row r="432">
      <c r="A432" s="37" t="s">
        <v>4</v>
      </c>
      <c r="B432" s="35" t="s">
        <v>401</v>
      </c>
      <c r="C432" s="36">
        <v>2011.0</v>
      </c>
      <c r="D432" s="35">
        <v>1.0</v>
      </c>
      <c r="E432" s="7" t="s">
        <v>7</v>
      </c>
      <c r="F432" s="36">
        <v>20.2633086</v>
      </c>
      <c r="G432" s="34"/>
    </row>
    <row r="433">
      <c r="A433" s="37" t="s">
        <v>5</v>
      </c>
      <c r="B433" s="35" t="s">
        <v>402</v>
      </c>
      <c r="C433" s="36">
        <v>2011.0</v>
      </c>
      <c r="D433" s="35">
        <v>1.0</v>
      </c>
      <c r="E433" s="7" t="s">
        <v>7</v>
      </c>
      <c r="F433" s="36">
        <v>45.2104132</v>
      </c>
      <c r="G433" s="34"/>
    </row>
    <row r="434">
      <c r="A434" s="37" t="s">
        <v>6</v>
      </c>
      <c r="B434" s="35" t="s">
        <v>403</v>
      </c>
      <c r="C434" s="36">
        <v>2011.0</v>
      </c>
      <c r="D434" s="35">
        <v>1.0</v>
      </c>
      <c r="E434" s="7" t="s">
        <v>7</v>
      </c>
      <c r="F434" s="36">
        <v>28.6343545</v>
      </c>
      <c r="G434" s="34"/>
    </row>
    <row r="435">
      <c r="A435" s="37" t="s">
        <v>7</v>
      </c>
      <c r="B435" s="35" t="s">
        <v>404</v>
      </c>
      <c r="C435" s="36">
        <v>2011.0</v>
      </c>
      <c r="D435" s="35">
        <v>1.0</v>
      </c>
      <c r="E435" s="7" t="s">
        <v>7</v>
      </c>
      <c r="F435" s="36">
        <v>27.9801848</v>
      </c>
      <c r="G435" s="34"/>
    </row>
    <row r="436">
      <c r="A436" s="37" t="s">
        <v>8</v>
      </c>
      <c r="B436" s="35" t="s">
        <v>408</v>
      </c>
      <c r="C436" s="36">
        <v>2011.0</v>
      </c>
      <c r="D436" s="35">
        <v>1.0</v>
      </c>
      <c r="E436" s="7" t="s">
        <v>7</v>
      </c>
      <c r="F436" s="36">
        <v>25.0077729</v>
      </c>
      <c r="G436" s="34"/>
    </row>
    <row r="437">
      <c r="A437" s="37" t="s">
        <v>9</v>
      </c>
      <c r="B437" s="35" t="s">
        <v>409</v>
      </c>
      <c r="C437" s="36">
        <v>2011.0</v>
      </c>
      <c r="D437" s="35">
        <v>1.0</v>
      </c>
      <c r="E437" s="7" t="s">
        <v>7</v>
      </c>
      <c r="F437" s="36">
        <v>32.3956026</v>
      </c>
      <c r="G437" s="34"/>
    </row>
    <row r="438">
      <c r="A438" s="37" t="s">
        <v>10</v>
      </c>
      <c r="B438" s="35" t="s">
        <v>407</v>
      </c>
      <c r="C438" s="36">
        <v>2011.0</v>
      </c>
      <c r="D438" s="35">
        <v>1.0</v>
      </c>
      <c r="E438" s="7" t="s">
        <v>7</v>
      </c>
      <c r="F438" s="36">
        <v>37.8232414</v>
      </c>
      <c r="G438" s="34"/>
    </row>
    <row r="439">
      <c r="A439" s="37" t="s">
        <v>11</v>
      </c>
      <c r="B439" s="35" t="s">
        <v>406</v>
      </c>
      <c r="C439" s="36">
        <v>2011.0</v>
      </c>
      <c r="D439" s="35">
        <v>1.0</v>
      </c>
      <c r="E439" s="7" t="s">
        <v>7</v>
      </c>
      <c r="F439" s="36">
        <v>39.7060316</v>
      </c>
      <c r="G439" s="34"/>
    </row>
    <row r="440">
      <c r="A440" s="37" t="s">
        <v>12</v>
      </c>
      <c r="B440" s="35" t="s">
        <v>405</v>
      </c>
      <c r="C440" s="36">
        <v>2011.0</v>
      </c>
      <c r="D440" s="35">
        <v>1.0</v>
      </c>
      <c r="E440" s="7" t="s">
        <v>7</v>
      </c>
      <c r="F440" s="36">
        <v>40.8294675</v>
      </c>
      <c r="G440" s="34"/>
    </row>
    <row r="441">
      <c r="A441" s="37" t="s">
        <v>13</v>
      </c>
      <c r="B441" s="35" t="s">
        <v>410</v>
      </c>
      <c r="C441" s="36">
        <v>2011.0</v>
      </c>
      <c r="D441" s="35">
        <v>1.0</v>
      </c>
      <c r="E441" s="7" t="s">
        <v>7</v>
      </c>
      <c r="F441" s="36">
        <v>25.264836</v>
      </c>
      <c r="G441" s="34"/>
    </row>
    <row r="442">
      <c r="A442" s="37" t="s">
        <v>14</v>
      </c>
      <c r="B442" s="35" t="s">
        <v>412</v>
      </c>
      <c r="C442" s="36">
        <v>2011.0</v>
      </c>
      <c r="D442" s="35">
        <v>1.0</v>
      </c>
      <c r="E442" s="7" t="s">
        <v>7</v>
      </c>
      <c r="F442" s="36">
        <v>25.7412798</v>
      </c>
      <c r="G442" s="34"/>
    </row>
    <row r="443">
      <c r="A443" s="37" t="s">
        <v>15</v>
      </c>
      <c r="B443" s="35" t="s">
        <v>411</v>
      </c>
      <c r="C443" s="36">
        <v>2011.0</v>
      </c>
      <c r="D443" s="35">
        <v>1.0</v>
      </c>
      <c r="E443" s="7" t="s">
        <v>7</v>
      </c>
      <c r="F443" s="36">
        <v>27.4266894</v>
      </c>
      <c r="G443" s="34"/>
    </row>
    <row r="444">
      <c r="A444" s="37" t="s">
        <v>16</v>
      </c>
      <c r="B444" s="35" t="s">
        <v>413</v>
      </c>
      <c r="C444" s="36">
        <v>2011.0</v>
      </c>
      <c r="D444" s="35">
        <v>1.0</v>
      </c>
      <c r="E444" s="7" t="s">
        <v>7</v>
      </c>
      <c r="F444" s="36">
        <v>21.1811344</v>
      </c>
      <c r="G444" s="34"/>
    </row>
    <row r="445">
      <c r="A445" s="37" t="s">
        <v>17</v>
      </c>
      <c r="B445" s="35" t="s">
        <v>414</v>
      </c>
      <c r="C445" s="36">
        <v>2011.0</v>
      </c>
      <c r="D445" s="35">
        <v>1.0</v>
      </c>
      <c r="E445" s="7" t="s">
        <v>7</v>
      </c>
      <c r="F445" s="36">
        <v>38.3181816</v>
      </c>
      <c r="G445" s="34"/>
    </row>
    <row r="446">
      <c r="A446" s="37" t="s">
        <v>18</v>
      </c>
      <c r="B446" s="35" t="s">
        <v>415</v>
      </c>
      <c r="C446" s="36">
        <v>2011.0</v>
      </c>
      <c r="D446" s="35">
        <v>1.0</v>
      </c>
      <c r="E446" s="7" t="s">
        <v>7</v>
      </c>
      <c r="F446" s="36">
        <v>30.549583</v>
      </c>
      <c r="G446" s="34"/>
    </row>
    <row r="447">
      <c r="A447" s="37" t="s">
        <v>19</v>
      </c>
      <c r="B447" s="35" t="s">
        <v>416</v>
      </c>
      <c r="C447" s="36">
        <v>2011.0</v>
      </c>
      <c r="D447" s="35">
        <v>1.0</v>
      </c>
      <c r="E447" s="7" t="s">
        <v>7</v>
      </c>
      <c r="F447" s="36">
        <v>27.0500453</v>
      </c>
      <c r="G447" s="34"/>
    </row>
    <row r="448">
      <c r="A448" s="37" t="s">
        <v>20</v>
      </c>
      <c r="B448" s="35" t="s">
        <v>417</v>
      </c>
      <c r="C448" s="36">
        <v>2011.0</v>
      </c>
      <c r="D448" s="35">
        <v>1.0</v>
      </c>
      <c r="E448" s="7" t="s">
        <v>7</v>
      </c>
      <c r="F448" s="36">
        <v>28.7464416</v>
      </c>
      <c r="G448" s="34"/>
    </row>
    <row r="449">
      <c r="A449" s="37" t="s">
        <v>21</v>
      </c>
      <c r="B449" s="35" t="s">
        <v>419</v>
      </c>
      <c r="C449" s="36">
        <v>2011.0</v>
      </c>
      <c r="D449" s="35">
        <v>1.0</v>
      </c>
      <c r="E449" s="7" t="s">
        <v>7</v>
      </c>
      <c r="F449" s="36">
        <v>35.6665021</v>
      </c>
      <c r="G449" s="34"/>
    </row>
    <row r="450">
      <c r="A450" s="37" t="s">
        <v>22</v>
      </c>
      <c r="B450" s="35" t="s">
        <v>420</v>
      </c>
      <c r="C450" s="36">
        <v>2011.0</v>
      </c>
      <c r="D450" s="35">
        <v>1.0</v>
      </c>
      <c r="E450" s="7" t="s">
        <v>7</v>
      </c>
      <c r="F450" s="36">
        <v>31.4225808</v>
      </c>
      <c r="G450" s="34"/>
    </row>
    <row r="451">
      <c r="A451" s="37" t="s">
        <v>23</v>
      </c>
      <c r="B451" s="35" t="s">
        <v>421</v>
      </c>
      <c r="C451" s="36">
        <v>2011.0</v>
      </c>
      <c r="D451" s="35">
        <v>1.0</v>
      </c>
      <c r="E451" s="7" t="s">
        <v>7</v>
      </c>
      <c r="F451" s="36">
        <v>31.4510803</v>
      </c>
      <c r="G451" s="34"/>
    </row>
    <row r="452">
      <c r="A452" s="37" t="s">
        <v>24</v>
      </c>
      <c r="B452" s="35" t="s">
        <v>422</v>
      </c>
      <c r="C452" s="36">
        <v>2011.0</v>
      </c>
      <c r="D452" s="35">
        <v>1.0</v>
      </c>
      <c r="E452" s="7" t="s">
        <v>7</v>
      </c>
      <c r="F452" s="36">
        <v>34.2041388</v>
      </c>
      <c r="G452" s="34"/>
    </row>
    <row r="453">
      <c r="A453" s="37" t="s">
        <v>25</v>
      </c>
      <c r="B453" s="35" t="s">
        <v>423</v>
      </c>
      <c r="C453" s="36">
        <v>2011.0</v>
      </c>
      <c r="D453" s="35">
        <v>1.0</v>
      </c>
      <c r="E453" s="7" t="s">
        <v>7</v>
      </c>
      <c r="F453" s="36">
        <v>23.8515051</v>
      </c>
      <c r="G453" s="34"/>
    </row>
    <row r="454">
      <c r="A454" s="37" t="s">
        <v>26</v>
      </c>
      <c r="B454" s="35" t="s">
        <v>424</v>
      </c>
      <c r="C454" s="36">
        <v>2011.0</v>
      </c>
      <c r="D454" s="35">
        <v>1.0</v>
      </c>
      <c r="E454" s="7" t="s">
        <v>7</v>
      </c>
      <c r="F454" s="36">
        <v>32.6769372</v>
      </c>
      <c r="G454" s="34"/>
    </row>
    <row r="455">
      <c r="A455" s="37" t="s">
        <v>27</v>
      </c>
      <c r="B455" s="35" t="s">
        <v>426</v>
      </c>
      <c r="C455" s="36">
        <v>2011.0</v>
      </c>
      <c r="D455" s="35">
        <v>1.0</v>
      </c>
      <c r="E455" s="7" t="s">
        <v>7</v>
      </c>
      <c r="F455" s="36">
        <v>28.791578</v>
      </c>
      <c r="G455" s="34"/>
    </row>
    <row r="456">
      <c r="A456" s="37" t="s">
        <v>28</v>
      </c>
      <c r="B456" s="35" t="s">
        <v>425</v>
      </c>
      <c r="C456" s="36">
        <v>2011.0</v>
      </c>
      <c r="D456" s="35">
        <v>1.0</v>
      </c>
      <c r="E456" s="7" t="s">
        <v>7</v>
      </c>
      <c r="F456" s="36">
        <v>28.9424113</v>
      </c>
      <c r="G456" s="34"/>
    </row>
    <row r="457">
      <c r="A457" s="37" t="s">
        <v>29</v>
      </c>
      <c r="B457" s="35" t="s">
        <v>427</v>
      </c>
      <c r="C457" s="36">
        <v>2011.0</v>
      </c>
      <c r="D457" s="35">
        <v>1.0</v>
      </c>
      <c r="E457" s="7" t="s">
        <v>7</v>
      </c>
      <c r="F457" s="36">
        <v>41.1014605</v>
      </c>
      <c r="G457" s="34"/>
    </row>
    <row r="458">
      <c r="A458" s="37" t="s">
        <v>30</v>
      </c>
      <c r="B458" s="35" t="s">
        <v>428</v>
      </c>
      <c r="C458" s="36">
        <v>2011.0</v>
      </c>
      <c r="D458" s="35">
        <v>1.0</v>
      </c>
      <c r="E458" s="7" t="s">
        <v>7</v>
      </c>
      <c r="F458" s="36">
        <v>33.2925554</v>
      </c>
      <c r="G458" s="34"/>
    </row>
    <row r="459">
      <c r="A459" s="37" t="s">
        <v>31</v>
      </c>
      <c r="B459" s="35" t="s">
        <v>429</v>
      </c>
      <c r="C459" s="36">
        <v>2011.0</v>
      </c>
      <c r="D459" s="35">
        <v>1.0</v>
      </c>
      <c r="E459" s="7" t="s">
        <v>7</v>
      </c>
      <c r="F459" s="36">
        <v>27.518825</v>
      </c>
      <c r="G459" s="34"/>
    </row>
    <row r="460">
      <c r="A460" s="37" t="s">
        <v>32</v>
      </c>
      <c r="B460" s="35" t="s">
        <v>430</v>
      </c>
      <c r="C460" s="36">
        <v>2011.0</v>
      </c>
      <c r="D460" s="35">
        <v>1.0</v>
      </c>
      <c r="E460" s="7" t="s">
        <v>7</v>
      </c>
      <c r="F460" s="36">
        <v>21.8310098</v>
      </c>
      <c r="G460" s="34"/>
    </row>
    <row r="461">
      <c r="A461" s="37" t="s">
        <v>33</v>
      </c>
      <c r="B461" s="35" t="s">
        <v>431</v>
      </c>
      <c r="C461" s="36">
        <v>2011.0</v>
      </c>
      <c r="D461" s="35">
        <v>1.0</v>
      </c>
      <c r="E461" s="7" t="s">
        <v>7</v>
      </c>
      <c r="F461" s="36">
        <v>34.718687</v>
      </c>
      <c r="G461" s="34"/>
    </row>
    <row r="462">
      <c r="A462" s="37" t="s">
        <v>34</v>
      </c>
      <c r="B462" s="35" t="s">
        <v>432</v>
      </c>
      <c r="C462" s="36">
        <v>2011.0</v>
      </c>
      <c r="D462" s="35">
        <v>1.0</v>
      </c>
      <c r="E462" s="7" t="s">
        <v>7</v>
      </c>
      <c r="F462" s="36">
        <v>42.2246411</v>
      </c>
      <c r="G462" s="34"/>
    </row>
    <row r="463">
      <c r="A463" s="37" t="s">
        <v>35</v>
      </c>
      <c r="B463" s="35" t="s">
        <v>433</v>
      </c>
      <c r="C463" s="36">
        <v>2011.0</v>
      </c>
      <c r="D463" s="35">
        <v>1.0</v>
      </c>
      <c r="E463" s="7" t="s">
        <v>7</v>
      </c>
      <c r="F463" s="36">
        <v>29.3998966</v>
      </c>
      <c r="G463" s="34"/>
    </row>
    <row r="464">
      <c r="A464" s="37" t="s">
        <v>3</v>
      </c>
      <c r="B464" s="35" t="s">
        <v>418</v>
      </c>
      <c r="C464" s="36">
        <v>2012.0</v>
      </c>
      <c r="D464" s="35">
        <v>1.0</v>
      </c>
      <c r="E464" s="7" t="s">
        <v>7</v>
      </c>
      <c r="F464" s="36">
        <v>32.7212425</v>
      </c>
      <c r="G464" s="34"/>
    </row>
    <row r="465">
      <c r="A465" s="37" t="s">
        <v>4</v>
      </c>
      <c r="B465" s="35" t="s">
        <v>401</v>
      </c>
      <c r="C465" s="36">
        <v>2012.0</v>
      </c>
      <c r="D465" s="35">
        <v>1.0</v>
      </c>
      <c r="E465" s="7" t="s">
        <v>7</v>
      </c>
      <c r="F465" s="36">
        <v>22.5195908</v>
      </c>
      <c r="G465" s="34"/>
    </row>
    <row r="466">
      <c r="A466" s="37" t="s">
        <v>5</v>
      </c>
      <c r="B466" s="35" t="s">
        <v>402</v>
      </c>
      <c r="C466" s="36">
        <v>2012.0</v>
      </c>
      <c r="D466" s="35">
        <v>1.0</v>
      </c>
      <c r="E466" s="7" t="s">
        <v>7</v>
      </c>
      <c r="F466" s="36">
        <v>43.0461596</v>
      </c>
      <c r="G466" s="34"/>
    </row>
    <row r="467">
      <c r="A467" s="37" t="s">
        <v>6</v>
      </c>
      <c r="B467" s="35" t="s">
        <v>403</v>
      </c>
      <c r="C467" s="36">
        <v>2012.0</v>
      </c>
      <c r="D467" s="35">
        <v>1.0</v>
      </c>
      <c r="E467" s="7" t="s">
        <v>7</v>
      </c>
      <c r="F467" s="36">
        <v>30.5834006</v>
      </c>
      <c r="G467" s="34"/>
    </row>
    <row r="468">
      <c r="A468" s="37" t="s">
        <v>7</v>
      </c>
      <c r="B468" s="35" t="s">
        <v>404</v>
      </c>
      <c r="C468" s="36">
        <v>2012.0</v>
      </c>
      <c r="D468" s="35">
        <v>1.0</v>
      </c>
      <c r="E468" s="7" t="s">
        <v>7</v>
      </c>
      <c r="F468" s="36">
        <v>30.2039635</v>
      </c>
      <c r="G468" s="34"/>
    </row>
    <row r="469">
      <c r="A469" s="37" t="s">
        <v>8</v>
      </c>
      <c r="B469" s="35" t="s">
        <v>408</v>
      </c>
      <c r="C469" s="36">
        <v>2012.0</v>
      </c>
      <c r="D469" s="35">
        <v>1.0</v>
      </c>
      <c r="E469" s="7" t="s">
        <v>7</v>
      </c>
      <c r="F469" s="36">
        <v>28.6414886</v>
      </c>
      <c r="G469" s="34"/>
    </row>
    <row r="470">
      <c r="A470" s="37" t="s">
        <v>9</v>
      </c>
      <c r="B470" s="35" t="s">
        <v>409</v>
      </c>
      <c r="C470" s="36">
        <v>2012.0</v>
      </c>
      <c r="D470" s="35">
        <v>1.0</v>
      </c>
      <c r="E470" s="7" t="s">
        <v>7</v>
      </c>
      <c r="F470" s="36">
        <v>31.010428</v>
      </c>
      <c r="G470" s="34"/>
    </row>
    <row r="471">
      <c r="A471" s="37" t="s">
        <v>10</v>
      </c>
      <c r="B471" s="35" t="s">
        <v>407</v>
      </c>
      <c r="C471" s="36">
        <v>2012.0</v>
      </c>
      <c r="D471" s="35">
        <v>1.0</v>
      </c>
      <c r="E471" s="7" t="s">
        <v>7</v>
      </c>
      <c r="F471" s="36">
        <v>41.3420958</v>
      </c>
      <c r="G471" s="34"/>
    </row>
    <row r="472">
      <c r="A472" s="37" t="s">
        <v>11</v>
      </c>
      <c r="B472" s="35" t="s">
        <v>406</v>
      </c>
      <c r="C472" s="36">
        <v>2012.0</v>
      </c>
      <c r="D472" s="35">
        <v>1.0</v>
      </c>
      <c r="E472" s="7" t="s">
        <v>7</v>
      </c>
      <c r="F472" s="36">
        <v>38.9255523</v>
      </c>
      <c r="G472" s="34"/>
    </row>
    <row r="473">
      <c r="A473" s="37" t="s">
        <v>12</v>
      </c>
      <c r="B473" s="35" t="s">
        <v>405</v>
      </c>
      <c r="C473" s="36">
        <v>2012.0</v>
      </c>
      <c r="D473" s="35">
        <v>1.0</v>
      </c>
      <c r="E473" s="7" t="s">
        <v>7</v>
      </c>
      <c r="F473" s="36">
        <v>43.2832531</v>
      </c>
      <c r="G473" s="34"/>
    </row>
    <row r="474">
      <c r="A474" s="37" t="s">
        <v>13</v>
      </c>
      <c r="B474" s="35" t="s">
        <v>410</v>
      </c>
      <c r="C474" s="36">
        <v>2012.0</v>
      </c>
      <c r="D474" s="35">
        <v>1.0</v>
      </c>
      <c r="E474" s="7" t="s">
        <v>7</v>
      </c>
      <c r="F474" s="36">
        <v>24.1765943</v>
      </c>
      <c r="G474" s="34"/>
    </row>
    <row r="475">
      <c r="A475" s="37" t="s">
        <v>14</v>
      </c>
      <c r="B475" s="35" t="s">
        <v>412</v>
      </c>
      <c r="C475" s="36">
        <v>2012.0</v>
      </c>
      <c r="D475" s="35">
        <v>1.0</v>
      </c>
      <c r="E475" s="7" t="s">
        <v>7</v>
      </c>
      <c r="F475" s="36">
        <v>22.1470375</v>
      </c>
      <c r="G475" s="34"/>
    </row>
    <row r="476">
      <c r="A476" s="37" t="s">
        <v>15</v>
      </c>
      <c r="B476" s="35" t="s">
        <v>411</v>
      </c>
      <c r="C476" s="36">
        <v>2012.0</v>
      </c>
      <c r="D476" s="35">
        <v>1.0</v>
      </c>
      <c r="E476" s="7" t="s">
        <v>7</v>
      </c>
      <c r="F476" s="36">
        <v>27.8284408</v>
      </c>
      <c r="G476" s="34"/>
    </row>
    <row r="477">
      <c r="A477" s="37" t="s">
        <v>16</v>
      </c>
      <c r="B477" s="35" t="s">
        <v>413</v>
      </c>
      <c r="C477" s="36">
        <v>2012.0</v>
      </c>
      <c r="D477" s="35">
        <v>1.0</v>
      </c>
      <c r="E477" s="7" t="s">
        <v>7</v>
      </c>
      <c r="F477" s="36">
        <v>21.9447652</v>
      </c>
      <c r="G477" s="34"/>
    </row>
    <row r="478">
      <c r="A478" s="37" t="s">
        <v>17</v>
      </c>
      <c r="B478" s="35" t="s">
        <v>414</v>
      </c>
      <c r="C478" s="36">
        <v>2012.0</v>
      </c>
      <c r="D478" s="35">
        <v>1.0</v>
      </c>
      <c r="E478" s="7" t="s">
        <v>7</v>
      </c>
      <c r="F478" s="36">
        <v>37.2386113</v>
      </c>
      <c r="G478" s="34"/>
    </row>
    <row r="479">
      <c r="A479" s="37" t="s">
        <v>18</v>
      </c>
      <c r="B479" s="35" t="s">
        <v>415</v>
      </c>
      <c r="C479" s="36">
        <v>2012.0</v>
      </c>
      <c r="D479" s="35">
        <v>1.0</v>
      </c>
      <c r="E479" s="7" t="s">
        <v>7</v>
      </c>
      <c r="F479" s="36">
        <v>30.4563426</v>
      </c>
      <c r="G479" s="34"/>
    </row>
    <row r="480">
      <c r="A480" s="37" t="s">
        <v>19</v>
      </c>
      <c r="B480" s="35" t="s">
        <v>416</v>
      </c>
      <c r="C480" s="36">
        <v>2012.0</v>
      </c>
      <c r="D480" s="35">
        <v>1.0</v>
      </c>
      <c r="E480" s="7" t="s">
        <v>7</v>
      </c>
      <c r="F480" s="36">
        <v>25.49304</v>
      </c>
      <c r="G480" s="34"/>
    </row>
    <row r="481">
      <c r="A481" s="37" t="s">
        <v>20</v>
      </c>
      <c r="B481" s="35" t="s">
        <v>417</v>
      </c>
      <c r="C481" s="36">
        <v>2012.0</v>
      </c>
      <c r="D481" s="35">
        <v>1.0</v>
      </c>
      <c r="E481" s="7" t="s">
        <v>7</v>
      </c>
      <c r="F481" s="36">
        <v>28.8920596</v>
      </c>
      <c r="G481" s="34"/>
    </row>
    <row r="482">
      <c r="A482" s="37" t="s">
        <v>21</v>
      </c>
      <c r="B482" s="35" t="s">
        <v>419</v>
      </c>
      <c r="C482" s="36">
        <v>2012.0</v>
      </c>
      <c r="D482" s="35">
        <v>1.0</v>
      </c>
      <c r="E482" s="7" t="s">
        <v>7</v>
      </c>
      <c r="F482" s="36">
        <v>35.6292029</v>
      </c>
      <c r="G482" s="34"/>
    </row>
    <row r="483">
      <c r="A483" s="37" t="s">
        <v>22</v>
      </c>
      <c r="B483" s="35" t="s">
        <v>420</v>
      </c>
      <c r="C483" s="36">
        <v>2012.0</v>
      </c>
      <c r="D483" s="35">
        <v>1.0</v>
      </c>
      <c r="E483" s="7" t="s">
        <v>7</v>
      </c>
      <c r="F483" s="36">
        <v>32.5047575</v>
      </c>
      <c r="G483" s="34"/>
    </row>
    <row r="484">
      <c r="A484" s="37" t="s">
        <v>23</v>
      </c>
      <c r="B484" s="35" t="s">
        <v>421</v>
      </c>
      <c r="C484" s="36">
        <v>2012.0</v>
      </c>
      <c r="D484" s="35">
        <v>1.0</v>
      </c>
      <c r="E484" s="7" t="s">
        <v>7</v>
      </c>
      <c r="F484" s="36">
        <v>32.1487208</v>
      </c>
      <c r="G484" s="34"/>
    </row>
    <row r="485">
      <c r="A485" s="37" t="s">
        <v>24</v>
      </c>
      <c r="B485" s="35" t="s">
        <v>422</v>
      </c>
      <c r="C485" s="36">
        <v>2012.0</v>
      </c>
      <c r="D485" s="35">
        <v>1.0</v>
      </c>
      <c r="E485" s="7" t="s">
        <v>7</v>
      </c>
      <c r="F485" s="36">
        <v>33.3695235</v>
      </c>
      <c r="G485" s="34"/>
    </row>
    <row r="486">
      <c r="A486" s="37" t="s">
        <v>25</v>
      </c>
      <c r="B486" s="35" t="s">
        <v>423</v>
      </c>
      <c r="C486" s="36">
        <v>2012.0</v>
      </c>
      <c r="D486" s="35">
        <v>1.0</v>
      </c>
      <c r="E486" s="7" t="s">
        <v>7</v>
      </c>
      <c r="F486" s="36">
        <v>28.3697894</v>
      </c>
      <c r="G486" s="34"/>
    </row>
    <row r="487">
      <c r="A487" s="37" t="s">
        <v>26</v>
      </c>
      <c r="B487" s="35" t="s">
        <v>424</v>
      </c>
      <c r="C487" s="36">
        <v>2012.0</v>
      </c>
      <c r="D487" s="35">
        <v>1.0</v>
      </c>
      <c r="E487" s="7" t="s">
        <v>7</v>
      </c>
      <c r="F487" s="36">
        <v>27.2491971</v>
      </c>
      <c r="G487" s="34"/>
    </row>
    <row r="488">
      <c r="A488" s="37" t="s">
        <v>27</v>
      </c>
      <c r="B488" s="35" t="s">
        <v>426</v>
      </c>
      <c r="C488" s="36">
        <v>2012.0</v>
      </c>
      <c r="D488" s="35">
        <v>1.0</v>
      </c>
      <c r="E488" s="7" t="s">
        <v>7</v>
      </c>
      <c r="F488" s="36">
        <v>28.6737445</v>
      </c>
      <c r="G488" s="34"/>
    </row>
    <row r="489">
      <c r="A489" s="37" t="s">
        <v>28</v>
      </c>
      <c r="B489" s="35" t="s">
        <v>425</v>
      </c>
      <c r="C489" s="36">
        <v>2012.0</v>
      </c>
      <c r="D489" s="35">
        <v>1.0</v>
      </c>
      <c r="E489" s="7" t="s">
        <v>7</v>
      </c>
      <c r="F489" s="36">
        <v>27.4910144</v>
      </c>
      <c r="G489" s="34"/>
    </row>
    <row r="490">
      <c r="A490" s="37" t="s">
        <v>29</v>
      </c>
      <c r="B490" s="35" t="s">
        <v>427</v>
      </c>
      <c r="C490" s="36">
        <v>2012.0</v>
      </c>
      <c r="D490" s="35">
        <v>1.0</v>
      </c>
      <c r="E490" s="7" t="s">
        <v>7</v>
      </c>
      <c r="F490" s="36">
        <v>44.7146168</v>
      </c>
      <c r="G490" s="34"/>
    </row>
    <row r="491">
      <c r="A491" s="37" t="s">
        <v>30</v>
      </c>
      <c r="B491" s="35" t="s">
        <v>428</v>
      </c>
      <c r="C491" s="36">
        <v>2012.0</v>
      </c>
      <c r="D491" s="35">
        <v>1.0</v>
      </c>
      <c r="E491" s="7" t="s">
        <v>7</v>
      </c>
      <c r="F491" s="36">
        <v>31.571985</v>
      </c>
      <c r="G491" s="34"/>
    </row>
    <row r="492">
      <c r="A492" s="37" t="s">
        <v>31</v>
      </c>
      <c r="B492" s="35" t="s">
        <v>429</v>
      </c>
      <c r="C492" s="36">
        <v>2012.0</v>
      </c>
      <c r="D492" s="35">
        <v>1.0</v>
      </c>
      <c r="E492" s="7" t="s">
        <v>7</v>
      </c>
      <c r="F492" s="36">
        <v>27.7756765</v>
      </c>
      <c r="G492" s="34"/>
    </row>
    <row r="493">
      <c r="A493" s="37" t="s">
        <v>32</v>
      </c>
      <c r="B493" s="35" t="s">
        <v>430</v>
      </c>
      <c r="C493" s="36">
        <v>2012.0</v>
      </c>
      <c r="D493" s="35">
        <v>1.0</v>
      </c>
      <c r="E493" s="7" t="s">
        <v>7</v>
      </c>
      <c r="F493" s="36">
        <v>21.5798739</v>
      </c>
      <c r="G493" s="34"/>
    </row>
    <row r="494">
      <c r="A494" s="37" t="s">
        <v>33</v>
      </c>
      <c r="B494" s="35" t="s">
        <v>431</v>
      </c>
      <c r="C494" s="36">
        <v>2012.0</v>
      </c>
      <c r="D494" s="35">
        <v>1.0</v>
      </c>
      <c r="E494" s="7" t="s">
        <v>7</v>
      </c>
      <c r="F494" s="36">
        <v>34.3458257</v>
      </c>
      <c r="G494" s="34"/>
    </row>
    <row r="495">
      <c r="A495" s="37" t="s">
        <v>34</v>
      </c>
      <c r="B495" s="35" t="s">
        <v>432</v>
      </c>
      <c r="C495" s="36">
        <v>2012.0</v>
      </c>
      <c r="D495" s="35">
        <v>1.0</v>
      </c>
      <c r="E495" s="7" t="s">
        <v>7</v>
      </c>
      <c r="F495" s="36">
        <v>43.5323596</v>
      </c>
      <c r="G495" s="34"/>
    </row>
    <row r="496">
      <c r="A496" s="37" t="s">
        <v>35</v>
      </c>
      <c r="B496" s="35" t="s">
        <v>433</v>
      </c>
      <c r="C496" s="36">
        <v>2012.0</v>
      </c>
      <c r="D496" s="35">
        <v>1.0</v>
      </c>
      <c r="E496" s="7" t="s">
        <v>7</v>
      </c>
      <c r="F496" s="36">
        <v>30.8695171</v>
      </c>
      <c r="G496" s="34"/>
    </row>
    <row r="497">
      <c r="A497" s="37" t="s">
        <v>3</v>
      </c>
      <c r="B497" s="35" t="s">
        <v>418</v>
      </c>
      <c r="C497" s="36">
        <v>2013.0</v>
      </c>
      <c r="D497" s="35">
        <v>1.0</v>
      </c>
      <c r="E497" s="7" t="s">
        <v>7</v>
      </c>
      <c r="F497" s="36">
        <v>34.4180671</v>
      </c>
      <c r="G497" s="34"/>
    </row>
    <row r="498">
      <c r="A498" s="37" t="s">
        <v>4</v>
      </c>
      <c r="B498" s="35" t="s">
        <v>401</v>
      </c>
      <c r="C498" s="36">
        <v>2013.0</v>
      </c>
      <c r="D498" s="35">
        <v>1.0</v>
      </c>
      <c r="E498" s="7" t="s">
        <v>7</v>
      </c>
      <c r="F498" s="36">
        <v>24.5390527</v>
      </c>
      <c r="G498" s="34"/>
    </row>
    <row r="499">
      <c r="A499" s="37" t="s">
        <v>5</v>
      </c>
      <c r="B499" s="35" t="s">
        <v>402</v>
      </c>
      <c r="C499" s="36">
        <v>2013.0</v>
      </c>
      <c r="D499" s="35">
        <v>1.0</v>
      </c>
      <c r="E499" s="7" t="s">
        <v>7</v>
      </c>
      <c r="F499" s="36">
        <v>48.6553687</v>
      </c>
      <c r="G499" s="34"/>
    </row>
    <row r="500">
      <c r="A500" s="37" t="s">
        <v>6</v>
      </c>
      <c r="B500" s="35" t="s">
        <v>403</v>
      </c>
      <c r="C500" s="36">
        <v>2013.0</v>
      </c>
      <c r="D500" s="35">
        <v>1.0</v>
      </c>
      <c r="E500" s="7" t="s">
        <v>7</v>
      </c>
      <c r="F500" s="36">
        <v>26.3789525</v>
      </c>
      <c r="G500" s="34"/>
    </row>
    <row r="501">
      <c r="A501" s="37" t="s">
        <v>7</v>
      </c>
      <c r="B501" s="35" t="s">
        <v>404</v>
      </c>
      <c r="C501" s="36">
        <v>2013.0</v>
      </c>
      <c r="D501" s="35">
        <v>1.0</v>
      </c>
      <c r="E501" s="7" t="s">
        <v>7</v>
      </c>
      <c r="F501" s="36">
        <v>30.0881982</v>
      </c>
      <c r="G501" s="34"/>
    </row>
    <row r="502">
      <c r="A502" s="37" t="s">
        <v>8</v>
      </c>
      <c r="B502" s="35" t="s">
        <v>408</v>
      </c>
      <c r="C502" s="36">
        <v>2013.0</v>
      </c>
      <c r="D502" s="35">
        <v>1.0</v>
      </c>
      <c r="E502" s="7" t="s">
        <v>7</v>
      </c>
      <c r="F502" s="36">
        <v>31.8514359</v>
      </c>
      <c r="G502" s="34"/>
    </row>
    <row r="503">
      <c r="A503" s="37" t="s">
        <v>9</v>
      </c>
      <c r="B503" s="35" t="s">
        <v>409</v>
      </c>
      <c r="C503" s="36">
        <v>2013.0</v>
      </c>
      <c r="D503" s="35">
        <v>1.0</v>
      </c>
      <c r="E503" s="7" t="s">
        <v>7</v>
      </c>
      <c r="F503" s="36">
        <v>34.5976551</v>
      </c>
      <c r="G503" s="34"/>
    </row>
    <row r="504">
      <c r="A504" s="37" t="s">
        <v>10</v>
      </c>
      <c r="B504" s="35" t="s">
        <v>407</v>
      </c>
      <c r="C504" s="36">
        <v>2013.0</v>
      </c>
      <c r="D504" s="35">
        <v>1.0</v>
      </c>
      <c r="E504" s="7" t="s">
        <v>7</v>
      </c>
      <c r="F504" s="36">
        <v>38.8791745</v>
      </c>
      <c r="G504" s="34"/>
    </row>
    <row r="505">
      <c r="A505" s="37" t="s">
        <v>11</v>
      </c>
      <c r="B505" s="35" t="s">
        <v>406</v>
      </c>
      <c r="C505" s="36">
        <v>2013.0</v>
      </c>
      <c r="D505" s="35">
        <v>1.0</v>
      </c>
      <c r="E505" s="7" t="s">
        <v>7</v>
      </c>
      <c r="F505" s="36">
        <v>39.1944884</v>
      </c>
      <c r="G505" s="34"/>
    </row>
    <row r="506">
      <c r="A506" s="37" t="s">
        <v>12</v>
      </c>
      <c r="B506" s="35" t="s">
        <v>405</v>
      </c>
      <c r="C506" s="36">
        <v>2013.0</v>
      </c>
      <c r="D506" s="35">
        <v>1.0</v>
      </c>
      <c r="E506" s="7" t="s">
        <v>7</v>
      </c>
      <c r="F506" s="36">
        <v>45.7919874</v>
      </c>
      <c r="G506" s="34"/>
    </row>
    <row r="507">
      <c r="A507" s="37" t="s">
        <v>13</v>
      </c>
      <c r="B507" s="35" t="s">
        <v>410</v>
      </c>
      <c r="C507" s="36">
        <v>2013.0</v>
      </c>
      <c r="D507" s="35">
        <v>1.0</v>
      </c>
      <c r="E507" s="7" t="s">
        <v>7</v>
      </c>
      <c r="F507" s="36">
        <v>27.8657539</v>
      </c>
      <c r="G507" s="34"/>
    </row>
    <row r="508">
      <c r="A508" s="37" t="s">
        <v>14</v>
      </c>
      <c r="B508" s="35" t="s">
        <v>412</v>
      </c>
      <c r="C508" s="36">
        <v>2013.0</v>
      </c>
      <c r="D508" s="35">
        <v>1.0</v>
      </c>
      <c r="E508" s="7" t="s">
        <v>7</v>
      </c>
      <c r="F508" s="36">
        <v>26.0334478</v>
      </c>
      <c r="G508" s="34"/>
    </row>
    <row r="509">
      <c r="A509" s="37" t="s">
        <v>15</v>
      </c>
      <c r="B509" s="35" t="s">
        <v>411</v>
      </c>
      <c r="C509" s="36">
        <v>2013.0</v>
      </c>
      <c r="D509" s="35">
        <v>1.0</v>
      </c>
      <c r="E509" s="7" t="s">
        <v>7</v>
      </c>
      <c r="F509" s="36">
        <v>31.9887121</v>
      </c>
      <c r="G509" s="34"/>
    </row>
    <row r="510">
      <c r="A510" s="37" t="s">
        <v>16</v>
      </c>
      <c r="B510" s="35" t="s">
        <v>413</v>
      </c>
      <c r="C510" s="36">
        <v>2013.0</v>
      </c>
      <c r="D510" s="35">
        <v>1.0</v>
      </c>
      <c r="E510" s="7" t="s">
        <v>7</v>
      </c>
      <c r="F510" s="36">
        <v>24.9013835</v>
      </c>
      <c r="G510" s="34"/>
    </row>
    <row r="511">
      <c r="A511" s="37" t="s">
        <v>17</v>
      </c>
      <c r="B511" s="35" t="s">
        <v>414</v>
      </c>
      <c r="C511" s="36">
        <v>2013.0</v>
      </c>
      <c r="D511" s="35">
        <v>1.0</v>
      </c>
      <c r="E511" s="7" t="s">
        <v>7</v>
      </c>
      <c r="F511" s="36">
        <v>40.673025</v>
      </c>
      <c r="G511" s="34"/>
    </row>
    <row r="512">
      <c r="A512" s="37" t="s">
        <v>18</v>
      </c>
      <c r="B512" s="35" t="s">
        <v>415</v>
      </c>
      <c r="C512" s="36">
        <v>2013.0</v>
      </c>
      <c r="D512" s="35">
        <v>1.0</v>
      </c>
      <c r="E512" s="7" t="s">
        <v>7</v>
      </c>
      <c r="F512" s="36">
        <v>30.8079261</v>
      </c>
      <c r="G512" s="34"/>
    </row>
    <row r="513">
      <c r="A513" s="37" t="s">
        <v>19</v>
      </c>
      <c r="B513" s="35" t="s">
        <v>416</v>
      </c>
      <c r="C513" s="36">
        <v>2013.0</v>
      </c>
      <c r="D513" s="35">
        <v>1.0</v>
      </c>
      <c r="E513" s="7" t="s">
        <v>7</v>
      </c>
      <c r="F513" s="36">
        <v>27.1485194</v>
      </c>
      <c r="G513" s="34"/>
    </row>
    <row r="514">
      <c r="A514" s="37" t="s">
        <v>20</v>
      </c>
      <c r="B514" s="35" t="s">
        <v>417</v>
      </c>
      <c r="C514" s="36">
        <v>2013.0</v>
      </c>
      <c r="D514" s="35">
        <v>1.0</v>
      </c>
      <c r="E514" s="7" t="s">
        <v>7</v>
      </c>
      <c r="F514" s="36">
        <v>29.221326</v>
      </c>
      <c r="G514" s="34"/>
    </row>
    <row r="515">
      <c r="A515" s="37" t="s">
        <v>21</v>
      </c>
      <c r="B515" s="35" t="s">
        <v>419</v>
      </c>
      <c r="C515" s="36">
        <v>2013.0</v>
      </c>
      <c r="D515" s="35">
        <v>1.0</v>
      </c>
      <c r="E515" s="7" t="s">
        <v>7</v>
      </c>
      <c r="F515" s="36">
        <v>38.8375044</v>
      </c>
      <c r="G515" s="34"/>
    </row>
    <row r="516">
      <c r="A516" s="37" t="s">
        <v>22</v>
      </c>
      <c r="B516" s="35" t="s">
        <v>420</v>
      </c>
      <c r="C516" s="36">
        <v>2013.0</v>
      </c>
      <c r="D516" s="35">
        <v>1.0</v>
      </c>
      <c r="E516" s="7" t="s">
        <v>7</v>
      </c>
      <c r="F516" s="36">
        <v>34.0278761</v>
      </c>
      <c r="G516" s="34"/>
    </row>
    <row r="517">
      <c r="A517" s="37" t="s">
        <v>23</v>
      </c>
      <c r="B517" s="35" t="s">
        <v>421</v>
      </c>
      <c r="C517" s="36">
        <v>2013.0</v>
      </c>
      <c r="D517" s="35">
        <v>1.0</v>
      </c>
      <c r="E517" s="7" t="s">
        <v>7</v>
      </c>
      <c r="F517" s="36">
        <v>32.5188739</v>
      </c>
      <c r="G517" s="34"/>
    </row>
    <row r="518">
      <c r="A518" s="37" t="s">
        <v>24</v>
      </c>
      <c r="B518" s="35" t="s">
        <v>422</v>
      </c>
      <c r="C518" s="36">
        <v>2013.0</v>
      </c>
      <c r="D518" s="35">
        <v>1.0</v>
      </c>
      <c r="E518" s="7" t="s">
        <v>7</v>
      </c>
      <c r="F518" s="36">
        <v>32.2160438</v>
      </c>
      <c r="G518" s="34"/>
    </row>
    <row r="519">
      <c r="A519" s="37" t="s">
        <v>25</v>
      </c>
      <c r="B519" s="35" t="s">
        <v>423</v>
      </c>
      <c r="C519" s="36">
        <v>2013.0</v>
      </c>
      <c r="D519" s="35">
        <v>1.0</v>
      </c>
      <c r="E519" s="7" t="s">
        <v>7</v>
      </c>
      <c r="F519" s="36">
        <v>31.1318388</v>
      </c>
      <c r="G519" s="34"/>
    </row>
    <row r="520">
      <c r="A520" s="37" t="s">
        <v>26</v>
      </c>
      <c r="B520" s="35" t="s">
        <v>424</v>
      </c>
      <c r="C520" s="36">
        <v>2013.0</v>
      </c>
      <c r="D520" s="35">
        <v>1.0</v>
      </c>
      <c r="E520" s="7" t="s">
        <v>7</v>
      </c>
      <c r="F520" s="36">
        <v>32.524421</v>
      </c>
      <c r="G520" s="34"/>
    </row>
    <row r="521">
      <c r="A521" s="37" t="s">
        <v>27</v>
      </c>
      <c r="B521" s="35" t="s">
        <v>426</v>
      </c>
      <c r="C521" s="36">
        <v>2013.0</v>
      </c>
      <c r="D521" s="35">
        <v>1.0</v>
      </c>
      <c r="E521" s="7" t="s">
        <v>7</v>
      </c>
      <c r="F521" s="36">
        <v>30.686438</v>
      </c>
      <c r="G521" s="34"/>
    </row>
    <row r="522">
      <c r="A522" s="37" t="s">
        <v>28</v>
      </c>
      <c r="B522" s="35" t="s">
        <v>425</v>
      </c>
      <c r="C522" s="36">
        <v>2013.0</v>
      </c>
      <c r="D522" s="35">
        <v>1.0</v>
      </c>
      <c r="E522" s="7" t="s">
        <v>7</v>
      </c>
      <c r="F522" s="36">
        <v>32.0800303</v>
      </c>
      <c r="G522" s="34"/>
    </row>
    <row r="523">
      <c r="A523" s="37" t="s">
        <v>29</v>
      </c>
      <c r="B523" s="35" t="s">
        <v>427</v>
      </c>
      <c r="C523" s="36">
        <v>2013.0</v>
      </c>
      <c r="D523" s="35">
        <v>1.0</v>
      </c>
      <c r="E523" s="7" t="s">
        <v>7</v>
      </c>
      <c r="F523" s="36">
        <v>39.6619592</v>
      </c>
      <c r="G523" s="34"/>
    </row>
    <row r="524">
      <c r="A524" s="37" t="s">
        <v>30</v>
      </c>
      <c r="B524" s="35" t="s">
        <v>428</v>
      </c>
      <c r="C524" s="36">
        <v>2013.0</v>
      </c>
      <c r="D524" s="35">
        <v>1.0</v>
      </c>
      <c r="E524" s="7" t="s">
        <v>7</v>
      </c>
      <c r="F524" s="36">
        <v>32.4610362</v>
      </c>
      <c r="G524" s="34"/>
    </row>
    <row r="525">
      <c r="A525" s="37" t="s">
        <v>31</v>
      </c>
      <c r="B525" s="35" t="s">
        <v>429</v>
      </c>
      <c r="C525" s="36">
        <v>2013.0</v>
      </c>
      <c r="D525" s="35">
        <v>1.0</v>
      </c>
      <c r="E525" s="7" t="s">
        <v>7</v>
      </c>
      <c r="F525" s="36">
        <v>33.3204728</v>
      </c>
      <c r="G525" s="34"/>
    </row>
    <row r="526">
      <c r="A526" s="37" t="s">
        <v>32</v>
      </c>
      <c r="B526" s="35" t="s">
        <v>430</v>
      </c>
      <c r="C526" s="36">
        <v>2013.0</v>
      </c>
      <c r="D526" s="35">
        <v>1.0</v>
      </c>
      <c r="E526" s="7" t="s">
        <v>7</v>
      </c>
      <c r="F526" s="36">
        <v>23.906516</v>
      </c>
      <c r="G526" s="34"/>
    </row>
    <row r="527">
      <c r="A527" s="37" t="s">
        <v>33</v>
      </c>
      <c r="B527" s="35" t="s">
        <v>431</v>
      </c>
      <c r="C527" s="36">
        <v>2013.0</v>
      </c>
      <c r="D527" s="35">
        <v>1.0</v>
      </c>
      <c r="E527" s="7" t="s">
        <v>7</v>
      </c>
      <c r="F527" s="36">
        <v>35.5385385</v>
      </c>
      <c r="G527" s="34"/>
    </row>
    <row r="528">
      <c r="A528" s="37" t="s">
        <v>34</v>
      </c>
      <c r="B528" s="35" t="s">
        <v>432</v>
      </c>
      <c r="C528" s="36">
        <v>2013.0</v>
      </c>
      <c r="D528" s="35">
        <v>1.0</v>
      </c>
      <c r="E528" s="7" t="s">
        <v>7</v>
      </c>
      <c r="F528" s="36">
        <v>46.7272819</v>
      </c>
      <c r="G528" s="34"/>
    </row>
    <row r="529">
      <c r="A529" s="37" t="s">
        <v>35</v>
      </c>
      <c r="B529" s="35" t="s">
        <v>433</v>
      </c>
      <c r="C529" s="36">
        <v>2013.0</v>
      </c>
      <c r="D529" s="35">
        <v>1.0</v>
      </c>
      <c r="E529" s="7" t="s">
        <v>7</v>
      </c>
      <c r="F529" s="36">
        <v>33.4220352</v>
      </c>
      <c r="G529" s="34"/>
    </row>
    <row r="530">
      <c r="A530" s="37" t="s">
        <v>3</v>
      </c>
      <c r="B530" s="35" t="s">
        <v>418</v>
      </c>
      <c r="C530" s="36">
        <v>2014.0</v>
      </c>
      <c r="D530" s="35">
        <v>1.0</v>
      </c>
      <c r="E530" s="7" t="s">
        <v>7</v>
      </c>
      <c r="F530" s="36">
        <v>34.186083</v>
      </c>
      <c r="G530" s="34"/>
    </row>
    <row r="531">
      <c r="A531" s="37" t="s">
        <v>4</v>
      </c>
      <c r="B531" s="35" t="s">
        <v>401</v>
      </c>
      <c r="C531" s="36">
        <v>2014.0</v>
      </c>
      <c r="D531" s="35">
        <v>1.0</v>
      </c>
      <c r="E531" s="7" t="s">
        <v>7</v>
      </c>
      <c r="F531" s="36">
        <v>21.6530869</v>
      </c>
      <c r="G531" s="34"/>
    </row>
    <row r="532">
      <c r="A532" s="37" t="s">
        <v>5</v>
      </c>
      <c r="B532" s="35" t="s">
        <v>402</v>
      </c>
      <c r="C532" s="36">
        <v>2014.0</v>
      </c>
      <c r="D532" s="35">
        <v>1.0</v>
      </c>
      <c r="E532" s="7" t="s">
        <v>7</v>
      </c>
      <c r="F532" s="36">
        <v>49.1772998</v>
      </c>
      <c r="G532" s="34"/>
    </row>
    <row r="533">
      <c r="A533" s="37" t="s">
        <v>6</v>
      </c>
      <c r="B533" s="35" t="s">
        <v>403</v>
      </c>
      <c r="C533" s="36">
        <v>2014.0</v>
      </c>
      <c r="D533" s="35">
        <v>1.0</v>
      </c>
      <c r="E533" s="7" t="s">
        <v>7</v>
      </c>
      <c r="F533" s="36">
        <v>31.2871181</v>
      </c>
      <c r="G533" s="34"/>
    </row>
    <row r="534">
      <c r="A534" s="37" t="s">
        <v>7</v>
      </c>
      <c r="B534" s="35" t="s">
        <v>404</v>
      </c>
      <c r="C534" s="36">
        <v>2014.0</v>
      </c>
      <c r="D534" s="35">
        <v>1.0</v>
      </c>
      <c r="E534" s="7" t="s">
        <v>7</v>
      </c>
      <c r="F534" s="36">
        <v>29.9749169</v>
      </c>
      <c r="G534" s="34"/>
    </row>
    <row r="535">
      <c r="A535" s="37" t="s">
        <v>8</v>
      </c>
      <c r="B535" s="35" t="s">
        <v>408</v>
      </c>
      <c r="C535" s="36">
        <v>2014.0</v>
      </c>
      <c r="D535" s="35">
        <v>1.0</v>
      </c>
      <c r="E535" s="7" t="s">
        <v>7</v>
      </c>
      <c r="F535" s="36">
        <v>30.851359</v>
      </c>
      <c r="G535" s="34"/>
    </row>
    <row r="536">
      <c r="A536" s="37" t="s">
        <v>9</v>
      </c>
      <c r="B536" s="35" t="s">
        <v>409</v>
      </c>
      <c r="C536" s="36">
        <v>2014.0</v>
      </c>
      <c r="D536" s="35">
        <v>1.0</v>
      </c>
      <c r="E536" s="7" t="s">
        <v>7</v>
      </c>
      <c r="F536" s="36">
        <v>31.1576988</v>
      </c>
      <c r="G536" s="34"/>
    </row>
    <row r="537">
      <c r="A537" s="37" t="s">
        <v>10</v>
      </c>
      <c r="B537" s="35" t="s">
        <v>407</v>
      </c>
      <c r="C537" s="36">
        <v>2014.0</v>
      </c>
      <c r="D537" s="35">
        <v>1.0</v>
      </c>
      <c r="E537" s="7" t="s">
        <v>7</v>
      </c>
      <c r="F537" s="36">
        <v>42.6329664</v>
      </c>
      <c r="G537" s="34"/>
    </row>
    <row r="538">
      <c r="A538" s="37" t="s">
        <v>11</v>
      </c>
      <c r="B538" s="35" t="s">
        <v>406</v>
      </c>
      <c r="C538" s="36">
        <v>2014.0</v>
      </c>
      <c r="D538" s="35">
        <v>1.0</v>
      </c>
      <c r="E538" s="7" t="s">
        <v>7</v>
      </c>
      <c r="F538" s="36">
        <v>41.5409396</v>
      </c>
      <c r="G538" s="34"/>
    </row>
    <row r="539">
      <c r="A539" s="37" t="s">
        <v>12</v>
      </c>
      <c r="B539" s="35" t="s">
        <v>405</v>
      </c>
      <c r="C539" s="36">
        <v>2014.0</v>
      </c>
      <c r="D539" s="35">
        <v>1.0</v>
      </c>
      <c r="E539" s="7" t="s">
        <v>7</v>
      </c>
      <c r="F539" s="36">
        <v>48.587512</v>
      </c>
      <c r="G539" s="34"/>
    </row>
    <row r="540">
      <c r="A540" s="37" t="s">
        <v>13</v>
      </c>
      <c r="B540" s="35" t="s">
        <v>410</v>
      </c>
      <c r="C540" s="36">
        <v>2014.0</v>
      </c>
      <c r="D540" s="35">
        <v>1.0</v>
      </c>
      <c r="E540" s="7" t="s">
        <v>7</v>
      </c>
      <c r="F540" s="36">
        <v>28.7310473</v>
      </c>
      <c r="G540" s="34"/>
    </row>
    <row r="541">
      <c r="A541" s="37" t="s">
        <v>14</v>
      </c>
      <c r="B541" s="35" t="s">
        <v>412</v>
      </c>
      <c r="C541" s="36">
        <v>2014.0</v>
      </c>
      <c r="D541" s="35">
        <v>1.0</v>
      </c>
      <c r="E541" s="7" t="s">
        <v>7</v>
      </c>
      <c r="F541" s="36">
        <v>26.5254874</v>
      </c>
      <c r="G541" s="34"/>
    </row>
    <row r="542">
      <c r="A542" s="37" t="s">
        <v>15</v>
      </c>
      <c r="B542" s="35" t="s">
        <v>411</v>
      </c>
      <c r="C542" s="36">
        <v>2014.0</v>
      </c>
      <c r="D542" s="35">
        <v>1.0</v>
      </c>
      <c r="E542" s="7" t="s">
        <v>7</v>
      </c>
      <c r="F542" s="36">
        <v>27.3394358</v>
      </c>
      <c r="G542" s="34"/>
    </row>
    <row r="543">
      <c r="A543" s="37" t="s">
        <v>16</v>
      </c>
      <c r="B543" s="35" t="s">
        <v>413</v>
      </c>
      <c r="C543" s="36">
        <v>2014.0</v>
      </c>
      <c r="D543" s="35">
        <v>1.0</v>
      </c>
      <c r="E543" s="7" t="s">
        <v>7</v>
      </c>
      <c r="F543" s="36">
        <v>23.6704269</v>
      </c>
      <c r="G543" s="34"/>
    </row>
    <row r="544">
      <c r="A544" s="37" t="s">
        <v>17</v>
      </c>
      <c r="B544" s="35" t="s">
        <v>414</v>
      </c>
      <c r="C544" s="36">
        <v>2014.0</v>
      </c>
      <c r="D544" s="35">
        <v>1.0</v>
      </c>
      <c r="E544" s="7" t="s">
        <v>7</v>
      </c>
      <c r="F544" s="36">
        <v>40.2051373</v>
      </c>
      <c r="G544" s="34"/>
    </row>
    <row r="545">
      <c r="A545" s="37" t="s">
        <v>18</v>
      </c>
      <c r="B545" s="35" t="s">
        <v>415</v>
      </c>
      <c r="C545" s="36">
        <v>2014.0</v>
      </c>
      <c r="D545" s="35">
        <v>1.0</v>
      </c>
      <c r="E545" s="7" t="s">
        <v>7</v>
      </c>
      <c r="F545" s="36">
        <v>29.5489876</v>
      </c>
      <c r="G545" s="34"/>
    </row>
    <row r="546">
      <c r="A546" s="37" t="s">
        <v>19</v>
      </c>
      <c r="B546" s="35" t="s">
        <v>416</v>
      </c>
      <c r="C546" s="36">
        <v>2014.0</v>
      </c>
      <c r="D546" s="35">
        <v>1.0</v>
      </c>
      <c r="E546" s="7" t="s">
        <v>7</v>
      </c>
      <c r="F546" s="36">
        <v>25.5385512</v>
      </c>
      <c r="G546" s="34"/>
    </row>
    <row r="547">
      <c r="A547" s="37" t="s">
        <v>20</v>
      </c>
      <c r="B547" s="35" t="s">
        <v>417</v>
      </c>
      <c r="C547" s="36">
        <v>2014.0</v>
      </c>
      <c r="D547" s="35">
        <v>1.0</v>
      </c>
      <c r="E547" s="7" t="s">
        <v>7</v>
      </c>
      <c r="F547" s="36">
        <v>30.8002567</v>
      </c>
      <c r="G547" s="34"/>
    </row>
    <row r="548">
      <c r="A548" s="37" t="s">
        <v>21</v>
      </c>
      <c r="B548" s="35" t="s">
        <v>419</v>
      </c>
      <c r="C548" s="36">
        <v>2014.0</v>
      </c>
      <c r="D548" s="35">
        <v>1.0</v>
      </c>
      <c r="E548" s="7" t="s">
        <v>7</v>
      </c>
      <c r="F548" s="36">
        <v>37.9532477</v>
      </c>
      <c r="G548" s="34"/>
    </row>
    <row r="549">
      <c r="A549" s="37" t="s">
        <v>22</v>
      </c>
      <c r="B549" s="35" t="s">
        <v>420</v>
      </c>
      <c r="C549" s="36">
        <v>2014.0</v>
      </c>
      <c r="D549" s="35">
        <v>1.0</v>
      </c>
      <c r="E549" s="7" t="s">
        <v>7</v>
      </c>
      <c r="F549" s="36">
        <v>36.5857454</v>
      </c>
      <c r="G549" s="34"/>
    </row>
    <row r="550">
      <c r="A550" s="37" t="s">
        <v>23</v>
      </c>
      <c r="B550" s="35" t="s">
        <v>421</v>
      </c>
      <c r="C550" s="36">
        <v>2014.0</v>
      </c>
      <c r="D550" s="35">
        <v>1.0</v>
      </c>
      <c r="E550" s="7" t="s">
        <v>7</v>
      </c>
      <c r="F550" s="36">
        <v>30.8740641</v>
      </c>
      <c r="G550" s="34"/>
    </row>
    <row r="551">
      <c r="A551" s="37" t="s">
        <v>24</v>
      </c>
      <c r="B551" s="35" t="s">
        <v>422</v>
      </c>
      <c r="C551" s="36">
        <v>2014.0</v>
      </c>
      <c r="D551" s="35">
        <v>1.0</v>
      </c>
      <c r="E551" s="7" t="s">
        <v>7</v>
      </c>
      <c r="F551" s="36">
        <v>30.1616129</v>
      </c>
      <c r="G551" s="34"/>
    </row>
    <row r="552">
      <c r="A552" s="37" t="s">
        <v>25</v>
      </c>
      <c r="B552" s="35" t="s">
        <v>423</v>
      </c>
      <c r="C552" s="36">
        <v>2014.0</v>
      </c>
      <c r="D552" s="35">
        <v>1.0</v>
      </c>
      <c r="E552" s="7" t="s">
        <v>7</v>
      </c>
      <c r="F552" s="36">
        <v>33.9105676</v>
      </c>
      <c r="G552" s="34"/>
    </row>
    <row r="553">
      <c r="A553" s="37" t="s">
        <v>26</v>
      </c>
      <c r="B553" s="35" t="s">
        <v>424</v>
      </c>
      <c r="C553" s="36">
        <v>2014.0</v>
      </c>
      <c r="D553" s="35">
        <v>1.0</v>
      </c>
      <c r="E553" s="7" t="s">
        <v>7</v>
      </c>
      <c r="F553" s="36">
        <v>30.0384438</v>
      </c>
      <c r="G553" s="34"/>
    </row>
    <row r="554">
      <c r="A554" s="37" t="s">
        <v>27</v>
      </c>
      <c r="B554" s="35" t="s">
        <v>426</v>
      </c>
      <c r="C554" s="36">
        <v>2014.0</v>
      </c>
      <c r="D554" s="35">
        <v>1.0</v>
      </c>
      <c r="E554" s="7" t="s">
        <v>7</v>
      </c>
      <c r="F554" s="36">
        <v>31.788282</v>
      </c>
      <c r="G554" s="34"/>
    </row>
    <row r="555">
      <c r="A555" s="37" t="s">
        <v>28</v>
      </c>
      <c r="B555" s="35" t="s">
        <v>425</v>
      </c>
      <c r="C555" s="36">
        <v>2014.0</v>
      </c>
      <c r="D555" s="35">
        <v>1.0</v>
      </c>
      <c r="E555" s="7" t="s">
        <v>7</v>
      </c>
      <c r="F555" s="36">
        <v>27.7068295</v>
      </c>
      <c r="G555" s="34"/>
    </row>
    <row r="556">
      <c r="A556" s="37" t="s">
        <v>29</v>
      </c>
      <c r="B556" s="35" t="s">
        <v>427</v>
      </c>
      <c r="C556" s="36">
        <v>2014.0</v>
      </c>
      <c r="D556" s="35">
        <v>1.0</v>
      </c>
      <c r="E556" s="7" t="s">
        <v>7</v>
      </c>
      <c r="F556" s="36">
        <v>44.8957559</v>
      </c>
      <c r="G556" s="34"/>
    </row>
    <row r="557">
      <c r="A557" s="37" t="s">
        <v>30</v>
      </c>
      <c r="B557" s="35" t="s">
        <v>428</v>
      </c>
      <c r="C557" s="36">
        <v>2014.0</v>
      </c>
      <c r="D557" s="35">
        <v>1.0</v>
      </c>
      <c r="E557" s="7" t="s">
        <v>7</v>
      </c>
      <c r="F557" s="36">
        <v>31.1579872</v>
      </c>
      <c r="G557" s="34"/>
    </row>
    <row r="558">
      <c r="A558" s="37" t="s">
        <v>31</v>
      </c>
      <c r="B558" s="35" t="s">
        <v>429</v>
      </c>
      <c r="C558" s="36">
        <v>2014.0</v>
      </c>
      <c r="D558" s="35">
        <v>1.0</v>
      </c>
      <c r="E558" s="7" t="s">
        <v>7</v>
      </c>
      <c r="F558" s="36">
        <v>30.7729951</v>
      </c>
      <c r="G558" s="34"/>
    </row>
    <row r="559">
      <c r="A559" s="37" t="s">
        <v>32</v>
      </c>
      <c r="B559" s="35" t="s">
        <v>430</v>
      </c>
      <c r="C559" s="36">
        <v>2014.0</v>
      </c>
      <c r="D559" s="35">
        <v>1.0</v>
      </c>
      <c r="E559" s="7" t="s">
        <v>7</v>
      </c>
      <c r="F559" s="36">
        <v>24.3515518</v>
      </c>
      <c r="G559" s="34"/>
    </row>
    <row r="560">
      <c r="A560" s="37" t="s">
        <v>33</v>
      </c>
      <c r="B560" s="35" t="s">
        <v>431</v>
      </c>
      <c r="C560" s="36">
        <v>2014.0</v>
      </c>
      <c r="D560" s="35">
        <v>1.0</v>
      </c>
      <c r="E560" s="7" t="s">
        <v>7</v>
      </c>
      <c r="F560" s="36">
        <v>33.3049842</v>
      </c>
      <c r="G560" s="34"/>
    </row>
    <row r="561">
      <c r="A561" s="37" t="s">
        <v>34</v>
      </c>
      <c r="B561" s="35" t="s">
        <v>432</v>
      </c>
      <c r="C561" s="36">
        <v>2014.0</v>
      </c>
      <c r="D561" s="35">
        <v>1.0</v>
      </c>
      <c r="E561" s="7" t="s">
        <v>7</v>
      </c>
      <c r="F561" s="36">
        <v>42.3253379</v>
      </c>
      <c r="G561" s="34"/>
    </row>
    <row r="562">
      <c r="A562" s="37" t="s">
        <v>35</v>
      </c>
      <c r="B562" s="35" t="s">
        <v>433</v>
      </c>
      <c r="C562" s="36">
        <v>2014.0</v>
      </c>
      <c r="D562" s="35">
        <v>1.0</v>
      </c>
      <c r="E562" s="7" t="s">
        <v>7</v>
      </c>
      <c r="F562" s="36">
        <v>38.6249032</v>
      </c>
      <c r="G562" s="34"/>
    </row>
    <row r="563">
      <c r="A563" s="37" t="s">
        <v>3</v>
      </c>
      <c r="B563" s="35" t="s">
        <v>418</v>
      </c>
      <c r="C563" s="36">
        <v>2015.0</v>
      </c>
      <c r="D563" s="35">
        <v>1.0</v>
      </c>
      <c r="E563" s="7" t="s">
        <v>7</v>
      </c>
      <c r="F563" s="36">
        <v>32.3810404</v>
      </c>
      <c r="G563" s="34"/>
    </row>
    <row r="564">
      <c r="A564" s="37" t="s">
        <v>4</v>
      </c>
      <c r="B564" s="35" t="s">
        <v>401</v>
      </c>
      <c r="C564" s="36">
        <v>2015.0</v>
      </c>
      <c r="D564" s="35">
        <v>1.0</v>
      </c>
      <c r="E564" s="7" t="s">
        <v>7</v>
      </c>
      <c r="F564" s="36">
        <v>18.2296941</v>
      </c>
      <c r="G564" s="34"/>
    </row>
    <row r="565">
      <c r="A565" s="37" t="s">
        <v>5</v>
      </c>
      <c r="B565" s="35" t="s">
        <v>402</v>
      </c>
      <c r="C565" s="36">
        <v>2015.0</v>
      </c>
      <c r="D565" s="35">
        <v>1.0</v>
      </c>
      <c r="E565" s="7" t="s">
        <v>7</v>
      </c>
      <c r="F565" s="36">
        <v>47.6419464</v>
      </c>
      <c r="G565" s="34"/>
    </row>
    <row r="566">
      <c r="A566" s="37" t="s">
        <v>6</v>
      </c>
      <c r="B566" s="35" t="s">
        <v>403</v>
      </c>
      <c r="C566" s="36">
        <v>2015.0</v>
      </c>
      <c r="D566" s="35">
        <v>1.0</v>
      </c>
      <c r="E566" s="7" t="s">
        <v>7</v>
      </c>
      <c r="F566" s="36">
        <v>24.6503596</v>
      </c>
      <c r="G566" s="34"/>
    </row>
    <row r="567">
      <c r="A567" s="37" t="s">
        <v>7</v>
      </c>
      <c r="B567" s="35" t="s">
        <v>404</v>
      </c>
      <c r="C567" s="36">
        <v>2015.0</v>
      </c>
      <c r="D567" s="35">
        <v>1.0</v>
      </c>
      <c r="E567" s="7" t="s">
        <v>7</v>
      </c>
      <c r="F567" s="36">
        <v>33.074469</v>
      </c>
      <c r="G567" s="34"/>
    </row>
    <row r="568">
      <c r="A568" s="37" t="s">
        <v>8</v>
      </c>
      <c r="B568" s="35" t="s">
        <v>408</v>
      </c>
      <c r="C568" s="36">
        <v>2015.0</v>
      </c>
      <c r="D568" s="35">
        <v>1.0</v>
      </c>
      <c r="E568" s="7" t="s">
        <v>7</v>
      </c>
      <c r="F568" s="36">
        <v>24.2795591</v>
      </c>
      <c r="G568" s="34"/>
    </row>
    <row r="569">
      <c r="A569" s="37" t="s">
        <v>9</v>
      </c>
      <c r="B569" s="35" t="s">
        <v>409</v>
      </c>
      <c r="C569" s="36">
        <v>2015.0</v>
      </c>
      <c r="D569" s="35">
        <v>1.0</v>
      </c>
      <c r="E569" s="7" t="s">
        <v>7</v>
      </c>
      <c r="F569" s="36">
        <v>41.0359356</v>
      </c>
      <c r="G569" s="34"/>
    </row>
    <row r="570">
      <c r="A570" s="37" t="s">
        <v>10</v>
      </c>
      <c r="B570" s="35" t="s">
        <v>407</v>
      </c>
      <c r="C570" s="36">
        <v>2015.0</v>
      </c>
      <c r="D570" s="35">
        <v>1.0</v>
      </c>
      <c r="E570" s="7" t="s">
        <v>7</v>
      </c>
      <c r="F570" s="36">
        <v>42.5536448</v>
      </c>
      <c r="G570" s="34"/>
    </row>
    <row r="571">
      <c r="A571" s="37" t="s">
        <v>11</v>
      </c>
      <c r="B571" s="35" t="s">
        <v>406</v>
      </c>
      <c r="C571" s="36">
        <v>2015.0</v>
      </c>
      <c r="D571" s="35">
        <v>1.0</v>
      </c>
      <c r="E571" s="7" t="s">
        <v>7</v>
      </c>
      <c r="F571" s="36">
        <v>39.4321438</v>
      </c>
      <c r="G571" s="34"/>
    </row>
    <row r="572">
      <c r="A572" s="37" t="s">
        <v>12</v>
      </c>
      <c r="B572" s="35" t="s">
        <v>405</v>
      </c>
      <c r="C572" s="36">
        <v>2015.0</v>
      </c>
      <c r="D572" s="35">
        <v>1.0</v>
      </c>
      <c r="E572" s="7" t="s">
        <v>7</v>
      </c>
      <c r="F572" s="36">
        <v>43.3287661</v>
      </c>
      <c r="G572" s="34"/>
    </row>
    <row r="573">
      <c r="A573" s="37" t="s">
        <v>13</v>
      </c>
      <c r="B573" s="35" t="s">
        <v>410</v>
      </c>
      <c r="C573" s="36">
        <v>2015.0</v>
      </c>
      <c r="D573" s="35">
        <v>1.0</v>
      </c>
      <c r="E573" s="7" t="s">
        <v>7</v>
      </c>
      <c r="F573" s="36">
        <v>25.1797916</v>
      </c>
      <c r="G573" s="34"/>
    </row>
    <row r="574">
      <c r="A574" s="37" t="s">
        <v>14</v>
      </c>
      <c r="B574" s="35" t="s">
        <v>412</v>
      </c>
      <c r="C574" s="36">
        <v>2015.0</v>
      </c>
      <c r="D574" s="35">
        <v>1.0</v>
      </c>
      <c r="E574" s="7" t="s">
        <v>7</v>
      </c>
      <c r="F574" s="36">
        <v>24.0302913</v>
      </c>
      <c r="G574" s="34"/>
    </row>
    <row r="575">
      <c r="A575" s="37" t="s">
        <v>15</v>
      </c>
      <c r="B575" s="35" t="s">
        <v>411</v>
      </c>
      <c r="C575" s="36">
        <v>2015.0</v>
      </c>
      <c r="D575" s="35">
        <v>1.0</v>
      </c>
      <c r="E575" s="7" t="s">
        <v>7</v>
      </c>
      <c r="F575" s="36">
        <v>28.7702183</v>
      </c>
      <c r="G575" s="34"/>
    </row>
    <row r="576">
      <c r="A576" s="37" t="s">
        <v>16</v>
      </c>
      <c r="B576" s="35" t="s">
        <v>413</v>
      </c>
      <c r="C576" s="36">
        <v>2015.0</v>
      </c>
      <c r="D576" s="35">
        <v>1.0</v>
      </c>
      <c r="E576" s="7" t="s">
        <v>7</v>
      </c>
      <c r="F576" s="36">
        <v>20.3385195</v>
      </c>
      <c r="G576" s="34"/>
    </row>
    <row r="577">
      <c r="A577" s="37" t="s">
        <v>17</v>
      </c>
      <c r="B577" s="35" t="s">
        <v>414</v>
      </c>
      <c r="C577" s="36">
        <v>2015.0</v>
      </c>
      <c r="D577" s="35">
        <v>1.0</v>
      </c>
      <c r="E577" s="7" t="s">
        <v>7</v>
      </c>
      <c r="F577" s="36">
        <v>38.7501894</v>
      </c>
      <c r="G577" s="34"/>
    </row>
    <row r="578">
      <c r="A578" s="37" t="s">
        <v>18</v>
      </c>
      <c r="B578" s="35" t="s">
        <v>415</v>
      </c>
      <c r="C578" s="36">
        <v>2015.0</v>
      </c>
      <c r="D578" s="35">
        <v>1.0</v>
      </c>
      <c r="E578" s="7" t="s">
        <v>7</v>
      </c>
      <c r="F578" s="36">
        <v>25.8934371</v>
      </c>
      <c r="G578" s="34"/>
    </row>
    <row r="579">
      <c r="A579" s="37" t="s">
        <v>19</v>
      </c>
      <c r="B579" s="35" t="s">
        <v>416</v>
      </c>
      <c r="C579" s="36">
        <v>2015.0</v>
      </c>
      <c r="D579" s="35">
        <v>1.0</v>
      </c>
      <c r="E579" s="7" t="s">
        <v>7</v>
      </c>
      <c r="F579" s="36">
        <v>22.7925647</v>
      </c>
      <c r="G579" s="34"/>
    </row>
    <row r="580">
      <c r="A580" s="37" t="s">
        <v>20</v>
      </c>
      <c r="B580" s="35" t="s">
        <v>417</v>
      </c>
      <c r="C580" s="36">
        <v>2015.0</v>
      </c>
      <c r="D580" s="35">
        <v>1.0</v>
      </c>
      <c r="E580" s="7" t="s">
        <v>7</v>
      </c>
      <c r="F580" s="36">
        <v>30.3043153</v>
      </c>
      <c r="G580" s="34"/>
    </row>
    <row r="581">
      <c r="A581" s="37" t="s">
        <v>21</v>
      </c>
      <c r="B581" s="35" t="s">
        <v>419</v>
      </c>
      <c r="C581" s="36">
        <v>2015.0</v>
      </c>
      <c r="D581" s="35">
        <v>1.0</v>
      </c>
      <c r="E581" s="7" t="s">
        <v>7</v>
      </c>
      <c r="F581" s="36">
        <v>38.0674801</v>
      </c>
      <c r="G581" s="34"/>
    </row>
    <row r="582">
      <c r="A582" s="37" t="s">
        <v>22</v>
      </c>
      <c r="B582" s="35" t="s">
        <v>420</v>
      </c>
      <c r="C582" s="36">
        <v>2015.0</v>
      </c>
      <c r="D582" s="35">
        <v>1.0</v>
      </c>
      <c r="E582" s="7" t="s">
        <v>7</v>
      </c>
      <c r="F582" s="36">
        <v>36.2012722</v>
      </c>
      <c r="G582" s="34"/>
    </row>
    <row r="583">
      <c r="A583" s="37" t="s">
        <v>23</v>
      </c>
      <c r="B583" s="35" t="s">
        <v>421</v>
      </c>
      <c r="C583" s="36">
        <v>2015.0</v>
      </c>
      <c r="D583" s="35">
        <v>1.0</v>
      </c>
      <c r="E583" s="7" t="s">
        <v>7</v>
      </c>
      <c r="F583" s="36">
        <v>29.2192512</v>
      </c>
      <c r="G583" s="34"/>
    </row>
    <row r="584">
      <c r="A584" s="37" t="s">
        <v>24</v>
      </c>
      <c r="B584" s="35" t="s">
        <v>422</v>
      </c>
      <c r="C584" s="36">
        <v>2015.0</v>
      </c>
      <c r="D584" s="35">
        <v>1.0</v>
      </c>
      <c r="E584" s="7" t="s">
        <v>7</v>
      </c>
      <c r="F584" s="36">
        <v>29.0175349</v>
      </c>
      <c r="G584" s="34"/>
    </row>
    <row r="585">
      <c r="A585" s="37" t="s">
        <v>25</v>
      </c>
      <c r="B585" s="35" t="s">
        <v>423</v>
      </c>
      <c r="C585" s="36">
        <v>2015.0</v>
      </c>
      <c r="D585" s="35">
        <v>1.0</v>
      </c>
      <c r="E585" s="7" t="s">
        <v>7</v>
      </c>
      <c r="F585" s="36">
        <v>27.3542603</v>
      </c>
      <c r="G585" s="34"/>
    </row>
    <row r="586">
      <c r="A586" s="37" t="s">
        <v>26</v>
      </c>
      <c r="B586" s="35" t="s">
        <v>424</v>
      </c>
      <c r="C586" s="36">
        <v>2015.0</v>
      </c>
      <c r="D586" s="35">
        <v>1.0</v>
      </c>
      <c r="E586" s="7" t="s">
        <v>7</v>
      </c>
      <c r="F586" s="36">
        <v>34.1403365</v>
      </c>
      <c r="G586" s="34"/>
    </row>
    <row r="587">
      <c r="A587" s="37" t="s">
        <v>27</v>
      </c>
      <c r="B587" s="35" t="s">
        <v>426</v>
      </c>
      <c r="C587" s="36">
        <v>2015.0</v>
      </c>
      <c r="D587" s="35">
        <v>1.0</v>
      </c>
      <c r="E587" s="7" t="s">
        <v>7</v>
      </c>
      <c r="F587" s="36">
        <v>28.9376282</v>
      </c>
      <c r="G587" s="34"/>
    </row>
    <row r="588">
      <c r="A588" s="37" t="s">
        <v>28</v>
      </c>
      <c r="B588" s="35" t="s">
        <v>425</v>
      </c>
      <c r="C588" s="36">
        <v>2015.0</v>
      </c>
      <c r="D588" s="35">
        <v>1.0</v>
      </c>
      <c r="E588" s="7" t="s">
        <v>7</v>
      </c>
      <c r="F588" s="36">
        <v>31.3156075</v>
      </c>
      <c r="G588" s="34"/>
    </row>
    <row r="589">
      <c r="A589" s="37" t="s">
        <v>29</v>
      </c>
      <c r="B589" s="35" t="s">
        <v>427</v>
      </c>
      <c r="C589" s="36">
        <v>2015.0</v>
      </c>
      <c r="D589" s="35">
        <v>1.0</v>
      </c>
      <c r="E589" s="7" t="s">
        <v>7</v>
      </c>
      <c r="F589" s="36">
        <v>43.5716416</v>
      </c>
      <c r="G589" s="34"/>
    </row>
    <row r="590">
      <c r="A590" s="37" t="s">
        <v>30</v>
      </c>
      <c r="B590" s="35" t="s">
        <v>428</v>
      </c>
      <c r="C590" s="36">
        <v>2015.0</v>
      </c>
      <c r="D590" s="35">
        <v>1.0</v>
      </c>
      <c r="E590" s="7" t="s">
        <v>7</v>
      </c>
      <c r="F590" s="36">
        <v>30.7458517</v>
      </c>
      <c r="G590" s="34"/>
    </row>
    <row r="591">
      <c r="A591" s="37" t="s">
        <v>31</v>
      </c>
      <c r="B591" s="35" t="s">
        <v>429</v>
      </c>
      <c r="C591" s="36">
        <v>2015.0</v>
      </c>
      <c r="D591" s="35">
        <v>1.0</v>
      </c>
      <c r="E591" s="7" t="s">
        <v>7</v>
      </c>
      <c r="F591" s="36">
        <v>28.7717748</v>
      </c>
      <c r="G591" s="34"/>
    </row>
    <row r="592">
      <c r="A592" s="37" t="s">
        <v>32</v>
      </c>
      <c r="B592" s="35" t="s">
        <v>430</v>
      </c>
      <c r="C592" s="36">
        <v>2015.0</v>
      </c>
      <c r="D592" s="35">
        <v>1.0</v>
      </c>
      <c r="E592" s="7" t="s">
        <v>7</v>
      </c>
      <c r="F592" s="36">
        <v>20.9547347</v>
      </c>
      <c r="G592" s="34"/>
    </row>
    <row r="593">
      <c r="A593" s="37" t="s">
        <v>33</v>
      </c>
      <c r="B593" s="35" t="s">
        <v>431</v>
      </c>
      <c r="C593" s="36">
        <v>2015.0</v>
      </c>
      <c r="D593" s="35">
        <v>1.0</v>
      </c>
      <c r="E593" s="7" t="s">
        <v>7</v>
      </c>
      <c r="F593" s="36">
        <v>34.1177294</v>
      </c>
      <c r="G593" s="34"/>
    </row>
    <row r="594">
      <c r="A594" s="37" t="s">
        <v>34</v>
      </c>
      <c r="B594" s="35" t="s">
        <v>432</v>
      </c>
      <c r="C594" s="36">
        <v>2015.0</v>
      </c>
      <c r="D594" s="35">
        <v>1.0</v>
      </c>
      <c r="E594" s="7" t="s">
        <v>7</v>
      </c>
      <c r="F594" s="36">
        <v>50.3788253</v>
      </c>
      <c r="G594" s="34"/>
    </row>
    <row r="595">
      <c r="A595" s="37" t="s">
        <v>35</v>
      </c>
      <c r="B595" s="35" t="s">
        <v>433</v>
      </c>
      <c r="C595" s="36">
        <v>2015.0</v>
      </c>
      <c r="D595" s="35">
        <v>1.0</v>
      </c>
      <c r="E595" s="7" t="s">
        <v>7</v>
      </c>
      <c r="F595" s="36">
        <v>28.7834188</v>
      </c>
      <c r="G595" s="34"/>
    </row>
    <row r="596">
      <c r="A596" s="37" t="s">
        <v>3</v>
      </c>
      <c r="B596" s="35" t="s">
        <v>418</v>
      </c>
      <c r="C596" s="36">
        <v>2016.0</v>
      </c>
      <c r="D596" s="35">
        <v>1.0</v>
      </c>
      <c r="E596" s="7" t="s">
        <v>7</v>
      </c>
      <c r="F596" s="36">
        <v>34.1214958</v>
      </c>
      <c r="G596" s="34"/>
    </row>
    <row r="597">
      <c r="A597" s="37" t="s">
        <v>4</v>
      </c>
      <c r="B597" s="35" t="s">
        <v>401</v>
      </c>
      <c r="C597" s="36">
        <v>2016.0</v>
      </c>
      <c r="D597" s="35">
        <v>1.0</v>
      </c>
      <c r="E597" s="7" t="s">
        <v>7</v>
      </c>
      <c r="F597" s="36">
        <v>22.1207127</v>
      </c>
      <c r="G597" s="34"/>
    </row>
    <row r="598">
      <c r="A598" s="37" t="s">
        <v>5</v>
      </c>
      <c r="B598" s="35" t="s">
        <v>402</v>
      </c>
      <c r="C598" s="36">
        <v>2016.0</v>
      </c>
      <c r="D598" s="35">
        <v>1.0</v>
      </c>
      <c r="E598" s="7" t="s">
        <v>7</v>
      </c>
      <c r="F598" s="36">
        <v>50.5596682</v>
      </c>
      <c r="G598" s="34"/>
    </row>
    <row r="599">
      <c r="A599" s="37" t="s">
        <v>6</v>
      </c>
      <c r="B599" s="35" t="s">
        <v>403</v>
      </c>
      <c r="C599" s="36">
        <v>2016.0</v>
      </c>
      <c r="D599" s="35">
        <v>1.0</v>
      </c>
      <c r="E599" s="7" t="s">
        <v>7</v>
      </c>
      <c r="F599" s="36">
        <v>31.2750048</v>
      </c>
      <c r="G599" s="34"/>
    </row>
    <row r="600">
      <c r="A600" s="37" t="s">
        <v>7</v>
      </c>
      <c r="B600" s="35" t="s">
        <v>404</v>
      </c>
      <c r="C600" s="36">
        <v>2016.0</v>
      </c>
      <c r="D600" s="35">
        <v>1.0</v>
      </c>
      <c r="E600" s="7" t="s">
        <v>7</v>
      </c>
      <c r="F600" s="36">
        <v>35.6148171</v>
      </c>
      <c r="G600" s="34"/>
    </row>
    <row r="601">
      <c r="A601" s="37" t="s">
        <v>8</v>
      </c>
      <c r="B601" s="35" t="s">
        <v>408</v>
      </c>
      <c r="C601" s="36">
        <v>2016.0</v>
      </c>
      <c r="D601" s="35">
        <v>1.0</v>
      </c>
      <c r="E601" s="7" t="s">
        <v>7</v>
      </c>
      <c r="F601" s="36">
        <v>23.5169113</v>
      </c>
      <c r="G601" s="34"/>
    </row>
    <row r="602">
      <c r="A602" s="37" t="s">
        <v>9</v>
      </c>
      <c r="B602" s="35" t="s">
        <v>409</v>
      </c>
      <c r="C602" s="36">
        <v>2016.0</v>
      </c>
      <c r="D602" s="35">
        <v>1.0</v>
      </c>
      <c r="E602" s="7" t="s">
        <v>7</v>
      </c>
      <c r="F602" s="36">
        <v>35.5077959</v>
      </c>
      <c r="G602" s="34"/>
    </row>
    <row r="603">
      <c r="A603" s="37" t="s">
        <v>10</v>
      </c>
      <c r="B603" s="35" t="s">
        <v>407</v>
      </c>
      <c r="C603" s="36">
        <v>2016.0</v>
      </c>
      <c r="D603" s="35">
        <v>1.0</v>
      </c>
      <c r="E603" s="7" t="s">
        <v>7</v>
      </c>
      <c r="F603" s="36">
        <v>44.8576811</v>
      </c>
      <c r="G603" s="34"/>
    </row>
    <row r="604">
      <c r="A604" s="37" t="s">
        <v>11</v>
      </c>
      <c r="B604" s="35" t="s">
        <v>406</v>
      </c>
      <c r="C604" s="36">
        <v>2016.0</v>
      </c>
      <c r="D604" s="35">
        <v>1.0</v>
      </c>
      <c r="E604" s="7" t="s">
        <v>7</v>
      </c>
      <c r="F604" s="36">
        <v>37.6993297</v>
      </c>
      <c r="G604" s="34"/>
    </row>
    <row r="605">
      <c r="A605" s="37" t="s">
        <v>12</v>
      </c>
      <c r="B605" s="35" t="s">
        <v>405</v>
      </c>
      <c r="C605" s="36">
        <v>2016.0</v>
      </c>
      <c r="D605" s="35">
        <v>1.0</v>
      </c>
      <c r="E605" s="7" t="s">
        <v>7</v>
      </c>
      <c r="F605" s="36">
        <v>44.7673889</v>
      </c>
      <c r="G605" s="34"/>
    </row>
    <row r="606">
      <c r="A606" s="37" t="s">
        <v>13</v>
      </c>
      <c r="B606" s="35" t="s">
        <v>410</v>
      </c>
      <c r="C606" s="36">
        <v>2016.0</v>
      </c>
      <c r="D606" s="35">
        <v>1.0</v>
      </c>
      <c r="E606" s="7" t="s">
        <v>7</v>
      </c>
      <c r="F606" s="36">
        <v>25.0571147</v>
      </c>
      <c r="G606" s="34"/>
    </row>
    <row r="607">
      <c r="A607" s="37" t="s">
        <v>14</v>
      </c>
      <c r="B607" s="35" t="s">
        <v>412</v>
      </c>
      <c r="C607" s="36">
        <v>2016.0</v>
      </c>
      <c r="D607" s="35">
        <v>1.0</v>
      </c>
      <c r="E607" s="7" t="s">
        <v>7</v>
      </c>
      <c r="F607" s="36">
        <v>25.8350636</v>
      </c>
      <c r="G607" s="34"/>
    </row>
    <row r="608">
      <c r="A608" s="37" t="s">
        <v>15</v>
      </c>
      <c r="B608" s="35" t="s">
        <v>411</v>
      </c>
      <c r="C608" s="36">
        <v>2016.0</v>
      </c>
      <c r="D608" s="35">
        <v>1.0</v>
      </c>
      <c r="E608" s="7" t="s">
        <v>7</v>
      </c>
      <c r="F608" s="36">
        <v>29.4502681</v>
      </c>
      <c r="G608" s="34"/>
    </row>
    <row r="609">
      <c r="A609" s="37" t="s">
        <v>16</v>
      </c>
      <c r="B609" s="35" t="s">
        <v>413</v>
      </c>
      <c r="C609" s="36">
        <v>2016.0</v>
      </c>
      <c r="D609" s="35">
        <v>1.0</v>
      </c>
      <c r="E609" s="7" t="s">
        <v>7</v>
      </c>
      <c r="F609" s="36">
        <v>22.7010602</v>
      </c>
      <c r="G609" s="34"/>
    </row>
    <row r="610">
      <c r="A610" s="37" t="s">
        <v>17</v>
      </c>
      <c r="B610" s="35" t="s">
        <v>414</v>
      </c>
      <c r="C610" s="36">
        <v>2016.0</v>
      </c>
      <c r="D610" s="35">
        <v>1.0</v>
      </c>
      <c r="E610" s="7" t="s">
        <v>7</v>
      </c>
      <c r="F610" s="36">
        <v>42.5686963</v>
      </c>
      <c r="G610" s="34"/>
    </row>
    <row r="611">
      <c r="A611" s="37" t="s">
        <v>18</v>
      </c>
      <c r="B611" s="35" t="s">
        <v>415</v>
      </c>
      <c r="C611" s="36">
        <v>2016.0</v>
      </c>
      <c r="D611" s="35">
        <v>1.0</v>
      </c>
      <c r="E611" s="7" t="s">
        <v>7</v>
      </c>
      <c r="F611" s="36">
        <v>27.7953773</v>
      </c>
      <c r="G611" s="34"/>
    </row>
    <row r="612">
      <c r="A612" s="37" t="s">
        <v>19</v>
      </c>
      <c r="B612" s="35" t="s">
        <v>416</v>
      </c>
      <c r="C612" s="36">
        <v>2016.0</v>
      </c>
      <c r="D612" s="35">
        <v>1.0</v>
      </c>
      <c r="E612" s="7" t="s">
        <v>7</v>
      </c>
      <c r="F612" s="36">
        <v>26.0230207</v>
      </c>
      <c r="G612" s="34"/>
    </row>
    <row r="613">
      <c r="A613" s="37" t="s">
        <v>20</v>
      </c>
      <c r="B613" s="35" t="s">
        <v>417</v>
      </c>
      <c r="C613" s="36">
        <v>2016.0</v>
      </c>
      <c r="D613" s="35">
        <v>1.0</v>
      </c>
      <c r="E613" s="7" t="s">
        <v>7</v>
      </c>
      <c r="F613" s="36">
        <v>33.8576481</v>
      </c>
      <c r="G613" s="34"/>
    </row>
    <row r="614">
      <c r="A614" s="37" t="s">
        <v>21</v>
      </c>
      <c r="B614" s="35" t="s">
        <v>419</v>
      </c>
      <c r="C614" s="36">
        <v>2016.0</v>
      </c>
      <c r="D614" s="35">
        <v>1.0</v>
      </c>
      <c r="E614" s="7" t="s">
        <v>7</v>
      </c>
      <c r="F614" s="36">
        <v>37.0159193</v>
      </c>
      <c r="G614" s="34"/>
    </row>
    <row r="615">
      <c r="A615" s="37" t="s">
        <v>22</v>
      </c>
      <c r="B615" s="35" t="s">
        <v>420</v>
      </c>
      <c r="C615" s="36">
        <v>2016.0</v>
      </c>
      <c r="D615" s="35">
        <v>1.0</v>
      </c>
      <c r="E615" s="7" t="s">
        <v>7</v>
      </c>
      <c r="F615" s="36">
        <v>34.4776329</v>
      </c>
      <c r="G615" s="34"/>
    </row>
    <row r="616">
      <c r="A616" s="37" t="s">
        <v>23</v>
      </c>
      <c r="B616" s="35" t="s">
        <v>421</v>
      </c>
      <c r="C616" s="36">
        <v>2016.0</v>
      </c>
      <c r="D616" s="35">
        <v>1.0</v>
      </c>
      <c r="E616" s="7" t="s">
        <v>7</v>
      </c>
      <c r="F616" s="36">
        <v>32.9754056</v>
      </c>
      <c r="G616" s="34"/>
    </row>
    <row r="617">
      <c r="A617" s="37" t="s">
        <v>24</v>
      </c>
      <c r="B617" s="35" t="s">
        <v>422</v>
      </c>
      <c r="C617" s="36">
        <v>2016.0</v>
      </c>
      <c r="D617" s="35">
        <v>1.0</v>
      </c>
      <c r="E617" s="7" t="s">
        <v>7</v>
      </c>
      <c r="F617" s="36">
        <v>33.0064859</v>
      </c>
      <c r="G617" s="34"/>
    </row>
    <row r="618">
      <c r="A618" s="37" t="s">
        <v>25</v>
      </c>
      <c r="B618" s="35" t="s">
        <v>423</v>
      </c>
      <c r="C618" s="36">
        <v>2016.0</v>
      </c>
      <c r="D618" s="35">
        <v>1.0</v>
      </c>
      <c r="E618" s="7" t="s">
        <v>7</v>
      </c>
      <c r="F618" s="36">
        <v>29.2968567</v>
      </c>
      <c r="G618" s="34"/>
    </row>
    <row r="619">
      <c r="A619" s="37" t="s">
        <v>26</v>
      </c>
      <c r="B619" s="35" t="s">
        <v>424</v>
      </c>
      <c r="C619" s="36">
        <v>2016.0</v>
      </c>
      <c r="D619" s="35">
        <v>1.0</v>
      </c>
      <c r="E619" s="7" t="s">
        <v>7</v>
      </c>
      <c r="F619" s="36">
        <v>31.1919483</v>
      </c>
      <c r="G619" s="34"/>
    </row>
    <row r="620">
      <c r="A620" s="37" t="s">
        <v>27</v>
      </c>
      <c r="B620" s="35" t="s">
        <v>426</v>
      </c>
      <c r="C620" s="36">
        <v>2016.0</v>
      </c>
      <c r="D620" s="35">
        <v>1.0</v>
      </c>
      <c r="E620" s="7" t="s">
        <v>7</v>
      </c>
      <c r="F620" s="36">
        <v>30.1238265</v>
      </c>
      <c r="G620" s="34"/>
    </row>
    <row r="621">
      <c r="A621" s="37" t="s">
        <v>28</v>
      </c>
      <c r="B621" s="35" t="s">
        <v>425</v>
      </c>
      <c r="C621" s="36">
        <v>2016.0</v>
      </c>
      <c r="D621" s="35">
        <v>1.0</v>
      </c>
      <c r="E621" s="7" t="s">
        <v>7</v>
      </c>
      <c r="F621" s="36">
        <v>33.8864487</v>
      </c>
      <c r="G621" s="34"/>
    </row>
    <row r="622">
      <c r="A622" s="37" t="s">
        <v>29</v>
      </c>
      <c r="B622" s="35" t="s">
        <v>427</v>
      </c>
      <c r="C622" s="36">
        <v>2016.0</v>
      </c>
      <c r="D622" s="35">
        <v>1.0</v>
      </c>
      <c r="E622" s="7" t="s">
        <v>7</v>
      </c>
      <c r="F622" s="36">
        <v>46.853322</v>
      </c>
      <c r="G622" s="34"/>
    </row>
    <row r="623">
      <c r="A623" s="37" t="s">
        <v>30</v>
      </c>
      <c r="B623" s="35" t="s">
        <v>428</v>
      </c>
      <c r="C623" s="36">
        <v>2016.0</v>
      </c>
      <c r="D623" s="35">
        <v>1.0</v>
      </c>
      <c r="E623" s="7" t="s">
        <v>7</v>
      </c>
      <c r="F623" s="36">
        <v>30.1051184</v>
      </c>
      <c r="G623" s="34"/>
    </row>
    <row r="624">
      <c r="A624" s="37" t="s">
        <v>31</v>
      </c>
      <c r="B624" s="35" t="s">
        <v>429</v>
      </c>
      <c r="C624" s="36">
        <v>2016.0</v>
      </c>
      <c r="D624" s="35">
        <v>1.0</v>
      </c>
      <c r="E624" s="7" t="s">
        <v>7</v>
      </c>
      <c r="F624" s="36">
        <v>29.4529835</v>
      </c>
      <c r="G624" s="34"/>
    </row>
    <row r="625">
      <c r="A625" s="37" t="s">
        <v>32</v>
      </c>
      <c r="B625" s="35" t="s">
        <v>430</v>
      </c>
      <c r="C625" s="36">
        <v>2016.0</v>
      </c>
      <c r="D625" s="35">
        <v>1.0</v>
      </c>
      <c r="E625" s="7" t="s">
        <v>7</v>
      </c>
      <c r="F625" s="36">
        <v>27.8760718</v>
      </c>
      <c r="G625" s="34"/>
    </row>
    <row r="626">
      <c r="A626" s="37" t="s">
        <v>33</v>
      </c>
      <c r="B626" s="35" t="s">
        <v>431</v>
      </c>
      <c r="C626" s="36">
        <v>2016.0</v>
      </c>
      <c r="D626" s="35">
        <v>1.0</v>
      </c>
      <c r="E626" s="7" t="s">
        <v>7</v>
      </c>
      <c r="F626" s="36">
        <v>36.0816406</v>
      </c>
      <c r="G626" s="34"/>
    </row>
    <row r="627">
      <c r="A627" s="37" t="s">
        <v>34</v>
      </c>
      <c r="B627" s="35" t="s">
        <v>432</v>
      </c>
      <c r="C627" s="36">
        <v>2016.0</v>
      </c>
      <c r="D627" s="35">
        <v>1.0</v>
      </c>
      <c r="E627" s="7" t="s">
        <v>7</v>
      </c>
      <c r="F627" s="36">
        <v>46.0339308</v>
      </c>
      <c r="G627" s="34"/>
    </row>
    <row r="628">
      <c r="A628" s="37" t="s">
        <v>35</v>
      </c>
      <c r="B628" s="35" t="s">
        <v>433</v>
      </c>
      <c r="C628" s="36">
        <v>2016.0</v>
      </c>
      <c r="D628" s="35">
        <v>1.0</v>
      </c>
      <c r="E628" s="7" t="s">
        <v>7</v>
      </c>
      <c r="F628" s="36">
        <v>30.416032</v>
      </c>
      <c r="G628" s="34"/>
    </row>
    <row r="629">
      <c r="A629" s="37" t="s">
        <v>3</v>
      </c>
      <c r="B629" s="35" t="s">
        <v>418</v>
      </c>
      <c r="C629" s="36">
        <v>2017.0</v>
      </c>
      <c r="D629" s="35">
        <v>1.0</v>
      </c>
      <c r="E629" s="7" t="s">
        <v>7</v>
      </c>
      <c r="F629" s="36">
        <v>34.4125807</v>
      </c>
      <c r="G629" s="34"/>
    </row>
    <row r="630">
      <c r="A630" s="37" t="s">
        <v>4</v>
      </c>
      <c r="B630" s="35" t="s">
        <v>401</v>
      </c>
      <c r="C630" s="36">
        <v>2017.0</v>
      </c>
      <c r="D630" s="35">
        <v>1.0</v>
      </c>
      <c r="E630" s="7" t="s">
        <v>7</v>
      </c>
      <c r="F630" s="36">
        <v>26.1872965</v>
      </c>
      <c r="G630" s="34"/>
    </row>
    <row r="631">
      <c r="A631" s="37" t="s">
        <v>5</v>
      </c>
      <c r="B631" s="35" t="s">
        <v>402</v>
      </c>
      <c r="C631" s="36">
        <v>2017.0</v>
      </c>
      <c r="D631" s="35">
        <v>1.0</v>
      </c>
      <c r="E631" s="7" t="s">
        <v>7</v>
      </c>
      <c r="F631" s="36">
        <v>43.6693203</v>
      </c>
      <c r="G631" s="34"/>
    </row>
    <row r="632">
      <c r="A632" s="37" t="s">
        <v>6</v>
      </c>
      <c r="B632" s="35" t="s">
        <v>403</v>
      </c>
      <c r="C632" s="36">
        <v>2017.0</v>
      </c>
      <c r="D632" s="35">
        <v>1.0</v>
      </c>
      <c r="E632" s="7" t="s">
        <v>7</v>
      </c>
      <c r="F632" s="36">
        <v>30.5981744</v>
      </c>
      <c r="G632" s="34"/>
    </row>
    <row r="633">
      <c r="A633" s="37" t="s">
        <v>7</v>
      </c>
      <c r="B633" s="35" t="s">
        <v>404</v>
      </c>
      <c r="C633" s="36">
        <v>2017.0</v>
      </c>
      <c r="D633" s="35">
        <v>1.0</v>
      </c>
      <c r="E633" s="7" t="s">
        <v>7</v>
      </c>
      <c r="F633" s="36">
        <v>34.1355549</v>
      </c>
      <c r="G633" s="34"/>
    </row>
    <row r="634">
      <c r="A634" s="37" t="s">
        <v>8</v>
      </c>
      <c r="B634" s="35" t="s">
        <v>408</v>
      </c>
      <c r="C634" s="36">
        <v>2017.0</v>
      </c>
      <c r="D634" s="35">
        <v>1.0</v>
      </c>
      <c r="E634" s="7" t="s">
        <v>7</v>
      </c>
      <c r="F634" s="36">
        <v>28.3887897</v>
      </c>
      <c r="G634" s="34"/>
    </row>
    <row r="635">
      <c r="A635" s="37" t="s">
        <v>9</v>
      </c>
      <c r="B635" s="35" t="s">
        <v>409</v>
      </c>
      <c r="C635" s="36">
        <v>2017.0</v>
      </c>
      <c r="D635" s="35">
        <v>1.0</v>
      </c>
      <c r="E635" s="7" t="s">
        <v>7</v>
      </c>
      <c r="F635" s="36">
        <v>34.5031073</v>
      </c>
      <c r="G635" s="34"/>
    </row>
    <row r="636">
      <c r="A636" s="37" t="s">
        <v>10</v>
      </c>
      <c r="B636" s="35" t="s">
        <v>407</v>
      </c>
      <c r="C636" s="36">
        <v>2017.0</v>
      </c>
      <c r="D636" s="35">
        <v>1.0</v>
      </c>
      <c r="E636" s="7" t="s">
        <v>7</v>
      </c>
      <c r="F636" s="36">
        <v>40.2731133</v>
      </c>
      <c r="G636" s="34"/>
    </row>
    <row r="637">
      <c r="A637" s="37" t="s">
        <v>11</v>
      </c>
      <c r="B637" s="35" t="s">
        <v>406</v>
      </c>
      <c r="C637" s="36">
        <v>2017.0</v>
      </c>
      <c r="D637" s="35">
        <v>1.0</v>
      </c>
      <c r="E637" s="7" t="s">
        <v>7</v>
      </c>
      <c r="F637" s="36">
        <v>42.0005995</v>
      </c>
      <c r="G637" s="34"/>
    </row>
    <row r="638">
      <c r="A638" s="37" t="s">
        <v>12</v>
      </c>
      <c r="B638" s="35" t="s">
        <v>405</v>
      </c>
      <c r="C638" s="36">
        <v>2017.0</v>
      </c>
      <c r="D638" s="35">
        <v>1.0</v>
      </c>
      <c r="E638" s="7" t="s">
        <v>7</v>
      </c>
      <c r="F638" s="36">
        <v>43.1915603</v>
      </c>
      <c r="G638" s="34"/>
    </row>
    <row r="639">
      <c r="A639" s="37" t="s">
        <v>13</v>
      </c>
      <c r="B639" s="35" t="s">
        <v>410</v>
      </c>
      <c r="C639" s="36">
        <v>2017.0</v>
      </c>
      <c r="D639" s="35">
        <v>1.0</v>
      </c>
      <c r="E639" s="7" t="s">
        <v>7</v>
      </c>
      <c r="F639" s="36">
        <v>26.7450453</v>
      </c>
      <c r="G639" s="34"/>
    </row>
    <row r="640">
      <c r="A640" s="37" t="s">
        <v>14</v>
      </c>
      <c r="B640" s="35" t="s">
        <v>412</v>
      </c>
      <c r="C640" s="36">
        <v>2017.0</v>
      </c>
      <c r="D640" s="35">
        <v>1.0</v>
      </c>
      <c r="E640" s="7" t="s">
        <v>7</v>
      </c>
      <c r="F640" s="36">
        <v>28.0563136</v>
      </c>
      <c r="G640" s="34"/>
    </row>
    <row r="641">
      <c r="A641" s="37" t="s">
        <v>15</v>
      </c>
      <c r="B641" s="35" t="s">
        <v>411</v>
      </c>
      <c r="C641" s="36">
        <v>2017.0</v>
      </c>
      <c r="D641" s="35">
        <v>1.0</v>
      </c>
      <c r="E641" s="7" t="s">
        <v>7</v>
      </c>
      <c r="F641" s="36">
        <v>24.6758292</v>
      </c>
      <c r="G641" s="34"/>
    </row>
    <row r="642">
      <c r="A642" s="37" t="s">
        <v>16</v>
      </c>
      <c r="B642" s="35" t="s">
        <v>413</v>
      </c>
      <c r="C642" s="36">
        <v>2017.0</v>
      </c>
      <c r="D642" s="35">
        <v>1.0</v>
      </c>
      <c r="E642" s="7" t="s">
        <v>7</v>
      </c>
      <c r="F642" s="36">
        <v>23.3654779</v>
      </c>
      <c r="G642" s="34"/>
    </row>
    <row r="643">
      <c r="A643" s="37" t="s">
        <v>17</v>
      </c>
      <c r="B643" s="35" t="s">
        <v>414</v>
      </c>
      <c r="C643" s="36">
        <v>2017.0</v>
      </c>
      <c r="D643" s="35">
        <v>1.0</v>
      </c>
      <c r="E643" s="7" t="s">
        <v>7</v>
      </c>
      <c r="F643" s="36">
        <v>43.428582</v>
      </c>
      <c r="G643" s="34"/>
    </row>
    <row r="644">
      <c r="A644" s="37" t="s">
        <v>18</v>
      </c>
      <c r="B644" s="35" t="s">
        <v>415</v>
      </c>
      <c r="C644" s="36">
        <v>2017.0</v>
      </c>
      <c r="D644" s="35">
        <v>1.0</v>
      </c>
      <c r="E644" s="7" t="s">
        <v>7</v>
      </c>
      <c r="F644" s="36">
        <v>26.8287549</v>
      </c>
      <c r="G644" s="34"/>
    </row>
    <row r="645">
      <c r="A645" s="37" t="s">
        <v>19</v>
      </c>
      <c r="B645" s="35" t="s">
        <v>416</v>
      </c>
      <c r="C645" s="36">
        <v>2017.0</v>
      </c>
      <c r="D645" s="35">
        <v>1.0</v>
      </c>
      <c r="E645" s="7" t="s">
        <v>7</v>
      </c>
      <c r="F645" s="36">
        <v>26.7029081</v>
      </c>
      <c r="G645" s="34"/>
    </row>
    <row r="646">
      <c r="A646" s="37" t="s">
        <v>20</v>
      </c>
      <c r="B646" s="35" t="s">
        <v>417</v>
      </c>
      <c r="C646" s="36">
        <v>2017.0</v>
      </c>
      <c r="D646" s="35">
        <v>1.0</v>
      </c>
      <c r="E646" s="7" t="s">
        <v>7</v>
      </c>
      <c r="F646" s="36">
        <v>31.0983953</v>
      </c>
      <c r="G646" s="34"/>
    </row>
    <row r="647">
      <c r="A647" s="37" t="s">
        <v>21</v>
      </c>
      <c r="B647" s="35" t="s">
        <v>419</v>
      </c>
      <c r="C647" s="36">
        <v>2017.0</v>
      </c>
      <c r="D647" s="35">
        <v>1.0</v>
      </c>
      <c r="E647" s="7" t="s">
        <v>7</v>
      </c>
      <c r="F647" s="36">
        <v>40.7548624</v>
      </c>
      <c r="G647" s="34"/>
    </row>
    <row r="648">
      <c r="A648" s="37" t="s">
        <v>22</v>
      </c>
      <c r="B648" s="35" t="s">
        <v>420</v>
      </c>
      <c r="C648" s="36">
        <v>2017.0</v>
      </c>
      <c r="D648" s="35">
        <v>1.0</v>
      </c>
      <c r="E648" s="7" t="s">
        <v>7</v>
      </c>
      <c r="F648" s="36">
        <v>37.2521099</v>
      </c>
      <c r="G648" s="34"/>
    </row>
    <row r="649">
      <c r="A649" s="37" t="s">
        <v>23</v>
      </c>
      <c r="B649" s="35" t="s">
        <v>421</v>
      </c>
      <c r="C649" s="36">
        <v>2017.0</v>
      </c>
      <c r="D649" s="35">
        <v>1.0</v>
      </c>
      <c r="E649" s="7" t="s">
        <v>7</v>
      </c>
      <c r="F649" s="36">
        <v>32.0773439</v>
      </c>
      <c r="G649" s="34"/>
    </row>
    <row r="650">
      <c r="A650" s="37" t="s">
        <v>24</v>
      </c>
      <c r="B650" s="35" t="s">
        <v>422</v>
      </c>
      <c r="C650" s="36">
        <v>2017.0</v>
      </c>
      <c r="D650" s="35">
        <v>1.0</v>
      </c>
      <c r="E650" s="7" t="s">
        <v>7</v>
      </c>
      <c r="F650" s="36">
        <v>30.2281465</v>
      </c>
      <c r="G650" s="34"/>
    </row>
    <row r="651">
      <c r="A651" s="37" t="s">
        <v>25</v>
      </c>
      <c r="B651" s="35" t="s">
        <v>423</v>
      </c>
      <c r="C651" s="36">
        <v>2017.0</v>
      </c>
      <c r="D651" s="35">
        <v>1.0</v>
      </c>
      <c r="E651" s="7" t="s">
        <v>7</v>
      </c>
      <c r="F651" s="36">
        <v>34.1668779</v>
      </c>
      <c r="G651" s="34"/>
    </row>
    <row r="652">
      <c r="A652" s="37" t="s">
        <v>26</v>
      </c>
      <c r="B652" s="35" t="s">
        <v>424</v>
      </c>
      <c r="C652" s="36">
        <v>2017.0</v>
      </c>
      <c r="D652" s="35">
        <v>1.0</v>
      </c>
      <c r="E652" s="7" t="s">
        <v>7</v>
      </c>
      <c r="F652" s="36">
        <v>31.1301324</v>
      </c>
      <c r="G652" s="34"/>
    </row>
    <row r="653">
      <c r="A653" s="37" t="s">
        <v>27</v>
      </c>
      <c r="B653" s="35" t="s">
        <v>426</v>
      </c>
      <c r="C653" s="36">
        <v>2017.0</v>
      </c>
      <c r="D653" s="35">
        <v>1.0</v>
      </c>
      <c r="E653" s="7" t="s">
        <v>7</v>
      </c>
      <c r="F653" s="36">
        <v>30.3967488</v>
      </c>
      <c r="G653" s="34"/>
    </row>
    <row r="654">
      <c r="A654" s="37" t="s">
        <v>28</v>
      </c>
      <c r="B654" s="35" t="s">
        <v>425</v>
      </c>
      <c r="C654" s="36">
        <v>2017.0</v>
      </c>
      <c r="D654" s="35">
        <v>1.0</v>
      </c>
      <c r="E654" s="7" t="s">
        <v>7</v>
      </c>
      <c r="F654" s="36">
        <v>34.3035103</v>
      </c>
      <c r="G654" s="34"/>
    </row>
    <row r="655">
      <c r="A655" s="37" t="s">
        <v>29</v>
      </c>
      <c r="B655" s="35" t="s">
        <v>427</v>
      </c>
      <c r="C655" s="36">
        <v>2017.0</v>
      </c>
      <c r="D655" s="35">
        <v>1.0</v>
      </c>
      <c r="E655" s="7" t="s">
        <v>7</v>
      </c>
      <c r="F655" s="36">
        <v>44.6370831</v>
      </c>
      <c r="G655" s="34"/>
    </row>
    <row r="656">
      <c r="A656" s="37" t="s">
        <v>30</v>
      </c>
      <c r="B656" s="35" t="s">
        <v>428</v>
      </c>
      <c r="C656" s="36">
        <v>2017.0</v>
      </c>
      <c r="D656" s="35">
        <v>1.0</v>
      </c>
      <c r="E656" s="7" t="s">
        <v>7</v>
      </c>
      <c r="F656" s="36">
        <v>31.449666</v>
      </c>
      <c r="G656" s="34"/>
    </row>
    <row r="657">
      <c r="A657" s="37" t="s">
        <v>31</v>
      </c>
      <c r="B657" s="35" t="s">
        <v>429</v>
      </c>
      <c r="C657" s="36">
        <v>2017.0</v>
      </c>
      <c r="D657" s="35">
        <v>1.0</v>
      </c>
      <c r="E657" s="7" t="s">
        <v>7</v>
      </c>
      <c r="F657" s="36">
        <v>33.4427876</v>
      </c>
      <c r="G657" s="34"/>
    </row>
    <row r="658">
      <c r="A658" s="37" t="s">
        <v>32</v>
      </c>
      <c r="B658" s="35" t="s">
        <v>430</v>
      </c>
      <c r="C658" s="36">
        <v>2017.0</v>
      </c>
      <c r="D658" s="35">
        <v>1.0</v>
      </c>
      <c r="E658" s="7" t="s">
        <v>7</v>
      </c>
      <c r="F658" s="36">
        <v>22.3328301</v>
      </c>
      <c r="G658" s="34"/>
    </row>
    <row r="659">
      <c r="A659" s="37" t="s">
        <v>33</v>
      </c>
      <c r="B659" s="35" t="s">
        <v>431</v>
      </c>
      <c r="C659" s="36">
        <v>2017.0</v>
      </c>
      <c r="D659" s="35">
        <v>1.0</v>
      </c>
      <c r="E659" s="7" t="s">
        <v>7</v>
      </c>
      <c r="F659" s="36">
        <v>37.2209764</v>
      </c>
      <c r="G659" s="34"/>
    </row>
    <row r="660">
      <c r="A660" s="37" t="s">
        <v>34</v>
      </c>
      <c r="B660" s="35" t="s">
        <v>432</v>
      </c>
      <c r="C660" s="36">
        <v>2017.0</v>
      </c>
      <c r="D660" s="35">
        <v>1.0</v>
      </c>
      <c r="E660" s="7" t="s">
        <v>7</v>
      </c>
      <c r="F660" s="36">
        <v>40.5025016</v>
      </c>
      <c r="G660" s="34"/>
    </row>
    <row r="661">
      <c r="A661" s="37" t="s">
        <v>35</v>
      </c>
      <c r="B661" s="35" t="s">
        <v>433</v>
      </c>
      <c r="C661" s="36">
        <v>2017.0</v>
      </c>
      <c r="D661" s="35">
        <v>1.0</v>
      </c>
      <c r="E661" s="7" t="s">
        <v>7</v>
      </c>
      <c r="F661" s="36">
        <v>32.0289739</v>
      </c>
      <c r="G661" s="34"/>
    </row>
    <row r="662">
      <c r="A662" s="37" t="s">
        <v>3</v>
      </c>
      <c r="B662" s="35" t="s">
        <v>418</v>
      </c>
      <c r="C662" s="36">
        <v>2018.0</v>
      </c>
      <c r="D662" s="35">
        <v>1.0</v>
      </c>
      <c r="E662" s="7" t="s">
        <v>7</v>
      </c>
      <c r="F662" s="36">
        <v>40.6418036</v>
      </c>
      <c r="G662" s="34"/>
    </row>
    <row r="663">
      <c r="A663" s="37" t="s">
        <v>4</v>
      </c>
      <c r="B663" s="35" t="s">
        <v>401</v>
      </c>
      <c r="C663" s="36">
        <v>2018.0</v>
      </c>
      <c r="D663" s="35">
        <v>1.0</v>
      </c>
      <c r="E663" s="7" t="s">
        <v>7</v>
      </c>
      <c r="F663" s="36">
        <v>30.6856166</v>
      </c>
      <c r="G663" s="34"/>
    </row>
    <row r="664">
      <c r="A664" s="37" t="s">
        <v>5</v>
      </c>
      <c r="B664" s="35" t="s">
        <v>402</v>
      </c>
      <c r="C664" s="36">
        <v>2018.0</v>
      </c>
      <c r="D664" s="35">
        <v>1.0</v>
      </c>
      <c r="E664" s="7" t="s">
        <v>7</v>
      </c>
      <c r="F664" s="36">
        <v>50.0865005</v>
      </c>
      <c r="G664" s="34"/>
    </row>
    <row r="665">
      <c r="A665" s="37" t="s">
        <v>6</v>
      </c>
      <c r="B665" s="35" t="s">
        <v>403</v>
      </c>
      <c r="C665" s="36">
        <v>2018.0</v>
      </c>
      <c r="D665" s="35">
        <v>1.0</v>
      </c>
      <c r="E665" s="7" t="s">
        <v>7</v>
      </c>
      <c r="F665" s="36">
        <v>37.3183162</v>
      </c>
      <c r="G665" s="34"/>
    </row>
    <row r="666">
      <c r="A666" s="37" t="s">
        <v>7</v>
      </c>
      <c r="B666" s="35" t="s">
        <v>404</v>
      </c>
      <c r="C666" s="36">
        <v>2018.0</v>
      </c>
      <c r="D666" s="35">
        <v>1.0</v>
      </c>
      <c r="E666" s="7" t="s">
        <v>7</v>
      </c>
      <c r="F666" s="36">
        <v>37.7358896</v>
      </c>
      <c r="G666" s="34"/>
    </row>
    <row r="667">
      <c r="A667" s="37" t="s">
        <v>8</v>
      </c>
      <c r="B667" s="35" t="s">
        <v>408</v>
      </c>
      <c r="C667" s="36">
        <v>2018.0</v>
      </c>
      <c r="D667" s="35">
        <v>1.0</v>
      </c>
      <c r="E667" s="7" t="s">
        <v>7</v>
      </c>
      <c r="F667" s="36">
        <v>35.7492213</v>
      </c>
      <c r="G667" s="34"/>
    </row>
    <row r="668">
      <c r="A668" s="37" t="s">
        <v>9</v>
      </c>
      <c r="B668" s="35" t="s">
        <v>409</v>
      </c>
      <c r="C668" s="36">
        <v>2018.0</v>
      </c>
      <c r="D668" s="35">
        <v>1.0</v>
      </c>
      <c r="E668" s="7" t="s">
        <v>7</v>
      </c>
      <c r="F668" s="36">
        <v>42.4804787</v>
      </c>
      <c r="G668" s="34"/>
    </row>
    <row r="669">
      <c r="A669" s="37" t="s">
        <v>10</v>
      </c>
      <c r="B669" s="35" t="s">
        <v>407</v>
      </c>
      <c r="C669" s="36">
        <v>2018.0</v>
      </c>
      <c r="D669" s="35">
        <v>1.0</v>
      </c>
      <c r="E669" s="7" t="s">
        <v>7</v>
      </c>
      <c r="F669" s="36">
        <v>41.3353666</v>
      </c>
      <c r="G669" s="34"/>
    </row>
    <row r="670">
      <c r="A670" s="37" t="s">
        <v>11</v>
      </c>
      <c r="B670" s="35" t="s">
        <v>406</v>
      </c>
      <c r="C670" s="36">
        <v>2018.0</v>
      </c>
      <c r="D670" s="35">
        <v>1.0</v>
      </c>
      <c r="E670" s="7" t="s">
        <v>7</v>
      </c>
      <c r="F670" s="36">
        <v>51.5210555</v>
      </c>
      <c r="G670" s="34"/>
    </row>
    <row r="671">
      <c r="A671" s="37" t="s">
        <v>12</v>
      </c>
      <c r="B671" s="35" t="s">
        <v>405</v>
      </c>
      <c r="C671" s="36">
        <v>2018.0</v>
      </c>
      <c r="D671" s="35">
        <v>1.0</v>
      </c>
      <c r="E671" s="7" t="s">
        <v>7</v>
      </c>
      <c r="F671" s="36">
        <v>55.1355021</v>
      </c>
      <c r="G671" s="34"/>
    </row>
    <row r="672">
      <c r="A672" s="37" t="s">
        <v>13</v>
      </c>
      <c r="B672" s="35" t="s">
        <v>410</v>
      </c>
      <c r="C672" s="36">
        <v>2018.0</v>
      </c>
      <c r="D672" s="35">
        <v>1.0</v>
      </c>
      <c r="E672" s="7" t="s">
        <v>7</v>
      </c>
      <c r="F672" s="36">
        <v>35.2522258</v>
      </c>
      <c r="G672" s="34"/>
    </row>
    <row r="673">
      <c r="A673" s="37" t="s">
        <v>14</v>
      </c>
      <c r="B673" s="35" t="s">
        <v>412</v>
      </c>
      <c r="C673" s="36">
        <v>2018.0</v>
      </c>
      <c r="D673" s="35">
        <v>1.0</v>
      </c>
      <c r="E673" s="7" t="s">
        <v>7</v>
      </c>
      <c r="F673" s="36">
        <v>32.7043138</v>
      </c>
      <c r="G673" s="34"/>
    </row>
    <row r="674">
      <c r="A674" s="37" t="s">
        <v>15</v>
      </c>
      <c r="B674" s="35" t="s">
        <v>411</v>
      </c>
      <c r="C674" s="36">
        <v>2018.0</v>
      </c>
      <c r="D674" s="35">
        <v>1.0</v>
      </c>
      <c r="E674" s="7" t="s">
        <v>7</v>
      </c>
      <c r="F674" s="36">
        <v>27.6149305</v>
      </c>
      <c r="G674" s="34"/>
    </row>
    <row r="675">
      <c r="A675" s="37" t="s">
        <v>16</v>
      </c>
      <c r="B675" s="35" t="s">
        <v>413</v>
      </c>
      <c r="C675" s="36">
        <v>2018.0</v>
      </c>
      <c r="D675" s="35">
        <v>1.0</v>
      </c>
      <c r="E675" s="7" t="s">
        <v>7</v>
      </c>
      <c r="F675" s="36">
        <v>25.6871307</v>
      </c>
      <c r="G675" s="34"/>
    </row>
    <row r="676">
      <c r="A676" s="37" t="s">
        <v>17</v>
      </c>
      <c r="B676" s="35" t="s">
        <v>414</v>
      </c>
      <c r="C676" s="36">
        <v>2018.0</v>
      </c>
      <c r="D676" s="35">
        <v>1.0</v>
      </c>
      <c r="E676" s="7" t="s">
        <v>7</v>
      </c>
      <c r="F676" s="36">
        <v>52.7989675</v>
      </c>
      <c r="G676" s="34"/>
    </row>
    <row r="677">
      <c r="A677" s="37" t="s">
        <v>18</v>
      </c>
      <c r="B677" s="35" t="s">
        <v>415</v>
      </c>
      <c r="C677" s="36">
        <v>2018.0</v>
      </c>
      <c r="D677" s="35">
        <v>1.0</v>
      </c>
      <c r="E677" s="7" t="s">
        <v>7</v>
      </c>
      <c r="F677" s="36">
        <v>33.5003233</v>
      </c>
      <c r="G677" s="34"/>
    </row>
    <row r="678">
      <c r="A678" s="37" t="s">
        <v>19</v>
      </c>
      <c r="B678" s="35" t="s">
        <v>416</v>
      </c>
      <c r="C678" s="36">
        <v>2018.0</v>
      </c>
      <c r="D678" s="35">
        <v>1.0</v>
      </c>
      <c r="E678" s="7" t="s">
        <v>7</v>
      </c>
      <c r="F678" s="36">
        <v>29.2375397</v>
      </c>
      <c r="G678" s="34"/>
    </row>
    <row r="679">
      <c r="A679" s="37" t="s">
        <v>20</v>
      </c>
      <c r="B679" s="35" t="s">
        <v>417</v>
      </c>
      <c r="C679" s="36">
        <v>2018.0</v>
      </c>
      <c r="D679" s="35">
        <v>1.0</v>
      </c>
      <c r="E679" s="7" t="s">
        <v>7</v>
      </c>
      <c r="F679" s="36">
        <v>38.5005456</v>
      </c>
      <c r="G679" s="34"/>
    </row>
    <row r="680">
      <c r="A680" s="37" t="s">
        <v>21</v>
      </c>
      <c r="B680" s="35" t="s">
        <v>419</v>
      </c>
      <c r="C680" s="36">
        <v>2018.0</v>
      </c>
      <c r="D680" s="35">
        <v>1.0</v>
      </c>
      <c r="E680" s="7" t="s">
        <v>7</v>
      </c>
      <c r="F680" s="36">
        <v>40.9104828</v>
      </c>
      <c r="G680" s="34"/>
    </row>
    <row r="681">
      <c r="A681" s="37" t="s">
        <v>22</v>
      </c>
      <c r="B681" s="35" t="s">
        <v>420</v>
      </c>
      <c r="C681" s="36">
        <v>2018.0</v>
      </c>
      <c r="D681" s="35">
        <v>1.0</v>
      </c>
      <c r="E681" s="7" t="s">
        <v>7</v>
      </c>
      <c r="F681" s="36">
        <v>44.2422702</v>
      </c>
      <c r="G681" s="34"/>
    </row>
    <row r="682">
      <c r="A682" s="37" t="s">
        <v>23</v>
      </c>
      <c r="B682" s="35" t="s">
        <v>421</v>
      </c>
      <c r="C682" s="36">
        <v>2018.0</v>
      </c>
      <c r="D682" s="35">
        <v>1.0</v>
      </c>
      <c r="E682" s="7" t="s">
        <v>7</v>
      </c>
      <c r="F682" s="36">
        <v>32.6580537</v>
      </c>
      <c r="G682" s="34"/>
    </row>
    <row r="683">
      <c r="A683" s="37" t="s">
        <v>24</v>
      </c>
      <c r="B683" s="35" t="s">
        <v>422</v>
      </c>
      <c r="C683" s="36">
        <v>2018.0</v>
      </c>
      <c r="D683" s="35">
        <v>1.0</v>
      </c>
      <c r="E683" s="7" t="s">
        <v>7</v>
      </c>
      <c r="F683" s="36">
        <v>35.3854491</v>
      </c>
      <c r="G683" s="34"/>
    </row>
    <row r="684">
      <c r="A684" s="37" t="s">
        <v>25</v>
      </c>
      <c r="B684" s="35" t="s">
        <v>423</v>
      </c>
      <c r="C684" s="36">
        <v>2018.0</v>
      </c>
      <c r="D684" s="35">
        <v>1.0</v>
      </c>
      <c r="E684" s="7" t="s">
        <v>7</v>
      </c>
      <c r="F684" s="36">
        <v>38.0825124</v>
      </c>
      <c r="G684" s="34"/>
    </row>
    <row r="685">
      <c r="A685" s="37" t="s">
        <v>26</v>
      </c>
      <c r="B685" s="35" t="s">
        <v>424</v>
      </c>
      <c r="C685" s="36">
        <v>2018.0</v>
      </c>
      <c r="D685" s="35">
        <v>1.0</v>
      </c>
      <c r="E685" s="7" t="s">
        <v>7</v>
      </c>
      <c r="F685" s="36">
        <v>33.0067725</v>
      </c>
      <c r="G685" s="34"/>
    </row>
    <row r="686">
      <c r="A686" s="37" t="s">
        <v>27</v>
      </c>
      <c r="B686" s="35" t="s">
        <v>426</v>
      </c>
      <c r="C686" s="36">
        <v>2018.0</v>
      </c>
      <c r="D686" s="35">
        <v>1.0</v>
      </c>
      <c r="E686" s="7" t="s">
        <v>7</v>
      </c>
      <c r="F686" s="36">
        <v>35.4698088</v>
      </c>
      <c r="G686" s="34"/>
    </row>
    <row r="687">
      <c r="A687" s="37" t="s">
        <v>28</v>
      </c>
      <c r="B687" s="35" t="s">
        <v>425</v>
      </c>
      <c r="C687" s="36">
        <v>2018.0</v>
      </c>
      <c r="D687" s="35">
        <v>1.0</v>
      </c>
      <c r="E687" s="7" t="s">
        <v>7</v>
      </c>
      <c r="F687" s="36">
        <v>41.4884141</v>
      </c>
      <c r="G687" s="34"/>
    </row>
    <row r="688">
      <c r="A688" s="37" t="s">
        <v>29</v>
      </c>
      <c r="B688" s="35" t="s">
        <v>427</v>
      </c>
      <c r="C688" s="36">
        <v>2018.0</v>
      </c>
      <c r="D688" s="35">
        <v>1.0</v>
      </c>
      <c r="E688" s="7" t="s">
        <v>7</v>
      </c>
      <c r="F688" s="36">
        <v>59.9598212</v>
      </c>
      <c r="G688" s="34"/>
    </row>
    <row r="689">
      <c r="A689" s="37" t="s">
        <v>30</v>
      </c>
      <c r="B689" s="35" t="s">
        <v>428</v>
      </c>
      <c r="C689" s="36">
        <v>2018.0</v>
      </c>
      <c r="D689" s="35">
        <v>1.0</v>
      </c>
      <c r="E689" s="7" t="s">
        <v>7</v>
      </c>
      <c r="F689" s="36">
        <v>31.5761919</v>
      </c>
      <c r="G689" s="34"/>
    </row>
    <row r="690">
      <c r="A690" s="37" t="s">
        <v>31</v>
      </c>
      <c r="B690" s="35" t="s">
        <v>429</v>
      </c>
      <c r="C690" s="36">
        <v>2018.0</v>
      </c>
      <c r="D690" s="35">
        <v>1.0</v>
      </c>
      <c r="E690" s="7" t="s">
        <v>7</v>
      </c>
      <c r="F690" s="36">
        <v>39.8099273</v>
      </c>
      <c r="G690" s="34"/>
    </row>
    <row r="691">
      <c r="A691" s="37" t="s">
        <v>32</v>
      </c>
      <c r="B691" s="35" t="s">
        <v>430</v>
      </c>
      <c r="C691" s="36">
        <v>2018.0</v>
      </c>
      <c r="D691" s="35">
        <v>1.0</v>
      </c>
      <c r="E691" s="7" t="s">
        <v>7</v>
      </c>
      <c r="F691" s="36">
        <v>25.2562048</v>
      </c>
      <c r="G691" s="34"/>
    </row>
    <row r="692">
      <c r="A692" s="37" t="s">
        <v>33</v>
      </c>
      <c r="B692" s="35" t="s">
        <v>431</v>
      </c>
      <c r="C692" s="36">
        <v>2018.0</v>
      </c>
      <c r="D692" s="35">
        <v>1.0</v>
      </c>
      <c r="E692" s="7" t="s">
        <v>7</v>
      </c>
      <c r="F692" s="36">
        <v>42.3083247</v>
      </c>
      <c r="G692" s="34"/>
    </row>
    <row r="693">
      <c r="A693" s="37" t="s">
        <v>34</v>
      </c>
      <c r="B693" s="35" t="s">
        <v>432</v>
      </c>
      <c r="C693" s="36">
        <v>2018.0</v>
      </c>
      <c r="D693" s="35">
        <v>1.0</v>
      </c>
      <c r="E693" s="7" t="s">
        <v>7</v>
      </c>
      <c r="F693" s="36">
        <v>54.2321419</v>
      </c>
      <c r="G693" s="34"/>
    </row>
    <row r="694">
      <c r="A694" s="37" t="s">
        <v>35</v>
      </c>
      <c r="B694" s="35" t="s">
        <v>433</v>
      </c>
      <c r="C694" s="36">
        <v>2018.0</v>
      </c>
      <c r="D694" s="35">
        <v>1.0</v>
      </c>
      <c r="E694" s="7" t="s">
        <v>7</v>
      </c>
      <c r="F694" s="36">
        <v>31.842288</v>
      </c>
      <c r="G694" s="34"/>
    </row>
    <row r="695">
      <c r="A695" s="37" t="s">
        <v>3</v>
      </c>
      <c r="B695" s="35" t="s">
        <v>418</v>
      </c>
      <c r="C695" s="36">
        <v>2019.0</v>
      </c>
      <c r="D695" s="35">
        <v>1.0</v>
      </c>
      <c r="E695" s="7" t="s">
        <v>7</v>
      </c>
      <c r="F695" s="36">
        <v>43.47606</v>
      </c>
      <c r="G695" s="34"/>
    </row>
    <row r="696">
      <c r="A696" s="37" t="s">
        <v>4</v>
      </c>
      <c r="B696" s="35" t="s">
        <v>401</v>
      </c>
      <c r="C696" s="36">
        <v>2019.0</v>
      </c>
      <c r="D696" s="35">
        <v>1.0</v>
      </c>
      <c r="E696" s="7" t="s">
        <v>7</v>
      </c>
      <c r="F696" s="36">
        <v>36.0806325</v>
      </c>
      <c r="G696" s="34"/>
    </row>
    <row r="697">
      <c r="A697" s="37" t="s">
        <v>5</v>
      </c>
      <c r="B697" s="35" t="s">
        <v>402</v>
      </c>
      <c r="C697" s="36">
        <v>2019.0</v>
      </c>
      <c r="D697" s="35">
        <v>1.0</v>
      </c>
      <c r="E697" s="7" t="s">
        <v>7</v>
      </c>
      <c r="F697" s="36">
        <v>51.4372741</v>
      </c>
      <c r="G697" s="34"/>
    </row>
    <row r="698">
      <c r="A698" s="37" t="s">
        <v>6</v>
      </c>
      <c r="B698" s="35" t="s">
        <v>403</v>
      </c>
      <c r="C698" s="36">
        <v>2019.0</v>
      </c>
      <c r="D698" s="35">
        <v>1.0</v>
      </c>
      <c r="E698" s="7" t="s">
        <v>7</v>
      </c>
      <c r="F698" s="36">
        <v>40.5577707</v>
      </c>
      <c r="G698" s="34"/>
    </row>
    <row r="699">
      <c r="A699" s="37" t="s">
        <v>7</v>
      </c>
      <c r="B699" s="35" t="s">
        <v>404</v>
      </c>
      <c r="C699" s="36">
        <v>2019.0</v>
      </c>
      <c r="D699" s="35">
        <v>1.0</v>
      </c>
      <c r="E699" s="7" t="s">
        <v>7</v>
      </c>
      <c r="F699" s="36">
        <v>38.7422676</v>
      </c>
      <c r="G699" s="34"/>
    </row>
    <row r="700">
      <c r="A700" s="37" t="s">
        <v>8</v>
      </c>
      <c r="B700" s="35" t="s">
        <v>408</v>
      </c>
      <c r="C700" s="36">
        <v>2019.0</v>
      </c>
      <c r="D700" s="35">
        <v>1.0</v>
      </c>
      <c r="E700" s="7" t="s">
        <v>7</v>
      </c>
      <c r="F700" s="36">
        <v>37.5912709</v>
      </c>
      <c r="G700" s="34"/>
    </row>
    <row r="701">
      <c r="A701" s="37" t="s">
        <v>9</v>
      </c>
      <c r="B701" s="35" t="s">
        <v>409</v>
      </c>
      <c r="C701" s="36">
        <v>2019.0</v>
      </c>
      <c r="D701" s="35">
        <v>1.0</v>
      </c>
      <c r="E701" s="7" t="s">
        <v>7</v>
      </c>
      <c r="F701" s="36">
        <v>48.178553</v>
      </c>
      <c r="G701" s="34"/>
    </row>
    <row r="702">
      <c r="A702" s="37" t="s">
        <v>10</v>
      </c>
      <c r="B702" s="35" t="s">
        <v>407</v>
      </c>
      <c r="C702" s="36">
        <v>2019.0</v>
      </c>
      <c r="D702" s="35">
        <v>1.0</v>
      </c>
      <c r="E702" s="7" t="s">
        <v>7</v>
      </c>
      <c r="F702" s="36">
        <v>45.4411423</v>
      </c>
      <c r="G702" s="34"/>
    </row>
    <row r="703">
      <c r="A703" s="37" t="s">
        <v>11</v>
      </c>
      <c r="B703" s="35" t="s">
        <v>406</v>
      </c>
      <c r="C703" s="36">
        <v>2019.0</v>
      </c>
      <c r="D703" s="35">
        <v>1.0</v>
      </c>
      <c r="E703" s="7" t="s">
        <v>7</v>
      </c>
      <c r="F703" s="36">
        <v>55.1156657</v>
      </c>
      <c r="G703" s="34"/>
    </row>
    <row r="704">
      <c r="A704" s="37" t="s">
        <v>12</v>
      </c>
      <c r="B704" s="35" t="s">
        <v>405</v>
      </c>
      <c r="C704" s="36">
        <v>2019.0</v>
      </c>
      <c r="D704" s="35">
        <v>1.0</v>
      </c>
      <c r="E704" s="7" t="s">
        <v>7</v>
      </c>
      <c r="F704" s="36">
        <v>54.6631122</v>
      </c>
      <c r="G704" s="34"/>
    </row>
    <row r="705">
      <c r="A705" s="37" t="s">
        <v>13</v>
      </c>
      <c r="B705" s="35" t="s">
        <v>410</v>
      </c>
      <c r="C705" s="36">
        <v>2019.0</v>
      </c>
      <c r="D705" s="35">
        <v>1.0</v>
      </c>
      <c r="E705" s="7" t="s">
        <v>7</v>
      </c>
      <c r="F705" s="36">
        <v>36.5199528</v>
      </c>
      <c r="G705" s="34"/>
    </row>
    <row r="706">
      <c r="A706" s="37" t="s">
        <v>14</v>
      </c>
      <c r="B706" s="35" t="s">
        <v>412</v>
      </c>
      <c r="C706" s="36">
        <v>2019.0</v>
      </c>
      <c r="D706" s="35">
        <v>1.0</v>
      </c>
      <c r="E706" s="7" t="s">
        <v>7</v>
      </c>
      <c r="F706" s="36">
        <v>33.705424</v>
      </c>
      <c r="G706" s="34"/>
    </row>
    <row r="707">
      <c r="A707" s="37" t="s">
        <v>15</v>
      </c>
      <c r="B707" s="35" t="s">
        <v>411</v>
      </c>
      <c r="C707" s="36">
        <v>2019.0</v>
      </c>
      <c r="D707" s="35">
        <v>1.0</v>
      </c>
      <c r="E707" s="7" t="s">
        <v>7</v>
      </c>
      <c r="F707" s="36">
        <v>29.4322894</v>
      </c>
      <c r="G707" s="34"/>
    </row>
    <row r="708">
      <c r="A708" s="37" t="s">
        <v>16</v>
      </c>
      <c r="B708" s="35" t="s">
        <v>413</v>
      </c>
      <c r="C708" s="36">
        <v>2019.0</v>
      </c>
      <c r="D708" s="35">
        <v>1.0</v>
      </c>
      <c r="E708" s="7" t="s">
        <v>7</v>
      </c>
      <c r="F708" s="36">
        <v>27.7132112</v>
      </c>
      <c r="G708" s="34"/>
    </row>
    <row r="709">
      <c r="A709" s="37" t="s">
        <v>17</v>
      </c>
      <c r="B709" s="35" t="s">
        <v>414</v>
      </c>
      <c r="C709" s="36">
        <v>2019.0</v>
      </c>
      <c r="D709" s="35">
        <v>1.0</v>
      </c>
      <c r="E709" s="7" t="s">
        <v>7</v>
      </c>
      <c r="F709" s="36">
        <v>61.2818267</v>
      </c>
      <c r="G709" s="34"/>
    </row>
    <row r="710">
      <c r="A710" s="37" t="s">
        <v>18</v>
      </c>
      <c r="B710" s="35" t="s">
        <v>415</v>
      </c>
      <c r="C710" s="36">
        <v>2019.0</v>
      </c>
      <c r="D710" s="35">
        <v>1.0</v>
      </c>
      <c r="E710" s="7" t="s">
        <v>7</v>
      </c>
      <c r="F710" s="36">
        <v>37.2081854</v>
      </c>
      <c r="G710" s="34"/>
    </row>
    <row r="711">
      <c r="A711" s="37" t="s">
        <v>19</v>
      </c>
      <c r="B711" s="35" t="s">
        <v>416</v>
      </c>
      <c r="C711" s="36">
        <v>2019.0</v>
      </c>
      <c r="D711" s="35">
        <v>1.0</v>
      </c>
      <c r="E711" s="7" t="s">
        <v>7</v>
      </c>
      <c r="F711" s="36">
        <v>34.6536702</v>
      </c>
      <c r="G711" s="34"/>
    </row>
    <row r="712">
      <c r="A712" s="37" t="s">
        <v>20</v>
      </c>
      <c r="B712" s="35" t="s">
        <v>417</v>
      </c>
      <c r="C712" s="36">
        <v>2019.0</v>
      </c>
      <c r="D712" s="35">
        <v>1.0</v>
      </c>
      <c r="E712" s="7" t="s">
        <v>7</v>
      </c>
      <c r="F712" s="36">
        <v>44.6467446</v>
      </c>
      <c r="G712" s="34"/>
    </row>
    <row r="713">
      <c r="A713" s="37" t="s">
        <v>21</v>
      </c>
      <c r="B713" s="35" t="s">
        <v>419</v>
      </c>
      <c r="C713" s="36">
        <v>2019.0</v>
      </c>
      <c r="D713" s="35">
        <v>1.0</v>
      </c>
      <c r="E713" s="7" t="s">
        <v>7</v>
      </c>
      <c r="F713" s="36">
        <v>47.8394924</v>
      </c>
      <c r="G713" s="34"/>
    </row>
    <row r="714">
      <c r="A714" s="37" t="s">
        <v>22</v>
      </c>
      <c r="B714" s="35" t="s">
        <v>420</v>
      </c>
      <c r="C714" s="36">
        <v>2019.0</v>
      </c>
      <c r="D714" s="35">
        <v>1.0</v>
      </c>
      <c r="E714" s="7" t="s">
        <v>7</v>
      </c>
      <c r="F714" s="36">
        <v>49.3665758</v>
      </c>
      <c r="G714" s="34"/>
    </row>
    <row r="715">
      <c r="A715" s="37" t="s">
        <v>23</v>
      </c>
      <c r="B715" s="35" t="s">
        <v>421</v>
      </c>
      <c r="C715" s="36">
        <v>2019.0</v>
      </c>
      <c r="D715" s="35">
        <v>1.0</v>
      </c>
      <c r="E715" s="7" t="s">
        <v>7</v>
      </c>
      <c r="F715" s="36">
        <v>33.8232057</v>
      </c>
      <c r="G715" s="34"/>
    </row>
    <row r="716">
      <c r="A716" s="37" t="s">
        <v>24</v>
      </c>
      <c r="B716" s="35" t="s">
        <v>422</v>
      </c>
      <c r="C716" s="36">
        <v>2019.0</v>
      </c>
      <c r="D716" s="35">
        <v>1.0</v>
      </c>
      <c r="E716" s="7" t="s">
        <v>7</v>
      </c>
      <c r="F716" s="36">
        <v>36.7710808</v>
      </c>
      <c r="G716" s="34"/>
    </row>
    <row r="717">
      <c r="A717" s="37" t="s">
        <v>25</v>
      </c>
      <c r="B717" s="35" t="s">
        <v>423</v>
      </c>
      <c r="C717" s="36">
        <v>2019.0</v>
      </c>
      <c r="D717" s="35">
        <v>1.0</v>
      </c>
      <c r="E717" s="7" t="s">
        <v>7</v>
      </c>
      <c r="F717" s="36">
        <v>35.338341</v>
      </c>
      <c r="G717" s="34"/>
    </row>
    <row r="718">
      <c r="A718" s="37" t="s">
        <v>26</v>
      </c>
      <c r="B718" s="35" t="s">
        <v>424</v>
      </c>
      <c r="C718" s="36">
        <v>2019.0</v>
      </c>
      <c r="D718" s="35">
        <v>1.0</v>
      </c>
      <c r="E718" s="7" t="s">
        <v>7</v>
      </c>
      <c r="F718" s="36">
        <v>39.3556319</v>
      </c>
      <c r="G718" s="34"/>
    </row>
    <row r="719">
      <c r="A719" s="37" t="s">
        <v>27</v>
      </c>
      <c r="B719" s="35" t="s">
        <v>426</v>
      </c>
      <c r="C719" s="36">
        <v>2019.0</v>
      </c>
      <c r="D719" s="35">
        <v>1.0</v>
      </c>
      <c r="E719" s="7" t="s">
        <v>7</v>
      </c>
      <c r="F719" s="36">
        <v>40.1190503</v>
      </c>
      <c r="G719" s="34"/>
    </row>
    <row r="720">
      <c r="A720" s="37" t="s">
        <v>28</v>
      </c>
      <c r="B720" s="35" t="s">
        <v>425</v>
      </c>
      <c r="C720" s="36">
        <v>2019.0</v>
      </c>
      <c r="D720" s="35">
        <v>1.0</v>
      </c>
      <c r="E720" s="7" t="s">
        <v>7</v>
      </c>
      <c r="F720" s="36">
        <v>42.3726322</v>
      </c>
      <c r="G720" s="34"/>
    </row>
    <row r="721">
      <c r="A721" s="37" t="s">
        <v>29</v>
      </c>
      <c r="B721" s="35" t="s">
        <v>427</v>
      </c>
      <c r="C721" s="36">
        <v>2019.0</v>
      </c>
      <c r="D721" s="35">
        <v>1.0</v>
      </c>
      <c r="E721" s="7" t="s">
        <v>7</v>
      </c>
      <c r="F721" s="36">
        <v>57.3848978</v>
      </c>
      <c r="G721" s="34"/>
    </row>
    <row r="722">
      <c r="A722" s="37" t="s">
        <v>30</v>
      </c>
      <c r="B722" s="35" t="s">
        <v>428</v>
      </c>
      <c r="C722" s="36">
        <v>2019.0</v>
      </c>
      <c r="D722" s="35">
        <v>1.0</v>
      </c>
      <c r="E722" s="7" t="s">
        <v>7</v>
      </c>
      <c r="F722" s="36">
        <v>33.7197739</v>
      </c>
      <c r="G722" s="34"/>
    </row>
    <row r="723">
      <c r="A723" s="37" t="s">
        <v>31</v>
      </c>
      <c r="B723" s="35" t="s">
        <v>429</v>
      </c>
      <c r="C723" s="36">
        <v>2019.0</v>
      </c>
      <c r="D723" s="35">
        <v>1.0</v>
      </c>
      <c r="E723" s="7" t="s">
        <v>7</v>
      </c>
      <c r="F723" s="36">
        <v>40.3280765</v>
      </c>
      <c r="G723" s="34"/>
    </row>
    <row r="724">
      <c r="A724" s="37" t="s">
        <v>32</v>
      </c>
      <c r="B724" s="35" t="s">
        <v>430</v>
      </c>
      <c r="C724" s="36">
        <v>2019.0</v>
      </c>
      <c r="D724" s="35">
        <v>1.0</v>
      </c>
      <c r="E724" s="7" t="s">
        <v>7</v>
      </c>
      <c r="F724" s="36">
        <v>26.8562436</v>
      </c>
      <c r="G724" s="34"/>
    </row>
    <row r="725">
      <c r="A725" s="37" t="s">
        <v>33</v>
      </c>
      <c r="B725" s="35" t="s">
        <v>431</v>
      </c>
      <c r="C725" s="36">
        <v>2019.0</v>
      </c>
      <c r="D725" s="35">
        <v>1.0</v>
      </c>
      <c r="E725" s="7" t="s">
        <v>7</v>
      </c>
      <c r="F725" s="36">
        <v>44.5076596</v>
      </c>
      <c r="G725" s="34"/>
    </row>
    <row r="726">
      <c r="A726" s="37" t="s">
        <v>34</v>
      </c>
      <c r="B726" s="35" t="s">
        <v>432</v>
      </c>
      <c r="C726" s="36">
        <v>2019.0</v>
      </c>
      <c r="D726" s="35">
        <v>1.0</v>
      </c>
      <c r="E726" s="7" t="s">
        <v>7</v>
      </c>
      <c r="F726" s="36">
        <v>54.3220054</v>
      </c>
      <c r="G726" s="34"/>
    </row>
    <row r="727">
      <c r="A727" s="37" t="s">
        <v>35</v>
      </c>
      <c r="B727" s="35" t="s">
        <v>433</v>
      </c>
      <c r="C727" s="36">
        <v>2019.0</v>
      </c>
      <c r="D727" s="35">
        <v>1.0</v>
      </c>
      <c r="E727" s="7" t="s">
        <v>7</v>
      </c>
      <c r="F727" s="36">
        <v>38.735062</v>
      </c>
      <c r="G727" s="34"/>
    </row>
    <row r="728">
      <c r="A728" s="37" t="s">
        <v>3</v>
      </c>
      <c r="B728" s="35" t="s">
        <v>418</v>
      </c>
      <c r="C728" s="36">
        <v>2020.0</v>
      </c>
      <c r="D728" s="35">
        <v>1.0</v>
      </c>
      <c r="E728" s="7" t="s">
        <v>7</v>
      </c>
      <c r="F728" s="36">
        <v>220.47835</v>
      </c>
      <c r="G728" s="34"/>
    </row>
    <row r="729">
      <c r="A729" s="37" t="s">
        <v>4</v>
      </c>
      <c r="B729" s="35" t="s">
        <v>401</v>
      </c>
      <c r="C729" s="36">
        <v>2020.0</v>
      </c>
      <c r="D729" s="35">
        <v>1.0</v>
      </c>
      <c r="E729" s="7" t="s">
        <v>7</v>
      </c>
      <c r="F729" s="36">
        <v>216.714802</v>
      </c>
      <c r="G729" s="34"/>
    </row>
    <row r="730">
      <c r="A730" s="37" t="s">
        <v>5</v>
      </c>
      <c r="B730" s="35" t="s">
        <v>402</v>
      </c>
      <c r="C730" s="36">
        <v>2020.0</v>
      </c>
      <c r="D730" s="35">
        <v>1.0</v>
      </c>
      <c r="E730" s="7" t="s">
        <v>7</v>
      </c>
      <c r="F730" s="36">
        <v>285.609642</v>
      </c>
      <c r="G730" s="34"/>
    </row>
    <row r="731">
      <c r="A731" s="37" t="s">
        <v>6</v>
      </c>
      <c r="B731" s="35" t="s">
        <v>403</v>
      </c>
      <c r="C731" s="36">
        <v>2020.0</v>
      </c>
      <c r="D731" s="35">
        <v>1.0</v>
      </c>
      <c r="E731" s="7" t="s">
        <v>7</v>
      </c>
      <c r="F731" s="36">
        <v>176.830493</v>
      </c>
      <c r="G731" s="34"/>
    </row>
    <row r="732">
      <c r="A732" s="37" t="s">
        <v>7</v>
      </c>
      <c r="B732" s="35" t="s">
        <v>404</v>
      </c>
      <c r="C732" s="36">
        <v>2020.0</v>
      </c>
      <c r="D732" s="35">
        <v>1.0</v>
      </c>
      <c r="E732" s="7" t="s">
        <v>7</v>
      </c>
      <c r="F732" s="36">
        <v>219.21594</v>
      </c>
      <c r="G732" s="34"/>
    </row>
    <row r="733">
      <c r="A733" s="37" t="s">
        <v>8</v>
      </c>
      <c r="B733" s="35" t="s">
        <v>408</v>
      </c>
      <c r="C733" s="36">
        <v>2020.0</v>
      </c>
      <c r="D733" s="35">
        <v>1.0</v>
      </c>
      <c r="E733" s="7" t="s">
        <v>7</v>
      </c>
      <c r="F733" s="36">
        <v>263.828516</v>
      </c>
      <c r="G733" s="34"/>
    </row>
    <row r="734">
      <c r="A734" s="37" t="s">
        <v>9</v>
      </c>
      <c r="B734" s="35" t="s">
        <v>409</v>
      </c>
      <c r="C734" s="36">
        <v>2020.0</v>
      </c>
      <c r="D734" s="35">
        <v>1.0</v>
      </c>
      <c r="E734" s="7" t="s">
        <v>7</v>
      </c>
      <c r="F734" s="36">
        <v>186.617368</v>
      </c>
      <c r="G734" s="34"/>
    </row>
    <row r="735">
      <c r="A735" s="37" t="s">
        <v>10</v>
      </c>
      <c r="B735" s="35" t="s">
        <v>407</v>
      </c>
      <c r="C735" s="36">
        <v>2020.0</v>
      </c>
      <c r="D735" s="35">
        <v>1.0</v>
      </c>
      <c r="E735" s="7" t="s">
        <v>7</v>
      </c>
      <c r="F735" s="36">
        <v>106.070302</v>
      </c>
      <c r="G735" s="34"/>
    </row>
    <row r="736">
      <c r="A736" s="37" t="s">
        <v>11</v>
      </c>
      <c r="B736" s="35" t="s">
        <v>406</v>
      </c>
      <c r="C736" s="36">
        <v>2020.0</v>
      </c>
      <c r="D736" s="35">
        <v>1.0</v>
      </c>
      <c r="E736" s="7" t="s">
        <v>7</v>
      </c>
      <c r="F736" s="36">
        <v>270.241639</v>
      </c>
      <c r="G736" s="34"/>
    </row>
    <row r="737">
      <c r="A737" s="37" t="s">
        <v>12</v>
      </c>
      <c r="B737" s="35" t="s">
        <v>405</v>
      </c>
      <c r="C737" s="36">
        <v>2020.0</v>
      </c>
      <c r="D737" s="35">
        <v>1.0</v>
      </c>
      <c r="E737" s="7" t="s">
        <v>7</v>
      </c>
      <c r="F737" s="36">
        <v>400.745133</v>
      </c>
      <c r="G737" s="34"/>
    </row>
    <row r="738">
      <c r="A738" s="37" t="s">
        <v>13</v>
      </c>
      <c r="B738" s="35" t="s">
        <v>410</v>
      </c>
      <c r="C738" s="36">
        <v>2020.0</v>
      </c>
      <c r="D738" s="35">
        <v>1.0</v>
      </c>
      <c r="E738" s="7" t="s">
        <v>7</v>
      </c>
      <c r="F738" s="36">
        <v>204.323342</v>
      </c>
      <c r="G738" s="34"/>
    </row>
    <row r="739">
      <c r="A739" s="37" t="s">
        <v>14</v>
      </c>
      <c r="B739" s="35" t="s">
        <v>412</v>
      </c>
      <c r="C739" s="36">
        <v>2020.0</v>
      </c>
      <c r="D739" s="35">
        <v>1.0</v>
      </c>
      <c r="E739" s="7" t="s">
        <v>7</v>
      </c>
      <c r="F739" s="36">
        <v>166.858</v>
      </c>
      <c r="G739" s="34"/>
    </row>
    <row r="740">
      <c r="A740" s="37" t="s">
        <v>15</v>
      </c>
      <c r="B740" s="35" t="s">
        <v>411</v>
      </c>
      <c r="C740" s="36">
        <v>2020.0</v>
      </c>
      <c r="D740" s="35">
        <v>1.0</v>
      </c>
      <c r="E740" s="7" t="s">
        <v>7</v>
      </c>
      <c r="F740" s="36">
        <v>174.635087</v>
      </c>
      <c r="G740" s="34"/>
    </row>
    <row r="741">
      <c r="A741" s="37" t="s">
        <v>16</v>
      </c>
      <c r="B741" s="35" t="s">
        <v>413</v>
      </c>
      <c r="C741" s="36">
        <v>2020.0</v>
      </c>
      <c r="D741" s="35">
        <v>1.0</v>
      </c>
      <c r="E741" s="7" t="s">
        <v>7</v>
      </c>
      <c r="F741" s="36">
        <v>176.39073</v>
      </c>
      <c r="G741" s="34"/>
    </row>
    <row r="742">
      <c r="A742" s="37" t="s">
        <v>17</v>
      </c>
      <c r="B742" s="35" t="s">
        <v>414</v>
      </c>
      <c r="C742" s="36">
        <v>2020.0</v>
      </c>
      <c r="D742" s="35">
        <v>1.0</v>
      </c>
      <c r="E742" s="7" t="s">
        <v>7</v>
      </c>
      <c r="F742" s="36">
        <v>170.533473</v>
      </c>
      <c r="G742" s="34"/>
    </row>
    <row r="743">
      <c r="A743" s="37" t="s">
        <v>18</v>
      </c>
      <c r="B743" s="35" t="s">
        <v>415</v>
      </c>
      <c r="C743" s="36">
        <v>2020.0</v>
      </c>
      <c r="D743" s="35">
        <v>1.0</v>
      </c>
      <c r="E743" s="7" t="s">
        <v>7</v>
      </c>
      <c r="F743" s="36">
        <v>272.943035</v>
      </c>
      <c r="G743" s="34"/>
    </row>
    <row r="744">
      <c r="A744" s="37" t="s">
        <v>19</v>
      </c>
      <c r="B744" s="35" t="s">
        <v>416</v>
      </c>
      <c r="C744" s="36">
        <v>2020.0</v>
      </c>
      <c r="D744" s="35">
        <v>1.0</v>
      </c>
      <c r="E744" s="7" t="s">
        <v>7</v>
      </c>
      <c r="F744" s="36">
        <v>128.07269</v>
      </c>
      <c r="G744" s="34"/>
    </row>
    <row r="745">
      <c r="A745" s="37" t="s">
        <v>20</v>
      </c>
      <c r="B745" s="35" t="s">
        <v>417</v>
      </c>
      <c r="C745" s="36">
        <v>2020.0</v>
      </c>
      <c r="D745" s="35">
        <v>1.0</v>
      </c>
      <c r="E745" s="7" t="s">
        <v>7</v>
      </c>
      <c r="F745" s="36">
        <v>199.851525</v>
      </c>
      <c r="G745" s="34"/>
    </row>
    <row r="746">
      <c r="A746" s="37" t="s">
        <v>21</v>
      </c>
      <c r="B746" s="35" t="s">
        <v>419</v>
      </c>
      <c r="C746" s="36">
        <v>2020.0</v>
      </c>
      <c r="D746" s="35">
        <v>1.0</v>
      </c>
      <c r="E746" s="7" t="s">
        <v>7</v>
      </c>
      <c r="F746" s="36">
        <v>148.916982</v>
      </c>
      <c r="G746" s="34"/>
    </row>
    <row r="747">
      <c r="A747" s="37" t="s">
        <v>22</v>
      </c>
      <c r="B747" s="35" t="s">
        <v>420</v>
      </c>
      <c r="C747" s="36">
        <v>2020.0</v>
      </c>
      <c r="D747" s="35">
        <v>1.0</v>
      </c>
      <c r="E747" s="7" t="s">
        <v>7</v>
      </c>
      <c r="F747" s="36">
        <v>225.709675</v>
      </c>
      <c r="G747" s="34"/>
    </row>
    <row r="748">
      <c r="A748" s="37" t="s">
        <v>23</v>
      </c>
      <c r="B748" s="35" t="s">
        <v>421</v>
      </c>
      <c r="C748" s="36">
        <v>2020.0</v>
      </c>
      <c r="D748" s="35">
        <v>1.0</v>
      </c>
      <c r="E748" s="7" t="s">
        <v>7</v>
      </c>
      <c r="F748" s="36">
        <v>125.137976</v>
      </c>
      <c r="G748" s="34"/>
    </row>
    <row r="749">
      <c r="A749" s="37" t="s">
        <v>24</v>
      </c>
      <c r="B749" s="35" t="s">
        <v>422</v>
      </c>
      <c r="C749" s="36">
        <v>2020.0</v>
      </c>
      <c r="D749" s="35">
        <v>1.0</v>
      </c>
      <c r="E749" s="7" t="s">
        <v>7</v>
      </c>
      <c r="F749" s="36">
        <v>184.87187</v>
      </c>
      <c r="G749" s="34"/>
    </row>
    <row r="750">
      <c r="A750" s="37" t="s">
        <v>25</v>
      </c>
      <c r="B750" s="35" t="s">
        <v>423</v>
      </c>
      <c r="C750" s="36">
        <v>2020.0</v>
      </c>
      <c r="D750" s="35">
        <v>1.0</v>
      </c>
      <c r="E750" s="7" t="s">
        <v>7</v>
      </c>
      <c r="F750" s="36">
        <v>154.247736</v>
      </c>
      <c r="G750" s="34"/>
    </row>
    <row r="751">
      <c r="A751" s="37" t="s">
        <v>26</v>
      </c>
      <c r="B751" s="35" t="s">
        <v>424</v>
      </c>
      <c r="C751" s="36">
        <v>2020.0</v>
      </c>
      <c r="D751" s="35">
        <v>1.0</v>
      </c>
      <c r="E751" s="7" t="s">
        <v>7</v>
      </c>
      <c r="F751" s="36">
        <v>198.319764</v>
      </c>
      <c r="G751" s="34"/>
    </row>
    <row r="752">
      <c r="A752" s="37" t="s">
        <v>27</v>
      </c>
      <c r="B752" s="35" t="s">
        <v>426</v>
      </c>
      <c r="C752" s="36">
        <v>2020.0</v>
      </c>
      <c r="D752" s="35">
        <v>1.0</v>
      </c>
      <c r="E752" s="7" t="s">
        <v>7</v>
      </c>
      <c r="F752" s="36">
        <v>202.978602</v>
      </c>
      <c r="G752" s="34"/>
    </row>
    <row r="753">
      <c r="A753" s="37" t="s">
        <v>28</v>
      </c>
      <c r="B753" s="35" t="s">
        <v>425</v>
      </c>
      <c r="C753" s="36">
        <v>2020.0</v>
      </c>
      <c r="D753" s="35">
        <v>1.0</v>
      </c>
      <c r="E753" s="7" t="s">
        <v>7</v>
      </c>
      <c r="F753" s="36">
        <v>254.186608</v>
      </c>
      <c r="G753" s="34"/>
    </row>
    <row r="754">
      <c r="A754" s="37" t="s">
        <v>29</v>
      </c>
      <c r="B754" s="35" t="s">
        <v>427</v>
      </c>
      <c r="C754" s="36">
        <v>2020.0</v>
      </c>
      <c r="D754" s="35">
        <v>1.0</v>
      </c>
      <c r="E754" s="7" t="s">
        <v>7</v>
      </c>
      <c r="F754" s="36">
        <v>285.7881</v>
      </c>
      <c r="G754" s="34"/>
    </row>
    <row r="755">
      <c r="A755" s="37" t="s">
        <v>30</v>
      </c>
      <c r="B755" s="35" t="s">
        <v>428</v>
      </c>
      <c r="C755" s="36">
        <v>2020.0</v>
      </c>
      <c r="D755" s="35">
        <v>1.0</v>
      </c>
      <c r="E755" s="7" t="s">
        <v>7</v>
      </c>
      <c r="F755" s="36">
        <v>232.73309</v>
      </c>
      <c r="G755" s="34"/>
    </row>
    <row r="756">
      <c r="A756" s="37" t="s">
        <v>31</v>
      </c>
      <c r="B756" s="35" t="s">
        <v>429</v>
      </c>
      <c r="C756" s="36">
        <v>2020.0</v>
      </c>
      <c r="D756" s="35">
        <v>1.0</v>
      </c>
      <c r="E756" s="7" t="s">
        <v>7</v>
      </c>
      <c r="F756" s="36">
        <v>214.083473</v>
      </c>
      <c r="G756" s="34"/>
    </row>
    <row r="757">
      <c r="A757" s="37" t="s">
        <v>32</v>
      </c>
      <c r="B757" s="35" t="s">
        <v>430</v>
      </c>
      <c r="C757" s="36">
        <v>2020.0</v>
      </c>
      <c r="D757" s="35">
        <v>1.0</v>
      </c>
      <c r="E757" s="7" t="s">
        <v>7</v>
      </c>
      <c r="F757" s="36">
        <v>250.685703</v>
      </c>
      <c r="G757" s="34"/>
    </row>
    <row r="758">
      <c r="A758" s="37" t="s">
        <v>33</v>
      </c>
      <c r="B758" s="35" t="s">
        <v>431</v>
      </c>
      <c r="C758" s="36">
        <v>2020.0</v>
      </c>
      <c r="D758" s="35">
        <v>1.0</v>
      </c>
      <c r="E758" s="7" t="s">
        <v>7</v>
      </c>
      <c r="F758" s="36">
        <v>172.927785</v>
      </c>
      <c r="G758" s="34"/>
    </row>
    <row r="759">
      <c r="A759" s="37" t="s">
        <v>34</v>
      </c>
      <c r="B759" s="35" t="s">
        <v>432</v>
      </c>
      <c r="C759" s="36">
        <v>2020.0</v>
      </c>
      <c r="D759" s="35">
        <v>1.0</v>
      </c>
      <c r="E759" s="7" t="s">
        <v>7</v>
      </c>
      <c r="F759" s="36">
        <v>208.105558</v>
      </c>
      <c r="G759" s="34"/>
    </row>
    <row r="760">
      <c r="A760" s="37" t="s">
        <v>35</v>
      </c>
      <c r="B760" s="35" t="s">
        <v>433</v>
      </c>
      <c r="C760" s="36">
        <v>2020.0</v>
      </c>
      <c r="D760" s="35">
        <v>1.0</v>
      </c>
      <c r="E760" s="7" t="s">
        <v>7</v>
      </c>
      <c r="F760" s="36">
        <v>203.337263</v>
      </c>
      <c r="G760" s="34"/>
    </row>
    <row r="761">
      <c r="A761" s="37" t="s">
        <v>3</v>
      </c>
      <c r="B761" s="35" t="s">
        <v>418</v>
      </c>
      <c r="C761" s="36">
        <v>2021.0</v>
      </c>
      <c r="D761" s="35">
        <v>1.0</v>
      </c>
      <c r="E761" s="7" t="s">
        <v>7</v>
      </c>
      <c r="F761" s="36">
        <v>244.887379</v>
      </c>
      <c r="G761" s="34"/>
    </row>
    <row r="762">
      <c r="A762" s="37" t="s">
        <v>4</v>
      </c>
      <c r="B762" s="35" t="s">
        <v>401</v>
      </c>
      <c r="C762" s="36">
        <v>2021.0</v>
      </c>
      <c r="D762" s="35">
        <v>1.0</v>
      </c>
      <c r="E762" s="7" t="s">
        <v>7</v>
      </c>
      <c r="F762" s="36">
        <v>186.735496</v>
      </c>
      <c r="G762" s="34"/>
    </row>
    <row r="763">
      <c r="A763" s="37" t="s">
        <v>5</v>
      </c>
      <c r="B763" s="35" t="s">
        <v>402</v>
      </c>
      <c r="C763" s="36">
        <v>2021.0</v>
      </c>
      <c r="D763" s="35">
        <v>1.0</v>
      </c>
      <c r="E763" s="7" t="s">
        <v>7</v>
      </c>
      <c r="F763" s="36">
        <v>201.013012</v>
      </c>
      <c r="G763" s="34"/>
    </row>
    <row r="764">
      <c r="A764" s="37" t="s">
        <v>6</v>
      </c>
      <c r="B764" s="35" t="s">
        <v>403</v>
      </c>
      <c r="C764" s="36">
        <v>2021.0</v>
      </c>
      <c r="D764" s="35">
        <v>1.0</v>
      </c>
      <c r="E764" s="7" t="s">
        <v>7</v>
      </c>
      <c r="F764" s="36">
        <v>298.868742</v>
      </c>
      <c r="G764" s="34"/>
    </row>
    <row r="765">
      <c r="A765" s="37" t="s">
        <v>7</v>
      </c>
      <c r="B765" s="35" t="s">
        <v>404</v>
      </c>
      <c r="C765" s="36">
        <v>2021.0</v>
      </c>
      <c r="D765" s="35">
        <v>1.0</v>
      </c>
      <c r="E765" s="7" t="s">
        <v>7</v>
      </c>
      <c r="F765" s="36">
        <v>216.276451</v>
      </c>
      <c r="G765" s="34"/>
    </row>
    <row r="766">
      <c r="A766" s="37" t="s">
        <v>8</v>
      </c>
      <c r="B766" s="35" t="s">
        <v>408</v>
      </c>
      <c r="C766" s="36">
        <v>2021.0</v>
      </c>
      <c r="D766" s="35">
        <v>1.0</v>
      </c>
      <c r="E766" s="7" t="s">
        <v>7</v>
      </c>
      <c r="F766" s="36">
        <v>183.491891</v>
      </c>
      <c r="G766" s="34"/>
    </row>
    <row r="767">
      <c r="A767" s="37" t="s">
        <v>9</v>
      </c>
      <c r="B767" s="35" t="s">
        <v>409</v>
      </c>
      <c r="C767" s="36">
        <v>2021.0</v>
      </c>
      <c r="D767" s="35">
        <v>1.0</v>
      </c>
      <c r="E767" s="7" t="s">
        <v>7</v>
      </c>
      <c r="F767" s="36">
        <v>267.201427</v>
      </c>
      <c r="G767" s="34"/>
    </row>
    <row r="768">
      <c r="A768" s="37" t="s">
        <v>10</v>
      </c>
      <c r="B768" s="35" t="s">
        <v>407</v>
      </c>
      <c r="C768" s="36">
        <v>2021.0</v>
      </c>
      <c r="D768" s="35">
        <v>1.0</v>
      </c>
      <c r="E768" s="7" t="s">
        <v>7</v>
      </c>
      <c r="F768" s="36">
        <v>113.123923</v>
      </c>
      <c r="G768" s="34"/>
    </row>
    <row r="769">
      <c r="A769" s="37" t="s">
        <v>11</v>
      </c>
      <c r="B769" s="35" t="s">
        <v>406</v>
      </c>
      <c r="C769" s="36">
        <v>2021.0</v>
      </c>
      <c r="D769" s="35">
        <v>1.0</v>
      </c>
      <c r="E769" s="7" t="s">
        <v>7</v>
      </c>
      <c r="F769" s="36">
        <v>164.600351</v>
      </c>
      <c r="G769" s="34"/>
    </row>
    <row r="770">
      <c r="A770" s="37" t="s">
        <v>12</v>
      </c>
      <c r="B770" s="35" t="s">
        <v>405</v>
      </c>
      <c r="C770" s="36">
        <v>2021.0</v>
      </c>
      <c r="D770" s="35">
        <v>1.0</v>
      </c>
      <c r="E770" s="7" t="s">
        <v>7</v>
      </c>
      <c r="F770" s="36">
        <v>401.026162</v>
      </c>
      <c r="G770" s="34"/>
    </row>
    <row r="771">
      <c r="A771" s="37" t="s">
        <v>13</v>
      </c>
      <c r="B771" s="35" t="s">
        <v>410</v>
      </c>
      <c r="C771" s="36">
        <v>2021.0</v>
      </c>
      <c r="D771" s="35">
        <v>1.0</v>
      </c>
      <c r="E771" s="7" t="s">
        <v>7</v>
      </c>
      <c r="F771" s="36">
        <v>163.961956</v>
      </c>
      <c r="G771" s="34"/>
    </row>
    <row r="772">
      <c r="A772" s="37" t="s">
        <v>14</v>
      </c>
      <c r="B772" s="35" t="s">
        <v>412</v>
      </c>
      <c r="C772" s="36">
        <v>2021.0</v>
      </c>
      <c r="D772" s="35">
        <v>1.0</v>
      </c>
      <c r="E772" s="7" t="s">
        <v>7</v>
      </c>
      <c r="F772" s="36">
        <v>216.409085</v>
      </c>
      <c r="G772" s="34"/>
    </row>
    <row r="773">
      <c r="A773" s="37" t="s">
        <v>15</v>
      </c>
      <c r="B773" s="35" t="s">
        <v>411</v>
      </c>
      <c r="C773" s="36">
        <v>2021.0</v>
      </c>
      <c r="D773" s="35">
        <v>1.0</v>
      </c>
      <c r="E773" s="7" t="s">
        <v>7</v>
      </c>
      <c r="F773" s="36">
        <v>231.490678</v>
      </c>
      <c r="G773" s="34"/>
    </row>
    <row r="774">
      <c r="A774" s="37" t="s">
        <v>16</v>
      </c>
      <c r="B774" s="35" t="s">
        <v>413</v>
      </c>
      <c r="C774" s="36">
        <v>2021.0</v>
      </c>
      <c r="D774" s="35">
        <v>1.0</v>
      </c>
      <c r="E774" s="7" t="s">
        <v>7</v>
      </c>
      <c r="F774" s="36">
        <v>236.570739</v>
      </c>
      <c r="G774" s="34"/>
    </row>
    <row r="775">
      <c r="A775" s="37" t="s">
        <v>17</v>
      </c>
      <c r="B775" s="35" t="s">
        <v>414</v>
      </c>
      <c r="C775" s="36">
        <v>2021.0</v>
      </c>
      <c r="D775" s="35">
        <v>1.0</v>
      </c>
      <c r="E775" s="7" t="s">
        <v>7</v>
      </c>
      <c r="F775" s="36">
        <v>268.988568</v>
      </c>
      <c r="G775" s="34"/>
    </row>
    <row r="776">
      <c r="A776" s="37" t="s">
        <v>18</v>
      </c>
      <c r="B776" s="35" t="s">
        <v>415</v>
      </c>
      <c r="C776" s="36">
        <v>2021.0</v>
      </c>
      <c r="D776" s="35">
        <v>1.0</v>
      </c>
      <c r="E776" s="7" t="s">
        <v>7</v>
      </c>
      <c r="F776" s="36">
        <v>292.443828</v>
      </c>
      <c r="G776" s="34"/>
    </row>
    <row r="777">
      <c r="A777" s="37" t="s">
        <v>19</v>
      </c>
      <c r="B777" s="35" t="s">
        <v>416</v>
      </c>
      <c r="C777" s="36">
        <v>2021.0</v>
      </c>
      <c r="D777" s="35">
        <v>1.0</v>
      </c>
      <c r="E777" s="7" t="s">
        <v>7</v>
      </c>
      <c r="F777" s="36">
        <v>253.794072</v>
      </c>
      <c r="G777" s="34"/>
    </row>
    <row r="778">
      <c r="A778" s="37" t="s">
        <v>20</v>
      </c>
      <c r="B778" s="35" t="s">
        <v>417</v>
      </c>
      <c r="C778" s="36">
        <v>2021.0</v>
      </c>
      <c r="D778" s="35">
        <v>1.0</v>
      </c>
      <c r="E778" s="7" t="s">
        <v>7</v>
      </c>
      <c r="F778" s="36">
        <v>352.948681</v>
      </c>
      <c r="G778" s="34"/>
    </row>
    <row r="779">
      <c r="A779" s="37" t="s">
        <v>21</v>
      </c>
      <c r="B779" s="35" t="s">
        <v>419</v>
      </c>
      <c r="C779" s="36">
        <v>2021.0</v>
      </c>
      <c r="D779" s="35">
        <v>1.0</v>
      </c>
      <c r="E779" s="7" t="s">
        <v>7</v>
      </c>
      <c r="F779" s="36">
        <v>232.317833</v>
      </c>
      <c r="G779" s="34"/>
    </row>
    <row r="780">
      <c r="A780" s="37" t="s">
        <v>22</v>
      </c>
      <c r="B780" s="35" t="s">
        <v>420</v>
      </c>
      <c r="C780" s="36">
        <v>2021.0</v>
      </c>
      <c r="D780" s="35">
        <v>1.0</v>
      </c>
      <c r="E780" s="7" t="s">
        <v>7</v>
      </c>
      <c r="F780" s="36">
        <v>249.355106</v>
      </c>
      <c r="G780" s="34"/>
    </row>
    <row r="781">
      <c r="A781" s="37" t="s">
        <v>23</v>
      </c>
      <c r="B781" s="35" t="s">
        <v>421</v>
      </c>
      <c r="C781" s="36">
        <v>2021.0</v>
      </c>
      <c r="D781" s="35">
        <v>1.0</v>
      </c>
      <c r="E781" s="7" t="s">
        <v>7</v>
      </c>
      <c r="F781" s="36">
        <v>213.154603</v>
      </c>
      <c r="G781" s="34"/>
    </row>
    <row r="782">
      <c r="A782" s="37" t="s">
        <v>24</v>
      </c>
      <c r="B782" s="35" t="s">
        <v>422</v>
      </c>
      <c r="C782" s="36">
        <v>2021.0</v>
      </c>
      <c r="D782" s="35">
        <v>1.0</v>
      </c>
      <c r="E782" s="7" t="s">
        <v>7</v>
      </c>
      <c r="F782" s="36">
        <v>268.803192</v>
      </c>
      <c r="G782" s="34"/>
    </row>
    <row r="783">
      <c r="A783" s="37" t="s">
        <v>25</v>
      </c>
      <c r="B783" s="35" t="s">
        <v>423</v>
      </c>
      <c r="C783" s="36">
        <v>2021.0</v>
      </c>
      <c r="D783" s="35">
        <v>1.0</v>
      </c>
      <c r="E783" s="7" t="s">
        <v>7</v>
      </c>
      <c r="F783" s="36">
        <v>237.531247</v>
      </c>
      <c r="G783" s="34"/>
    </row>
    <row r="784">
      <c r="A784" s="37" t="s">
        <v>26</v>
      </c>
      <c r="B784" s="35" t="s">
        <v>424</v>
      </c>
      <c r="C784" s="36">
        <v>2021.0</v>
      </c>
      <c r="D784" s="35">
        <v>1.0</v>
      </c>
      <c r="E784" s="7" t="s">
        <v>7</v>
      </c>
      <c r="F784" s="36">
        <v>183.552449</v>
      </c>
      <c r="G784" s="34"/>
    </row>
    <row r="785">
      <c r="A785" s="37" t="s">
        <v>27</v>
      </c>
      <c r="B785" s="35" t="s">
        <v>426</v>
      </c>
      <c r="C785" s="36">
        <v>2021.0</v>
      </c>
      <c r="D785" s="35">
        <v>1.0</v>
      </c>
      <c r="E785" s="7" t="s">
        <v>7</v>
      </c>
      <c r="F785" s="36">
        <v>216.879574</v>
      </c>
      <c r="G785" s="34"/>
    </row>
    <row r="786">
      <c r="A786" s="37" t="s">
        <v>28</v>
      </c>
      <c r="B786" s="35" t="s">
        <v>425</v>
      </c>
      <c r="C786" s="36">
        <v>2021.0</v>
      </c>
      <c r="D786" s="35">
        <v>1.0</v>
      </c>
      <c r="E786" s="7" t="s">
        <v>7</v>
      </c>
      <c r="F786" s="36">
        <v>240.463166</v>
      </c>
      <c r="G786" s="34"/>
    </row>
    <row r="787">
      <c r="A787" s="37" t="s">
        <v>29</v>
      </c>
      <c r="B787" s="35" t="s">
        <v>427</v>
      </c>
      <c r="C787" s="36">
        <v>2021.0</v>
      </c>
      <c r="D787" s="35">
        <v>1.0</v>
      </c>
      <c r="E787" s="7" t="s">
        <v>7</v>
      </c>
      <c r="F787" s="36">
        <v>231.136776</v>
      </c>
      <c r="G787" s="34"/>
    </row>
    <row r="788">
      <c r="A788" s="37" t="s">
        <v>30</v>
      </c>
      <c r="B788" s="35" t="s">
        <v>428</v>
      </c>
      <c r="C788" s="36">
        <v>2021.0</v>
      </c>
      <c r="D788" s="35">
        <v>1.0</v>
      </c>
      <c r="E788" s="7" t="s">
        <v>7</v>
      </c>
      <c r="F788" s="36">
        <v>171.370757</v>
      </c>
      <c r="G788" s="34"/>
    </row>
    <row r="789">
      <c r="A789" s="37" t="s">
        <v>31</v>
      </c>
      <c r="B789" s="35" t="s">
        <v>429</v>
      </c>
      <c r="C789" s="36">
        <v>2021.0</v>
      </c>
      <c r="D789" s="35">
        <v>1.0</v>
      </c>
      <c r="E789" s="7" t="s">
        <v>7</v>
      </c>
      <c r="F789" s="36">
        <v>184.072529</v>
      </c>
      <c r="G789" s="34"/>
    </row>
    <row r="790">
      <c r="A790" s="37" t="s">
        <v>32</v>
      </c>
      <c r="B790" s="35" t="s">
        <v>430</v>
      </c>
      <c r="C790" s="36">
        <v>2021.0</v>
      </c>
      <c r="D790" s="35">
        <v>1.0</v>
      </c>
      <c r="E790" s="7" t="s">
        <v>7</v>
      </c>
      <c r="F790" s="36">
        <v>285.257226</v>
      </c>
      <c r="G790" s="34"/>
    </row>
    <row r="791">
      <c r="A791" s="37" t="s">
        <v>33</v>
      </c>
      <c r="B791" s="35" t="s">
        <v>431</v>
      </c>
      <c r="C791" s="36">
        <v>2021.0</v>
      </c>
      <c r="D791" s="35">
        <v>1.0</v>
      </c>
      <c r="E791" s="7" t="s">
        <v>7</v>
      </c>
      <c r="F791" s="36">
        <v>208.827733</v>
      </c>
      <c r="G791" s="34"/>
    </row>
    <row r="792">
      <c r="A792" s="37" t="s">
        <v>34</v>
      </c>
      <c r="B792" s="35" t="s">
        <v>432</v>
      </c>
      <c r="C792" s="36">
        <v>2021.0</v>
      </c>
      <c r="D792" s="35">
        <v>1.0</v>
      </c>
      <c r="E792" s="7" t="s">
        <v>7</v>
      </c>
      <c r="F792" s="36">
        <v>230.878009</v>
      </c>
      <c r="G792" s="34"/>
    </row>
    <row r="793">
      <c r="A793" s="37" t="s">
        <v>35</v>
      </c>
      <c r="B793" s="35" t="s">
        <v>433</v>
      </c>
      <c r="C793" s="36">
        <v>2021.0</v>
      </c>
      <c r="D793" s="35">
        <v>1.0</v>
      </c>
      <c r="E793" s="7" t="s">
        <v>7</v>
      </c>
      <c r="F793" s="36">
        <v>179.410332</v>
      </c>
      <c r="G793" s="34"/>
    </row>
    <row r="794">
      <c r="A794" s="37" t="s">
        <v>3</v>
      </c>
      <c r="B794" s="35" t="s">
        <v>418</v>
      </c>
      <c r="C794" s="36">
        <v>2022.0</v>
      </c>
      <c r="D794" s="35">
        <v>1.0</v>
      </c>
      <c r="E794" s="7" t="s">
        <v>7</v>
      </c>
      <c r="F794" s="36">
        <v>73.1091071</v>
      </c>
      <c r="G794" s="34"/>
    </row>
    <row r="795">
      <c r="A795" s="37" t="s">
        <v>4</v>
      </c>
      <c r="B795" s="35" t="s">
        <v>401</v>
      </c>
      <c r="C795" s="36">
        <v>2022.0</v>
      </c>
      <c r="D795" s="35">
        <v>1.0</v>
      </c>
      <c r="E795" s="7" t="s">
        <v>7</v>
      </c>
      <c r="F795" s="36">
        <v>78.4508059</v>
      </c>
      <c r="G795" s="34"/>
    </row>
    <row r="796">
      <c r="A796" s="37" t="s">
        <v>5</v>
      </c>
      <c r="B796" s="35" t="s">
        <v>402</v>
      </c>
      <c r="C796" s="36">
        <v>2022.0</v>
      </c>
      <c r="D796" s="35">
        <v>1.0</v>
      </c>
      <c r="E796" s="7" t="s">
        <v>7</v>
      </c>
      <c r="F796" s="36">
        <v>92.1647221</v>
      </c>
      <c r="G796" s="34"/>
    </row>
    <row r="797">
      <c r="A797" s="37" t="s">
        <v>6</v>
      </c>
      <c r="B797" s="35" t="s">
        <v>403</v>
      </c>
      <c r="C797" s="36">
        <v>2022.0</v>
      </c>
      <c r="D797" s="35">
        <v>1.0</v>
      </c>
      <c r="E797" s="7" t="s">
        <v>7</v>
      </c>
      <c r="F797" s="36">
        <v>95.2505685</v>
      </c>
      <c r="G797" s="34"/>
    </row>
    <row r="798">
      <c r="A798" s="37" t="s">
        <v>7</v>
      </c>
      <c r="B798" s="35" t="s">
        <v>404</v>
      </c>
      <c r="C798" s="36">
        <v>2022.0</v>
      </c>
      <c r="D798" s="35">
        <v>1.0</v>
      </c>
      <c r="E798" s="7" t="s">
        <v>7</v>
      </c>
      <c r="F798" s="36">
        <v>63.3150353</v>
      </c>
      <c r="G798" s="34"/>
    </row>
    <row r="799">
      <c r="A799" s="37" t="s">
        <v>8</v>
      </c>
      <c r="B799" s="35" t="s">
        <v>408</v>
      </c>
      <c r="C799" s="36">
        <v>2022.0</v>
      </c>
      <c r="D799" s="35">
        <v>1.0</v>
      </c>
      <c r="E799" s="7" t="s">
        <v>7</v>
      </c>
      <c r="F799" s="36">
        <v>88.4088468</v>
      </c>
      <c r="G799" s="34"/>
    </row>
    <row r="800">
      <c r="A800" s="37" t="s">
        <v>9</v>
      </c>
      <c r="B800" s="35" t="s">
        <v>409</v>
      </c>
      <c r="C800" s="36">
        <v>2022.0</v>
      </c>
      <c r="D800" s="35">
        <v>1.0</v>
      </c>
      <c r="E800" s="7" t="s">
        <v>7</v>
      </c>
      <c r="F800" s="36">
        <v>88.9788905</v>
      </c>
      <c r="G800" s="34"/>
    </row>
    <row r="801">
      <c r="A801" s="37" t="s">
        <v>10</v>
      </c>
      <c r="B801" s="35" t="s">
        <v>407</v>
      </c>
      <c r="C801" s="36">
        <v>2022.0</v>
      </c>
      <c r="D801" s="35">
        <v>1.0</v>
      </c>
      <c r="E801" s="7" t="s">
        <v>7</v>
      </c>
      <c r="F801" s="36">
        <v>47.1585553</v>
      </c>
      <c r="G801" s="34"/>
    </row>
    <row r="802">
      <c r="A802" s="37" t="s">
        <v>11</v>
      </c>
      <c r="B802" s="35" t="s">
        <v>406</v>
      </c>
      <c r="C802" s="36">
        <v>2022.0</v>
      </c>
      <c r="D802" s="35">
        <v>1.0</v>
      </c>
      <c r="E802" s="7" t="s">
        <v>7</v>
      </c>
      <c r="F802" s="36">
        <v>97.6948003</v>
      </c>
      <c r="G802" s="34"/>
    </row>
    <row r="803">
      <c r="A803" s="37" t="s">
        <v>12</v>
      </c>
      <c r="B803" s="35" t="s">
        <v>405</v>
      </c>
      <c r="C803" s="36">
        <v>2022.0</v>
      </c>
      <c r="D803" s="35">
        <v>1.0</v>
      </c>
      <c r="E803" s="7" t="s">
        <v>7</v>
      </c>
      <c r="F803" s="36">
        <v>99.3898056</v>
      </c>
      <c r="G803" s="34"/>
    </row>
    <row r="804">
      <c r="A804" s="37" t="s">
        <v>13</v>
      </c>
      <c r="B804" s="35" t="s">
        <v>410</v>
      </c>
      <c r="C804" s="36">
        <v>2022.0</v>
      </c>
      <c r="D804" s="35">
        <v>1.0</v>
      </c>
      <c r="E804" s="7" t="s">
        <v>7</v>
      </c>
      <c r="F804" s="36">
        <v>80.0961367</v>
      </c>
      <c r="G804" s="34"/>
    </row>
    <row r="805">
      <c r="A805" s="37" t="s">
        <v>14</v>
      </c>
      <c r="B805" s="35" t="s">
        <v>412</v>
      </c>
      <c r="C805" s="36">
        <v>2022.0</v>
      </c>
      <c r="D805" s="35">
        <v>1.0</v>
      </c>
      <c r="E805" s="7" t="s">
        <v>7</v>
      </c>
      <c r="F805" s="36">
        <v>60.780112</v>
      </c>
      <c r="G805" s="34"/>
    </row>
    <row r="806">
      <c r="A806" s="37" t="s">
        <v>15</v>
      </c>
      <c r="B806" s="35" t="s">
        <v>411</v>
      </c>
      <c r="C806" s="36">
        <v>2022.0</v>
      </c>
      <c r="D806" s="35">
        <v>1.0</v>
      </c>
      <c r="E806" s="7" t="s">
        <v>7</v>
      </c>
      <c r="F806" s="36">
        <v>50.9813634</v>
      </c>
      <c r="G806" s="34"/>
    </row>
    <row r="807">
      <c r="A807" s="37" t="s">
        <v>16</v>
      </c>
      <c r="B807" s="35" t="s">
        <v>413</v>
      </c>
      <c r="C807" s="36">
        <v>2022.0</v>
      </c>
      <c r="D807" s="35">
        <v>1.0</v>
      </c>
      <c r="E807" s="7" t="s">
        <v>7</v>
      </c>
      <c r="F807" s="36">
        <v>52.4690735</v>
      </c>
      <c r="G807" s="34"/>
    </row>
    <row r="808">
      <c r="A808" s="37" t="s">
        <v>17</v>
      </c>
      <c r="B808" s="35" t="s">
        <v>414</v>
      </c>
      <c r="C808" s="36">
        <v>2022.0</v>
      </c>
      <c r="D808" s="35">
        <v>1.0</v>
      </c>
      <c r="E808" s="7" t="s">
        <v>7</v>
      </c>
      <c r="F808" s="36">
        <v>97.2244257</v>
      </c>
      <c r="G808" s="34"/>
    </row>
    <row r="809">
      <c r="A809" s="37" t="s">
        <v>18</v>
      </c>
      <c r="B809" s="35" t="s">
        <v>415</v>
      </c>
      <c r="C809" s="36">
        <v>2022.0</v>
      </c>
      <c r="D809" s="35">
        <v>1.0</v>
      </c>
      <c r="E809" s="7" t="s">
        <v>7</v>
      </c>
      <c r="F809" s="36">
        <v>59.8478534</v>
      </c>
      <c r="G809" s="34"/>
    </row>
    <row r="810">
      <c r="A810" s="37" t="s">
        <v>19</v>
      </c>
      <c r="B810" s="35" t="s">
        <v>416</v>
      </c>
      <c r="C810" s="36">
        <v>2022.0</v>
      </c>
      <c r="D810" s="35">
        <v>1.0</v>
      </c>
      <c r="E810" s="7" t="s">
        <v>7</v>
      </c>
      <c r="F810" s="36">
        <v>53.3344379</v>
      </c>
      <c r="G810" s="34"/>
    </row>
    <row r="811">
      <c r="A811" s="37" t="s">
        <v>20</v>
      </c>
      <c r="B811" s="35" t="s">
        <v>417</v>
      </c>
      <c r="C811" s="36">
        <v>2022.0</v>
      </c>
      <c r="D811" s="35">
        <v>1.0</v>
      </c>
      <c r="E811" s="7" t="s">
        <v>7</v>
      </c>
      <c r="F811" s="36">
        <v>84.4274407</v>
      </c>
      <c r="G811" s="34"/>
    </row>
    <row r="812">
      <c r="A812" s="37" t="s">
        <v>21</v>
      </c>
      <c r="B812" s="35" t="s">
        <v>419</v>
      </c>
      <c r="C812" s="36">
        <v>2022.0</v>
      </c>
      <c r="D812" s="35">
        <v>1.0</v>
      </c>
      <c r="E812" s="7" t="s">
        <v>7</v>
      </c>
      <c r="F812" s="36">
        <v>80.1051912</v>
      </c>
      <c r="G812" s="34"/>
    </row>
    <row r="813">
      <c r="A813" s="37" t="s">
        <v>22</v>
      </c>
      <c r="B813" s="35" t="s">
        <v>420</v>
      </c>
      <c r="C813" s="36">
        <v>2022.0</v>
      </c>
      <c r="D813" s="35">
        <v>1.0</v>
      </c>
      <c r="E813" s="7" t="s">
        <v>7</v>
      </c>
      <c r="F813" s="36">
        <v>88.1323975</v>
      </c>
      <c r="G813" s="34"/>
    </row>
    <row r="814">
      <c r="A814" s="37" t="s">
        <v>23</v>
      </c>
      <c r="B814" s="35" t="s">
        <v>421</v>
      </c>
      <c r="C814" s="36">
        <v>2022.0</v>
      </c>
      <c r="D814" s="35">
        <v>1.0</v>
      </c>
      <c r="E814" s="7" t="s">
        <v>7</v>
      </c>
      <c r="F814" s="36">
        <v>58.4624932</v>
      </c>
      <c r="G814" s="34"/>
    </row>
    <row r="815">
      <c r="A815" s="37" t="s">
        <v>24</v>
      </c>
      <c r="B815" s="35" t="s">
        <v>422</v>
      </c>
      <c r="C815" s="36">
        <v>2022.0</v>
      </c>
      <c r="D815" s="35">
        <v>1.0</v>
      </c>
      <c r="E815" s="7" t="s">
        <v>7</v>
      </c>
      <c r="F815" s="36">
        <v>49.2231252</v>
      </c>
      <c r="G815" s="34"/>
    </row>
    <row r="816">
      <c r="A816" s="37" t="s">
        <v>25</v>
      </c>
      <c r="B816" s="35" t="s">
        <v>423</v>
      </c>
      <c r="C816" s="36">
        <v>2022.0</v>
      </c>
      <c r="D816" s="35">
        <v>1.0</v>
      </c>
      <c r="E816" s="7" t="s">
        <v>7</v>
      </c>
      <c r="F816" s="36">
        <v>76.6761841</v>
      </c>
      <c r="G816" s="34"/>
    </row>
    <row r="817">
      <c r="A817" s="37" t="s">
        <v>26</v>
      </c>
      <c r="B817" s="35" t="s">
        <v>424</v>
      </c>
      <c r="C817" s="36">
        <v>2022.0</v>
      </c>
      <c r="D817" s="35">
        <v>1.0</v>
      </c>
      <c r="E817" s="7" t="s">
        <v>7</v>
      </c>
      <c r="F817" s="36">
        <v>53.8423661</v>
      </c>
      <c r="G817" s="34"/>
    </row>
    <row r="818">
      <c r="A818" s="37" t="s">
        <v>27</v>
      </c>
      <c r="B818" s="35" t="s">
        <v>426</v>
      </c>
      <c r="C818" s="36">
        <v>2022.0</v>
      </c>
      <c r="D818" s="35">
        <v>1.0</v>
      </c>
      <c r="E818" s="7" t="s">
        <v>7</v>
      </c>
      <c r="F818" s="36">
        <v>72.0009098</v>
      </c>
      <c r="G818" s="34"/>
    </row>
    <row r="819">
      <c r="A819" s="37" t="s">
        <v>28</v>
      </c>
      <c r="B819" s="35" t="s">
        <v>425</v>
      </c>
      <c r="C819" s="36">
        <v>2022.0</v>
      </c>
      <c r="D819" s="35">
        <v>1.0</v>
      </c>
      <c r="E819" s="7" t="s">
        <v>7</v>
      </c>
      <c r="F819" s="36">
        <v>72.3105374</v>
      </c>
      <c r="G819" s="34"/>
    </row>
    <row r="820">
      <c r="A820" s="37" t="s">
        <v>29</v>
      </c>
      <c r="B820" s="35" t="s">
        <v>427</v>
      </c>
      <c r="C820" s="36">
        <v>2022.0</v>
      </c>
      <c r="D820" s="35">
        <v>1.0</v>
      </c>
      <c r="E820" s="7" t="s">
        <v>7</v>
      </c>
      <c r="F820" s="36">
        <v>112.589911</v>
      </c>
      <c r="G820" s="34"/>
    </row>
    <row r="821">
      <c r="A821" s="37" t="s">
        <v>30</v>
      </c>
      <c r="B821" s="35" t="s">
        <v>428</v>
      </c>
      <c r="C821" s="36">
        <v>2022.0</v>
      </c>
      <c r="D821" s="35">
        <v>1.0</v>
      </c>
      <c r="E821" s="7" t="s">
        <v>7</v>
      </c>
      <c r="F821" s="36">
        <v>49.4842019</v>
      </c>
      <c r="G821" s="34"/>
    </row>
    <row r="822">
      <c r="A822" s="37" t="s">
        <v>31</v>
      </c>
      <c r="B822" s="35" t="s">
        <v>429</v>
      </c>
      <c r="C822" s="36">
        <v>2022.0</v>
      </c>
      <c r="D822" s="35">
        <v>1.0</v>
      </c>
      <c r="E822" s="7" t="s">
        <v>7</v>
      </c>
      <c r="F822" s="36">
        <v>79.8397594</v>
      </c>
      <c r="G822" s="34"/>
    </row>
    <row r="823">
      <c r="A823" s="37" t="s">
        <v>32</v>
      </c>
      <c r="B823" s="35" t="s">
        <v>430</v>
      </c>
      <c r="C823" s="36">
        <v>2022.0</v>
      </c>
      <c r="D823" s="35">
        <v>1.0</v>
      </c>
      <c r="E823" s="7" t="s">
        <v>7</v>
      </c>
      <c r="F823" s="36">
        <v>43.0006674</v>
      </c>
      <c r="G823" s="34"/>
    </row>
    <row r="824">
      <c r="A824" s="37" t="s">
        <v>33</v>
      </c>
      <c r="B824" s="35" t="s">
        <v>431</v>
      </c>
      <c r="C824" s="36">
        <v>2022.0</v>
      </c>
      <c r="D824" s="35">
        <v>1.0</v>
      </c>
      <c r="E824" s="7" t="s">
        <v>7</v>
      </c>
      <c r="F824" s="36">
        <v>65.5436824</v>
      </c>
      <c r="G824" s="34"/>
    </row>
    <row r="825">
      <c r="A825" s="37" t="s">
        <v>34</v>
      </c>
      <c r="B825" s="35" t="s">
        <v>432</v>
      </c>
      <c r="C825" s="36">
        <v>2022.0</v>
      </c>
      <c r="D825" s="35">
        <v>1.0</v>
      </c>
      <c r="E825" s="7" t="s">
        <v>7</v>
      </c>
      <c r="F825" s="36">
        <v>86.9741361</v>
      </c>
      <c r="G825" s="34"/>
    </row>
    <row r="826">
      <c r="A826" s="37" t="s">
        <v>35</v>
      </c>
      <c r="B826" s="35" t="s">
        <v>433</v>
      </c>
      <c r="C826" s="36">
        <v>2022.0</v>
      </c>
      <c r="D826" s="35">
        <v>1.0</v>
      </c>
      <c r="E826" s="7" t="s">
        <v>7</v>
      </c>
      <c r="F826" s="36">
        <v>75.1274968</v>
      </c>
      <c r="G826" s="34"/>
    </row>
    <row r="827">
      <c r="A827" s="37" t="s">
        <v>3</v>
      </c>
      <c r="B827" s="35" t="s">
        <v>418</v>
      </c>
      <c r="C827" s="36">
        <v>2023.0</v>
      </c>
      <c r="D827" s="35">
        <v>1.0</v>
      </c>
      <c r="E827" s="7" t="s">
        <v>7</v>
      </c>
      <c r="F827" s="36">
        <v>47.776559</v>
      </c>
      <c r="G827" s="34"/>
    </row>
    <row r="828">
      <c r="A828" s="37" t="s">
        <v>4</v>
      </c>
      <c r="B828" s="35" t="s">
        <v>401</v>
      </c>
      <c r="C828" s="36">
        <v>2023.0</v>
      </c>
      <c r="D828" s="35">
        <v>1.0</v>
      </c>
      <c r="E828" s="7" t="s">
        <v>7</v>
      </c>
      <c r="F828" s="36">
        <v>37.6395411</v>
      </c>
      <c r="G828" s="34"/>
    </row>
    <row r="829">
      <c r="A829" s="37" t="s">
        <v>5</v>
      </c>
      <c r="B829" s="35" t="s">
        <v>402</v>
      </c>
      <c r="C829" s="36">
        <v>2023.0</v>
      </c>
      <c r="D829" s="35">
        <v>1.0</v>
      </c>
      <c r="E829" s="7" t="s">
        <v>7</v>
      </c>
      <c r="F829" s="36">
        <v>52.3682169</v>
      </c>
      <c r="G829" s="34"/>
    </row>
    <row r="830">
      <c r="A830" s="37" t="s">
        <v>6</v>
      </c>
      <c r="B830" s="35" t="s">
        <v>403</v>
      </c>
      <c r="C830" s="36">
        <v>2023.0</v>
      </c>
      <c r="D830" s="35">
        <v>1.0</v>
      </c>
      <c r="E830" s="7" t="s">
        <v>7</v>
      </c>
      <c r="F830" s="36">
        <v>49.2685427</v>
      </c>
      <c r="G830" s="34"/>
    </row>
    <row r="831">
      <c r="A831" s="37" t="s">
        <v>7</v>
      </c>
      <c r="B831" s="35" t="s">
        <v>404</v>
      </c>
      <c r="C831" s="36">
        <v>2023.0</v>
      </c>
      <c r="D831" s="35">
        <v>1.0</v>
      </c>
      <c r="E831" s="7" t="s">
        <v>7</v>
      </c>
      <c r="F831" s="36">
        <v>52.0042194</v>
      </c>
      <c r="G831" s="34"/>
    </row>
    <row r="832">
      <c r="A832" s="37" t="s">
        <v>8</v>
      </c>
      <c r="B832" s="35" t="s">
        <v>408</v>
      </c>
      <c r="C832" s="36">
        <v>2023.0</v>
      </c>
      <c r="D832" s="35">
        <v>1.0</v>
      </c>
      <c r="E832" s="7" t="s">
        <v>7</v>
      </c>
      <c r="F832" s="36">
        <v>45.1237246</v>
      </c>
      <c r="G832" s="34"/>
    </row>
    <row r="833">
      <c r="A833" s="37" t="s">
        <v>9</v>
      </c>
      <c r="B833" s="35" t="s">
        <v>409</v>
      </c>
      <c r="C833" s="36">
        <v>2023.0</v>
      </c>
      <c r="D833" s="35">
        <v>1.0</v>
      </c>
      <c r="E833" s="7" t="s">
        <v>7</v>
      </c>
      <c r="F833" s="36">
        <v>61.600337</v>
      </c>
      <c r="G833" s="34"/>
    </row>
    <row r="834">
      <c r="A834" s="37" t="s">
        <v>10</v>
      </c>
      <c r="B834" s="35" t="s">
        <v>407</v>
      </c>
      <c r="C834" s="36">
        <v>2023.0</v>
      </c>
      <c r="D834" s="35">
        <v>1.0</v>
      </c>
      <c r="E834" s="7" t="s">
        <v>7</v>
      </c>
      <c r="F834" s="36">
        <v>43.7767053</v>
      </c>
      <c r="G834" s="34"/>
    </row>
    <row r="835">
      <c r="A835" s="37" t="s">
        <v>11</v>
      </c>
      <c r="B835" s="35" t="s">
        <v>406</v>
      </c>
      <c r="C835" s="36">
        <v>2023.0</v>
      </c>
      <c r="D835" s="35">
        <v>1.0</v>
      </c>
      <c r="E835" s="7" t="s">
        <v>7</v>
      </c>
      <c r="F835" s="36">
        <v>58.9560572</v>
      </c>
      <c r="G835" s="34"/>
    </row>
    <row r="836">
      <c r="A836" s="37" t="s">
        <v>12</v>
      </c>
      <c r="B836" s="35" t="s">
        <v>405</v>
      </c>
      <c r="C836" s="36">
        <v>2023.0</v>
      </c>
      <c r="D836" s="35">
        <v>1.0</v>
      </c>
      <c r="E836" s="7" t="s">
        <v>7</v>
      </c>
      <c r="F836" s="36">
        <v>64.9304849</v>
      </c>
      <c r="G836" s="34"/>
    </row>
    <row r="837">
      <c r="A837" s="37" t="s">
        <v>13</v>
      </c>
      <c r="B837" s="35" t="s">
        <v>410</v>
      </c>
      <c r="C837" s="36">
        <v>2023.0</v>
      </c>
      <c r="D837" s="35">
        <v>1.0</v>
      </c>
      <c r="E837" s="7" t="s">
        <v>7</v>
      </c>
      <c r="F837" s="36">
        <v>34.5123922</v>
      </c>
      <c r="G837" s="34"/>
    </row>
    <row r="838">
      <c r="A838" s="37" t="s">
        <v>14</v>
      </c>
      <c r="B838" s="35" t="s">
        <v>412</v>
      </c>
      <c r="C838" s="36">
        <v>2023.0</v>
      </c>
      <c r="D838" s="35">
        <v>1.0</v>
      </c>
      <c r="E838" s="7" t="s">
        <v>7</v>
      </c>
      <c r="F838" s="36">
        <v>34.6043767</v>
      </c>
      <c r="G838" s="34"/>
    </row>
    <row r="839">
      <c r="A839" s="37" t="s">
        <v>15</v>
      </c>
      <c r="B839" s="35" t="s">
        <v>411</v>
      </c>
      <c r="C839" s="36">
        <v>2023.0</v>
      </c>
      <c r="D839" s="35">
        <v>1.0</v>
      </c>
      <c r="E839" s="7" t="s">
        <v>7</v>
      </c>
      <c r="F839" s="36">
        <v>29.3128957</v>
      </c>
      <c r="G839" s="34"/>
    </row>
    <row r="840">
      <c r="A840" s="37" t="s">
        <v>16</v>
      </c>
      <c r="B840" s="35" t="s">
        <v>413</v>
      </c>
      <c r="C840" s="36">
        <v>2023.0</v>
      </c>
      <c r="D840" s="35">
        <v>1.0</v>
      </c>
      <c r="E840" s="7" t="s">
        <v>7</v>
      </c>
      <c r="F840" s="36">
        <v>33.7459605</v>
      </c>
      <c r="G840" s="34"/>
    </row>
    <row r="841">
      <c r="A841" s="37" t="s">
        <v>17</v>
      </c>
      <c r="B841" s="35" t="s">
        <v>414</v>
      </c>
      <c r="C841" s="36">
        <v>2023.0</v>
      </c>
      <c r="D841" s="35">
        <v>1.0</v>
      </c>
      <c r="E841" s="7" t="s">
        <v>7</v>
      </c>
      <c r="F841" s="36">
        <v>63.206231</v>
      </c>
      <c r="G841" s="34"/>
    </row>
    <row r="842">
      <c r="A842" s="37" t="s">
        <v>18</v>
      </c>
      <c r="B842" s="35" t="s">
        <v>415</v>
      </c>
      <c r="C842" s="36">
        <v>2023.0</v>
      </c>
      <c r="D842" s="35">
        <v>1.0</v>
      </c>
      <c r="E842" s="7" t="s">
        <v>7</v>
      </c>
      <c r="F842" s="36">
        <v>39.4908886</v>
      </c>
      <c r="G842" s="34"/>
    </row>
    <row r="843">
      <c r="A843" s="37" t="s">
        <v>19</v>
      </c>
      <c r="B843" s="35" t="s">
        <v>416</v>
      </c>
      <c r="C843" s="36">
        <v>2023.0</v>
      </c>
      <c r="D843" s="35">
        <v>1.0</v>
      </c>
      <c r="E843" s="7" t="s">
        <v>7</v>
      </c>
      <c r="F843" s="36">
        <v>34.1843837</v>
      </c>
      <c r="G843" s="34"/>
    </row>
    <row r="844">
      <c r="A844" s="37" t="s">
        <v>20</v>
      </c>
      <c r="B844" s="35" t="s">
        <v>417</v>
      </c>
      <c r="C844" s="36">
        <v>2023.0</v>
      </c>
      <c r="D844" s="35">
        <v>1.0</v>
      </c>
      <c r="E844" s="7" t="s">
        <v>7</v>
      </c>
      <c r="F844" s="36">
        <v>57.4068978</v>
      </c>
      <c r="G844" s="34"/>
    </row>
    <row r="845">
      <c r="A845" s="37" t="s">
        <v>21</v>
      </c>
      <c r="B845" s="35" t="s">
        <v>419</v>
      </c>
      <c r="C845" s="36">
        <v>2023.0</v>
      </c>
      <c r="D845" s="35">
        <v>1.0</v>
      </c>
      <c r="E845" s="7" t="s">
        <v>7</v>
      </c>
      <c r="F845" s="36">
        <v>56.9808543</v>
      </c>
      <c r="G845" s="34"/>
    </row>
    <row r="846">
      <c r="A846" s="37" t="s">
        <v>22</v>
      </c>
      <c r="B846" s="35" t="s">
        <v>420</v>
      </c>
      <c r="C846" s="36">
        <v>2023.0</v>
      </c>
      <c r="D846" s="35">
        <v>1.0</v>
      </c>
      <c r="E846" s="7" t="s">
        <v>7</v>
      </c>
      <c r="F846" s="36">
        <v>63.3440246</v>
      </c>
      <c r="G846" s="34"/>
    </row>
    <row r="847">
      <c r="A847" s="37" t="s">
        <v>23</v>
      </c>
      <c r="B847" s="35" t="s">
        <v>421</v>
      </c>
      <c r="C847" s="36">
        <v>2023.0</v>
      </c>
      <c r="D847" s="35">
        <v>1.0</v>
      </c>
      <c r="E847" s="7" t="s">
        <v>7</v>
      </c>
      <c r="F847" s="36">
        <v>36.7074971</v>
      </c>
      <c r="G847" s="34"/>
    </row>
    <row r="848">
      <c r="A848" s="37" t="s">
        <v>24</v>
      </c>
      <c r="B848" s="35" t="s">
        <v>422</v>
      </c>
      <c r="C848" s="36">
        <v>2023.0</v>
      </c>
      <c r="D848" s="35">
        <v>1.0</v>
      </c>
      <c r="E848" s="7" t="s">
        <v>7</v>
      </c>
      <c r="F848" s="36">
        <v>36.2502106</v>
      </c>
      <c r="G848" s="34"/>
    </row>
    <row r="849">
      <c r="A849" s="37" t="s">
        <v>25</v>
      </c>
      <c r="B849" s="35" t="s">
        <v>423</v>
      </c>
      <c r="C849" s="36">
        <v>2023.0</v>
      </c>
      <c r="D849" s="35">
        <v>1.0</v>
      </c>
      <c r="E849" s="7" t="s">
        <v>7</v>
      </c>
      <c r="F849" s="36">
        <v>50.4880844</v>
      </c>
      <c r="G849" s="34"/>
    </row>
    <row r="850">
      <c r="A850" s="37" t="s">
        <v>26</v>
      </c>
      <c r="B850" s="35" t="s">
        <v>424</v>
      </c>
      <c r="C850" s="36">
        <v>2023.0</v>
      </c>
      <c r="D850" s="35">
        <v>1.0</v>
      </c>
      <c r="E850" s="7" t="s">
        <v>7</v>
      </c>
      <c r="F850" s="36">
        <v>43.1800317</v>
      </c>
      <c r="G850" s="34"/>
    </row>
    <row r="851">
      <c r="A851" s="37" t="s">
        <v>27</v>
      </c>
      <c r="B851" s="35" t="s">
        <v>426</v>
      </c>
      <c r="C851" s="36">
        <v>2023.0</v>
      </c>
      <c r="D851" s="35">
        <v>1.0</v>
      </c>
      <c r="E851" s="7" t="s">
        <v>7</v>
      </c>
      <c r="F851" s="36">
        <v>45.1604017</v>
      </c>
      <c r="G851" s="34"/>
    </row>
    <row r="852">
      <c r="A852" s="37" t="s">
        <v>28</v>
      </c>
      <c r="B852" s="35" t="s">
        <v>425</v>
      </c>
      <c r="C852" s="36">
        <v>2023.0</v>
      </c>
      <c r="D852" s="35">
        <v>1.0</v>
      </c>
      <c r="E852" s="7" t="s">
        <v>7</v>
      </c>
      <c r="F852" s="36">
        <v>47.3986176</v>
      </c>
      <c r="G852" s="34"/>
    </row>
    <row r="853">
      <c r="A853" s="37" t="s">
        <v>29</v>
      </c>
      <c r="B853" s="35" t="s">
        <v>427</v>
      </c>
      <c r="C853" s="36">
        <v>2023.0</v>
      </c>
      <c r="D853" s="35">
        <v>1.0</v>
      </c>
      <c r="E853" s="7" t="s">
        <v>7</v>
      </c>
      <c r="F853" s="36">
        <v>67.0454823</v>
      </c>
      <c r="G853" s="34"/>
    </row>
    <row r="854">
      <c r="A854" s="37" t="s">
        <v>30</v>
      </c>
      <c r="B854" s="35" t="s">
        <v>428</v>
      </c>
      <c r="C854" s="36">
        <v>2023.0</v>
      </c>
      <c r="D854" s="35">
        <v>1.0</v>
      </c>
      <c r="E854" s="7" t="s">
        <v>7</v>
      </c>
      <c r="F854" s="36">
        <v>34.9625672</v>
      </c>
      <c r="G854" s="34"/>
    </row>
    <row r="855">
      <c r="A855" s="37" t="s">
        <v>31</v>
      </c>
      <c r="B855" s="35" t="s">
        <v>429</v>
      </c>
      <c r="C855" s="36">
        <v>2023.0</v>
      </c>
      <c r="D855" s="35">
        <v>1.0</v>
      </c>
      <c r="E855" s="7" t="s">
        <v>7</v>
      </c>
      <c r="F855" s="36">
        <v>38.7811438</v>
      </c>
      <c r="G855" s="34"/>
    </row>
    <row r="856">
      <c r="A856" s="37" t="s">
        <v>32</v>
      </c>
      <c r="B856" s="35" t="s">
        <v>430</v>
      </c>
      <c r="C856" s="36">
        <v>2023.0</v>
      </c>
      <c r="D856" s="35">
        <v>1.0</v>
      </c>
      <c r="E856" s="7" t="s">
        <v>7</v>
      </c>
      <c r="F856" s="36">
        <v>30.1987849</v>
      </c>
      <c r="G856" s="34"/>
    </row>
    <row r="857">
      <c r="A857" s="37" t="s">
        <v>33</v>
      </c>
      <c r="B857" s="35" t="s">
        <v>431</v>
      </c>
      <c r="C857" s="36">
        <v>2023.0</v>
      </c>
      <c r="D857" s="35">
        <v>1.0</v>
      </c>
      <c r="E857" s="7" t="s">
        <v>7</v>
      </c>
      <c r="F857" s="36">
        <v>51.9737355</v>
      </c>
      <c r="G857" s="34"/>
    </row>
    <row r="858">
      <c r="A858" s="37" t="s">
        <v>34</v>
      </c>
      <c r="B858" s="35" t="s">
        <v>432</v>
      </c>
      <c r="C858" s="36">
        <v>2023.0</v>
      </c>
      <c r="D858" s="35">
        <v>1.0</v>
      </c>
      <c r="E858" s="7" t="s">
        <v>7</v>
      </c>
      <c r="F858" s="36">
        <v>65.5001672</v>
      </c>
      <c r="G858" s="34"/>
    </row>
    <row r="859">
      <c r="A859" s="37" t="s">
        <v>35</v>
      </c>
      <c r="B859" s="35" t="s">
        <v>433</v>
      </c>
      <c r="C859" s="36">
        <v>2023.0</v>
      </c>
      <c r="D859" s="35">
        <v>1.0</v>
      </c>
      <c r="E859" s="7" t="s">
        <v>7</v>
      </c>
      <c r="F859" s="36">
        <v>37.7843226</v>
      </c>
      <c r="G859" s="34"/>
    </row>
    <row r="860">
      <c r="A860" s="37"/>
      <c r="B860" s="37"/>
      <c r="C860" s="38"/>
      <c r="D860" s="37"/>
      <c r="E860" s="37"/>
      <c r="F860" s="38"/>
      <c r="G860" s="34"/>
      <c r="H860" s="34"/>
    </row>
    <row r="861">
      <c r="A861" s="37"/>
      <c r="B861" s="37"/>
      <c r="C861" s="38"/>
      <c r="D861" s="37"/>
      <c r="E861" s="37"/>
      <c r="F861" s="38"/>
      <c r="G861" s="34"/>
      <c r="H861" s="34"/>
    </row>
    <row r="862">
      <c r="A862" s="37"/>
      <c r="B862" s="37"/>
      <c r="C862" s="38"/>
      <c r="D862" s="37"/>
      <c r="E862" s="37"/>
      <c r="F862" s="38"/>
      <c r="G862" s="34"/>
      <c r="H862" s="34"/>
    </row>
    <row r="863">
      <c r="A863" s="37"/>
      <c r="B863" s="37"/>
      <c r="C863" s="38"/>
      <c r="D863" s="37"/>
      <c r="E863" s="37"/>
      <c r="F863" s="38"/>
      <c r="G863" s="34"/>
      <c r="H863" s="34"/>
    </row>
    <row r="864">
      <c r="A864" s="37"/>
      <c r="B864" s="37"/>
      <c r="C864" s="38"/>
      <c r="D864" s="37"/>
      <c r="E864" s="37"/>
      <c r="F864" s="38"/>
      <c r="G864" s="34"/>
      <c r="H864" s="34"/>
    </row>
    <row r="865">
      <c r="A865" s="37"/>
      <c r="B865" s="37"/>
      <c r="C865" s="38"/>
      <c r="D865" s="37"/>
      <c r="E865" s="37"/>
      <c r="F865" s="38"/>
      <c r="G865" s="34"/>
      <c r="H865" s="34"/>
    </row>
    <row r="866">
      <c r="A866" s="37"/>
      <c r="B866" s="37"/>
      <c r="C866" s="38"/>
      <c r="D866" s="37"/>
      <c r="E866" s="37"/>
      <c r="F866" s="38"/>
      <c r="G866" s="34"/>
      <c r="H866" s="34"/>
    </row>
    <row r="867">
      <c r="A867" s="37"/>
      <c r="B867" s="37"/>
      <c r="C867" s="38"/>
      <c r="D867" s="37"/>
      <c r="E867" s="37"/>
      <c r="F867" s="38"/>
      <c r="G867" s="34"/>
      <c r="H867" s="34"/>
    </row>
    <row r="868">
      <c r="A868" s="37"/>
      <c r="B868" s="37"/>
      <c r="C868" s="38"/>
      <c r="D868" s="37"/>
      <c r="E868" s="37"/>
      <c r="F868" s="38"/>
      <c r="G868" s="34"/>
      <c r="H868" s="34"/>
    </row>
    <row r="869">
      <c r="A869" s="37"/>
      <c r="B869" s="37"/>
      <c r="C869" s="38"/>
      <c r="D869" s="37"/>
      <c r="E869" s="37"/>
      <c r="F869" s="38"/>
      <c r="G869" s="34"/>
      <c r="H869" s="34"/>
    </row>
    <row r="870">
      <c r="A870" s="37"/>
      <c r="B870" s="37"/>
      <c r="C870" s="38"/>
      <c r="D870" s="37"/>
      <c r="E870" s="37"/>
      <c r="F870" s="38"/>
      <c r="G870" s="34"/>
      <c r="H870" s="34"/>
    </row>
    <row r="871">
      <c r="A871" s="37"/>
      <c r="B871" s="37"/>
      <c r="C871" s="38"/>
      <c r="D871" s="37"/>
      <c r="E871" s="37"/>
      <c r="F871" s="38"/>
      <c r="G871" s="34"/>
      <c r="H871" s="34"/>
    </row>
    <row r="872">
      <c r="A872" s="37"/>
      <c r="B872" s="37"/>
      <c r="C872" s="38"/>
      <c r="D872" s="37"/>
      <c r="E872" s="37"/>
      <c r="F872" s="38"/>
      <c r="G872" s="34"/>
      <c r="H872" s="34"/>
    </row>
    <row r="873">
      <c r="A873" s="37"/>
      <c r="B873" s="37"/>
      <c r="C873" s="38"/>
      <c r="D873" s="37"/>
      <c r="E873" s="37"/>
      <c r="F873" s="38"/>
      <c r="G873" s="34"/>
      <c r="H873" s="34"/>
    </row>
    <row r="874">
      <c r="A874" s="37"/>
      <c r="B874" s="37"/>
      <c r="C874" s="38"/>
      <c r="D874" s="37"/>
      <c r="E874" s="37"/>
      <c r="F874" s="38"/>
      <c r="G874" s="34"/>
      <c r="H874" s="34"/>
    </row>
    <row r="875">
      <c r="A875" s="37"/>
      <c r="B875" s="37"/>
      <c r="C875" s="38"/>
      <c r="D875" s="37"/>
      <c r="E875" s="37"/>
      <c r="F875" s="38"/>
      <c r="G875" s="34"/>
      <c r="H875" s="34"/>
    </row>
    <row r="876">
      <c r="A876" s="37"/>
      <c r="B876" s="37"/>
      <c r="C876" s="38"/>
      <c r="D876" s="37"/>
      <c r="E876" s="37"/>
      <c r="F876" s="38"/>
      <c r="G876" s="34"/>
      <c r="H876" s="34"/>
    </row>
    <row r="877">
      <c r="A877" s="37"/>
      <c r="B877" s="37"/>
      <c r="C877" s="38"/>
      <c r="D877" s="37"/>
      <c r="E877" s="37"/>
      <c r="F877" s="38"/>
      <c r="G877" s="34"/>
      <c r="H877" s="34"/>
    </row>
    <row r="878">
      <c r="A878" s="37"/>
      <c r="B878" s="37"/>
      <c r="C878" s="38"/>
      <c r="D878" s="37"/>
      <c r="E878" s="37"/>
      <c r="F878" s="38"/>
      <c r="G878" s="34"/>
      <c r="H878" s="34"/>
    </row>
    <row r="879">
      <c r="A879" s="37"/>
      <c r="B879" s="37"/>
      <c r="C879" s="38"/>
      <c r="D879" s="37"/>
      <c r="E879" s="37"/>
      <c r="F879" s="38"/>
      <c r="G879" s="34"/>
      <c r="H879" s="34"/>
    </row>
    <row r="880">
      <c r="A880" s="37"/>
      <c r="B880" s="37"/>
      <c r="C880" s="38"/>
      <c r="D880" s="37"/>
      <c r="E880" s="37"/>
      <c r="F880" s="38"/>
      <c r="G880" s="34"/>
      <c r="H880" s="34"/>
    </row>
    <row r="881">
      <c r="A881" s="37"/>
      <c r="B881" s="37"/>
      <c r="C881" s="38"/>
      <c r="D881" s="37"/>
      <c r="E881" s="37"/>
      <c r="F881" s="38"/>
      <c r="G881" s="34"/>
      <c r="H881" s="34"/>
    </row>
    <row r="882">
      <c r="A882" s="37"/>
      <c r="B882" s="37"/>
      <c r="C882" s="38"/>
      <c r="D882" s="37"/>
      <c r="E882" s="37"/>
      <c r="F882" s="38"/>
      <c r="G882" s="34"/>
      <c r="H882" s="34"/>
    </row>
    <row r="883">
      <c r="A883" s="37"/>
      <c r="B883" s="37"/>
      <c r="C883" s="38"/>
      <c r="D883" s="37"/>
      <c r="E883" s="37"/>
      <c r="F883" s="38"/>
      <c r="G883" s="34"/>
      <c r="H883" s="34"/>
    </row>
    <row r="884">
      <c r="A884" s="37"/>
      <c r="B884" s="37"/>
      <c r="C884" s="38"/>
      <c r="D884" s="37"/>
      <c r="E884" s="37"/>
      <c r="F884" s="38"/>
      <c r="G884" s="34"/>
      <c r="H884" s="34"/>
    </row>
    <row r="885">
      <c r="A885" s="37"/>
      <c r="B885" s="37"/>
      <c r="C885" s="38"/>
      <c r="D885" s="37"/>
      <c r="E885" s="37"/>
      <c r="F885" s="38"/>
      <c r="G885" s="34"/>
      <c r="H885" s="34"/>
    </row>
    <row r="886">
      <c r="A886" s="37"/>
      <c r="B886" s="37"/>
      <c r="C886" s="38"/>
      <c r="D886" s="37"/>
      <c r="E886" s="37"/>
      <c r="F886" s="38"/>
      <c r="G886" s="34"/>
      <c r="H886" s="34"/>
    </row>
    <row r="887">
      <c r="A887" s="37"/>
      <c r="B887" s="37"/>
      <c r="C887" s="38"/>
      <c r="D887" s="37"/>
      <c r="E887" s="37"/>
      <c r="F887" s="38"/>
      <c r="G887" s="34"/>
      <c r="H887" s="34"/>
    </row>
    <row r="888">
      <c r="A888" s="37"/>
      <c r="B888" s="37"/>
      <c r="C888" s="38"/>
      <c r="D888" s="37"/>
      <c r="E888" s="37"/>
      <c r="F888" s="38"/>
      <c r="G888" s="34"/>
      <c r="H888" s="34"/>
    </row>
    <row r="889">
      <c r="A889" s="37"/>
      <c r="B889" s="37"/>
      <c r="C889" s="38"/>
      <c r="D889" s="37"/>
      <c r="E889" s="37"/>
      <c r="F889" s="38"/>
      <c r="G889" s="34"/>
      <c r="H889" s="34"/>
    </row>
    <row r="890">
      <c r="A890" s="37"/>
      <c r="B890" s="37"/>
      <c r="C890" s="38"/>
      <c r="D890" s="37"/>
      <c r="E890" s="37"/>
      <c r="F890" s="38"/>
      <c r="G890" s="34"/>
      <c r="H890" s="34"/>
    </row>
    <row r="891">
      <c r="A891" s="37"/>
      <c r="B891" s="37"/>
      <c r="C891" s="38"/>
      <c r="D891" s="37"/>
      <c r="E891" s="37"/>
      <c r="F891" s="38"/>
      <c r="G891" s="34"/>
      <c r="H891" s="34"/>
    </row>
    <row r="892">
      <c r="A892" s="37"/>
      <c r="B892" s="37"/>
      <c r="C892" s="38"/>
      <c r="D892" s="37"/>
      <c r="E892" s="37"/>
      <c r="F892" s="38"/>
      <c r="G892" s="34"/>
      <c r="H892" s="34"/>
    </row>
    <row r="893">
      <c r="A893" s="37"/>
      <c r="B893" s="37"/>
      <c r="C893" s="38"/>
      <c r="D893" s="37"/>
      <c r="E893" s="37"/>
      <c r="F893" s="38"/>
      <c r="G893" s="34"/>
      <c r="H893" s="34"/>
    </row>
    <row r="894">
      <c r="A894" s="37"/>
      <c r="B894" s="37"/>
      <c r="C894" s="38"/>
      <c r="D894" s="37"/>
      <c r="E894" s="37"/>
      <c r="F894" s="38"/>
      <c r="G894" s="34"/>
      <c r="H894" s="34"/>
    </row>
    <row r="895">
      <c r="A895" s="37"/>
      <c r="B895" s="37"/>
      <c r="C895" s="38"/>
      <c r="D895" s="37"/>
      <c r="E895" s="37"/>
      <c r="F895" s="38"/>
      <c r="G895" s="34"/>
      <c r="H895" s="34"/>
    </row>
    <row r="896">
      <c r="A896" s="37"/>
      <c r="B896" s="37"/>
      <c r="C896" s="38"/>
      <c r="D896" s="37"/>
      <c r="E896" s="37"/>
      <c r="F896" s="38"/>
      <c r="G896" s="34"/>
      <c r="H896" s="34"/>
    </row>
    <row r="897">
      <c r="A897" s="37"/>
      <c r="B897" s="37"/>
      <c r="C897" s="38"/>
      <c r="D897" s="37"/>
      <c r="E897" s="37"/>
      <c r="F897" s="38"/>
      <c r="G897" s="34"/>
      <c r="H897" s="34"/>
    </row>
    <row r="898">
      <c r="A898" s="37"/>
      <c r="B898" s="37"/>
      <c r="C898" s="38"/>
      <c r="D898" s="37"/>
      <c r="E898" s="37"/>
      <c r="F898" s="38"/>
      <c r="G898" s="34"/>
      <c r="H898" s="34"/>
    </row>
    <row r="899">
      <c r="A899" s="37"/>
      <c r="B899" s="37"/>
      <c r="C899" s="38"/>
      <c r="D899" s="37"/>
      <c r="E899" s="37"/>
      <c r="F899" s="38"/>
      <c r="G899" s="34"/>
      <c r="H899" s="34"/>
    </row>
    <row r="900">
      <c r="A900" s="37"/>
      <c r="B900" s="37"/>
      <c r="C900" s="38"/>
      <c r="D900" s="37"/>
      <c r="E900" s="37"/>
      <c r="F900" s="38"/>
      <c r="G900" s="34"/>
      <c r="H900" s="34"/>
    </row>
    <row r="901">
      <c r="A901" s="37"/>
      <c r="B901" s="37"/>
      <c r="C901" s="38"/>
      <c r="D901" s="37"/>
      <c r="E901" s="37"/>
      <c r="F901" s="38"/>
      <c r="G901" s="34"/>
      <c r="H901" s="34"/>
    </row>
    <row r="902">
      <c r="A902" s="37"/>
      <c r="B902" s="37"/>
      <c r="C902" s="38"/>
      <c r="D902" s="37"/>
      <c r="E902" s="37"/>
      <c r="F902" s="38"/>
      <c r="G902" s="34"/>
      <c r="H902" s="34"/>
    </row>
    <row r="903">
      <c r="A903" s="37"/>
      <c r="B903" s="37"/>
      <c r="C903" s="38"/>
      <c r="D903" s="37"/>
      <c r="E903" s="37"/>
      <c r="F903" s="38"/>
      <c r="G903" s="34"/>
      <c r="H903" s="34"/>
    </row>
    <row r="904">
      <c r="A904" s="37"/>
      <c r="B904" s="37"/>
      <c r="C904" s="38"/>
      <c r="D904" s="37"/>
      <c r="E904" s="37"/>
      <c r="F904" s="38"/>
      <c r="G904" s="34"/>
      <c r="H904" s="34"/>
    </row>
    <row r="905">
      <c r="A905" s="37"/>
      <c r="B905" s="37"/>
      <c r="C905" s="38"/>
      <c r="D905" s="37"/>
      <c r="E905" s="37"/>
      <c r="F905" s="38"/>
      <c r="G905" s="34"/>
      <c r="H905" s="34"/>
    </row>
    <row r="906">
      <c r="A906" s="37"/>
      <c r="B906" s="37"/>
      <c r="C906" s="38"/>
      <c r="D906" s="37"/>
      <c r="E906" s="37"/>
      <c r="F906" s="38"/>
      <c r="G906" s="34"/>
      <c r="H906" s="34"/>
    </row>
    <row r="907">
      <c r="A907" s="37"/>
      <c r="B907" s="37"/>
      <c r="C907" s="38"/>
      <c r="D907" s="37"/>
      <c r="E907" s="37"/>
      <c r="F907" s="38"/>
      <c r="G907" s="34"/>
      <c r="H907" s="34"/>
    </row>
    <row r="908">
      <c r="A908" s="37"/>
      <c r="B908" s="37"/>
      <c r="C908" s="38"/>
      <c r="D908" s="37"/>
      <c r="E908" s="37"/>
      <c r="F908" s="38"/>
      <c r="G908" s="34"/>
      <c r="H908" s="34"/>
    </row>
    <row r="909">
      <c r="A909" s="37"/>
      <c r="B909" s="37"/>
      <c r="C909" s="38"/>
      <c r="D909" s="37"/>
      <c r="E909" s="37"/>
      <c r="F909" s="38"/>
      <c r="G909" s="34"/>
      <c r="H909" s="34"/>
    </row>
    <row r="910">
      <c r="A910" s="37"/>
      <c r="B910" s="37"/>
      <c r="C910" s="38"/>
      <c r="D910" s="37"/>
      <c r="E910" s="37"/>
      <c r="F910" s="38"/>
      <c r="G910" s="34"/>
      <c r="H910" s="34"/>
    </row>
    <row r="911">
      <c r="A911" s="37"/>
      <c r="B911" s="37"/>
      <c r="C911" s="38"/>
      <c r="D911" s="37"/>
      <c r="E911" s="37"/>
      <c r="F911" s="38"/>
      <c r="G911" s="34"/>
      <c r="H911" s="34"/>
    </row>
    <row r="912">
      <c r="A912" s="37"/>
      <c r="B912" s="37"/>
      <c r="C912" s="38"/>
      <c r="D912" s="37"/>
      <c r="E912" s="37"/>
      <c r="F912" s="38"/>
      <c r="G912" s="34"/>
      <c r="H912" s="34"/>
    </row>
    <row r="913">
      <c r="A913" s="37"/>
      <c r="B913" s="37"/>
      <c r="C913" s="38"/>
      <c r="D913" s="37"/>
      <c r="E913" s="37"/>
      <c r="F913" s="38"/>
      <c r="G913" s="34"/>
      <c r="H913" s="34"/>
    </row>
    <row r="914">
      <c r="A914" s="37"/>
      <c r="B914" s="37"/>
      <c r="C914" s="38"/>
      <c r="D914" s="37"/>
      <c r="E914" s="37"/>
      <c r="F914" s="38"/>
      <c r="G914" s="34"/>
      <c r="H914" s="34"/>
    </row>
    <row r="915">
      <c r="A915" s="37"/>
      <c r="B915" s="37"/>
      <c r="C915" s="38"/>
      <c r="D915" s="37"/>
      <c r="E915" s="37"/>
      <c r="F915" s="38"/>
      <c r="G915" s="34"/>
      <c r="H915" s="34"/>
    </row>
    <row r="916">
      <c r="A916" s="37"/>
      <c r="B916" s="37"/>
      <c r="C916" s="38"/>
      <c r="D916" s="37"/>
      <c r="E916" s="37"/>
      <c r="F916" s="38"/>
      <c r="G916" s="34"/>
      <c r="H916" s="34"/>
    </row>
    <row r="917">
      <c r="A917" s="37"/>
      <c r="B917" s="37"/>
      <c r="C917" s="38"/>
      <c r="D917" s="37"/>
      <c r="E917" s="37"/>
      <c r="F917" s="38"/>
      <c r="G917" s="34"/>
      <c r="H917" s="34"/>
    </row>
    <row r="918">
      <c r="A918" s="37"/>
      <c r="B918" s="37"/>
      <c r="C918" s="38"/>
      <c r="D918" s="37"/>
      <c r="E918" s="37"/>
      <c r="F918" s="38"/>
      <c r="G918" s="34"/>
      <c r="H918" s="34"/>
    </row>
    <row r="919">
      <c r="A919" s="37"/>
      <c r="B919" s="37"/>
      <c r="C919" s="38"/>
      <c r="D919" s="37"/>
      <c r="E919" s="37"/>
      <c r="F919" s="38"/>
      <c r="G919" s="34"/>
      <c r="H919" s="34"/>
    </row>
    <row r="920">
      <c r="A920" s="37"/>
      <c r="B920" s="37"/>
      <c r="C920" s="38"/>
      <c r="D920" s="37"/>
      <c r="E920" s="37"/>
      <c r="F920" s="38"/>
      <c r="G920" s="34"/>
      <c r="H920" s="34"/>
    </row>
    <row r="921">
      <c r="A921" s="37"/>
      <c r="B921" s="37"/>
      <c r="C921" s="38"/>
      <c r="D921" s="37"/>
      <c r="E921" s="37"/>
      <c r="F921" s="38"/>
      <c r="G921" s="34"/>
      <c r="H921" s="34"/>
    </row>
    <row r="922">
      <c r="A922" s="37"/>
      <c r="B922" s="37"/>
      <c r="C922" s="38"/>
      <c r="D922" s="37"/>
      <c r="E922" s="37"/>
      <c r="F922" s="38"/>
      <c r="G922" s="34"/>
      <c r="H922" s="34"/>
    </row>
    <row r="923">
      <c r="A923" s="37"/>
      <c r="B923" s="37"/>
      <c r="C923" s="38"/>
      <c r="D923" s="37"/>
      <c r="E923" s="37"/>
      <c r="F923" s="38"/>
      <c r="G923" s="34"/>
      <c r="H923" s="34"/>
    </row>
    <row r="924">
      <c r="A924" s="37"/>
      <c r="B924" s="37"/>
      <c r="C924" s="38"/>
      <c r="D924" s="37"/>
      <c r="E924" s="37"/>
      <c r="F924" s="38"/>
      <c r="G924" s="34"/>
      <c r="H924" s="34"/>
    </row>
    <row r="925">
      <c r="A925" s="37"/>
      <c r="B925" s="37"/>
      <c r="C925" s="38"/>
      <c r="D925" s="37"/>
      <c r="E925" s="37"/>
      <c r="F925" s="38"/>
      <c r="G925" s="34"/>
      <c r="H925" s="34"/>
    </row>
    <row r="926">
      <c r="A926" s="37"/>
      <c r="B926" s="37"/>
      <c r="C926" s="38"/>
      <c r="D926" s="37"/>
      <c r="E926" s="37"/>
      <c r="F926" s="38"/>
      <c r="G926" s="34"/>
      <c r="H926" s="34"/>
    </row>
    <row r="927">
      <c r="A927" s="37"/>
      <c r="B927" s="37"/>
      <c r="C927" s="38"/>
      <c r="D927" s="37"/>
      <c r="E927" s="37"/>
      <c r="F927" s="38"/>
      <c r="G927" s="34"/>
      <c r="H927" s="34"/>
    </row>
    <row r="928">
      <c r="A928" s="37"/>
      <c r="B928" s="37"/>
      <c r="C928" s="38"/>
      <c r="D928" s="37"/>
      <c r="E928" s="37"/>
      <c r="F928" s="38"/>
      <c r="G928" s="34"/>
      <c r="H928" s="34"/>
    </row>
    <row r="929">
      <c r="A929" s="37"/>
      <c r="B929" s="37"/>
      <c r="C929" s="38"/>
      <c r="D929" s="37"/>
      <c r="E929" s="37"/>
      <c r="F929" s="38"/>
      <c r="G929" s="34"/>
      <c r="H929" s="34"/>
    </row>
    <row r="930">
      <c r="A930" s="37"/>
      <c r="B930" s="37"/>
      <c r="C930" s="38"/>
      <c r="D930" s="37"/>
      <c r="E930" s="37"/>
      <c r="F930" s="38"/>
      <c r="G930" s="34"/>
      <c r="H930" s="34"/>
    </row>
    <row r="931">
      <c r="A931" s="37"/>
      <c r="B931" s="37"/>
      <c r="C931" s="38"/>
      <c r="D931" s="37"/>
      <c r="E931" s="37"/>
      <c r="F931" s="38"/>
      <c r="G931" s="34"/>
      <c r="H931" s="34"/>
    </row>
    <row r="932">
      <c r="A932" s="37"/>
      <c r="B932" s="37"/>
      <c r="C932" s="38"/>
      <c r="D932" s="37"/>
      <c r="E932" s="37"/>
      <c r="F932" s="38"/>
      <c r="G932" s="34"/>
      <c r="H932" s="34"/>
    </row>
    <row r="933">
      <c r="A933" s="37"/>
      <c r="B933" s="37"/>
      <c r="C933" s="38"/>
      <c r="D933" s="37"/>
      <c r="E933" s="37"/>
      <c r="F933" s="38"/>
      <c r="G933" s="34"/>
      <c r="H933" s="34"/>
    </row>
    <row r="934">
      <c r="A934" s="37"/>
      <c r="B934" s="37"/>
      <c r="C934" s="38"/>
      <c r="D934" s="37"/>
      <c r="E934" s="37"/>
      <c r="F934" s="38"/>
      <c r="G934" s="34"/>
      <c r="H934" s="34"/>
    </row>
    <row r="935">
      <c r="A935" s="37"/>
      <c r="B935" s="37"/>
      <c r="C935" s="38"/>
      <c r="D935" s="37"/>
      <c r="E935" s="37"/>
      <c r="F935" s="38"/>
      <c r="G935" s="34"/>
      <c r="H935" s="34"/>
    </row>
    <row r="936">
      <c r="A936" s="37"/>
      <c r="B936" s="37"/>
      <c r="C936" s="38"/>
      <c r="D936" s="37"/>
      <c r="E936" s="37"/>
      <c r="F936" s="38"/>
      <c r="G936" s="34"/>
      <c r="H936" s="34"/>
    </row>
    <row r="937">
      <c r="A937" s="37"/>
      <c r="B937" s="37"/>
      <c r="C937" s="38"/>
      <c r="D937" s="37"/>
      <c r="E937" s="37"/>
      <c r="F937" s="38"/>
      <c r="G937" s="34"/>
      <c r="H937" s="34"/>
    </row>
    <row r="938">
      <c r="A938" s="37"/>
      <c r="B938" s="37"/>
      <c r="C938" s="38"/>
      <c r="D938" s="37"/>
      <c r="E938" s="37"/>
      <c r="F938" s="38"/>
      <c r="G938" s="34"/>
      <c r="H938" s="34"/>
    </row>
    <row r="939">
      <c r="A939" s="37"/>
      <c r="B939" s="37"/>
      <c r="C939" s="38"/>
      <c r="D939" s="37"/>
      <c r="E939" s="37"/>
      <c r="F939" s="38"/>
      <c r="G939" s="34"/>
      <c r="H939" s="34"/>
    </row>
    <row r="940">
      <c r="A940" s="37"/>
      <c r="B940" s="37"/>
      <c r="C940" s="38"/>
      <c r="D940" s="37"/>
      <c r="E940" s="37"/>
      <c r="F940" s="38"/>
      <c r="G940" s="34"/>
      <c r="H940" s="34"/>
    </row>
    <row r="941">
      <c r="A941" s="37"/>
      <c r="B941" s="37"/>
      <c r="C941" s="38"/>
      <c r="D941" s="37"/>
      <c r="E941" s="37"/>
      <c r="F941" s="38"/>
      <c r="G941" s="34"/>
      <c r="H941" s="34"/>
    </row>
    <row r="942">
      <c r="A942" s="37"/>
      <c r="B942" s="37"/>
      <c r="C942" s="38"/>
      <c r="D942" s="37"/>
      <c r="E942" s="37"/>
      <c r="F942" s="38"/>
      <c r="G942" s="34"/>
      <c r="H942" s="34"/>
    </row>
    <row r="943">
      <c r="A943" s="37"/>
      <c r="B943" s="37"/>
      <c r="C943" s="38"/>
      <c r="D943" s="37"/>
      <c r="E943" s="37"/>
      <c r="F943" s="38"/>
      <c r="G943" s="34"/>
      <c r="H943" s="34"/>
    </row>
    <row r="944">
      <c r="A944" s="37"/>
      <c r="B944" s="37"/>
      <c r="C944" s="38"/>
      <c r="D944" s="37"/>
      <c r="E944" s="37"/>
      <c r="F944" s="38"/>
      <c r="G944" s="34"/>
      <c r="H944" s="34"/>
    </row>
    <row r="945">
      <c r="A945" s="37"/>
      <c r="B945" s="37"/>
      <c r="C945" s="38"/>
      <c r="D945" s="37"/>
      <c r="E945" s="37"/>
      <c r="F945" s="38"/>
      <c r="G945" s="34"/>
      <c r="H945" s="34"/>
    </row>
    <row r="946">
      <c r="A946" s="37"/>
      <c r="B946" s="37"/>
      <c r="C946" s="38"/>
      <c r="D946" s="37"/>
      <c r="E946" s="37"/>
      <c r="F946" s="38"/>
      <c r="G946" s="34"/>
      <c r="H946" s="34"/>
    </row>
    <row r="947">
      <c r="A947" s="37"/>
      <c r="B947" s="37"/>
      <c r="C947" s="38"/>
      <c r="D947" s="37"/>
      <c r="E947" s="37"/>
      <c r="F947" s="38"/>
      <c r="G947" s="34"/>
      <c r="H947" s="34"/>
    </row>
    <row r="948">
      <c r="A948" s="37"/>
      <c r="B948" s="37"/>
      <c r="C948" s="38"/>
      <c r="D948" s="37"/>
      <c r="E948" s="37"/>
      <c r="F948" s="38"/>
      <c r="G948" s="34"/>
      <c r="H948" s="34"/>
    </row>
    <row r="949">
      <c r="A949" s="37"/>
      <c r="B949" s="37"/>
      <c r="C949" s="38"/>
      <c r="D949" s="37"/>
      <c r="E949" s="37"/>
      <c r="F949" s="38"/>
      <c r="G949" s="34"/>
      <c r="H949" s="34"/>
    </row>
    <row r="950">
      <c r="A950" s="37"/>
      <c r="B950" s="37"/>
      <c r="C950" s="38"/>
      <c r="D950" s="37"/>
      <c r="E950" s="37"/>
      <c r="F950" s="38"/>
      <c r="G950" s="34"/>
      <c r="H950" s="34"/>
    </row>
    <row r="951">
      <c r="A951" s="37"/>
      <c r="B951" s="37"/>
      <c r="C951" s="38"/>
      <c r="D951" s="37"/>
      <c r="E951" s="37"/>
      <c r="F951" s="38"/>
      <c r="G951" s="34"/>
      <c r="H951" s="34"/>
    </row>
    <row r="952">
      <c r="A952" s="37"/>
      <c r="B952" s="37"/>
      <c r="C952" s="38"/>
      <c r="D952" s="37"/>
      <c r="E952" s="37"/>
      <c r="F952" s="38"/>
      <c r="G952" s="34"/>
      <c r="H952" s="34"/>
    </row>
    <row r="953">
      <c r="A953" s="37"/>
      <c r="B953" s="37"/>
      <c r="C953" s="38"/>
      <c r="D953" s="37"/>
      <c r="E953" s="37"/>
      <c r="F953" s="38"/>
      <c r="G953" s="34"/>
      <c r="H953" s="34"/>
    </row>
    <row r="954">
      <c r="A954" s="37"/>
      <c r="B954" s="37"/>
      <c r="C954" s="38"/>
      <c r="D954" s="37"/>
      <c r="E954" s="37"/>
      <c r="F954" s="38"/>
      <c r="G954" s="34"/>
      <c r="H954" s="34"/>
    </row>
    <row r="955">
      <c r="A955" s="37"/>
      <c r="B955" s="37"/>
      <c r="C955" s="38"/>
      <c r="D955" s="37"/>
      <c r="E955" s="37"/>
      <c r="F955" s="38"/>
      <c r="G955" s="34"/>
      <c r="H955" s="34"/>
    </row>
    <row r="956">
      <c r="A956" s="37"/>
      <c r="B956" s="37"/>
      <c r="C956" s="38"/>
      <c r="D956" s="37"/>
      <c r="E956" s="37"/>
      <c r="F956" s="38"/>
      <c r="G956" s="34"/>
      <c r="H956" s="34"/>
    </row>
    <row r="957">
      <c r="A957" s="37"/>
      <c r="B957" s="37"/>
      <c r="C957" s="38"/>
      <c r="D957" s="37"/>
      <c r="E957" s="37"/>
      <c r="F957" s="38"/>
      <c r="G957" s="34"/>
      <c r="H957" s="34"/>
    </row>
    <row r="958">
      <c r="A958" s="37"/>
      <c r="B958" s="37"/>
      <c r="C958" s="38"/>
      <c r="D958" s="37"/>
      <c r="E958" s="37"/>
      <c r="F958" s="38"/>
      <c r="G958" s="34"/>
      <c r="H958" s="34"/>
    </row>
    <row r="959">
      <c r="A959" s="37"/>
      <c r="B959" s="37"/>
      <c r="C959" s="38"/>
      <c r="D959" s="37"/>
      <c r="E959" s="37"/>
      <c r="F959" s="38"/>
      <c r="G959" s="34"/>
      <c r="H959" s="34"/>
    </row>
    <row r="960">
      <c r="A960" s="37"/>
      <c r="B960" s="37"/>
      <c r="C960" s="38"/>
      <c r="D960" s="37"/>
      <c r="E960" s="37"/>
      <c r="F960" s="38"/>
      <c r="G960" s="34"/>
      <c r="H960" s="34"/>
    </row>
    <row r="961">
      <c r="A961" s="37"/>
      <c r="B961" s="37"/>
      <c r="C961" s="38"/>
      <c r="D961" s="37"/>
      <c r="E961" s="37"/>
      <c r="F961" s="38"/>
      <c r="G961" s="34"/>
      <c r="H961" s="34"/>
    </row>
    <row r="962">
      <c r="A962" s="37"/>
      <c r="B962" s="37"/>
      <c r="C962" s="38"/>
      <c r="D962" s="37"/>
      <c r="E962" s="37"/>
      <c r="F962" s="38"/>
      <c r="G962" s="34"/>
      <c r="H962" s="34"/>
    </row>
    <row r="963">
      <c r="A963" s="37"/>
      <c r="B963" s="37"/>
      <c r="C963" s="38"/>
      <c r="D963" s="37"/>
      <c r="E963" s="37"/>
      <c r="F963" s="38"/>
      <c r="G963" s="34"/>
      <c r="H963" s="34"/>
    </row>
    <row r="964">
      <c r="A964" s="37"/>
      <c r="B964" s="37"/>
      <c r="C964" s="38"/>
      <c r="D964" s="37"/>
      <c r="E964" s="37"/>
      <c r="F964" s="38"/>
      <c r="G964" s="34"/>
      <c r="H964" s="34"/>
    </row>
    <row r="965">
      <c r="A965" s="37"/>
      <c r="B965" s="37"/>
      <c r="C965" s="38"/>
      <c r="D965" s="37"/>
      <c r="E965" s="37"/>
      <c r="F965" s="38"/>
      <c r="G965" s="34"/>
      <c r="H965" s="34"/>
    </row>
    <row r="966">
      <c r="A966" s="37"/>
      <c r="B966" s="37"/>
      <c r="C966" s="38"/>
      <c r="D966" s="37"/>
      <c r="E966" s="37"/>
      <c r="F966" s="38"/>
      <c r="G966" s="34"/>
      <c r="H966" s="34"/>
    </row>
    <row r="967">
      <c r="A967" s="37"/>
      <c r="B967" s="37"/>
      <c r="C967" s="38"/>
      <c r="D967" s="37"/>
      <c r="E967" s="37"/>
      <c r="F967" s="38"/>
      <c r="G967" s="34"/>
      <c r="H967" s="34"/>
    </row>
    <row r="968">
      <c r="A968" s="37"/>
      <c r="B968" s="37"/>
      <c r="C968" s="38"/>
      <c r="D968" s="37"/>
      <c r="E968" s="37"/>
      <c r="F968" s="38"/>
      <c r="G968" s="34"/>
      <c r="H968" s="34"/>
    </row>
    <row r="969">
      <c r="A969" s="37"/>
      <c r="B969" s="37"/>
      <c r="C969" s="38"/>
      <c r="D969" s="37"/>
      <c r="E969" s="37"/>
      <c r="F969" s="38"/>
      <c r="G969" s="34"/>
      <c r="H969" s="34"/>
    </row>
    <row r="970">
      <c r="A970" s="37"/>
      <c r="B970" s="37"/>
      <c r="C970" s="38"/>
      <c r="D970" s="37"/>
      <c r="E970" s="37"/>
      <c r="F970" s="38"/>
      <c r="G970" s="34"/>
      <c r="H970" s="34"/>
    </row>
    <row r="971">
      <c r="A971" s="37"/>
      <c r="B971" s="37"/>
      <c r="C971" s="38"/>
      <c r="D971" s="37"/>
      <c r="E971" s="37"/>
      <c r="F971" s="38"/>
      <c r="G971" s="34"/>
      <c r="H971" s="34"/>
    </row>
    <row r="972">
      <c r="A972" s="37"/>
      <c r="B972" s="37"/>
      <c r="C972" s="38"/>
      <c r="D972" s="37"/>
      <c r="E972" s="37"/>
      <c r="F972" s="38"/>
      <c r="G972" s="34"/>
      <c r="H972" s="34"/>
    </row>
    <row r="973">
      <c r="A973" s="37"/>
      <c r="B973" s="37"/>
      <c r="C973" s="38"/>
      <c r="D973" s="37"/>
      <c r="E973" s="37"/>
      <c r="F973" s="38"/>
      <c r="G973" s="34"/>
      <c r="H973" s="34"/>
    </row>
    <row r="974">
      <c r="A974" s="37"/>
      <c r="B974" s="37"/>
      <c r="C974" s="38"/>
      <c r="D974" s="37"/>
      <c r="E974" s="37"/>
      <c r="F974" s="38"/>
      <c r="G974" s="34"/>
      <c r="H974" s="34"/>
    </row>
    <row r="975">
      <c r="A975" s="37"/>
      <c r="B975" s="37"/>
      <c r="C975" s="38"/>
      <c r="D975" s="37"/>
      <c r="E975" s="37"/>
      <c r="F975" s="38"/>
      <c r="G975" s="34"/>
      <c r="H975" s="34"/>
    </row>
    <row r="976">
      <c r="A976" s="37"/>
      <c r="B976" s="37"/>
      <c r="C976" s="38"/>
      <c r="D976" s="37"/>
      <c r="E976" s="37"/>
      <c r="F976" s="38"/>
      <c r="G976" s="34"/>
      <c r="H976" s="34"/>
    </row>
    <row r="977">
      <c r="A977" s="37"/>
      <c r="B977" s="37"/>
      <c r="C977" s="38"/>
      <c r="D977" s="37"/>
      <c r="E977" s="37"/>
      <c r="F977" s="38"/>
      <c r="G977" s="34"/>
      <c r="H977" s="34"/>
    </row>
    <row r="978">
      <c r="A978" s="37"/>
      <c r="B978" s="37"/>
      <c r="C978" s="38"/>
      <c r="D978" s="37"/>
      <c r="E978" s="37"/>
      <c r="F978" s="38"/>
      <c r="G978" s="34"/>
      <c r="H978" s="34"/>
    </row>
    <row r="979">
      <c r="A979" s="37"/>
      <c r="B979" s="37"/>
      <c r="C979" s="38"/>
      <c r="D979" s="37"/>
      <c r="E979" s="37"/>
      <c r="F979" s="38"/>
      <c r="G979" s="34"/>
      <c r="H979" s="34"/>
    </row>
    <row r="980">
      <c r="A980" s="37"/>
      <c r="B980" s="37"/>
      <c r="C980" s="38"/>
      <c r="D980" s="37"/>
      <c r="E980" s="37"/>
      <c r="F980" s="38"/>
      <c r="G980" s="34"/>
      <c r="H980" s="34"/>
    </row>
    <row r="981">
      <c r="A981" s="37"/>
      <c r="B981" s="37"/>
      <c r="C981" s="38"/>
      <c r="D981" s="37"/>
      <c r="E981" s="37"/>
      <c r="F981" s="38"/>
      <c r="G981" s="34"/>
      <c r="H981" s="34"/>
    </row>
    <row r="982">
      <c r="A982" s="37"/>
      <c r="B982" s="37"/>
      <c r="C982" s="38"/>
      <c r="D982" s="37"/>
      <c r="E982" s="37"/>
      <c r="F982" s="38"/>
      <c r="G982" s="34"/>
      <c r="H982" s="34"/>
    </row>
    <row r="983">
      <c r="A983" s="37"/>
      <c r="B983" s="37"/>
      <c r="C983" s="38"/>
      <c r="D983" s="37"/>
      <c r="E983" s="37"/>
      <c r="F983" s="38"/>
      <c r="G983" s="34"/>
      <c r="H983" s="34"/>
    </row>
    <row r="984">
      <c r="A984" s="37"/>
      <c r="B984" s="37"/>
      <c r="C984" s="38"/>
      <c r="D984" s="37"/>
      <c r="E984" s="37"/>
      <c r="F984" s="38"/>
      <c r="G984" s="34"/>
      <c r="H984" s="34"/>
    </row>
    <row r="985">
      <c r="A985" s="37"/>
      <c r="B985" s="37"/>
      <c r="C985" s="38"/>
      <c r="D985" s="37"/>
      <c r="E985" s="37"/>
      <c r="F985" s="38"/>
      <c r="G985" s="34"/>
      <c r="H985" s="34"/>
    </row>
    <row r="986">
      <c r="A986" s="37"/>
      <c r="B986" s="37"/>
      <c r="C986" s="38"/>
      <c r="D986" s="37"/>
      <c r="E986" s="37"/>
      <c r="F986" s="38"/>
      <c r="G986" s="34"/>
      <c r="H986" s="34"/>
    </row>
    <row r="987">
      <c r="A987" s="37"/>
      <c r="B987" s="37"/>
      <c r="C987" s="38"/>
      <c r="D987" s="37"/>
      <c r="E987" s="37"/>
      <c r="F987" s="38"/>
      <c r="G987" s="34"/>
      <c r="H987" s="34"/>
    </row>
    <row r="988">
      <c r="A988" s="37"/>
      <c r="B988" s="37"/>
      <c r="C988" s="38"/>
      <c r="D988" s="37"/>
      <c r="E988" s="37"/>
      <c r="F988" s="38"/>
      <c r="G988" s="34"/>
      <c r="H988" s="34"/>
    </row>
    <row r="989">
      <c r="A989" s="37"/>
      <c r="B989" s="37"/>
      <c r="C989" s="38"/>
      <c r="D989" s="37"/>
      <c r="E989" s="37"/>
      <c r="F989" s="38"/>
      <c r="G989" s="34"/>
      <c r="H989" s="34"/>
    </row>
    <row r="990">
      <c r="A990" s="37"/>
      <c r="B990" s="37"/>
      <c r="C990" s="38"/>
      <c r="D990" s="37"/>
      <c r="E990" s="37"/>
      <c r="F990" s="38"/>
      <c r="G990" s="34"/>
      <c r="H990" s="34"/>
    </row>
    <row r="991">
      <c r="A991" s="37"/>
      <c r="B991" s="37"/>
      <c r="C991" s="38"/>
      <c r="D991" s="37"/>
      <c r="E991" s="37"/>
      <c r="F991" s="38"/>
      <c r="G991" s="34"/>
      <c r="H991" s="34"/>
    </row>
    <row r="992">
      <c r="A992" s="37"/>
      <c r="B992" s="37"/>
      <c r="C992" s="38"/>
      <c r="D992" s="37"/>
      <c r="E992" s="37"/>
      <c r="F992" s="38"/>
      <c r="G992" s="34"/>
      <c r="H992" s="34"/>
    </row>
    <row r="993">
      <c r="A993" s="37"/>
      <c r="B993" s="37"/>
      <c r="C993" s="38"/>
      <c r="D993" s="37"/>
      <c r="E993" s="37"/>
      <c r="F993" s="38"/>
      <c r="G993" s="34"/>
      <c r="H993" s="34"/>
    </row>
    <row r="994">
      <c r="A994" s="37"/>
      <c r="B994" s="37"/>
      <c r="C994" s="38"/>
      <c r="D994" s="37"/>
      <c r="E994" s="37"/>
      <c r="F994" s="38"/>
      <c r="G994" s="34"/>
      <c r="H994" s="34"/>
    </row>
    <row r="995">
      <c r="A995" s="37"/>
      <c r="B995" s="37"/>
      <c r="C995" s="38"/>
      <c r="D995" s="37"/>
      <c r="E995" s="37"/>
      <c r="F995" s="38"/>
      <c r="G995" s="34"/>
      <c r="H995" s="34"/>
    </row>
    <row r="996">
      <c r="A996" s="37"/>
      <c r="B996" s="37"/>
      <c r="C996" s="38"/>
      <c r="D996" s="37"/>
      <c r="E996" s="37"/>
      <c r="F996" s="38"/>
      <c r="G996" s="34"/>
      <c r="H996" s="34"/>
    </row>
    <row r="997">
      <c r="A997" s="37"/>
      <c r="B997" s="37"/>
      <c r="C997" s="38"/>
      <c r="D997" s="37"/>
      <c r="E997" s="37"/>
      <c r="F997" s="38"/>
      <c r="G997" s="34"/>
      <c r="H997" s="34"/>
    </row>
    <row r="998">
      <c r="A998" s="37"/>
      <c r="B998" s="37"/>
      <c r="C998" s="38"/>
      <c r="D998" s="37"/>
      <c r="E998" s="37"/>
      <c r="F998" s="38"/>
      <c r="G998" s="34"/>
      <c r="H998" s="34"/>
    </row>
    <row r="999">
      <c r="A999" s="37"/>
      <c r="B999" s="37"/>
      <c r="C999" s="38"/>
      <c r="D999" s="37"/>
      <c r="E999" s="37"/>
      <c r="F999" s="38"/>
      <c r="G999" s="34"/>
      <c r="H999" s="34"/>
    </row>
    <row r="1000">
      <c r="A1000" s="37"/>
      <c r="B1000" s="37"/>
      <c r="C1000" s="38"/>
      <c r="D1000" s="37"/>
      <c r="E1000" s="37"/>
      <c r="F1000" s="38"/>
      <c r="G1000" s="34"/>
      <c r="H1000" s="34"/>
    </row>
    <row r="1001">
      <c r="A1001" s="37"/>
      <c r="B1001" s="37"/>
      <c r="C1001" s="38"/>
      <c r="D1001" s="37"/>
      <c r="E1001" s="37"/>
      <c r="F1001" s="38"/>
      <c r="G1001" s="34"/>
      <c r="H1001" s="34"/>
    </row>
    <row r="1002">
      <c r="A1002" s="37"/>
      <c r="B1002" s="37"/>
      <c r="C1002" s="38"/>
      <c r="D1002" s="37"/>
      <c r="E1002" s="37"/>
      <c r="F1002" s="38"/>
      <c r="G1002" s="34"/>
      <c r="H1002" s="34"/>
    </row>
    <row r="1003">
      <c r="A1003" s="37"/>
      <c r="B1003" s="37"/>
      <c r="C1003" s="38"/>
      <c r="D1003" s="37"/>
      <c r="E1003" s="37"/>
      <c r="F1003" s="38"/>
      <c r="G1003" s="34"/>
      <c r="H1003" s="34"/>
    </row>
    <row r="1004">
      <c r="A1004" s="37"/>
      <c r="B1004" s="37"/>
      <c r="C1004" s="38"/>
      <c r="D1004" s="37"/>
      <c r="E1004" s="37"/>
      <c r="F1004" s="38"/>
      <c r="G1004" s="34"/>
      <c r="H1004" s="34"/>
    </row>
    <row r="1005">
      <c r="A1005" s="37"/>
      <c r="B1005" s="37"/>
      <c r="C1005" s="38"/>
      <c r="D1005" s="37"/>
      <c r="E1005" s="37"/>
      <c r="F1005" s="38"/>
      <c r="G1005" s="34"/>
      <c r="H1005" s="34"/>
    </row>
    <row r="1006">
      <c r="A1006" s="37"/>
      <c r="B1006" s="37"/>
      <c r="C1006" s="38"/>
      <c r="D1006" s="37"/>
      <c r="E1006" s="37"/>
      <c r="F1006" s="38"/>
      <c r="G1006" s="34"/>
      <c r="H1006" s="34"/>
    </row>
    <row r="1007">
      <c r="A1007" s="37"/>
      <c r="B1007" s="37"/>
      <c r="C1007" s="38"/>
      <c r="D1007" s="37"/>
      <c r="E1007" s="37"/>
      <c r="F1007" s="38"/>
      <c r="G1007" s="34"/>
      <c r="H1007" s="34"/>
    </row>
    <row r="1008">
      <c r="A1008" s="37"/>
      <c r="B1008" s="37"/>
      <c r="C1008" s="38"/>
      <c r="D1008" s="37"/>
      <c r="E1008" s="37"/>
      <c r="F1008" s="38"/>
      <c r="G1008" s="34"/>
      <c r="H1008" s="34"/>
    </row>
    <row r="1009">
      <c r="A1009" s="37"/>
      <c r="B1009" s="37"/>
      <c r="C1009" s="38"/>
      <c r="D1009" s="37"/>
      <c r="E1009" s="37"/>
      <c r="F1009" s="38"/>
      <c r="G1009" s="34"/>
      <c r="H1009" s="34"/>
    </row>
    <row r="1010">
      <c r="A1010" s="37"/>
      <c r="B1010" s="37"/>
      <c r="C1010" s="38"/>
      <c r="D1010" s="37"/>
      <c r="E1010" s="37"/>
      <c r="F1010" s="38"/>
      <c r="G1010" s="34"/>
      <c r="H1010" s="34"/>
    </row>
    <row r="1011">
      <c r="A1011" s="37"/>
      <c r="B1011" s="37"/>
      <c r="C1011" s="38"/>
      <c r="D1011" s="37"/>
      <c r="E1011" s="37"/>
      <c r="F1011" s="38"/>
      <c r="G1011" s="34"/>
      <c r="H1011" s="34"/>
    </row>
    <row r="1012">
      <c r="A1012" s="37"/>
      <c r="B1012" s="37"/>
      <c r="C1012" s="38"/>
      <c r="D1012" s="37"/>
      <c r="E1012" s="37"/>
      <c r="F1012" s="38"/>
      <c r="G1012" s="34"/>
      <c r="H1012" s="34"/>
    </row>
    <row r="1013">
      <c r="A1013" s="37"/>
      <c r="B1013" s="37"/>
      <c r="C1013" s="38"/>
      <c r="D1013" s="37"/>
      <c r="E1013" s="37"/>
      <c r="F1013" s="38"/>
      <c r="G1013" s="34"/>
      <c r="H1013" s="34"/>
    </row>
    <row r="1014">
      <c r="A1014" s="37"/>
      <c r="B1014" s="37"/>
      <c r="C1014" s="38"/>
      <c r="D1014" s="37"/>
      <c r="E1014" s="37"/>
      <c r="F1014" s="38"/>
      <c r="G1014" s="34"/>
      <c r="H1014" s="34"/>
    </row>
    <row r="1015">
      <c r="A1015" s="37"/>
      <c r="B1015" s="37"/>
      <c r="C1015" s="38"/>
      <c r="D1015" s="37"/>
      <c r="E1015" s="37"/>
      <c r="F1015" s="38"/>
      <c r="G1015" s="34"/>
      <c r="H1015" s="34"/>
    </row>
    <row r="1016">
      <c r="A1016" s="37"/>
      <c r="B1016" s="37"/>
      <c r="C1016" s="38"/>
      <c r="D1016" s="37"/>
      <c r="E1016" s="37"/>
      <c r="F1016" s="38"/>
      <c r="G1016" s="34"/>
      <c r="H1016" s="34"/>
    </row>
    <row r="1017">
      <c r="A1017" s="37"/>
      <c r="B1017" s="37"/>
      <c r="C1017" s="38"/>
      <c r="D1017" s="37"/>
      <c r="E1017" s="37"/>
      <c r="F1017" s="38"/>
      <c r="G1017" s="34"/>
      <c r="H1017" s="34"/>
    </row>
    <row r="1018">
      <c r="A1018" s="37"/>
      <c r="B1018" s="37"/>
      <c r="C1018" s="38"/>
      <c r="D1018" s="37"/>
      <c r="E1018" s="37"/>
      <c r="F1018" s="38"/>
      <c r="G1018" s="34"/>
      <c r="H1018" s="34"/>
    </row>
    <row r="1019">
      <c r="A1019" s="37"/>
      <c r="B1019" s="37"/>
      <c r="C1019" s="38"/>
      <c r="D1019" s="37"/>
      <c r="E1019" s="37"/>
      <c r="F1019" s="38"/>
      <c r="G1019" s="34"/>
      <c r="H1019" s="34"/>
    </row>
    <row r="1020">
      <c r="A1020" s="37"/>
      <c r="B1020" s="37"/>
      <c r="C1020" s="38"/>
      <c r="D1020" s="37"/>
      <c r="E1020" s="37"/>
      <c r="F1020" s="38"/>
      <c r="G1020" s="34"/>
      <c r="H1020" s="34"/>
    </row>
    <row r="1021">
      <c r="A1021" s="37"/>
      <c r="B1021" s="37"/>
      <c r="C1021" s="38"/>
      <c r="D1021" s="37"/>
      <c r="E1021" s="37"/>
      <c r="F1021" s="38"/>
      <c r="G1021" s="34"/>
      <c r="H1021" s="34"/>
    </row>
    <row r="1022">
      <c r="A1022" s="37"/>
      <c r="B1022" s="37"/>
      <c r="C1022" s="38"/>
      <c r="D1022" s="37"/>
      <c r="E1022" s="37"/>
      <c r="F1022" s="38"/>
      <c r="G1022" s="34"/>
      <c r="H1022" s="34"/>
    </row>
    <row r="1023">
      <c r="A1023" s="37"/>
      <c r="B1023" s="37"/>
      <c r="C1023" s="38"/>
      <c r="D1023" s="37"/>
      <c r="E1023" s="37"/>
      <c r="F1023" s="38"/>
      <c r="G1023" s="34"/>
      <c r="H1023" s="34"/>
    </row>
    <row r="1024">
      <c r="A1024" s="37"/>
      <c r="B1024" s="37"/>
      <c r="C1024" s="38"/>
      <c r="D1024" s="37"/>
      <c r="E1024" s="37"/>
      <c r="F1024" s="38"/>
      <c r="G1024" s="34"/>
      <c r="H1024" s="34"/>
    </row>
    <row r="1025">
      <c r="A1025" s="37"/>
      <c r="B1025" s="37"/>
      <c r="C1025" s="38"/>
      <c r="D1025" s="37"/>
      <c r="E1025" s="37"/>
      <c r="F1025" s="38"/>
      <c r="G1025" s="34"/>
      <c r="H1025" s="34"/>
    </row>
    <row r="1026">
      <c r="A1026" s="37"/>
      <c r="B1026" s="37"/>
      <c r="C1026" s="38"/>
      <c r="D1026" s="37"/>
      <c r="E1026" s="37"/>
      <c r="F1026" s="38"/>
      <c r="G1026" s="34"/>
      <c r="H1026" s="34"/>
    </row>
    <row r="1027">
      <c r="A1027" s="37"/>
      <c r="B1027" s="37"/>
      <c r="C1027" s="38"/>
      <c r="D1027" s="37"/>
      <c r="E1027" s="37"/>
      <c r="F1027" s="38"/>
      <c r="G1027" s="34"/>
      <c r="H1027" s="34"/>
    </row>
    <row r="1028">
      <c r="A1028" s="37"/>
      <c r="B1028" s="37"/>
      <c r="C1028" s="38"/>
      <c r="D1028" s="37"/>
      <c r="E1028" s="37"/>
      <c r="F1028" s="38"/>
      <c r="G1028" s="34"/>
      <c r="H1028" s="34"/>
    </row>
    <row r="1029">
      <c r="A1029" s="37"/>
      <c r="B1029" s="37"/>
      <c r="C1029" s="38"/>
      <c r="D1029" s="37"/>
      <c r="E1029" s="37"/>
      <c r="F1029" s="38"/>
      <c r="G1029" s="34"/>
      <c r="H1029" s="34"/>
    </row>
    <row r="1030">
      <c r="A1030" s="37"/>
      <c r="B1030" s="37"/>
      <c r="C1030" s="38"/>
      <c r="D1030" s="37"/>
      <c r="E1030" s="37"/>
      <c r="F1030" s="38"/>
      <c r="G1030" s="34"/>
      <c r="H1030" s="34"/>
    </row>
    <row r="1031">
      <c r="A1031" s="37"/>
      <c r="B1031" s="37"/>
      <c r="C1031" s="38"/>
      <c r="D1031" s="37"/>
      <c r="E1031" s="37"/>
      <c r="F1031" s="38"/>
      <c r="G1031" s="34"/>
      <c r="H1031" s="34"/>
    </row>
    <row r="1032">
      <c r="A1032" s="37"/>
      <c r="B1032" s="37"/>
      <c r="C1032" s="38"/>
      <c r="D1032" s="37"/>
      <c r="E1032" s="37"/>
      <c r="F1032" s="38"/>
      <c r="G1032" s="34"/>
      <c r="H1032" s="34"/>
    </row>
    <row r="1033">
      <c r="A1033" s="37"/>
      <c r="B1033" s="37"/>
      <c r="C1033" s="38"/>
      <c r="D1033" s="37"/>
      <c r="E1033" s="37"/>
      <c r="F1033" s="38"/>
      <c r="G1033" s="34"/>
      <c r="H1033" s="34"/>
    </row>
    <row r="1034">
      <c r="A1034" s="37"/>
      <c r="B1034" s="37"/>
      <c r="C1034" s="38"/>
      <c r="D1034" s="37"/>
      <c r="E1034" s="37"/>
      <c r="F1034" s="38"/>
      <c r="G1034" s="34"/>
      <c r="H1034" s="34"/>
    </row>
    <row r="1035">
      <c r="A1035" s="37"/>
      <c r="B1035" s="37"/>
      <c r="C1035" s="38"/>
      <c r="D1035" s="37"/>
      <c r="E1035" s="37"/>
      <c r="F1035" s="38"/>
      <c r="G1035" s="34"/>
      <c r="H1035" s="34"/>
    </row>
    <row r="1036">
      <c r="A1036" s="37"/>
      <c r="B1036" s="37"/>
      <c r="C1036" s="38"/>
      <c r="D1036" s="37"/>
      <c r="E1036" s="37"/>
      <c r="F1036" s="38"/>
      <c r="G1036" s="34"/>
      <c r="H1036" s="34"/>
    </row>
    <row r="1037">
      <c r="A1037" s="37"/>
      <c r="B1037" s="37"/>
      <c r="C1037" s="38"/>
      <c r="D1037" s="37"/>
      <c r="E1037" s="37"/>
      <c r="F1037" s="38"/>
      <c r="G1037" s="34"/>
      <c r="H1037" s="34"/>
    </row>
    <row r="1038">
      <c r="A1038" s="37"/>
      <c r="B1038" s="37"/>
      <c r="C1038" s="38"/>
      <c r="D1038" s="37"/>
      <c r="E1038" s="37"/>
      <c r="F1038" s="38"/>
      <c r="G1038" s="34"/>
      <c r="H1038" s="34"/>
    </row>
    <row r="1039">
      <c r="A1039" s="37"/>
      <c r="B1039" s="37"/>
      <c r="C1039" s="38"/>
      <c r="D1039" s="37"/>
      <c r="E1039" s="37"/>
      <c r="F1039" s="38"/>
      <c r="G1039" s="34"/>
      <c r="H1039" s="34"/>
    </row>
    <row r="1040">
      <c r="A1040" s="37"/>
      <c r="B1040" s="37"/>
      <c r="C1040" s="38"/>
      <c r="D1040" s="37"/>
      <c r="E1040" s="37"/>
      <c r="F1040" s="38"/>
      <c r="G1040" s="34"/>
      <c r="H1040" s="34"/>
    </row>
    <row r="1041">
      <c r="A1041" s="37"/>
      <c r="B1041" s="37"/>
      <c r="C1041" s="38"/>
      <c r="D1041" s="37"/>
      <c r="E1041" s="37"/>
      <c r="F1041" s="38"/>
      <c r="G1041" s="34"/>
      <c r="H1041" s="34"/>
    </row>
    <row r="1042">
      <c r="A1042" s="37"/>
      <c r="B1042" s="37"/>
      <c r="C1042" s="38"/>
      <c r="D1042" s="37"/>
      <c r="E1042" s="37"/>
      <c r="F1042" s="38"/>
      <c r="G1042" s="34"/>
      <c r="H1042" s="34"/>
    </row>
    <row r="1043">
      <c r="A1043" s="37"/>
      <c r="B1043" s="37"/>
      <c r="C1043" s="38"/>
      <c r="D1043" s="37"/>
      <c r="E1043" s="37"/>
      <c r="F1043" s="38"/>
      <c r="G1043" s="34"/>
      <c r="H1043" s="34"/>
    </row>
    <row r="1044">
      <c r="A1044" s="37"/>
      <c r="B1044" s="37"/>
      <c r="C1044" s="38"/>
      <c r="D1044" s="37"/>
      <c r="E1044" s="37"/>
      <c r="F1044" s="38"/>
      <c r="G1044" s="34"/>
      <c r="H1044" s="34"/>
    </row>
    <row r="1045">
      <c r="A1045" s="37"/>
      <c r="B1045" s="37"/>
      <c r="C1045" s="38"/>
      <c r="D1045" s="37"/>
      <c r="E1045" s="37"/>
      <c r="F1045" s="38"/>
      <c r="G1045" s="34"/>
      <c r="H1045" s="34"/>
    </row>
    <row r="1046">
      <c r="A1046" s="37"/>
      <c r="B1046" s="37"/>
      <c r="C1046" s="38"/>
      <c r="D1046" s="37"/>
      <c r="E1046" s="37"/>
      <c r="F1046" s="38"/>
      <c r="G1046" s="34"/>
      <c r="H1046" s="34"/>
    </row>
    <row r="1047">
      <c r="A1047" s="37"/>
      <c r="B1047" s="37"/>
      <c r="C1047" s="38"/>
      <c r="D1047" s="37"/>
      <c r="E1047" s="37"/>
      <c r="F1047" s="38"/>
      <c r="G1047" s="34"/>
      <c r="H1047" s="34"/>
    </row>
    <row r="1048">
      <c r="A1048" s="37"/>
      <c r="B1048" s="37"/>
      <c r="C1048" s="38"/>
      <c r="D1048" s="37"/>
      <c r="E1048" s="37"/>
      <c r="F1048" s="38"/>
      <c r="G1048" s="34"/>
      <c r="H1048" s="34"/>
    </row>
    <row r="1049">
      <c r="A1049" s="37"/>
      <c r="B1049" s="37"/>
      <c r="C1049" s="38"/>
      <c r="D1049" s="37"/>
      <c r="E1049" s="37"/>
      <c r="F1049" s="38"/>
      <c r="G1049" s="34"/>
      <c r="H1049" s="34"/>
    </row>
    <row r="1050">
      <c r="A1050" s="37"/>
      <c r="B1050" s="37"/>
      <c r="C1050" s="38"/>
      <c r="D1050" s="37"/>
      <c r="E1050" s="37"/>
      <c r="F1050" s="38"/>
      <c r="G1050" s="34"/>
      <c r="H1050" s="34"/>
    </row>
    <row r="1051">
      <c r="A1051" s="37"/>
      <c r="B1051" s="37"/>
      <c r="C1051" s="38"/>
      <c r="D1051" s="37"/>
      <c r="E1051" s="37"/>
      <c r="F1051" s="38"/>
      <c r="G1051" s="34"/>
      <c r="H1051" s="34"/>
    </row>
    <row r="1052">
      <c r="A1052" s="37"/>
      <c r="B1052" s="37"/>
      <c r="C1052" s="38"/>
      <c r="D1052" s="37"/>
      <c r="E1052" s="37"/>
      <c r="F1052" s="38"/>
      <c r="G1052" s="34"/>
      <c r="H1052" s="34"/>
    </row>
    <row r="1053">
      <c r="A1053" s="37"/>
      <c r="B1053" s="37"/>
      <c r="C1053" s="38"/>
      <c r="D1053" s="37"/>
      <c r="E1053" s="37"/>
      <c r="F1053" s="38"/>
      <c r="G1053" s="34"/>
      <c r="H1053" s="34"/>
    </row>
    <row r="1054">
      <c r="A1054" s="37"/>
      <c r="B1054" s="37"/>
      <c r="C1054" s="38"/>
      <c r="D1054" s="37"/>
      <c r="E1054" s="37"/>
      <c r="F1054" s="38"/>
      <c r="G1054" s="34"/>
      <c r="H1054" s="34"/>
    </row>
    <row r="1055">
      <c r="A1055" s="37"/>
      <c r="B1055" s="37"/>
      <c r="C1055" s="38"/>
      <c r="D1055" s="37"/>
      <c r="E1055" s="37"/>
      <c r="F1055" s="38"/>
      <c r="G1055" s="34"/>
      <c r="H1055" s="34"/>
    </row>
    <row r="1056">
      <c r="A1056" s="37"/>
      <c r="B1056" s="37"/>
      <c r="C1056" s="38"/>
      <c r="D1056" s="37"/>
      <c r="E1056" s="37"/>
      <c r="F1056" s="38"/>
      <c r="G1056" s="34"/>
      <c r="H1056" s="34"/>
    </row>
    <row r="1057">
      <c r="A1057" s="37"/>
      <c r="B1057" s="37"/>
      <c r="C1057" s="38"/>
      <c r="D1057" s="37"/>
      <c r="E1057" s="37"/>
      <c r="F1057" s="38"/>
      <c r="G1057" s="34"/>
      <c r="H1057" s="34"/>
    </row>
    <row r="1058">
      <c r="A1058" s="37"/>
      <c r="B1058" s="37"/>
      <c r="C1058" s="38"/>
      <c r="D1058" s="37"/>
      <c r="E1058" s="37"/>
      <c r="F1058" s="38"/>
      <c r="G1058" s="34"/>
      <c r="H1058" s="34"/>
    </row>
    <row r="1059">
      <c r="A1059" s="37"/>
      <c r="B1059" s="37"/>
      <c r="C1059" s="38"/>
      <c r="D1059" s="37"/>
      <c r="E1059" s="37"/>
      <c r="F1059" s="38"/>
      <c r="G1059" s="34"/>
      <c r="H1059" s="34"/>
    </row>
    <row r="1060">
      <c r="A1060" s="37"/>
      <c r="B1060" s="37"/>
      <c r="C1060" s="38"/>
      <c r="D1060" s="37"/>
      <c r="E1060" s="37"/>
      <c r="F1060" s="38"/>
      <c r="G1060" s="34"/>
      <c r="H1060" s="34"/>
    </row>
    <row r="1061">
      <c r="A1061" s="37"/>
      <c r="B1061" s="37"/>
      <c r="C1061" s="38"/>
      <c r="D1061" s="37"/>
      <c r="E1061" s="37"/>
      <c r="F1061" s="38"/>
      <c r="G1061" s="34"/>
      <c r="H1061" s="34"/>
    </row>
    <row r="1062">
      <c r="A1062" s="37"/>
      <c r="B1062" s="37"/>
      <c r="C1062" s="38"/>
      <c r="D1062" s="37"/>
      <c r="E1062" s="37"/>
      <c r="F1062" s="38"/>
      <c r="G1062" s="34"/>
      <c r="H1062" s="34"/>
    </row>
    <row r="1063">
      <c r="A1063" s="37"/>
      <c r="B1063" s="37"/>
      <c r="C1063" s="38"/>
      <c r="D1063" s="37"/>
      <c r="E1063" s="37"/>
      <c r="F1063" s="38"/>
      <c r="G1063" s="34"/>
      <c r="H1063" s="34"/>
    </row>
    <row r="1064">
      <c r="A1064" s="37"/>
      <c r="B1064" s="37"/>
      <c r="C1064" s="38"/>
      <c r="D1064" s="37"/>
      <c r="E1064" s="37"/>
      <c r="F1064" s="38"/>
      <c r="G1064" s="34"/>
      <c r="H1064" s="34"/>
    </row>
    <row r="1065">
      <c r="A1065" s="37"/>
      <c r="B1065" s="37"/>
      <c r="C1065" s="38"/>
      <c r="D1065" s="37"/>
      <c r="E1065" s="37"/>
      <c r="F1065" s="38"/>
      <c r="G1065" s="34"/>
      <c r="H1065" s="34"/>
    </row>
    <row r="1066">
      <c r="A1066" s="37"/>
      <c r="B1066" s="37"/>
      <c r="C1066" s="38"/>
      <c r="D1066" s="37"/>
      <c r="E1066" s="37"/>
      <c r="F1066" s="38"/>
      <c r="G1066" s="34"/>
      <c r="H1066" s="34"/>
    </row>
    <row r="1067">
      <c r="A1067" s="37"/>
      <c r="B1067" s="37"/>
      <c r="C1067" s="38"/>
      <c r="D1067" s="37"/>
      <c r="E1067" s="37"/>
      <c r="F1067" s="38"/>
      <c r="G1067" s="34"/>
      <c r="H1067" s="34"/>
    </row>
    <row r="1068">
      <c r="A1068" s="37"/>
      <c r="B1068" s="37"/>
      <c r="C1068" s="38"/>
      <c r="D1068" s="37"/>
      <c r="E1068" s="37"/>
      <c r="F1068" s="38"/>
      <c r="G1068" s="34"/>
      <c r="H1068" s="34"/>
    </row>
    <row r="1069">
      <c r="A1069" s="37"/>
      <c r="B1069" s="37"/>
      <c r="C1069" s="38"/>
      <c r="D1069" s="37"/>
      <c r="E1069" s="37"/>
      <c r="F1069" s="38"/>
      <c r="G1069" s="34"/>
      <c r="H1069" s="34"/>
    </row>
    <row r="1070">
      <c r="A1070" s="37"/>
      <c r="B1070" s="37"/>
      <c r="C1070" s="38"/>
      <c r="D1070" s="37"/>
      <c r="E1070" s="37"/>
      <c r="F1070" s="38"/>
      <c r="G1070" s="34"/>
      <c r="H1070" s="34"/>
    </row>
    <row r="1071">
      <c r="A1071" s="37"/>
      <c r="B1071" s="37"/>
      <c r="C1071" s="38"/>
      <c r="D1071" s="37"/>
      <c r="E1071" s="37"/>
      <c r="F1071" s="38"/>
      <c r="G1071" s="34"/>
      <c r="H1071" s="34"/>
    </row>
    <row r="1072">
      <c r="A1072" s="37"/>
      <c r="B1072" s="37"/>
      <c r="C1072" s="38"/>
      <c r="D1072" s="37"/>
      <c r="E1072" s="37"/>
      <c r="F1072" s="38"/>
      <c r="G1072" s="34"/>
      <c r="H1072" s="34"/>
    </row>
    <row r="1073">
      <c r="A1073" s="37"/>
      <c r="B1073" s="37"/>
      <c r="C1073" s="38"/>
      <c r="D1073" s="37"/>
      <c r="E1073" s="37"/>
      <c r="F1073" s="38"/>
      <c r="G1073" s="34"/>
      <c r="H1073" s="34"/>
    </row>
    <row r="1074">
      <c r="A1074" s="37"/>
      <c r="B1074" s="37"/>
      <c r="C1074" s="38"/>
      <c r="D1074" s="37"/>
      <c r="E1074" s="37"/>
      <c r="F1074" s="38"/>
      <c r="G1074" s="34"/>
      <c r="H1074" s="34"/>
    </row>
    <row r="1075">
      <c r="A1075" s="37"/>
      <c r="B1075" s="37"/>
      <c r="C1075" s="38"/>
      <c r="D1075" s="37"/>
      <c r="E1075" s="37"/>
      <c r="F1075" s="38"/>
      <c r="G1075" s="34"/>
      <c r="H1075" s="34"/>
    </row>
    <row r="1076">
      <c r="A1076" s="37"/>
      <c r="B1076" s="37"/>
      <c r="C1076" s="38"/>
      <c r="D1076" s="37"/>
      <c r="E1076" s="37"/>
      <c r="F1076" s="38"/>
      <c r="G1076" s="34"/>
      <c r="H1076" s="34"/>
    </row>
    <row r="1077">
      <c r="A1077" s="37"/>
      <c r="B1077" s="37"/>
      <c r="C1077" s="38"/>
      <c r="D1077" s="37"/>
      <c r="E1077" s="37"/>
      <c r="F1077" s="38"/>
      <c r="G1077" s="34"/>
      <c r="H1077" s="34"/>
    </row>
    <row r="1078">
      <c r="A1078" s="37"/>
      <c r="B1078" s="37"/>
      <c r="C1078" s="38"/>
      <c r="D1078" s="37"/>
      <c r="E1078" s="37"/>
      <c r="F1078" s="38"/>
      <c r="G1078" s="34"/>
      <c r="H1078" s="34"/>
    </row>
    <row r="1079">
      <c r="A1079" s="37"/>
      <c r="B1079" s="37"/>
      <c r="C1079" s="38"/>
      <c r="D1079" s="37"/>
      <c r="E1079" s="37"/>
      <c r="F1079" s="38"/>
      <c r="G1079" s="34"/>
      <c r="H1079" s="34"/>
    </row>
    <row r="1080">
      <c r="A1080" s="37"/>
      <c r="B1080" s="37"/>
      <c r="C1080" s="38"/>
      <c r="D1080" s="37"/>
      <c r="E1080" s="37"/>
      <c r="F1080" s="38"/>
      <c r="G1080" s="34"/>
      <c r="H1080" s="34"/>
    </row>
    <row r="1081">
      <c r="A1081" s="37"/>
      <c r="B1081" s="37"/>
      <c r="C1081" s="38"/>
      <c r="D1081" s="37"/>
      <c r="E1081" s="37"/>
      <c r="F1081" s="38"/>
      <c r="G1081" s="34"/>
      <c r="H1081" s="34"/>
    </row>
    <row r="1082">
      <c r="A1082" s="37"/>
      <c r="B1082" s="37"/>
      <c r="C1082" s="38"/>
      <c r="D1082" s="37"/>
      <c r="E1082" s="37"/>
      <c r="F1082" s="38"/>
      <c r="G1082" s="34"/>
      <c r="H1082" s="34"/>
    </row>
    <row r="1083">
      <c r="A1083" s="37"/>
      <c r="B1083" s="37"/>
      <c r="C1083" s="38"/>
      <c r="D1083" s="37"/>
      <c r="E1083" s="37"/>
      <c r="F1083" s="38"/>
      <c r="G1083" s="34"/>
      <c r="H1083" s="34"/>
    </row>
    <row r="1084">
      <c r="A1084" s="37"/>
      <c r="B1084" s="37"/>
      <c r="C1084" s="38"/>
      <c r="D1084" s="37"/>
      <c r="E1084" s="37"/>
      <c r="F1084" s="38"/>
      <c r="G1084" s="34"/>
      <c r="H1084" s="34"/>
    </row>
    <row r="1085">
      <c r="A1085" s="37"/>
      <c r="B1085" s="37"/>
      <c r="C1085" s="38"/>
      <c r="D1085" s="37"/>
      <c r="E1085" s="37"/>
      <c r="F1085" s="38"/>
      <c r="G1085" s="34"/>
      <c r="H1085" s="34"/>
    </row>
    <row r="1086">
      <c r="A1086" s="37"/>
      <c r="B1086" s="37"/>
      <c r="C1086" s="38"/>
      <c r="D1086" s="37"/>
      <c r="E1086" s="37"/>
      <c r="F1086" s="38"/>
      <c r="G1086" s="34"/>
      <c r="H1086" s="34"/>
    </row>
    <row r="1087">
      <c r="A1087" s="37"/>
      <c r="B1087" s="37"/>
      <c r="C1087" s="38"/>
      <c r="D1087" s="37"/>
      <c r="E1087" s="37"/>
      <c r="F1087" s="38"/>
      <c r="G1087" s="34"/>
      <c r="H1087" s="34"/>
    </row>
    <row r="1088">
      <c r="A1088" s="37"/>
      <c r="B1088" s="37"/>
      <c r="C1088" s="38"/>
      <c r="D1088" s="37"/>
      <c r="E1088" s="37"/>
      <c r="F1088" s="38"/>
      <c r="G1088" s="34"/>
      <c r="H1088" s="34"/>
    </row>
    <row r="1089">
      <c r="A1089" s="37"/>
      <c r="B1089" s="37"/>
      <c r="C1089" s="38"/>
      <c r="D1089" s="37"/>
      <c r="E1089" s="37"/>
      <c r="F1089" s="38"/>
      <c r="G1089" s="34"/>
      <c r="H1089" s="34"/>
    </row>
    <row r="1090">
      <c r="A1090" s="37"/>
      <c r="B1090" s="37"/>
      <c r="C1090" s="38"/>
      <c r="D1090" s="37"/>
      <c r="E1090" s="37"/>
      <c r="F1090" s="38"/>
      <c r="G1090" s="34"/>
      <c r="H1090" s="3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1</v>
      </c>
      <c r="B1" s="39" t="s">
        <v>399</v>
      </c>
      <c r="C1" s="39" t="s">
        <v>0</v>
      </c>
      <c r="D1" s="39" t="s">
        <v>36</v>
      </c>
      <c r="E1" s="39" t="s">
        <v>38</v>
      </c>
      <c r="F1" s="39" t="s">
        <v>400</v>
      </c>
    </row>
    <row r="2">
      <c r="A2" s="40" t="s">
        <v>3</v>
      </c>
      <c r="B2" s="39" t="s">
        <v>418</v>
      </c>
      <c r="C2" s="41">
        <v>2010.0</v>
      </c>
      <c r="D2" s="42" t="s">
        <v>4</v>
      </c>
      <c r="E2" s="42" t="s">
        <v>8</v>
      </c>
      <c r="F2" s="41">
        <v>70.63433</v>
      </c>
    </row>
    <row r="3">
      <c r="A3" s="40" t="s">
        <v>4</v>
      </c>
      <c r="B3" s="39" t="s">
        <v>401</v>
      </c>
      <c r="C3" s="41">
        <v>2010.0</v>
      </c>
      <c r="D3" s="42" t="s">
        <v>4</v>
      </c>
      <c r="E3" s="42" t="s">
        <v>8</v>
      </c>
      <c r="F3" s="43">
        <v>93.4275006</v>
      </c>
    </row>
    <row r="4">
      <c r="A4" s="39" t="s">
        <v>5</v>
      </c>
      <c r="B4" s="39" t="s">
        <v>402</v>
      </c>
      <c r="C4" s="41">
        <v>2010.0</v>
      </c>
      <c r="D4" s="42" t="s">
        <v>4</v>
      </c>
      <c r="E4" s="42" t="s">
        <v>8</v>
      </c>
      <c r="F4" s="43">
        <v>86.7800728</v>
      </c>
    </row>
    <row r="5">
      <c r="A5" s="39" t="s">
        <v>6</v>
      </c>
      <c r="B5" s="39" t="s">
        <v>403</v>
      </c>
      <c r="C5" s="41">
        <v>2010.0</v>
      </c>
      <c r="D5" s="42" t="s">
        <v>4</v>
      </c>
      <c r="E5" s="42" t="s">
        <v>8</v>
      </c>
      <c r="F5" s="43">
        <v>77.8371948</v>
      </c>
    </row>
    <row r="6">
      <c r="A6" s="39" t="s">
        <v>7</v>
      </c>
      <c r="B6" s="39" t="s">
        <v>404</v>
      </c>
      <c r="C6" s="41">
        <v>2010.0</v>
      </c>
      <c r="D6" s="42" t="s">
        <v>4</v>
      </c>
      <c r="E6" s="42" t="s">
        <v>8</v>
      </c>
      <c r="F6" s="43">
        <v>55.7808355</v>
      </c>
    </row>
    <row r="7">
      <c r="A7" s="39" t="s">
        <v>8</v>
      </c>
      <c r="B7" s="39" t="s">
        <v>408</v>
      </c>
      <c r="C7" s="41">
        <v>2010.0</v>
      </c>
      <c r="D7" s="42" t="s">
        <v>4</v>
      </c>
      <c r="E7" s="42" t="s">
        <v>8</v>
      </c>
      <c r="F7" s="43">
        <v>86.3555106</v>
      </c>
    </row>
    <row r="8">
      <c r="A8" s="39" t="s">
        <v>9</v>
      </c>
      <c r="B8" s="39" t="s">
        <v>409</v>
      </c>
      <c r="C8" s="41">
        <v>2010.0</v>
      </c>
      <c r="D8" s="42" t="s">
        <v>4</v>
      </c>
      <c r="E8" s="42" t="s">
        <v>8</v>
      </c>
      <c r="F8" s="43">
        <v>85.9213662</v>
      </c>
    </row>
    <row r="9">
      <c r="A9" s="39" t="s">
        <v>10</v>
      </c>
      <c r="B9" s="39" t="s">
        <v>407</v>
      </c>
      <c r="C9" s="41">
        <v>2010.0</v>
      </c>
      <c r="D9" s="42" t="s">
        <v>4</v>
      </c>
      <c r="E9" s="42" t="s">
        <v>8</v>
      </c>
      <c r="F9" s="43">
        <v>42.9069051</v>
      </c>
    </row>
    <row r="10">
      <c r="A10" s="39" t="s">
        <v>11</v>
      </c>
      <c r="B10" s="39" t="s">
        <v>406</v>
      </c>
      <c r="C10" s="41">
        <v>2010.0</v>
      </c>
      <c r="D10" s="42" t="s">
        <v>4</v>
      </c>
      <c r="E10" s="42" t="s">
        <v>8</v>
      </c>
      <c r="F10" s="43">
        <v>88.5839322</v>
      </c>
    </row>
    <row r="11">
      <c r="A11" s="39" t="s">
        <v>12</v>
      </c>
      <c r="B11" s="39" t="s">
        <v>405</v>
      </c>
      <c r="C11" s="41">
        <v>2010.0</v>
      </c>
      <c r="D11" s="42" t="s">
        <v>4</v>
      </c>
      <c r="E11" s="42" t="s">
        <v>8</v>
      </c>
      <c r="F11" s="43">
        <v>86.8156828</v>
      </c>
    </row>
    <row r="12">
      <c r="A12" s="39" t="s">
        <v>13</v>
      </c>
      <c r="B12" s="39" t="s">
        <v>410</v>
      </c>
      <c r="C12" s="41">
        <v>2010.0</v>
      </c>
      <c r="D12" s="42" t="s">
        <v>4</v>
      </c>
      <c r="E12" s="42" t="s">
        <v>8</v>
      </c>
      <c r="F12" s="43">
        <v>79.0648791</v>
      </c>
    </row>
    <row r="13">
      <c r="A13" s="39" t="s">
        <v>14</v>
      </c>
      <c r="B13" s="39" t="s">
        <v>412</v>
      </c>
      <c r="C13" s="41">
        <v>2010.0</v>
      </c>
      <c r="D13" s="42" t="s">
        <v>4</v>
      </c>
      <c r="E13" s="42" t="s">
        <v>8</v>
      </c>
      <c r="F13" s="43">
        <v>77.0035571</v>
      </c>
    </row>
    <row r="14">
      <c r="A14" s="39" t="s">
        <v>15</v>
      </c>
      <c r="B14" s="39" t="s">
        <v>411</v>
      </c>
      <c r="C14" s="41">
        <v>2010.0</v>
      </c>
      <c r="D14" s="42" t="s">
        <v>4</v>
      </c>
      <c r="E14" s="42" t="s">
        <v>8</v>
      </c>
      <c r="F14" s="43">
        <v>42.4164288</v>
      </c>
    </row>
    <row r="15">
      <c r="A15" s="39" t="s">
        <v>16</v>
      </c>
      <c r="B15" s="39" t="s">
        <v>413</v>
      </c>
      <c r="C15" s="41">
        <v>2010.0</v>
      </c>
      <c r="D15" s="42" t="s">
        <v>4</v>
      </c>
      <c r="E15" s="42" t="s">
        <v>8</v>
      </c>
      <c r="F15" s="43">
        <v>54.3397487</v>
      </c>
    </row>
    <row r="16">
      <c r="A16" s="39" t="s">
        <v>17</v>
      </c>
      <c r="B16" s="39" t="s">
        <v>414</v>
      </c>
      <c r="C16" s="41">
        <v>2010.0</v>
      </c>
      <c r="D16" s="42" t="s">
        <v>4</v>
      </c>
      <c r="E16" s="42" t="s">
        <v>8</v>
      </c>
      <c r="F16" s="43">
        <v>89.6661848</v>
      </c>
    </row>
    <row r="17">
      <c r="A17" s="39" t="s">
        <v>18</v>
      </c>
      <c r="B17" s="39" t="s">
        <v>415</v>
      </c>
      <c r="C17" s="41">
        <v>2010.0</v>
      </c>
      <c r="D17" s="42" t="s">
        <v>4</v>
      </c>
      <c r="E17" s="42" t="s">
        <v>8</v>
      </c>
      <c r="F17" s="43">
        <v>69.212997</v>
      </c>
    </row>
    <row r="18">
      <c r="A18" s="39" t="s">
        <v>19</v>
      </c>
      <c r="B18" s="39" t="s">
        <v>416</v>
      </c>
      <c r="C18" s="41">
        <v>2010.0</v>
      </c>
      <c r="D18" s="42" t="s">
        <v>4</v>
      </c>
      <c r="E18" s="42" t="s">
        <v>8</v>
      </c>
      <c r="F18" s="43">
        <v>73.669199</v>
      </c>
    </row>
    <row r="19">
      <c r="A19" s="39" t="s">
        <v>20</v>
      </c>
      <c r="B19" s="39" t="s">
        <v>417</v>
      </c>
      <c r="C19" s="41">
        <v>2010.0</v>
      </c>
      <c r="D19" s="42" t="s">
        <v>4</v>
      </c>
      <c r="E19" s="42" t="s">
        <v>8</v>
      </c>
      <c r="F19" s="43">
        <v>59.7303246</v>
      </c>
    </row>
    <row r="20">
      <c r="A20" s="39" t="s">
        <v>21</v>
      </c>
      <c r="B20" s="39" t="s">
        <v>419</v>
      </c>
      <c r="C20" s="41">
        <v>2010.0</v>
      </c>
      <c r="D20" s="42" t="s">
        <v>4</v>
      </c>
      <c r="E20" s="42" t="s">
        <v>8</v>
      </c>
      <c r="F20" s="43">
        <v>69.64784</v>
      </c>
    </row>
    <row r="21">
      <c r="A21" s="39" t="s">
        <v>22</v>
      </c>
      <c r="B21" s="39" t="s">
        <v>420</v>
      </c>
      <c r="C21" s="41">
        <v>2010.0</v>
      </c>
      <c r="D21" s="42" t="s">
        <v>4</v>
      </c>
      <c r="E21" s="42" t="s">
        <v>8</v>
      </c>
      <c r="F21" s="43">
        <v>90.2997561</v>
      </c>
    </row>
    <row r="22">
      <c r="A22" s="39" t="s">
        <v>23</v>
      </c>
      <c r="B22" s="39" t="s">
        <v>421</v>
      </c>
      <c r="C22" s="41">
        <v>2010.0</v>
      </c>
      <c r="D22" s="42" t="s">
        <v>4</v>
      </c>
      <c r="E22" s="42" t="s">
        <v>8</v>
      </c>
      <c r="F22" s="43">
        <v>34.0480553</v>
      </c>
    </row>
    <row r="23">
      <c r="A23" s="39" t="s">
        <v>24</v>
      </c>
      <c r="B23" s="39" t="s">
        <v>422</v>
      </c>
      <c r="C23" s="41">
        <v>2010.0</v>
      </c>
      <c r="D23" s="42" t="s">
        <v>4</v>
      </c>
      <c r="E23" s="42" t="s">
        <v>8</v>
      </c>
      <c r="F23" s="43">
        <v>52.1506935</v>
      </c>
    </row>
    <row r="24">
      <c r="A24" s="39" t="s">
        <v>25</v>
      </c>
      <c r="B24" s="39" t="s">
        <v>423</v>
      </c>
      <c r="C24" s="41">
        <v>2010.0</v>
      </c>
      <c r="D24" s="42" t="s">
        <v>4</v>
      </c>
      <c r="E24" s="42" t="s">
        <v>8</v>
      </c>
      <c r="F24" s="43">
        <v>77.2336757</v>
      </c>
    </row>
    <row r="25">
      <c r="A25" s="39" t="s">
        <v>26</v>
      </c>
      <c r="B25" s="39" t="s">
        <v>424</v>
      </c>
      <c r="C25" s="41">
        <v>2010.0</v>
      </c>
      <c r="D25" s="42" t="s">
        <v>4</v>
      </c>
      <c r="E25" s="42" t="s">
        <v>8</v>
      </c>
      <c r="F25" s="43">
        <v>72.0186767</v>
      </c>
    </row>
    <row r="26">
      <c r="A26" s="39" t="s">
        <v>27</v>
      </c>
      <c r="B26" s="39" t="s">
        <v>426</v>
      </c>
      <c r="C26" s="41">
        <v>2010.0</v>
      </c>
      <c r="D26" s="42" t="s">
        <v>4</v>
      </c>
      <c r="E26" s="42" t="s">
        <v>8</v>
      </c>
      <c r="F26" s="43">
        <v>64.7196437</v>
      </c>
    </row>
    <row r="27">
      <c r="A27" s="39" t="s">
        <v>28</v>
      </c>
      <c r="B27" s="39" t="s">
        <v>425</v>
      </c>
      <c r="C27" s="41">
        <v>2010.0</v>
      </c>
      <c r="D27" s="42" t="s">
        <v>4</v>
      </c>
      <c r="E27" s="42" t="s">
        <v>8</v>
      </c>
      <c r="F27" s="43">
        <v>76.8853455</v>
      </c>
    </row>
    <row r="28">
      <c r="A28" s="39" t="s">
        <v>29</v>
      </c>
      <c r="B28" s="39" t="s">
        <v>427</v>
      </c>
      <c r="C28" s="41">
        <v>2010.0</v>
      </c>
      <c r="D28" s="42" t="s">
        <v>4</v>
      </c>
      <c r="E28" s="42" t="s">
        <v>8</v>
      </c>
      <c r="F28" s="43">
        <v>82.5230717</v>
      </c>
    </row>
    <row r="29">
      <c r="A29" s="39" t="s">
        <v>30</v>
      </c>
      <c r="B29" s="39" t="s">
        <v>428</v>
      </c>
      <c r="C29" s="41">
        <v>2010.0</v>
      </c>
      <c r="D29" s="42" t="s">
        <v>4</v>
      </c>
      <c r="E29" s="42" t="s">
        <v>8</v>
      </c>
      <c r="F29" s="43">
        <v>54.5844494</v>
      </c>
    </row>
    <row r="30">
      <c r="A30" s="39" t="s">
        <v>31</v>
      </c>
      <c r="B30" s="39" t="s">
        <v>429</v>
      </c>
      <c r="C30" s="41">
        <v>2010.0</v>
      </c>
      <c r="D30" s="42" t="s">
        <v>4</v>
      </c>
      <c r="E30" s="42" t="s">
        <v>8</v>
      </c>
      <c r="F30" s="43">
        <v>79.3304273</v>
      </c>
    </row>
    <row r="31">
      <c r="A31" s="39" t="s">
        <v>32</v>
      </c>
      <c r="B31" s="39" t="s">
        <v>430</v>
      </c>
      <c r="C31" s="41">
        <v>2010.0</v>
      </c>
      <c r="D31" s="42" t="s">
        <v>4</v>
      </c>
      <c r="E31" s="42" t="s">
        <v>8</v>
      </c>
      <c r="F31" s="43">
        <v>67.4662517</v>
      </c>
    </row>
    <row r="32">
      <c r="A32" s="39" t="s">
        <v>33</v>
      </c>
      <c r="B32" s="39" t="s">
        <v>431</v>
      </c>
      <c r="C32" s="41">
        <v>2010.0</v>
      </c>
      <c r="D32" s="42" t="s">
        <v>4</v>
      </c>
      <c r="E32" s="42" t="s">
        <v>8</v>
      </c>
      <c r="F32" s="43">
        <v>50.1711908</v>
      </c>
    </row>
    <row r="33">
      <c r="A33" s="39" t="s">
        <v>34</v>
      </c>
      <c r="B33" s="39" t="s">
        <v>432</v>
      </c>
      <c r="C33" s="41">
        <v>2010.0</v>
      </c>
      <c r="D33" s="42" t="s">
        <v>4</v>
      </c>
      <c r="E33" s="42" t="s">
        <v>8</v>
      </c>
      <c r="F33" s="43">
        <v>66.2600757</v>
      </c>
    </row>
    <row r="34">
      <c r="A34" s="39" t="s">
        <v>35</v>
      </c>
      <c r="B34" s="39" t="s">
        <v>433</v>
      </c>
      <c r="C34" s="41">
        <v>2010.0</v>
      </c>
      <c r="D34" s="42" t="s">
        <v>4</v>
      </c>
      <c r="E34" s="42" t="s">
        <v>8</v>
      </c>
      <c r="F34" s="43">
        <v>81.106196</v>
      </c>
    </row>
    <row r="35">
      <c r="A35" s="40" t="s">
        <v>3</v>
      </c>
      <c r="B35" s="39" t="s">
        <v>418</v>
      </c>
      <c r="C35" s="41">
        <v>2016.0</v>
      </c>
      <c r="D35" s="42" t="s">
        <v>4</v>
      </c>
      <c r="E35" s="42" t="s">
        <v>8</v>
      </c>
      <c r="F35" s="43">
        <v>71.1227152</v>
      </c>
    </row>
    <row r="36">
      <c r="A36" s="40" t="s">
        <v>4</v>
      </c>
      <c r="B36" s="39" t="s">
        <v>401</v>
      </c>
      <c r="C36" s="41">
        <v>2016.0</v>
      </c>
      <c r="D36" s="42" t="s">
        <v>4</v>
      </c>
      <c r="E36" s="42" t="s">
        <v>8</v>
      </c>
      <c r="F36" s="43">
        <v>94.5213248</v>
      </c>
    </row>
    <row r="37">
      <c r="A37" s="39" t="s">
        <v>5</v>
      </c>
      <c r="B37" s="39" t="s">
        <v>402</v>
      </c>
      <c r="C37" s="41">
        <v>2016.0</v>
      </c>
      <c r="D37" s="42" t="s">
        <v>4</v>
      </c>
      <c r="E37" s="42" t="s">
        <v>8</v>
      </c>
      <c r="F37" s="43">
        <v>90.5689063</v>
      </c>
    </row>
    <row r="38">
      <c r="A38" s="39" t="s">
        <v>6</v>
      </c>
      <c r="B38" s="39" t="s">
        <v>403</v>
      </c>
      <c r="C38" s="41">
        <v>2016.0</v>
      </c>
      <c r="D38" s="42" t="s">
        <v>4</v>
      </c>
      <c r="E38" s="42" t="s">
        <v>8</v>
      </c>
      <c r="F38" s="43">
        <v>80.7152913</v>
      </c>
    </row>
    <row r="39">
      <c r="A39" s="39" t="s">
        <v>7</v>
      </c>
      <c r="B39" s="39" t="s">
        <v>404</v>
      </c>
      <c r="C39" s="41">
        <v>2016.0</v>
      </c>
      <c r="D39" s="42" t="s">
        <v>4</v>
      </c>
      <c r="E39" s="42" t="s">
        <v>8</v>
      </c>
      <c r="F39" s="43">
        <v>63.9772309</v>
      </c>
    </row>
    <row r="40">
      <c r="A40" s="39" t="s">
        <v>8</v>
      </c>
      <c r="B40" s="39" t="s">
        <v>408</v>
      </c>
      <c r="C40" s="41">
        <v>2016.0</v>
      </c>
      <c r="D40" s="42" t="s">
        <v>4</v>
      </c>
      <c r="E40" s="42" t="s">
        <v>8</v>
      </c>
      <c r="F40" s="43">
        <v>90.1600761</v>
      </c>
    </row>
    <row r="41">
      <c r="A41" s="39" t="s">
        <v>9</v>
      </c>
      <c r="B41" s="39" t="s">
        <v>409</v>
      </c>
      <c r="C41" s="41">
        <v>2016.0</v>
      </c>
      <c r="D41" s="42" t="s">
        <v>4</v>
      </c>
      <c r="E41" s="42" t="s">
        <v>8</v>
      </c>
      <c r="F41" s="43">
        <v>88.7244733</v>
      </c>
    </row>
    <row r="42">
      <c r="A42" s="39" t="s">
        <v>10</v>
      </c>
      <c r="B42" s="39" t="s">
        <v>407</v>
      </c>
      <c r="C42" s="41">
        <v>2016.0</v>
      </c>
      <c r="D42" s="42" t="s">
        <v>4</v>
      </c>
      <c r="E42" s="42" t="s">
        <v>8</v>
      </c>
      <c r="F42" s="43">
        <v>29.5039564</v>
      </c>
    </row>
    <row r="43">
      <c r="A43" s="39" t="s">
        <v>11</v>
      </c>
      <c r="B43" s="39" t="s">
        <v>406</v>
      </c>
      <c r="C43" s="41">
        <v>2016.0</v>
      </c>
      <c r="D43" s="42" t="s">
        <v>4</v>
      </c>
      <c r="E43" s="42" t="s">
        <v>8</v>
      </c>
      <c r="F43" s="43">
        <v>90.4463465</v>
      </c>
    </row>
    <row r="44">
      <c r="A44" s="39" t="s">
        <v>12</v>
      </c>
      <c r="B44" s="39" t="s">
        <v>405</v>
      </c>
      <c r="C44" s="41">
        <v>2016.0</v>
      </c>
      <c r="D44" s="42" t="s">
        <v>4</v>
      </c>
      <c r="E44" s="42" t="s">
        <v>8</v>
      </c>
      <c r="F44" s="43">
        <v>86.7116474</v>
      </c>
    </row>
    <row r="45">
      <c r="A45" s="39" t="s">
        <v>13</v>
      </c>
      <c r="B45" s="39" t="s">
        <v>410</v>
      </c>
      <c r="C45" s="41">
        <v>2016.0</v>
      </c>
      <c r="D45" s="42" t="s">
        <v>4</v>
      </c>
      <c r="E45" s="42" t="s">
        <v>8</v>
      </c>
      <c r="F45" s="43">
        <v>81.4956113</v>
      </c>
    </row>
    <row r="46">
      <c r="A46" s="39" t="s">
        <v>14</v>
      </c>
      <c r="B46" s="39" t="s">
        <v>412</v>
      </c>
      <c r="C46" s="41">
        <v>2016.0</v>
      </c>
      <c r="D46" s="42" t="s">
        <v>4</v>
      </c>
      <c r="E46" s="42" t="s">
        <v>8</v>
      </c>
      <c r="F46" s="43">
        <v>80.7665325</v>
      </c>
    </row>
    <row r="47">
      <c r="A47" s="39" t="s">
        <v>15</v>
      </c>
      <c r="B47" s="39" t="s">
        <v>411</v>
      </c>
      <c r="C47" s="41">
        <v>2016.0</v>
      </c>
      <c r="D47" s="42" t="s">
        <v>4</v>
      </c>
      <c r="E47" s="42" t="s">
        <v>8</v>
      </c>
      <c r="F47" s="43">
        <v>34.3106977</v>
      </c>
    </row>
    <row r="48">
      <c r="A48" s="39" t="s">
        <v>16</v>
      </c>
      <c r="B48" s="39" t="s">
        <v>413</v>
      </c>
      <c r="C48" s="41">
        <v>2016.0</v>
      </c>
      <c r="D48" s="42" t="s">
        <v>4</v>
      </c>
      <c r="E48" s="42" t="s">
        <v>8</v>
      </c>
      <c r="F48" s="43">
        <v>64.8179495</v>
      </c>
    </row>
    <row r="49">
      <c r="A49" s="39" t="s">
        <v>17</v>
      </c>
      <c r="B49" s="39" t="s">
        <v>414</v>
      </c>
      <c r="C49" s="41">
        <v>2016.0</v>
      </c>
      <c r="D49" s="42" t="s">
        <v>4</v>
      </c>
      <c r="E49" s="42" t="s">
        <v>8</v>
      </c>
      <c r="F49" s="43">
        <v>94.1556962</v>
      </c>
    </row>
    <row r="50">
      <c r="A50" s="39" t="s">
        <v>18</v>
      </c>
      <c r="B50" s="39" t="s">
        <v>415</v>
      </c>
      <c r="C50" s="41">
        <v>2016.0</v>
      </c>
      <c r="D50" s="42" t="s">
        <v>4</v>
      </c>
      <c r="E50" s="42" t="s">
        <v>8</v>
      </c>
      <c r="F50" s="43">
        <v>63.3756764</v>
      </c>
    </row>
    <row r="51">
      <c r="A51" s="39" t="s">
        <v>19</v>
      </c>
      <c r="B51" s="39" t="s">
        <v>416</v>
      </c>
      <c r="C51" s="41">
        <v>2016.0</v>
      </c>
      <c r="D51" s="42" t="s">
        <v>4</v>
      </c>
      <c r="E51" s="42" t="s">
        <v>8</v>
      </c>
      <c r="F51" s="43">
        <v>67.5814033</v>
      </c>
    </row>
    <row r="52">
      <c r="A52" s="39" t="s">
        <v>20</v>
      </c>
      <c r="B52" s="39" t="s">
        <v>417</v>
      </c>
      <c r="C52" s="41">
        <v>2016.0</v>
      </c>
      <c r="D52" s="42" t="s">
        <v>4</v>
      </c>
      <c r="E52" s="42" t="s">
        <v>8</v>
      </c>
      <c r="F52" s="43">
        <v>63.1890676</v>
      </c>
    </row>
    <row r="53">
      <c r="A53" s="39" t="s">
        <v>21</v>
      </c>
      <c r="B53" s="39" t="s">
        <v>419</v>
      </c>
      <c r="C53" s="41">
        <v>2016.0</v>
      </c>
      <c r="D53" s="42" t="s">
        <v>4</v>
      </c>
      <c r="E53" s="42" t="s">
        <v>8</v>
      </c>
      <c r="F53" s="43">
        <v>70.8264639</v>
      </c>
    </row>
    <row r="54">
      <c r="A54" s="39" t="s">
        <v>22</v>
      </c>
      <c r="B54" s="39" t="s">
        <v>420</v>
      </c>
      <c r="C54" s="41">
        <v>2016.0</v>
      </c>
      <c r="D54" s="42" t="s">
        <v>4</v>
      </c>
      <c r="E54" s="42" t="s">
        <v>8</v>
      </c>
      <c r="F54" s="43">
        <v>95.9488311</v>
      </c>
    </row>
    <row r="55">
      <c r="A55" s="39" t="s">
        <v>23</v>
      </c>
      <c r="B55" s="39" t="s">
        <v>421</v>
      </c>
      <c r="C55" s="41">
        <v>2016.0</v>
      </c>
      <c r="D55" s="42" t="s">
        <v>4</v>
      </c>
      <c r="E55" s="42" t="s">
        <v>8</v>
      </c>
      <c r="F55" s="43">
        <v>26.6575773</v>
      </c>
    </row>
    <row r="56">
      <c r="A56" s="39" t="s">
        <v>24</v>
      </c>
      <c r="B56" s="39" t="s">
        <v>422</v>
      </c>
      <c r="C56" s="41">
        <v>2016.0</v>
      </c>
      <c r="D56" s="42" t="s">
        <v>4</v>
      </c>
      <c r="E56" s="42" t="s">
        <v>8</v>
      </c>
      <c r="F56" s="43">
        <v>54.9935748</v>
      </c>
    </row>
    <row r="57">
      <c r="A57" s="39" t="s">
        <v>25</v>
      </c>
      <c r="B57" s="39" t="s">
        <v>423</v>
      </c>
      <c r="C57" s="41">
        <v>2016.0</v>
      </c>
      <c r="D57" s="42" t="s">
        <v>4</v>
      </c>
      <c r="E57" s="42" t="s">
        <v>8</v>
      </c>
      <c r="F57" s="43">
        <v>75.4471024</v>
      </c>
    </row>
    <row r="58">
      <c r="A58" s="39" t="s">
        <v>26</v>
      </c>
      <c r="B58" s="39" t="s">
        <v>424</v>
      </c>
      <c r="C58" s="41">
        <v>2016.0</v>
      </c>
      <c r="D58" s="42" t="s">
        <v>4</v>
      </c>
      <c r="E58" s="42" t="s">
        <v>8</v>
      </c>
      <c r="F58" s="43">
        <v>82.2198018</v>
      </c>
    </row>
    <row r="59">
      <c r="A59" s="39" t="s">
        <v>27</v>
      </c>
      <c r="B59" s="39" t="s">
        <v>426</v>
      </c>
      <c r="C59" s="41">
        <v>2016.0</v>
      </c>
      <c r="D59" s="42" t="s">
        <v>4</v>
      </c>
      <c r="E59" s="42" t="s">
        <v>8</v>
      </c>
      <c r="F59" s="43">
        <v>68.739939</v>
      </c>
    </row>
    <row r="60">
      <c r="A60" s="39" t="s">
        <v>28</v>
      </c>
      <c r="B60" s="39" t="s">
        <v>425</v>
      </c>
      <c r="C60" s="41">
        <v>2016.0</v>
      </c>
      <c r="D60" s="42" t="s">
        <v>4</v>
      </c>
      <c r="E60" s="42" t="s">
        <v>8</v>
      </c>
      <c r="F60" s="43">
        <v>83.9726154</v>
      </c>
    </row>
    <row r="61">
      <c r="A61" s="39" t="s">
        <v>29</v>
      </c>
      <c r="B61" s="39" t="s">
        <v>427</v>
      </c>
      <c r="C61" s="41">
        <v>2016.0</v>
      </c>
      <c r="D61" s="42" t="s">
        <v>4</v>
      </c>
      <c r="E61" s="42" t="s">
        <v>8</v>
      </c>
      <c r="F61" s="43">
        <v>86.5581919</v>
      </c>
    </row>
    <row r="62">
      <c r="A62" s="39" t="s">
        <v>30</v>
      </c>
      <c r="B62" s="39" t="s">
        <v>428</v>
      </c>
      <c r="C62" s="41">
        <v>2016.0</v>
      </c>
      <c r="D62" s="42" t="s">
        <v>4</v>
      </c>
      <c r="E62" s="42" t="s">
        <v>8</v>
      </c>
      <c r="F62" s="43">
        <v>61.4304886</v>
      </c>
    </row>
    <row r="63">
      <c r="A63" s="39" t="s">
        <v>31</v>
      </c>
      <c r="B63" s="39" t="s">
        <v>429</v>
      </c>
      <c r="C63" s="41">
        <v>2016.0</v>
      </c>
      <c r="D63" s="42" t="s">
        <v>4</v>
      </c>
      <c r="E63" s="42" t="s">
        <v>8</v>
      </c>
      <c r="F63" s="43">
        <v>83.6864755</v>
      </c>
    </row>
    <row r="64">
      <c r="A64" s="39" t="s">
        <v>32</v>
      </c>
      <c r="B64" s="39" t="s">
        <v>430</v>
      </c>
      <c r="C64" s="41">
        <v>2016.0</v>
      </c>
      <c r="D64" s="42" t="s">
        <v>4</v>
      </c>
      <c r="E64" s="42" t="s">
        <v>8</v>
      </c>
      <c r="F64" s="43">
        <v>60.7553974</v>
      </c>
    </row>
    <row r="65">
      <c r="A65" s="39" t="s">
        <v>33</v>
      </c>
      <c r="B65" s="39" t="s">
        <v>431</v>
      </c>
      <c r="C65" s="41">
        <v>2016.0</v>
      </c>
      <c r="D65" s="42" t="s">
        <v>4</v>
      </c>
      <c r="E65" s="42" t="s">
        <v>8</v>
      </c>
      <c r="F65" s="43">
        <v>51.7366588</v>
      </c>
    </row>
    <row r="66">
      <c r="A66" s="39" t="s">
        <v>34</v>
      </c>
      <c r="B66" s="39" t="s">
        <v>432</v>
      </c>
      <c r="C66" s="41">
        <v>2016.0</v>
      </c>
      <c r="D66" s="42" t="s">
        <v>4</v>
      </c>
      <c r="E66" s="42" t="s">
        <v>8</v>
      </c>
      <c r="F66" s="43">
        <v>81.1927519</v>
      </c>
    </row>
    <row r="67">
      <c r="A67" s="39" t="s">
        <v>35</v>
      </c>
      <c r="B67" s="39" t="s">
        <v>433</v>
      </c>
      <c r="C67" s="41">
        <v>2016.0</v>
      </c>
      <c r="D67" s="42" t="s">
        <v>4</v>
      </c>
      <c r="E67" s="42" t="s">
        <v>8</v>
      </c>
      <c r="F67" s="43">
        <v>73.5451269</v>
      </c>
    </row>
    <row r="68">
      <c r="A68" s="40" t="s">
        <v>3</v>
      </c>
      <c r="B68" s="39" t="s">
        <v>418</v>
      </c>
      <c r="C68" s="41">
        <v>2017.0</v>
      </c>
      <c r="D68" s="42" t="s">
        <v>4</v>
      </c>
      <c r="E68" s="42" t="s">
        <v>8</v>
      </c>
      <c r="F68" s="43">
        <v>73.3441705</v>
      </c>
    </row>
    <row r="69">
      <c r="A69" s="40" t="s">
        <v>4</v>
      </c>
      <c r="B69" s="39" t="s">
        <v>401</v>
      </c>
      <c r="C69" s="41">
        <v>2017.0</v>
      </c>
      <c r="D69" s="42" t="s">
        <v>4</v>
      </c>
      <c r="E69" s="42" t="s">
        <v>8</v>
      </c>
      <c r="F69" s="43">
        <v>96.0612345</v>
      </c>
    </row>
    <row r="70">
      <c r="A70" s="39" t="s">
        <v>5</v>
      </c>
      <c r="B70" s="39" t="s">
        <v>402</v>
      </c>
      <c r="C70" s="41">
        <v>2017.0</v>
      </c>
      <c r="D70" s="42" t="s">
        <v>4</v>
      </c>
      <c r="E70" s="42" t="s">
        <v>8</v>
      </c>
      <c r="F70" s="43">
        <v>91.1346582</v>
      </c>
    </row>
    <row r="71">
      <c r="A71" s="39" t="s">
        <v>6</v>
      </c>
      <c r="B71" s="39" t="s">
        <v>403</v>
      </c>
      <c r="C71" s="41">
        <v>2017.0</v>
      </c>
      <c r="D71" s="42" t="s">
        <v>4</v>
      </c>
      <c r="E71" s="42" t="s">
        <v>8</v>
      </c>
      <c r="F71" s="43">
        <v>81.227404</v>
      </c>
    </row>
    <row r="72">
      <c r="A72" s="39" t="s">
        <v>7</v>
      </c>
      <c r="B72" s="39" t="s">
        <v>404</v>
      </c>
      <c r="C72" s="41">
        <v>2017.0</v>
      </c>
      <c r="D72" s="42" t="s">
        <v>4</v>
      </c>
      <c r="E72" s="42" t="s">
        <v>8</v>
      </c>
      <c r="F72" s="43">
        <v>61.9505721</v>
      </c>
    </row>
    <row r="73">
      <c r="A73" s="39" t="s">
        <v>8</v>
      </c>
      <c r="B73" s="39" t="s">
        <v>408</v>
      </c>
      <c r="C73" s="41">
        <v>2017.0</v>
      </c>
      <c r="D73" s="42" t="s">
        <v>4</v>
      </c>
      <c r="E73" s="42" t="s">
        <v>8</v>
      </c>
      <c r="F73" s="43">
        <v>88.3282979</v>
      </c>
    </row>
    <row r="74">
      <c r="A74" s="39" t="s">
        <v>9</v>
      </c>
      <c r="B74" s="39" t="s">
        <v>409</v>
      </c>
      <c r="C74" s="41">
        <v>2017.0</v>
      </c>
      <c r="D74" s="42" t="s">
        <v>4</v>
      </c>
      <c r="E74" s="42" t="s">
        <v>8</v>
      </c>
      <c r="F74" s="43">
        <v>90.0267861</v>
      </c>
    </row>
    <row r="75">
      <c r="A75" s="39" t="s">
        <v>10</v>
      </c>
      <c r="B75" s="39" t="s">
        <v>407</v>
      </c>
      <c r="C75" s="41">
        <v>2017.0</v>
      </c>
      <c r="D75" s="42" t="s">
        <v>4</v>
      </c>
      <c r="E75" s="42" t="s">
        <v>8</v>
      </c>
      <c r="F75" s="43">
        <v>31.3803499</v>
      </c>
    </row>
    <row r="76">
      <c r="A76" s="39" t="s">
        <v>11</v>
      </c>
      <c r="B76" s="39" t="s">
        <v>406</v>
      </c>
      <c r="C76" s="41">
        <v>2017.0</v>
      </c>
      <c r="D76" s="42" t="s">
        <v>4</v>
      </c>
      <c r="E76" s="42" t="s">
        <v>8</v>
      </c>
      <c r="F76" s="43">
        <v>92.3332748</v>
      </c>
    </row>
    <row r="77">
      <c r="A77" s="39" t="s">
        <v>12</v>
      </c>
      <c r="B77" s="39" t="s">
        <v>405</v>
      </c>
      <c r="C77" s="41">
        <v>2017.0</v>
      </c>
      <c r="D77" s="42" t="s">
        <v>4</v>
      </c>
      <c r="E77" s="42" t="s">
        <v>8</v>
      </c>
      <c r="F77" s="43">
        <v>88.7536626</v>
      </c>
    </row>
    <row r="78">
      <c r="A78" s="39" t="s">
        <v>13</v>
      </c>
      <c r="B78" s="39" t="s">
        <v>410</v>
      </c>
      <c r="C78" s="41">
        <v>2017.0</v>
      </c>
      <c r="D78" s="42" t="s">
        <v>4</v>
      </c>
      <c r="E78" s="42" t="s">
        <v>8</v>
      </c>
      <c r="F78" s="43">
        <v>82.6632091</v>
      </c>
    </row>
    <row r="79">
      <c r="A79" s="39" t="s">
        <v>14</v>
      </c>
      <c r="B79" s="39" t="s">
        <v>412</v>
      </c>
      <c r="C79" s="41">
        <v>2017.0</v>
      </c>
      <c r="D79" s="42" t="s">
        <v>4</v>
      </c>
      <c r="E79" s="42" t="s">
        <v>8</v>
      </c>
      <c r="F79" s="43">
        <v>80.1647816</v>
      </c>
    </row>
    <row r="80">
      <c r="A80" s="39" t="s">
        <v>15</v>
      </c>
      <c r="B80" s="39" t="s">
        <v>411</v>
      </c>
      <c r="C80" s="41">
        <v>2017.0</v>
      </c>
      <c r="D80" s="42" t="s">
        <v>4</v>
      </c>
      <c r="E80" s="42" t="s">
        <v>8</v>
      </c>
      <c r="F80" s="43">
        <v>37.8698682</v>
      </c>
    </row>
    <row r="81">
      <c r="A81" s="39" t="s">
        <v>16</v>
      </c>
      <c r="B81" s="39" t="s">
        <v>413</v>
      </c>
      <c r="C81" s="41">
        <v>2017.0</v>
      </c>
      <c r="D81" s="42" t="s">
        <v>4</v>
      </c>
      <c r="E81" s="42" t="s">
        <v>8</v>
      </c>
      <c r="F81" s="43">
        <v>63.0278027</v>
      </c>
    </row>
    <row r="82">
      <c r="A82" s="39" t="s">
        <v>17</v>
      </c>
      <c r="B82" s="39" t="s">
        <v>414</v>
      </c>
      <c r="C82" s="41">
        <v>2017.0</v>
      </c>
      <c r="D82" s="42" t="s">
        <v>4</v>
      </c>
      <c r="E82" s="42" t="s">
        <v>8</v>
      </c>
      <c r="F82" s="43">
        <v>93.5858901</v>
      </c>
    </row>
    <row r="83">
      <c r="A83" s="39" t="s">
        <v>18</v>
      </c>
      <c r="B83" s="39" t="s">
        <v>415</v>
      </c>
      <c r="C83" s="41">
        <v>2017.0</v>
      </c>
      <c r="D83" s="42" t="s">
        <v>4</v>
      </c>
      <c r="E83" s="42" t="s">
        <v>8</v>
      </c>
      <c r="F83" s="43">
        <v>68.9651895</v>
      </c>
    </row>
    <row r="84">
      <c r="A84" s="39" t="s">
        <v>19</v>
      </c>
      <c r="B84" s="39" t="s">
        <v>416</v>
      </c>
      <c r="C84" s="41">
        <v>2017.0</v>
      </c>
      <c r="D84" s="42" t="s">
        <v>4</v>
      </c>
      <c r="E84" s="42" t="s">
        <v>8</v>
      </c>
      <c r="F84" s="43">
        <v>70.5186612</v>
      </c>
    </row>
    <row r="85">
      <c r="A85" s="39" t="s">
        <v>20</v>
      </c>
      <c r="B85" s="39" t="s">
        <v>417</v>
      </c>
      <c r="C85" s="41">
        <v>2017.0</v>
      </c>
      <c r="D85" s="42" t="s">
        <v>4</v>
      </c>
      <c r="E85" s="42" t="s">
        <v>8</v>
      </c>
      <c r="F85" s="43">
        <v>67.4194379</v>
      </c>
    </row>
    <row r="86">
      <c r="A86" s="39" t="s">
        <v>21</v>
      </c>
      <c r="B86" s="39" t="s">
        <v>419</v>
      </c>
      <c r="C86" s="41">
        <v>2017.0</v>
      </c>
      <c r="D86" s="42" t="s">
        <v>4</v>
      </c>
      <c r="E86" s="42" t="s">
        <v>8</v>
      </c>
      <c r="F86" s="43">
        <v>73.9359478</v>
      </c>
    </row>
    <row r="87">
      <c r="A87" s="39" t="s">
        <v>22</v>
      </c>
      <c r="B87" s="39" t="s">
        <v>420</v>
      </c>
      <c r="C87" s="41">
        <v>2017.0</v>
      </c>
      <c r="D87" s="42" t="s">
        <v>4</v>
      </c>
      <c r="E87" s="42" t="s">
        <v>8</v>
      </c>
      <c r="F87" s="43">
        <v>96.1198511</v>
      </c>
    </row>
    <row r="88">
      <c r="A88" s="39" t="s">
        <v>23</v>
      </c>
      <c r="B88" s="39" t="s">
        <v>421</v>
      </c>
      <c r="C88" s="41">
        <v>2017.0</v>
      </c>
      <c r="D88" s="42" t="s">
        <v>4</v>
      </c>
      <c r="E88" s="42" t="s">
        <v>8</v>
      </c>
      <c r="F88" s="43">
        <v>33.9168358</v>
      </c>
    </row>
    <row r="89">
      <c r="A89" s="39" t="s">
        <v>24</v>
      </c>
      <c r="B89" s="39" t="s">
        <v>422</v>
      </c>
      <c r="C89" s="41">
        <v>2017.0</v>
      </c>
      <c r="D89" s="42" t="s">
        <v>4</v>
      </c>
      <c r="E89" s="42" t="s">
        <v>8</v>
      </c>
      <c r="F89" s="43">
        <v>57.5394017</v>
      </c>
    </row>
    <row r="90">
      <c r="A90" s="39" t="s">
        <v>25</v>
      </c>
      <c r="B90" s="39" t="s">
        <v>423</v>
      </c>
      <c r="C90" s="41">
        <v>2017.0</v>
      </c>
      <c r="D90" s="42" t="s">
        <v>4</v>
      </c>
      <c r="E90" s="42" t="s">
        <v>8</v>
      </c>
      <c r="F90" s="43">
        <v>75.1349493</v>
      </c>
    </row>
    <row r="91">
      <c r="A91" s="39" t="s">
        <v>26</v>
      </c>
      <c r="B91" s="39" t="s">
        <v>424</v>
      </c>
      <c r="C91" s="41">
        <v>2017.0</v>
      </c>
      <c r="D91" s="42" t="s">
        <v>4</v>
      </c>
      <c r="E91" s="42" t="s">
        <v>8</v>
      </c>
      <c r="F91" s="43">
        <v>82.7200516</v>
      </c>
    </row>
    <row r="92">
      <c r="A92" s="39" t="s">
        <v>27</v>
      </c>
      <c r="B92" s="39" t="s">
        <v>426</v>
      </c>
      <c r="C92" s="41">
        <v>2017.0</v>
      </c>
      <c r="D92" s="42" t="s">
        <v>4</v>
      </c>
      <c r="E92" s="42" t="s">
        <v>8</v>
      </c>
      <c r="F92" s="43">
        <v>69.4028738</v>
      </c>
    </row>
    <row r="93">
      <c r="A93" s="39" t="s">
        <v>28</v>
      </c>
      <c r="B93" s="39" t="s">
        <v>425</v>
      </c>
      <c r="C93" s="41">
        <v>2017.0</v>
      </c>
      <c r="D93" s="42" t="s">
        <v>4</v>
      </c>
      <c r="E93" s="42" t="s">
        <v>8</v>
      </c>
      <c r="F93" s="43">
        <v>84.6484205</v>
      </c>
    </row>
    <row r="94">
      <c r="A94" s="39" t="s">
        <v>29</v>
      </c>
      <c r="B94" s="39" t="s">
        <v>427</v>
      </c>
      <c r="C94" s="41">
        <v>2017.0</v>
      </c>
      <c r="D94" s="42" t="s">
        <v>4</v>
      </c>
      <c r="E94" s="42" t="s">
        <v>8</v>
      </c>
      <c r="F94" s="43">
        <v>87.0091595</v>
      </c>
    </row>
    <row r="95">
      <c r="A95" s="39" t="s">
        <v>30</v>
      </c>
      <c r="B95" s="39" t="s">
        <v>428</v>
      </c>
      <c r="C95" s="41">
        <v>2017.0</v>
      </c>
      <c r="D95" s="42" t="s">
        <v>4</v>
      </c>
      <c r="E95" s="42" t="s">
        <v>8</v>
      </c>
      <c r="F95" s="43">
        <v>65.0137952</v>
      </c>
    </row>
    <row r="96">
      <c r="A96" s="39" t="s">
        <v>31</v>
      </c>
      <c r="B96" s="39" t="s">
        <v>429</v>
      </c>
      <c r="C96" s="41">
        <v>2017.0</v>
      </c>
      <c r="D96" s="42" t="s">
        <v>4</v>
      </c>
      <c r="E96" s="42" t="s">
        <v>8</v>
      </c>
      <c r="F96" s="43">
        <v>85.4203269</v>
      </c>
    </row>
    <row r="97">
      <c r="A97" s="39" t="s">
        <v>32</v>
      </c>
      <c r="B97" s="39" t="s">
        <v>430</v>
      </c>
      <c r="C97" s="41">
        <v>2017.0</v>
      </c>
      <c r="D97" s="42" t="s">
        <v>4</v>
      </c>
      <c r="E97" s="42" t="s">
        <v>8</v>
      </c>
      <c r="F97" s="43">
        <v>63.0315744</v>
      </c>
    </row>
    <row r="98">
      <c r="A98" s="39" t="s">
        <v>33</v>
      </c>
      <c r="B98" s="39" t="s">
        <v>431</v>
      </c>
      <c r="C98" s="41">
        <v>2017.0</v>
      </c>
      <c r="D98" s="42" t="s">
        <v>4</v>
      </c>
      <c r="E98" s="42" t="s">
        <v>8</v>
      </c>
      <c r="F98" s="43">
        <v>56.4672316</v>
      </c>
    </row>
    <row r="99">
      <c r="A99" s="39" t="s">
        <v>34</v>
      </c>
      <c r="B99" s="39" t="s">
        <v>432</v>
      </c>
      <c r="C99" s="41">
        <v>2017.0</v>
      </c>
      <c r="D99" s="42" t="s">
        <v>4</v>
      </c>
      <c r="E99" s="42" t="s">
        <v>8</v>
      </c>
      <c r="F99" s="43">
        <v>79.1460674</v>
      </c>
    </row>
    <row r="100">
      <c r="A100" s="39" t="s">
        <v>35</v>
      </c>
      <c r="B100" s="39" t="s">
        <v>433</v>
      </c>
      <c r="C100" s="41">
        <v>2017.0</v>
      </c>
      <c r="D100" s="42" t="s">
        <v>4</v>
      </c>
      <c r="E100" s="42" t="s">
        <v>8</v>
      </c>
      <c r="F100" s="43">
        <v>76.0285526</v>
      </c>
    </row>
    <row r="101">
      <c r="A101" s="40" t="s">
        <v>3</v>
      </c>
      <c r="B101" s="39" t="s">
        <v>418</v>
      </c>
      <c r="C101" s="41">
        <v>2020.0</v>
      </c>
      <c r="D101" s="42" t="s">
        <v>4</v>
      </c>
      <c r="E101" s="42" t="s">
        <v>8</v>
      </c>
      <c r="F101" s="41">
        <v>77.43098</v>
      </c>
    </row>
    <row r="102">
      <c r="A102" s="40" t="s">
        <v>4</v>
      </c>
      <c r="B102" s="39" t="s">
        <v>401</v>
      </c>
      <c r="C102" s="41">
        <v>2020.0</v>
      </c>
      <c r="D102" s="42" t="s">
        <v>4</v>
      </c>
      <c r="E102" s="42" t="s">
        <v>8</v>
      </c>
      <c r="F102" s="43">
        <v>94.8316235</v>
      </c>
    </row>
    <row r="103">
      <c r="A103" s="39" t="s">
        <v>5</v>
      </c>
      <c r="B103" s="39" t="s">
        <v>402</v>
      </c>
      <c r="C103" s="41">
        <v>2020.0</v>
      </c>
      <c r="D103" s="42" t="s">
        <v>4</v>
      </c>
      <c r="E103" s="42" t="s">
        <v>8</v>
      </c>
      <c r="F103" s="43">
        <v>92.5046338</v>
      </c>
    </row>
    <row r="104">
      <c r="A104" s="39" t="s">
        <v>6</v>
      </c>
      <c r="B104" s="39" t="s">
        <v>403</v>
      </c>
      <c r="C104" s="41">
        <v>2020.0</v>
      </c>
      <c r="D104" s="42" t="s">
        <v>4</v>
      </c>
      <c r="E104" s="42" t="s">
        <v>8</v>
      </c>
      <c r="F104" s="43">
        <v>83.3903916</v>
      </c>
    </row>
    <row r="105">
      <c r="A105" s="39" t="s">
        <v>7</v>
      </c>
      <c r="B105" s="39" t="s">
        <v>404</v>
      </c>
      <c r="C105" s="41">
        <v>2020.0</v>
      </c>
      <c r="D105" s="42" t="s">
        <v>4</v>
      </c>
      <c r="E105" s="42" t="s">
        <v>8</v>
      </c>
      <c r="F105" s="43">
        <v>65.6018924</v>
      </c>
    </row>
    <row r="106">
      <c r="A106" s="39" t="s">
        <v>8</v>
      </c>
      <c r="B106" s="39" t="s">
        <v>408</v>
      </c>
      <c r="C106" s="41">
        <v>2020.0</v>
      </c>
      <c r="D106" s="42" t="s">
        <v>4</v>
      </c>
      <c r="E106" s="42" t="s">
        <v>8</v>
      </c>
      <c r="F106" s="43">
        <v>91.8654642</v>
      </c>
    </row>
    <row r="107">
      <c r="A107" s="39" t="s">
        <v>9</v>
      </c>
      <c r="B107" s="39" t="s">
        <v>409</v>
      </c>
      <c r="C107" s="41">
        <v>2020.0</v>
      </c>
      <c r="D107" s="42" t="s">
        <v>4</v>
      </c>
      <c r="E107" s="42" t="s">
        <v>8</v>
      </c>
      <c r="F107" s="43">
        <v>91.8947271</v>
      </c>
    </row>
    <row r="108">
      <c r="A108" s="39" t="s">
        <v>10</v>
      </c>
      <c r="B108" s="39" t="s">
        <v>407</v>
      </c>
      <c r="C108" s="41">
        <v>2020.0</v>
      </c>
      <c r="D108" s="42" t="s">
        <v>4</v>
      </c>
      <c r="E108" s="42" t="s">
        <v>8</v>
      </c>
      <c r="F108" s="43">
        <v>52.4030697</v>
      </c>
    </row>
    <row r="109">
      <c r="A109" s="39" t="s">
        <v>11</v>
      </c>
      <c r="B109" s="39" t="s">
        <v>406</v>
      </c>
      <c r="C109" s="41">
        <v>2020.0</v>
      </c>
      <c r="D109" s="42" t="s">
        <v>4</v>
      </c>
      <c r="E109" s="42" t="s">
        <v>8</v>
      </c>
      <c r="F109" s="43">
        <v>93.0690927</v>
      </c>
    </row>
    <row r="110">
      <c r="A110" s="39" t="s">
        <v>12</v>
      </c>
      <c r="B110" s="39" t="s">
        <v>405</v>
      </c>
      <c r="C110" s="41">
        <v>2020.0</v>
      </c>
      <c r="D110" s="42" t="s">
        <v>4</v>
      </c>
      <c r="E110" s="42" t="s">
        <v>8</v>
      </c>
      <c r="F110" s="43">
        <v>89.7381287</v>
      </c>
    </row>
    <row r="111">
      <c r="A111" s="39" t="s">
        <v>13</v>
      </c>
      <c r="B111" s="39" t="s">
        <v>410</v>
      </c>
      <c r="C111" s="41">
        <v>2020.0</v>
      </c>
      <c r="D111" s="42" t="s">
        <v>4</v>
      </c>
      <c r="E111" s="42" t="s">
        <v>8</v>
      </c>
      <c r="F111" s="43">
        <v>79.8496397</v>
      </c>
    </row>
    <row r="112">
      <c r="A112" s="39" t="s">
        <v>14</v>
      </c>
      <c r="B112" s="39" t="s">
        <v>412</v>
      </c>
      <c r="C112" s="41">
        <v>2020.0</v>
      </c>
      <c r="D112" s="42" t="s">
        <v>4</v>
      </c>
      <c r="E112" s="42" t="s">
        <v>8</v>
      </c>
      <c r="F112" s="43">
        <v>82.4737243</v>
      </c>
    </row>
    <row r="113">
      <c r="A113" s="39" t="s">
        <v>15</v>
      </c>
      <c r="B113" s="39" t="s">
        <v>411</v>
      </c>
      <c r="C113" s="41">
        <v>2020.0</v>
      </c>
      <c r="D113" s="42" t="s">
        <v>4</v>
      </c>
      <c r="E113" s="42" t="s">
        <v>8</v>
      </c>
      <c r="F113" s="43">
        <v>49.0972273</v>
      </c>
    </row>
    <row r="114">
      <c r="A114" s="39" t="s">
        <v>16</v>
      </c>
      <c r="B114" s="39" t="s">
        <v>413</v>
      </c>
      <c r="C114" s="41">
        <v>2020.0</v>
      </c>
      <c r="D114" s="42" t="s">
        <v>4</v>
      </c>
      <c r="E114" s="42" t="s">
        <v>8</v>
      </c>
      <c r="F114" s="43">
        <v>67.302459</v>
      </c>
    </row>
    <row r="115">
      <c r="A115" s="39" t="s">
        <v>17</v>
      </c>
      <c r="B115" s="39" t="s">
        <v>414</v>
      </c>
      <c r="C115" s="41">
        <v>2020.0</v>
      </c>
      <c r="D115" s="42" t="s">
        <v>4</v>
      </c>
      <c r="E115" s="42" t="s">
        <v>8</v>
      </c>
      <c r="F115" s="43">
        <v>94.6952389</v>
      </c>
    </row>
    <row r="116">
      <c r="A116" s="39" t="s">
        <v>18</v>
      </c>
      <c r="B116" s="39" t="s">
        <v>415</v>
      </c>
      <c r="C116" s="41">
        <v>2020.0</v>
      </c>
      <c r="D116" s="42" t="s">
        <v>4</v>
      </c>
      <c r="E116" s="42" t="s">
        <v>8</v>
      </c>
      <c r="F116" s="43">
        <v>75.0025597</v>
      </c>
    </row>
    <row r="117">
      <c r="A117" s="39" t="s">
        <v>19</v>
      </c>
      <c r="B117" s="39" t="s">
        <v>416</v>
      </c>
      <c r="C117" s="41">
        <v>2020.0</v>
      </c>
      <c r="D117" s="42" t="s">
        <v>4</v>
      </c>
      <c r="E117" s="42" t="s">
        <v>8</v>
      </c>
      <c r="F117" s="43">
        <v>78.6328144</v>
      </c>
    </row>
    <row r="118">
      <c r="A118" s="39" t="s">
        <v>20</v>
      </c>
      <c r="B118" s="39" t="s">
        <v>417</v>
      </c>
      <c r="C118" s="41">
        <v>2020.0</v>
      </c>
      <c r="D118" s="42" t="s">
        <v>4</v>
      </c>
      <c r="E118" s="42" t="s">
        <v>8</v>
      </c>
      <c r="F118" s="43">
        <v>67.3301516</v>
      </c>
    </row>
    <row r="119">
      <c r="A119" s="39" t="s">
        <v>21</v>
      </c>
      <c r="B119" s="39" t="s">
        <v>419</v>
      </c>
      <c r="C119" s="41">
        <v>2020.0</v>
      </c>
      <c r="D119" s="42" t="s">
        <v>4</v>
      </c>
      <c r="E119" s="42" t="s">
        <v>8</v>
      </c>
      <c r="F119" s="43">
        <v>74.1083536</v>
      </c>
    </row>
    <row r="120">
      <c r="A120" s="39" t="s">
        <v>22</v>
      </c>
      <c r="B120" s="39" t="s">
        <v>420</v>
      </c>
      <c r="C120" s="41">
        <v>2020.0</v>
      </c>
      <c r="D120" s="42" t="s">
        <v>4</v>
      </c>
      <c r="E120" s="42" t="s">
        <v>8</v>
      </c>
      <c r="F120" s="43">
        <v>96.8869739</v>
      </c>
    </row>
    <row r="121">
      <c r="A121" s="39" t="s">
        <v>23</v>
      </c>
      <c r="B121" s="39" t="s">
        <v>421</v>
      </c>
      <c r="C121" s="41">
        <v>2020.0</v>
      </c>
      <c r="D121" s="42" t="s">
        <v>4</v>
      </c>
      <c r="E121" s="42" t="s">
        <v>8</v>
      </c>
      <c r="F121" s="43">
        <v>40.2566025</v>
      </c>
    </row>
    <row r="122">
      <c r="A122" s="39" t="s">
        <v>24</v>
      </c>
      <c r="B122" s="39" t="s">
        <v>422</v>
      </c>
      <c r="C122" s="41">
        <v>2020.0</v>
      </c>
      <c r="D122" s="42" t="s">
        <v>4</v>
      </c>
      <c r="E122" s="42" t="s">
        <v>8</v>
      </c>
      <c r="F122" s="43">
        <v>59.6675968</v>
      </c>
    </row>
    <row r="123">
      <c r="A123" s="39" t="s">
        <v>25</v>
      </c>
      <c r="B123" s="39" t="s">
        <v>423</v>
      </c>
      <c r="C123" s="41">
        <v>2020.0</v>
      </c>
      <c r="D123" s="42" t="s">
        <v>4</v>
      </c>
      <c r="E123" s="42" t="s">
        <v>8</v>
      </c>
      <c r="F123" s="43">
        <v>84.8959846</v>
      </c>
    </row>
    <row r="124">
      <c r="A124" s="39" t="s">
        <v>26</v>
      </c>
      <c r="B124" s="39" t="s">
        <v>424</v>
      </c>
      <c r="C124" s="41">
        <v>2020.0</v>
      </c>
      <c r="D124" s="42" t="s">
        <v>4</v>
      </c>
      <c r="E124" s="42" t="s">
        <v>8</v>
      </c>
      <c r="F124" s="43">
        <v>86.1492829</v>
      </c>
    </row>
    <row r="125">
      <c r="A125" s="39" t="s">
        <v>27</v>
      </c>
      <c r="B125" s="39" t="s">
        <v>426</v>
      </c>
      <c r="C125" s="41">
        <v>2020.0</v>
      </c>
      <c r="D125" s="42" t="s">
        <v>4</v>
      </c>
      <c r="E125" s="42" t="s">
        <v>8</v>
      </c>
      <c r="F125" s="43">
        <v>68.8301957</v>
      </c>
    </row>
    <row r="126">
      <c r="A126" s="39" t="s">
        <v>28</v>
      </c>
      <c r="B126" s="39" t="s">
        <v>425</v>
      </c>
      <c r="C126" s="41">
        <v>2020.0</v>
      </c>
      <c r="D126" s="42" t="s">
        <v>4</v>
      </c>
      <c r="E126" s="42" t="s">
        <v>8</v>
      </c>
      <c r="F126" s="43">
        <v>86.1173329</v>
      </c>
    </row>
    <row r="127">
      <c r="A127" s="39" t="s">
        <v>29</v>
      </c>
      <c r="B127" s="39" t="s">
        <v>427</v>
      </c>
      <c r="C127" s="41">
        <v>2020.0</v>
      </c>
      <c r="D127" s="42" t="s">
        <v>4</v>
      </c>
      <c r="E127" s="42" t="s">
        <v>8</v>
      </c>
      <c r="F127" s="43">
        <v>88.5242829</v>
      </c>
    </row>
    <row r="128">
      <c r="A128" s="39" t="s">
        <v>30</v>
      </c>
      <c r="B128" s="39" t="s">
        <v>428</v>
      </c>
      <c r="C128" s="41">
        <v>2020.0</v>
      </c>
      <c r="D128" s="42" t="s">
        <v>4</v>
      </c>
      <c r="E128" s="42" t="s">
        <v>8</v>
      </c>
      <c r="F128" s="43">
        <v>69.8498114</v>
      </c>
    </row>
    <row r="129">
      <c r="A129" s="39" t="s">
        <v>31</v>
      </c>
      <c r="B129" s="39" t="s">
        <v>429</v>
      </c>
      <c r="C129" s="41">
        <v>2020.0</v>
      </c>
      <c r="D129" s="42" t="s">
        <v>4</v>
      </c>
      <c r="E129" s="42" t="s">
        <v>8</v>
      </c>
      <c r="F129" s="43">
        <v>89.5407382</v>
      </c>
    </row>
    <row r="130">
      <c r="A130" s="39" t="s">
        <v>32</v>
      </c>
      <c r="B130" s="39" t="s">
        <v>430</v>
      </c>
      <c r="C130" s="41">
        <v>2020.0</v>
      </c>
      <c r="D130" s="42" t="s">
        <v>4</v>
      </c>
      <c r="E130" s="42" t="s">
        <v>8</v>
      </c>
      <c r="F130" s="43">
        <v>70.3115102</v>
      </c>
    </row>
    <row r="131">
      <c r="A131" s="39" t="s">
        <v>33</v>
      </c>
      <c r="B131" s="39" t="s">
        <v>431</v>
      </c>
      <c r="C131" s="41">
        <v>2020.0</v>
      </c>
      <c r="D131" s="42" t="s">
        <v>4</v>
      </c>
      <c r="E131" s="42" t="s">
        <v>8</v>
      </c>
      <c r="F131" s="43">
        <v>60.8061388</v>
      </c>
    </row>
    <row r="132">
      <c r="A132" s="39" t="s">
        <v>34</v>
      </c>
      <c r="B132" s="39" t="s">
        <v>432</v>
      </c>
      <c r="C132" s="41">
        <v>2020.0</v>
      </c>
      <c r="D132" s="42" t="s">
        <v>4</v>
      </c>
      <c r="E132" s="42" t="s">
        <v>8</v>
      </c>
      <c r="F132" s="43">
        <v>77.1702284</v>
      </c>
    </row>
    <row r="133">
      <c r="A133" s="39" t="s">
        <v>35</v>
      </c>
      <c r="B133" s="39" t="s">
        <v>433</v>
      </c>
      <c r="C133" s="41">
        <v>2020.0</v>
      </c>
      <c r="D133" s="42" t="s">
        <v>4</v>
      </c>
      <c r="E133" s="42" t="s">
        <v>8</v>
      </c>
      <c r="F133" s="43">
        <v>78.9295668</v>
      </c>
    </row>
    <row r="134">
      <c r="A134" s="40" t="s">
        <v>4</v>
      </c>
      <c r="B134" s="39" t="s">
        <v>401</v>
      </c>
      <c r="C134" s="39">
        <v>2022.0</v>
      </c>
      <c r="D134" s="42" t="s">
        <v>4</v>
      </c>
      <c r="E134" s="42" t="s">
        <v>8</v>
      </c>
      <c r="F134" s="44">
        <v>97.6</v>
      </c>
    </row>
    <row r="135">
      <c r="A135" s="39" t="s">
        <v>5</v>
      </c>
      <c r="B135" s="39" t="s">
        <v>402</v>
      </c>
      <c r="C135" s="39">
        <v>2022.0</v>
      </c>
      <c r="D135" s="42" t="s">
        <v>4</v>
      </c>
      <c r="E135" s="42" t="s">
        <v>8</v>
      </c>
      <c r="F135" s="44">
        <v>93.8</v>
      </c>
    </row>
    <row r="136">
      <c r="A136" s="39" t="s">
        <v>6</v>
      </c>
      <c r="B136" s="39" t="s">
        <v>403</v>
      </c>
      <c r="C136" s="39">
        <v>2022.0</v>
      </c>
      <c r="D136" s="42" t="s">
        <v>4</v>
      </c>
      <c r="E136" s="42" t="s">
        <v>8</v>
      </c>
      <c r="F136" s="44">
        <v>85.8</v>
      </c>
    </row>
    <row r="137">
      <c r="A137" s="39" t="s">
        <v>7</v>
      </c>
      <c r="B137" s="39" t="s">
        <v>404</v>
      </c>
      <c r="C137" s="39">
        <v>2022.0</v>
      </c>
      <c r="D137" s="42" t="s">
        <v>4</v>
      </c>
      <c r="E137" s="42" t="s">
        <v>8</v>
      </c>
      <c r="F137" s="44">
        <v>63.9</v>
      </c>
    </row>
    <row r="138">
      <c r="A138" s="39" t="s">
        <v>8</v>
      </c>
      <c r="B138" s="39" t="s">
        <v>408</v>
      </c>
      <c r="C138" s="39">
        <v>2022.0</v>
      </c>
      <c r="D138" s="42" t="s">
        <v>4</v>
      </c>
      <c r="E138" s="42" t="s">
        <v>8</v>
      </c>
      <c r="F138" s="44">
        <v>92.5</v>
      </c>
    </row>
    <row r="139">
      <c r="A139" s="39" t="s">
        <v>9</v>
      </c>
      <c r="B139" s="39" t="s">
        <v>409</v>
      </c>
      <c r="C139" s="39">
        <v>2022.0</v>
      </c>
      <c r="D139" s="42" t="s">
        <v>4</v>
      </c>
      <c r="E139" s="42" t="s">
        <v>8</v>
      </c>
      <c r="F139" s="44">
        <v>95.8</v>
      </c>
    </row>
    <row r="140">
      <c r="A140" s="39" t="s">
        <v>10</v>
      </c>
      <c r="B140" s="39" t="s">
        <v>407</v>
      </c>
      <c r="C140" s="39">
        <v>2022.0</v>
      </c>
      <c r="D140" s="42" t="s">
        <v>4</v>
      </c>
      <c r="E140" s="42" t="s">
        <v>8</v>
      </c>
      <c r="F140" s="44">
        <v>42.7</v>
      </c>
    </row>
    <row r="141">
      <c r="A141" s="39" t="s">
        <v>11</v>
      </c>
      <c r="B141" s="39" t="s">
        <v>406</v>
      </c>
      <c r="C141" s="39">
        <v>2022.0</v>
      </c>
      <c r="D141" s="42" t="s">
        <v>4</v>
      </c>
      <c r="E141" s="42" t="s">
        <v>8</v>
      </c>
      <c r="F141" s="44">
        <v>94.4</v>
      </c>
    </row>
    <row r="142">
      <c r="A142" s="39" t="s">
        <v>12</v>
      </c>
      <c r="B142" s="39" t="s">
        <v>405</v>
      </c>
      <c r="C142" s="39">
        <v>2022.0</v>
      </c>
      <c r="D142" s="42" t="s">
        <v>4</v>
      </c>
      <c r="E142" s="42" t="s">
        <v>8</v>
      </c>
      <c r="F142" s="44">
        <v>92.4</v>
      </c>
    </row>
    <row r="143">
      <c r="A143" s="39">
        <v>10.0</v>
      </c>
      <c r="B143" s="39" t="s">
        <v>410</v>
      </c>
      <c r="C143" s="39">
        <v>2022.0</v>
      </c>
      <c r="D143" s="42" t="s">
        <v>4</v>
      </c>
      <c r="E143" s="42" t="s">
        <v>8</v>
      </c>
      <c r="F143" s="44">
        <v>82.1</v>
      </c>
    </row>
    <row r="144">
      <c r="A144" s="39">
        <v>11.0</v>
      </c>
      <c r="B144" s="39" t="s">
        <v>412</v>
      </c>
      <c r="C144" s="39">
        <v>2022.0</v>
      </c>
      <c r="D144" s="42" t="s">
        <v>4</v>
      </c>
      <c r="E144" s="42" t="s">
        <v>8</v>
      </c>
      <c r="F144" s="44">
        <v>86.1</v>
      </c>
    </row>
    <row r="145">
      <c r="A145" s="39">
        <v>12.0</v>
      </c>
      <c r="B145" s="39" t="s">
        <v>411</v>
      </c>
      <c r="C145" s="39">
        <v>2022.0</v>
      </c>
      <c r="D145" s="42" t="s">
        <v>4</v>
      </c>
      <c r="E145" s="42" t="s">
        <v>8</v>
      </c>
      <c r="F145" s="44">
        <v>37.6</v>
      </c>
    </row>
    <row r="146">
      <c r="A146" s="39">
        <v>13.0</v>
      </c>
      <c r="B146" s="39" t="s">
        <v>413</v>
      </c>
      <c r="C146" s="39">
        <v>2022.0</v>
      </c>
      <c r="D146" s="42" t="s">
        <v>4</v>
      </c>
      <c r="E146" s="42" t="s">
        <v>8</v>
      </c>
      <c r="F146" s="44">
        <v>67.4</v>
      </c>
    </row>
    <row r="147">
      <c r="A147" s="39">
        <v>14.0</v>
      </c>
      <c r="B147" s="39" t="s">
        <v>414</v>
      </c>
      <c r="C147" s="39">
        <v>2022.0</v>
      </c>
      <c r="D147" s="42" t="s">
        <v>4</v>
      </c>
      <c r="E147" s="42" t="s">
        <v>8</v>
      </c>
      <c r="F147" s="44">
        <v>96.0</v>
      </c>
    </row>
    <row r="148">
      <c r="A148" s="39">
        <v>15.0</v>
      </c>
      <c r="B148" s="39" t="s">
        <v>415</v>
      </c>
      <c r="C148" s="39">
        <v>2022.0</v>
      </c>
      <c r="D148" s="42" t="s">
        <v>4</v>
      </c>
      <c r="E148" s="42" t="s">
        <v>8</v>
      </c>
      <c r="F148" s="44">
        <v>74.9</v>
      </c>
    </row>
    <row r="149">
      <c r="A149" s="39">
        <v>16.0</v>
      </c>
      <c r="B149" s="39" t="s">
        <v>416</v>
      </c>
      <c r="C149" s="39">
        <v>2022.0</v>
      </c>
      <c r="D149" s="42" t="s">
        <v>4</v>
      </c>
      <c r="E149" s="42" t="s">
        <v>8</v>
      </c>
      <c r="F149" s="44">
        <v>77.7</v>
      </c>
    </row>
    <row r="150">
      <c r="A150" s="39">
        <v>17.0</v>
      </c>
      <c r="B150" s="39" t="s">
        <v>417</v>
      </c>
      <c r="C150" s="39">
        <v>2022.0</v>
      </c>
      <c r="D150" s="42" t="s">
        <v>4</v>
      </c>
      <c r="E150" s="42" t="s">
        <v>8</v>
      </c>
      <c r="F150" s="44">
        <v>67.3</v>
      </c>
    </row>
    <row r="151">
      <c r="A151" s="39">
        <v>18.0</v>
      </c>
      <c r="B151" s="39" t="s">
        <v>419</v>
      </c>
      <c r="C151" s="39">
        <v>2022.0</v>
      </c>
      <c r="D151" s="42" t="s">
        <v>4</v>
      </c>
      <c r="E151" s="42" t="s">
        <v>8</v>
      </c>
      <c r="F151" s="44">
        <v>76.4</v>
      </c>
    </row>
    <row r="152">
      <c r="A152" s="39">
        <v>19.0</v>
      </c>
      <c r="B152" s="39" t="s">
        <v>420</v>
      </c>
      <c r="C152" s="39">
        <v>2022.0</v>
      </c>
      <c r="D152" s="42" t="s">
        <v>4</v>
      </c>
      <c r="E152" s="42" t="s">
        <v>8</v>
      </c>
      <c r="F152" s="44">
        <v>95.7</v>
      </c>
    </row>
    <row r="153">
      <c r="A153" s="39">
        <v>20.0</v>
      </c>
      <c r="B153" s="39" t="s">
        <v>421</v>
      </c>
      <c r="C153" s="39">
        <v>2022.0</v>
      </c>
      <c r="D153" s="42" t="s">
        <v>4</v>
      </c>
      <c r="E153" s="42" t="s">
        <v>8</v>
      </c>
      <c r="F153" s="44">
        <v>37.5</v>
      </c>
    </row>
    <row r="154">
      <c r="A154" s="39">
        <v>21.0</v>
      </c>
      <c r="B154" s="39" t="s">
        <v>422</v>
      </c>
      <c r="C154" s="39">
        <v>2022.0</v>
      </c>
      <c r="D154" s="42" t="s">
        <v>4</v>
      </c>
      <c r="E154" s="42" t="s">
        <v>8</v>
      </c>
      <c r="F154" s="44">
        <v>60.0</v>
      </c>
    </row>
    <row r="155">
      <c r="A155" s="39">
        <v>22.0</v>
      </c>
      <c r="B155" s="39" t="s">
        <v>423</v>
      </c>
      <c r="C155" s="39">
        <v>2022.0</v>
      </c>
      <c r="D155" s="42" t="s">
        <v>4</v>
      </c>
      <c r="E155" s="42" t="s">
        <v>8</v>
      </c>
      <c r="F155" s="44">
        <v>87.6</v>
      </c>
    </row>
    <row r="156">
      <c r="A156" s="39">
        <v>23.0</v>
      </c>
      <c r="B156" s="39" t="s">
        <v>424</v>
      </c>
      <c r="C156" s="39">
        <v>2022.0</v>
      </c>
      <c r="D156" s="42" t="s">
        <v>4</v>
      </c>
      <c r="E156" s="42" t="s">
        <v>8</v>
      </c>
      <c r="F156" s="44">
        <v>78.7</v>
      </c>
    </row>
    <row r="157">
      <c r="A157" s="39">
        <v>24.0</v>
      </c>
      <c r="B157" s="39" t="s">
        <v>426</v>
      </c>
      <c r="C157" s="39">
        <v>2022.0</v>
      </c>
      <c r="D157" s="42" t="s">
        <v>4</v>
      </c>
      <c r="E157" s="42" t="s">
        <v>8</v>
      </c>
      <c r="F157" s="44">
        <v>71.4</v>
      </c>
    </row>
    <row r="158">
      <c r="A158" s="39">
        <v>25.0</v>
      </c>
      <c r="B158" s="39" t="s">
        <v>425</v>
      </c>
      <c r="C158" s="39">
        <v>2022.0</v>
      </c>
      <c r="D158" s="42" t="s">
        <v>4</v>
      </c>
      <c r="E158" s="42" t="s">
        <v>8</v>
      </c>
      <c r="F158" s="44">
        <v>87.6</v>
      </c>
    </row>
    <row r="159">
      <c r="A159" s="39">
        <v>26.0</v>
      </c>
      <c r="B159" s="39" t="s">
        <v>427</v>
      </c>
      <c r="C159" s="39">
        <v>2022.0</v>
      </c>
      <c r="D159" s="42" t="s">
        <v>4</v>
      </c>
      <c r="E159" s="42" t="s">
        <v>8</v>
      </c>
      <c r="F159" s="44">
        <v>88.7</v>
      </c>
    </row>
    <row r="160">
      <c r="A160" s="39">
        <v>27.0</v>
      </c>
      <c r="B160" s="39" t="s">
        <v>428</v>
      </c>
      <c r="C160" s="39">
        <v>2022.0</v>
      </c>
      <c r="D160" s="42" t="s">
        <v>4</v>
      </c>
      <c r="E160" s="42" t="s">
        <v>8</v>
      </c>
      <c r="F160" s="44">
        <v>63.0</v>
      </c>
    </row>
    <row r="161">
      <c r="A161" s="39">
        <v>28.0</v>
      </c>
      <c r="B161" s="39" t="s">
        <v>429</v>
      </c>
      <c r="C161" s="39">
        <v>2022.0</v>
      </c>
      <c r="D161" s="42" t="s">
        <v>4</v>
      </c>
      <c r="E161" s="42" t="s">
        <v>8</v>
      </c>
      <c r="F161" s="44">
        <v>90.5</v>
      </c>
    </row>
    <row r="162">
      <c r="A162" s="39">
        <v>29.0</v>
      </c>
      <c r="B162" s="39" t="s">
        <v>430</v>
      </c>
      <c r="C162" s="39">
        <v>2022.0</v>
      </c>
      <c r="D162" s="42" t="s">
        <v>4</v>
      </c>
      <c r="E162" s="42" t="s">
        <v>8</v>
      </c>
      <c r="F162" s="44">
        <v>79.7</v>
      </c>
    </row>
    <row r="163">
      <c r="A163" s="39">
        <v>30.0</v>
      </c>
      <c r="B163" s="39" t="s">
        <v>431</v>
      </c>
      <c r="C163" s="39">
        <v>2022.0</v>
      </c>
      <c r="D163" s="42" t="s">
        <v>4</v>
      </c>
      <c r="E163" s="42" t="s">
        <v>8</v>
      </c>
      <c r="F163" s="44">
        <v>57.8</v>
      </c>
    </row>
    <row r="164">
      <c r="A164" s="39">
        <v>31.0</v>
      </c>
      <c r="B164" s="39" t="s">
        <v>432</v>
      </c>
      <c r="C164" s="39">
        <v>2022.0</v>
      </c>
      <c r="D164" s="42" t="s">
        <v>4</v>
      </c>
      <c r="E164" s="42" t="s">
        <v>8</v>
      </c>
      <c r="F164" s="44">
        <v>83.6</v>
      </c>
    </row>
    <row r="165">
      <c r="A165" s="39">
        <v>32.0</v>
      </c>
      <c r="B165" s="39" t="s">
        <v>433</v>
      </c>
      <c r="C165" s="39">
        <v>2022.0</v>
      </c>
      <c r="D165" s="42" t="s">
        <v>4</v>
      </c>
      <c r="E165" s="42" t="s">
        <v>8</v>
      </c>
      <c r="F165" s="44">
        <v>86.0</v>
      </c>
    </row>
    <row r="166">
      <c r="A166" s="40" t="s">
        <v>3</v>
      </c>
      <c r="B166" s="39" t="s">
        <v>418</v>
      </c>
      <c r="C166" s="39">
        <v>2022.0</v>
      </c>
      <c r="D166" s="42" t="s">
        <v>4</v>
      </c>
      <c r="E166" s="42" t="s">
        <v>8</v>
      </c>
      <c r="F166" s="45">
        <v>77.3</v>
      </c>
    </row>
  </sheetData>
  <autoFilter ref="$A$1:$F$166"/>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0"/>
  </cols>
  <sheetData>
    <row r="1">
      <c r="A1" s="32" t="s">
        <v>1</v>
      </c>
      <c r="B1" s="39" t="s">
        <v>399</v>
      </c>
      <c r="C1" s="39" t="s">
        <v>0</v>
      </c>
      <c r="D1" s="39" t="s">
        <v>36</v>
      </c>
      <c r="E1" s="39" t="s">
        <v>38</v>
      </c>
      <c r="F1" s="39" t="s">
        <v>400</v>
      </c>
    </row>
    <row r="2">
      <c r="A2" s="37" t="s">
        <v>3</v>
      </c>
      <c r="B2" s="39" t="s">
        <v>418</v>
      </c>
      <c r="C2" s="36">
        <v>2014.0</v>
      </c>
      <c r="D2" s="42" t="s">
        <v>4</v>
      </c>
      <c r="E2" s="42" t="s">
        <v>9</v>
      </c>
      <c r="F2" s="36">
        <v>67.8862481</v>
      </c>
    </row>
    <row r="3">
      <c r="A3" s="37" t="s">
        <v>4</v>
      </c>
      <c r="B3" s="39" t="s">
        <v>401</v>
      </c>
      <c r="C3" s="36">
        <v>2014.0</v>
      </c>
      <c r="D3" s="42" t="s">
        <v>4</v>
      </c>
      <c r="E3" s="42" t="s">
        <v>9</v>
      </c>
      <c r="F3" s="36">
        <v>85.9971725</v>
      </c>
    </row>
    <row r="4">
      <c r="A4" s="37" t="s">
        <v>5</v>
      </c>
      <c r="B4" s="39" t="s">
        <v>402</v>
      </c>
      <c r="C4" s="36">
        <v>2014.0</v>
      </c>
      <c r="D4" s="41" t="s">
        <v>4</v>
      </c>
      <c r="E4" s="41" t="s">
        <v>9</v>
      </c>
      <c r="F4" s="36">
        <v>88.0757165</v>
      </c>
    </row>
    <row r="5">
      <c r="A5" s="37" t="s">
        <v>6</v>
      </c>
      <c r="B5" s="39" t="s">
        <v>403</v>
      </c>
      <c r="C5" s="36">
        <v>2014.0</v>
      </c>
      <c r="D5" s="41" t="s">
        <v>4</v>
      </c>
      <c r="E5" s="41" t="s">
        <v>9</v>
      </c>
      <c r="F5" s="36">
        <v>30.9465711</v>
      </c>
    </row>
    <row r="6">
      <c r="A6" s="37" t="s">
        <v>7</v>
      </c>
      <c r="B6" s="39" t="s">
        <v>404</v>
      </c>
      <c r="C6" s="36">
        <v>2014.0</v>
      </c>
      <c r="D6" s="41" t="s">
        <v>4</v>
      </c>
      <c r="E6" s="41" t="s">
        <v>9</v>
      </c>
      <c r="F6" s="36">
        <v>70.8066554</v>
      </c>
    </row>
    <row r="7">
      <c r="A7" s="37" t="s">
        <v>8</v>
      </c>
      <c r="B7" s="39" t="s">
        <v>408</v>
      </c>
      <c r="C7" s="36">
        <v>2014.0</v>
      </c>
      <c r="D7" s="41" t="s">
        <v>4</v>
      </c>
      <c r="E7" s="41" t="s">
        <v>9</v>
      </c>
      <c r="F7" s="36">
        <v>81.2367611</v>
      </c>
    </row>
    <row r="8">
      <c r="A8" s="37" t="s">
        <v>9</v>
      </c>
      <c r="B8" s="39" t="s">
        <v>409</v>
      </c>
      <c r="C8" s="36">
        <v>2014.0</v>
      </c>
      <c r="D8" s="41" t="s">
        <v>4</v>
      </c>
      <c r="E8" s="41" t="s">
        <v>9</v>
      </c>
      <c r="F8" s="36">
        <v>97.6329161</v>
      </c>
    </row>
    <row r="9">
      <c r="A9" s="37" t="s">
        <v>10</v>
      </c>
      <c r="B9" s="39" t="s">
        <v>407</v>
      </c>
      <c r="C9" s="36">
        <v>2014.0</v>
      </c>
      <c r="D9" s="41" t="s">
        <v>4</v>
      </c>
      <c r="E9" s="41" t="s">
        <v>9</v>
      </c>
      <c r="F9" s="36">
        <v>36.7244146</v>
      </c>
    </row>
    <row r="10">
      <c r="A10" s="37" t="s">
        <v>11</v>
      </c>
      <c r="B10" s="39" t="s">
        <v>406</v>
      </c>
      <c r="C10" s="36">
        <v>2014.0</v>
      </c>
      <c r="D10" s="41" t="s">
        <v>4</v>
      </c>
      <c r="E10" s="41" t="s">
        <v>9</v>
      </c>
      <c r="F10" s="36">
        <v>89.4139788</v>
      </c>
    </row>
    <row r="11">
      <c r="A11" s="37" t="s">
        <v>12</v>
      </c>
      <c r="B11" s="39" t="s">
        <v>405</v>
      </c>
      <c r="C11" s="36">
        <v>2014.0</v>
      </c>
      <c r="D11" s="41" t="s">
        <v>4</v>
      </c>
      <c r="E11" s="41" t="s">
        <v>9</v>
      </c>
      <c r="F11" s="36">
        <v>81.0284543</v>
      </c>
    </row>
    <row r="12">
      <c r="A12" s="37" t="s">
        <v>13</v>
      </c>
      <c r="B12" s="39" t="s">
        <v>410</v>
      </c>
      <c r="C12" s="36">
        <v>2014.0</v>
      </c>
      <c r="D12" s="41" t="s">
        <v>4</v>
      </c>
      <c r="E12" s="41" t="s">
        <v>9</v>
      </c>
      <c r="F12" s="36">
        <v>90.4296921</v>
      </c>
    </row>
    <row r="13">
      <c r="A13" s="37" t="s">
        <v>14</v>
      </c>
      <c r="B13" s="39" t="s">
        <v>412</v>
      </c>
      <c r="C13" s="36">
        <v>2014.0</v>
      </c>
      <c r="D13" s="41" t="s">
        <v>4</v>
      </c>
      <c r="E13" s="41" t="s">
        <v>9</v>
      </c>
      <c r="F13" s="36">
        <v>75.5668002</v>
      </c>
    </row>
    <row r="14">
      <c r="A14" s="37" t="s">
        <v>15</v>
      </c>
      <c r="B14" s="39" t="s">
        <v>411</v>
      </c>
      <c r="C14" s="36">
        <v>2014.0</v>
      </c>
      <c r="D14" s="41" t="s">
        <v>4</v>
      </c>
      <c r="E14" s="41" t="s">
        <v>9</v>
      </c>
      <c r="F14" s="36">
        <v>10.6389183</v>
      </c>
    </row>
    <row r="15">
      <c r="A15" s="37" t="s">
        <v>16</v>
      </c>
      <c r="B15" s="39" t="s">
        <v>413</v>
      </c>
      <c r="C15" s="36">
        <v>2014.0</v>
      </c>
      <c r="D15" s="41" t="s">
        <v>4</v>
      </c>
      <c r="E15" s="41" t="s">
        <v>9</v>
      </c>
      <c r="F15" s="36">
        <v>51.0847063</v>
      </c>
    </row>
    <row r="16">
      <c r="A16" s="37" t="s">
        <v>17</v>
      </c>
      <c r="B16" s="39" t="s">
        <v>414</v>
      </c>
      <c r="C16" s="36">
        <v>2014.0</v>
      </c>
      <c r="D16" s="41" t="s">
        <v>4</v>
      </c>
      <c r="E16" s="41" t="s">
        <v>9</v>
      </c>
      <c r="F16" s="36">
        <v>82.5579519</v>
      </c>
    </row>
    <row r="17">
      <c r="A17" s="37" t="s">
        <v>18</v>
      </c>
      <c r="B17" s="39" t="s">
        <v>415</v>
      </c>
      <c r="C17" s="36">
        <v>2014.0</v>
      </c>
      <c r="D17" s="41" t="s">
        <v>4</v>
      </c>
      <c r="E17" s="41" t="s">
        <v>9</v>
      </c>
      <c r="F17" s="36">
        <v>64.0709004</v>
      </c>
    </row>
    <row r="18">
      <c r="A18" s="37" t="s">
        <v>19</v>
      </c>
      <c r="B18" s="39" t="s">
        <v>416</v>
      </c>
      <c r="C18" s="36">
        <v>2014.0</v>
      </c>
      <c r="D18" s="41" t="s">
        <v>4</v>
      </c>
      <c r="E18" s="41" t="s">
        <v>9</v>
      </c>
      <c r="F18" s="36">
        <v>49.3238625</v>
      </c>
    </row>
    <row r="19">
      <c r="A19" s="37" t="s">
        <v>20</v>
      </c>
      <c r="B19" s="39" t="s">
        <v>417</v>
      </c>
      <c r="C19" s="36">
        <v>2014.0</v>
      </c>
      <c r="D19" s="41" t="s">
        <v>4</v>
      </c>
      <c r="E19" s="41" t="s">
        <v>9</v>
      </c>
      <c r="F19" s="36">
        <v>30.2629409</v>
      </c>
    </row>
    <row r="20">
      <c r="A20" s="37" t="s">
        <v>21</v>
      </c>
      <c r="B20" s="39" t="s">
        <v>419</v>
      </c>
      <c r="C20" s="36">
        <v>2014.0</v>
      </c>
      <c r="D20" s="41" t="s">
        <v>4</v>
      </c>
      <c r="E20" s="41" t="s">
        <v>9</v>
      </c>
      <c r="F20" s="36">
        <v>45.8472401</v>
      </c>
    </row>
    <row r="21">
      <c r="A21" s="37" t="s">
        <v>22</v>
      </c>
      <c r="B21" s="39" t="s">
        <v>420</v>
      </c>
      <c r="C21" s="36">
        <v>2014.0</v>
      </c>
      <c r="D21" s="41" t="s">
        <v>4</v>
      </c>
      <c r="E21" s="41" t="s">
        <v>9</v>
      </c>
      <c r="F21" s="36">
        <v>96.1835803</v>
      </c>
    </row>
    <row r="22">
      <c r="A22" s="37" t="s">
        <v>23</v>
      </c>
      <c r="B22" s="39" t="s">
        <v>421</v>
      </c>
      <c r="C22" s="36">
        <v>2014.0</v>
      </c>
      <c r="D22" s="41" t="s">
        <v>4</v>
      </c>
      <c r="E22" s="41" t="s">
        <v>9</v>
      </c>
      <c r="F22" s="36">
        <v>30.3396857</v>
      </c>
    </row>
    <row r="23">
      <c r="A23" s="37" t="s">
        <v>24</v>
      </c>
      <c r="B23" s="39" t="s">
        <v>422</v>
      </c>
      <c r="C23" s="36">
        <v>2014.0</v>
      </c>
      <c r="D23" s="41" t="s">
        <v>4</v>
      </c>
      <c r="E23" s="41" t="s">
        <v>9</v>
      </c>
      <c r="F23" s="36">
        <v>35.5521839</v>
      </c>
    </row>
    <row r="24">
      <c r="A24" s="37" t="s">
        <v>25</v>
      </c>
      <c r="B24" s="39" t="s">
        <v>423</v>
      </c>
      <c r="C24" s="36">
        <v>2014.0</v>
      </c>
      <c r="D24" s="41" t="s">
        <v>4</v>
      </c>
      <c r="E24" s="41" t="s">
        <v>9</v>
      </c>
      <c r="F24" s="36">
        <v>76.6852326</v>
      </c>
    </row>
    <row r="25">
      <c r="A25" s="37" t="s">
        <v>26</v>
      </c>
      <c r="B25" s="39" t="s">
        <v>424</v>
      </c>
      <c r="C25" s="36">
        <v>2014.0</v>
      </c>
      <c r="D25" s="41" t="s">
        <v>4</v>
      </c>
      <c r="E25" s="41" t="s">
        <v>9</v>
      </c>
      <c r="F25" s="36">
        <v>90.607972</v>
      </c>
    </row>
    <row r="26">
      <c r="A26" s="37" t="s">
        <v>27</v>
      </c>
      <c r="B26" s="39" t="s">
        <v>426</v>
      </c>
      <c r="C26" s="36">
        <v>2014.0</v>
      </c>
      <c r="D26" s="41" t="s">
        <v>4</v>
      </c>
      <c r="E26" s="41" t="s">
        <v>9</v>
      </c>
      <c r="F26" s="36">
        <v>52.9624157</v>
      </c>
    </row>
    <row r="27">
      <c r="A27" s="37" t="s">
        <v>28</v>
      </c>
      <c r="B27" s="39" t="s">
        <v>425</v>
      </c>
      <c r="C27" s="36">
        <v>2014.0</v>
      </c>
      <c r="D27" s="41" t="s">
        <v>4</v>
      </c>
      <c r="E27" s="41" t="s">
        <v>9</v>
      </c>
      <c r="F27" s="36">
        <v>89.4009791</v>
      </c>
    </row>
    <row r="28">
      <c r="A28" s="37" t="s">
        <v>29</v>
      </c>
      <c r="B28" s="39" t="s">
        <v>427</v>
      </c>
      <c r="C28" s="36">
        <v>2014.0</v>
      </c>
      <c r="D28" s="41" t="s">
        <v>4</v>
      </c>
      <c r="E28" s="41" t="s">
        <v>9</v>
      </c>
      <c r="F28" s="36">
        <v>90.5068247</v>
      </c>
    </row>
    <row r="29">
      <c r="A29" s="37" t="s">
        <v>30</v>
      </c>
      <c r="B29" s="39" t="s">
        <v>428</v>
      </c>
      <c r="C29" s="36">
        <v>2014.0</v>
      </c>
      <c r="D29" s="41" t="s">
        <v>4</v>
      </c>
      <c r="E29" s="41" t="s">
        <v>9</v>
      </c>
      <c r="F29" s="36">
        <v>66.9061958</v>
      </c>
    </row>
    <row r="30">
      <c r="A30" s="37" t="s">
        <v>31</v>
      </c>
      <c r="B30" s="39" t="s">
        <v>429</v>
      </c>
      <c r="C30" s="36">
        <v>2014.0</v>
      </c>
      <c r="D30" s="41" t="s">
        <v>4</v>
      </c>
      <c r="E30" s="41" t="s">
        <v>9</v>
      </c>
      <c r="F30" s="36">
        <v>86.080744</v>
      </c>
    </row>
    <row r="31">
      <c r="A31" s="37" t="s">
        <v>32</v>
      </c>
      <c r="B31" s="39" t="s">
        <v>430</v>
      </c>
      <c r="C31" s="36">
        <v>2014.0</v>
      </c>
      <c r="D31" s="41" t="s">
        <v>4</v>
      </c>
      <c r="E31" s="41" t="s">
        <v>9</v>
      </c>
      <c r="F31" s="36">
        <v>41.9015931</v>
      </c>
    </row>
    <row r="32">
      <c r="A32" s="37" t="s">
        <v>33</v>
      </c>
      <c r="B32" s="39" t="s">
        <v>431</v>
      </c>
      <c r="C32" s="36">
        <v>2014.0</v>
      </c>
      <c r="D32" s="41" t="s">
        <v>4</v>
      </c>
      <c r="E32" s="41" t="s">
        <v>9</v>
      </c>
      <c r="F32" s="36">
        <v>73.5430098</v>
      </c>
    </row>
    <row r="33">
      <c r="A33" s="37" t="s">
        <v>34</v>
      </c>
      <c r="B33" s="39" t="s">
        <v>432</v>
      </c>
      <c r="C33" s="36">
        <v>2014.0</v>
      </c>
      <c r="D33" s="41" t="s">
        <v>4</v>
      </c>
      <c r="E33" s="41" t="s">
        <v>9</v>
      </c>
      <c r="F33" s="36">
        <v>94.3951923</v>
      </c>
    </row>
    <row r="34">
      <c r="A34" s="37" t="s">
        <v>35</v>
      </c>
      <c r="B34" s="39" t="s">
        <v>433</v>
      </c>
      <c r="C34" s="36">
        <v>2014.0</v>
      </c>
      <c r="D34" s="41" t="s">
        <v>4</v>
      </c>
      <c r="E34" s="41" t="s">
        <v>9</v>
      </c>
      <c r="F34" s="36">
        <v>53.111903</v>
      </c>
    </row>
    <row r="35">
      <c r="A35" s="37" t="s">
        <v>3</v>
      </c>
      <c r="B35" s="39" t="s">
        <v>418</v>
      </c>
      <c r="C35" s="36">
        <v>2016.0</v>
      </c>
      <c r="D35" s="41" t="s">
        <v>4</v>
      </c>
      <c r="E35" s="41" t="s">
        <v>9</v>
      </c>
      <c r="F35" s="36">
        <v>66.7325829</v>
      </c>
    </row>
    <row r="36">
      <c r="A36" s="37" t="s">
        <v>4</v>
      </c>
      <c r="B36" s="39" t="s">
        <v>401</v>
      </c>
      <c r="C36" s="36">
        <v>2016.0</v>
      </c>
      <c r="D36" s="41" t="s">
        <v>4</v>
      </c>
      <c r="E36" s="41" t="s">
        <v>9</v>
      </c>
      <c r="F36" s="36">
        <v>90.9458416</v>
      </c>
    </row>
    <row r="37">
      <c r="A37" s="37" t="s">
        <v>5</v>
      </c>
      <c r="B37" s="39" t="s">
        <v>402</v>
      </c>
      <c r="C37" s="36">
        <v>2016.0</v>
      </c>
      <c r="D37" s="41" t="s">
        <v>4</v>
      </c>
      <c r="E37" s="41" t="s">
        <v>9</v>
      </c>
      <c r="F37" s="36">
        <v>89.8250224</v>
      </c>
    </row>
    <row r="38">
      <c r="A38" s="37" t="s">
        <v>6</v>
      </c>
      <c r="B38" s="39" t="s">
        <v>403</v>
      </c>
      <c r="C38" s="36">
        <v>2016.0</v>
      </c>
      <c r="D38" s="41" t="s">
        <v>4</v>
      </c>
      <c r="E38" s="41" t="s">
        <v>9</v>
      </c>
      <c r="F38" s="36">
        <v>30.2323311</v>
      </c>
    </row>
    <row r="39">
      <c r="A39" s="37" t="s">
        <v>7</v>
      </c>
      <c r="B39" s="39" t="s">
        <v>404</v>
      </c>
      <c r="C39" s="36">
        <v>2016.0</v>
      </c>
      <c r="D39" s="41" t="s">
        <v>4</v>
      </c>
      <c r="E39" s="41" t="s">
        <v>9</v>
      </c>
      <c r="F39" s="36">
        <v>76.0490056</v>
      </c>
    </row>
    <row r="40">
      <c r="A40" s="37" t="s">
        <v>8</v>
      </c>
      <c r="B40" s="39" t="s">
        <v>408</v>
      </c>
      <c r="C40" s="36">
        <v>2016.0</v>
      </c>
      <c r="D40" s="41" t="s">
        <v>4</v>
      </c>
      <c r="E40" s="41" t="s">
        <v>9</v>
      </c>
      <c r="F40" s="36">
        <v>75.7513061</v>
      </c>
    </row>
    <row r="41">
      <c r="A41" s="37" t="s">
        <v>9</v>
      </c>
      <c r="B41" s="39" t="s">
        <v>409</v>
      </c>
      <c r="C41" s="36">
        <v>2016.0</v>
      </c>
      <c r="D41" s="41" t="s">
        <v>4</v>
      </c>
      <c r="E41" s="41" t="s">
        <v>9</v>
      </c>
      <c r="F41" s="36">
        <v>91.7635288</v>
      </c>
    </row>
    <row r="42">
      <c r="A42" s="37" t="s">
        <v>10</v>
      </c>
      <c r="B42" s="39" t="s">
        <v>407</v>
      </c>
      <c r="C42" s="36">
        <v>2016.0</v>
      </c>
      <c r="D42" s="41" t="s">
        <v>4</v>
      </c>
      <c r="E42" s="41" t="s">
        <v>9</v>
      </c>
      <c r="F42" s="36">
        <v>28.1091253</v>
      </c>
    </row>
    <row r="43">
      <c r="A43" s="37" t="s">
        <v>11</v>
      </c>
      <c r="B43" s="39" t="s">
        <v>406</v>
      </c>
      <c r="C43" s="36">
        <v>2016.0</v>
      </c>
      <c r="D43" s="41" t="s">
        <v>4</v>
      </c>
      <c r="E43" s="41" t="s">
        <v>9</v>
      </c>
      <c r="F43" s="36">
        <v>92.854317</v>
      </c>
    </row>
    <row r="44">
      <c r="A44" s="37" t="s">
        <v>12</v>
      </c>
      <c r="B44" s="39" t="s">
        <v>405</v>
      </c>
      <c r="C44" s="36">
        <v>2016.0</v>
      </c>
      <c r="D44" s="41" t="s">
        <v>4</v>
      </c>
      <c r="E44" s="41" t="s">
        <v>9</v>
      </c>
      <c r="F44" s="36">
        <v>79.283282</v>
      </c>
    </row>
    <row r="45">
      <c r="A45" s="37" t="s">
        <v>13</v>
      </c>
      <c r="B45" s="39" t="s">
        <v>410</v>
      </c>
      <c r="C45" s="36">
        <v>2016.0</v>
      </c>
      <c r="D45" s="41" t="s">
        <v>4</v>
      </c>
      <c r="E45" s="41" t="s">
        <v>9</v>
      </c>
      <c r="F45" s="36">
        <v>84.2833147</v>
      </c>
    </row>
    <row r="46">
      <c r="A46" s="37" t="s">
        <v>14</v>
      </c>
      <c r="B46" s="39" t="s">
        <v>412</v>
      </c>
      <c r="C46" s="36">
        <v>2016.0</v>
      </c>
      <c r="D46" s="41" t="s">
        <v>4</v>
      </c>
      <c r="E46" s="41" t="s">
        <v>9</v>
      </c>
      <c r="F46" s="36">
        <v>77.5521812</v>
      </c>
    </row>
    <row r="47">
      <c r="A47" s="37" t="s">
        <v>15</v>
      </c>
      <c r="B47" s="39" t="s">
        <v>411</v>
      </c>
      <c r="C47" s="36">
        <v>2016.0</v>
      </c>
      <c r="D47" s="41" t="s">
        <v>4</v>
      </c>
      <c r="E47" s="41" t="s">
        <v>9</v>
      </c>
      <c r="F47" s="36">
        <v>19.3879444</v>
      </c>
    </row>
    <row r="48">
      <c r="A48" s="37" t="s">
        <v>16</v>
      </c>
      <c r="B48" s="39" t="s">
        <v>413</v>
      </c>
      <c r="C48" s="36">
        <v>2016.0</v>
      </c>
      <c r="D48" s="41" t="s">
        <v>4</v>
      </c>
      <c r="E48" s="41" t="s">
        <v>9</v>
      </c>
      <c r="F48" s="36">
        <v>46.2793482</v>
      </c>
    </row>
    <row r="49">
      <c r="A49" s="37" t="s">
        <v>17</v>
      </c>
      <c r="B49" s="39" t="s">
        <v>414</v>
      </c>
      <c r="C49" s="36">
        <v>2016.0</v>
      </c>
      <c r="D49" s="41" t="s">
        <v>4</v>
      </c>
      <c r="E49" s="41" t="s">
        <v>9</v>
      </c>
      <c r="F49" s="36">
        <v>87.0920333</v>
      </c>
    </row>
    <row r="50">
      <c r="A50" s="37" t="s">
        <v>18</v>
      </c>
      <c r="B50" s="39" t="s">
        <v>415</v>
      </c>
      <c r="C50" s="36">
        <v>2016.0</v>
      </c>
      <c r="D50" s="41" t="s">
        <v>4</v>
      </c>
      <c r="E50" s="41" t="s">
        <v>9</v>
      </c>
      <c r="F50" s="36">
        <v>56.3971849</v>
      </c>
    </row>
    <row r="51">
      <c r="A51" s="37" t="s">
        <v>19</v>
      </c>
      <c r="B51" s="39" t="s">
        <v>416</v>
      </c>
      <c r="C51" s="36">
        <v>2016.0</v>
      </c>
      <c r="D51" s="41" t="s">
        <v>4</v>
      </c>
      <c r="E51" s="41" t="s">
        <v>9</v>
      </c>
      <c r="F51" s="36">
        <v>57.5716588</v>
      </c>
    </row>
    <row r="52">
      <c r="A52" s="37" t="s">
        <v>20</v>
      </c>
      <c r="B52" s="39" t="s">
        <v>417</v>
      </c>
      <c r="C52" s="36">
        <v>2016.0</v>
      </c>
      <c r="D52" s="41" t="s">
        <v>4</v>
      </c>
      <c r="E52" s="41" t="s">
        <v>9</v>
      </c>
      <c r="F52" s="36">
        <v>32.2332209</v>
      </c>
    </row>
    <row r="53">
      <c r="A53" s="37" t="s">
        <v>21</v>
      </c>
      <c r="B53" s="39" t="s">
        <v>419</v>
      </c>
      <c r="C53" s="36">
        <v>2016.0</v>
      </c>
      <c r="D53" s="41" t="s">
        <v>4</v>
      </c>
      <c r="E53" s="41" t="s">
        <v>9</v>
      </c>
      <c r="F53" s="36">
        <v>52.4443937</v>
      </c>
    </row>
    <row r="54">
      <c r="A54" s="37" t="s">
        <v>22</v>
      </c>
      <c r="B54" s="39" t="s">
        <v>420</v>
      </c>
      <c r="C54" s="36">
        <v>2016.0</v>
      </c>
      <c r="D54" s="41" t="s">
        <v>4</v>
      </c>
      <c r="E54" s="41" t="s">
        <v>9</v>
      </c>
      <c r="F54" s="36">
        <v>97.7704487</v>
      </c>
    </row>
    <row r="55">
      <c r="A55" s="37" t="s">
        <v>23</v>
      </c>
      <c r="B55" s="39" t="s">
        <v>421</v>
      </c>
      <c r="C55" s="36">
        <v>2016.0</v>
      </c>
      <c r="D55" s="41" t="s">
        <v>4</v>
      </c>
      <c r="E55" s="41" t="s">
        <v>9</v>
      </c>
      <c r="F55" s="36">
        <v>28.9916334</v>
      </c>
    </row>
    <row r="56">
      <c r="A56" s="37" t="s">
        <v>24</v>
      </c>
      <c r="B56" s="39" t="s">
        <v>422</v>
      </c>
      <c r="C56" s="36">
        <v>2016.0</v>
      </c>
      <c r="D56" s="41" t="s">
        <v>4</v>
      </c>
      <c r="E56" s="41" t="s">
        <v>9</v>
      </c>
      <c r="F56" s="36">
        <v>35.2722796</v>
      </c>
    </row>
    <row r="57">
      <c r="A57" s="37" t="s">
        <v>25</v>
      </c>
      <c r="B57" s="39" t="s">
        <v>423</v>
      </c>
      <c r="C57" s="36">
        <v>2016.0</v>
      </c>
      <c r="D57" s="41" t="s">
        <v>4</v>
      </c>
      <c r="E57" s="41" t="s">
        <v>9</v>
      </c>
      <c r="F57" s="36">
        <v>83.0945874</v>
      </c>
    </row>
    <row r="58">
      <c r="A58" s="37" t="s">
        <v>26</v>
      </c>
      <c r="B58" s="39" t="s">
        <v>424</v>
      </c>
      <c r="C58" s="36">
        <v>2016.0</v>
      </c>
      <c r="D58" s="41" t="s">
        <v>4</v>
      </c>
      <c r="E58" s="41" t="s">
        <v>9</v>
      </c>
      <c r="F58" s="36">
        <v>90.767926</v>
      </c>
    </row>
    <row r="59">
      <c r="A59" s="37" t="s">
        <v>27</v>
      </c>
      <c r="B59" s="39" t="s">
        <v>426</v>
      </c>
      <c r="C59" s="36">
        <v>2016.0</v>
      </c>
      <c r="D59" s="41" t="s">
        <v>4</v>
      </c>
      <c r="E59" s="41" t="s">
        <v>9</v>
      </c>
      <c r="F59" s="36">
        <v>65.739841</v>
      </c>
    </row>
    <row r="60">
      <c r="A60" s="37" t="s">
        <v>28</v>
      </c>
      <c r="B60" s="39" t="s">
        <v>425</v>
      </c>
      <c r="C60" s="36">
        <v>2016.0</v>
      </c>
      <c r="D60" s="41" t="s">
        <v>4</v>
      </c>
      <c r="E60" s="41" t="s">
        <v>9</v>
      </c>
      <c r="F60" s="36">
        <v>92.1919935</v>
      </c>
    </row>
    <row r="61">
      <c r="A61" s="37" t="s">
        <v>29</v>
      </c>
      <c r="B61" s="39" t="s">
        <v>427</v>
      </c>
      <c r="C61" s="36">
        <v>2016.0</v>
      </c>
      <c r="D61" s="41" t="s">
        <v>4</v>
      </c>
      <c r="E61" s="41" t="s">
        <v>9</v>
      </c>
      <c r="F61" s="36">
        <v>92.3245837</v>
      </c>
    </row>
    <row r="62">
      <c r="A62" s="37" t="s">
        <v>30</v>
      </c>
      <c r="B62" s="39" t="s">
        <v>428</v>
      </c>
      <c r="C62" s="36">
        <v>2016.0</v>
      </c>
      <c r="D62" s="41" t="s">
        <v>4</v>
      </c>
      <c r="E62" s="41" t="s">
        <v>9</v>
      </c>
      <c r="F62" s="36">
        <v>65.4953678</v>
      </c>
    </row>
    <row r="63">
      <c r="A63" s="37" t="s">
        <v>31</v>
      </c>
      <c r="B63" s="39" t="s">
        <v>429</v>
      </c>
      <c r="C63" s="36">
        <v>2016.0</v>
      </c>
      <c r="D63" s="41" t="s">
        <v>4</v>
      </c>
      <c r="E63" s="41" t="s">
        <v>9</v>
      </c>
      <c r="F63" s="36">
        <v>91.5915187</v>
      </c>
    </row>
    <row r="64">
      <c r="A64" s="37" t="s">
        <v>32</v>
      </c>
      <c r="B64" s="39" t="s">
        <v>430</v>
      </c>
      <c r="C64" s="36">
        <v>2016.0</v>
      </c>
      <c r="D64" s="41" t="s">
        <v>4</v>
      </c>
      <c r="E64" s="41" t="s">
        <v>9</v>
      </c>
      <c r="F64" s="36">
        <v>46.0128815</v>
      </c>
    </row>
    <row r="65">
      <c r="A65" s="37" t="s">
        <v>33</v>
      </c>
      <c r="B65" s="39" t="s">
        <v>431</v>
      </c>
      <c r="C65" s="36">
        <v>2016.0</v>
      </c>
      <c r="D65" s="41" t="s">
        <v>4</v>
      </c>
      <c r="E65" s="41" t="s">
        <v>9</v>
      </c>
      <c r="F65" s="36">
        <v>56.6272951</v>
      </c>
    </row>
    <row r="66">
      <c r="A66" s="37" t="s">
        <v>34</v>
      </c>
      <c r="B66" s="39" t="s">
        <v>432</v>
      </c>
      <c r="C66" s="36">
        <v>2016.0</v>
      </c>
      <c r="D66" s="41" t="s">
        <v>4</v>
      </c>
      <c r="E66" s="41" t="s">
        <v>9</v>
      </c>
      <c r="F66" s="36">
        <v>95.920127</v>
      </c>
    </row>
    <row r="67">
      <c r="A67" s="37" t="s">
        <v>35</v>
      </c>
      <c r="B67" s="39" t="s">
        <v>433</v>
      </c>
      <c r="C67" s="36">
        <v>2016.0</v>
      </c>
      <c r="D67" s="41" t="s">
        <v>4</v>
      </c>
      <c r="E67" s="41" t="s">
        <v>9</v>
      </c>
      <c r="F67" s="36">
        <v>47.8963194</v>
      </c>
    </row>
    <row r="68">
      <c r="A68" s="37" t="s">
        <v>3</v>
      </c>
      <c r="B68" s="39" t="s">
        <v>418</v>
      </c>
      <c r="C68" s="36">
        <v>2018.0</v>
      </c>
      <c r="D68" s="41" t="s">
        <v>4</v>
      </c>
      <c r="E68" s="41" t="s">
        <v>9</v>
      </c>
      <c r="F68" s="36">
        <v>65.5121093</v>
      </c>
    </row>
    <row r="69">
      <c r="A69" s="37" t="s">
        <v>4</v>
      </c>
      <c r="B69" s="39" t="s">
        <v>401</v>
      </c>
      <c r="C69" s="36">
        <v>2018.0</v>
      </c>
      <c r="D69" s="41" t="s">
        <v>4</v>
      </c>
      <c r="E69" s="41" t="s">
        <v>9</v>
      </c>
      <c r="F69" s="36">
        <v>89.8088118</v>
      </c>
    </row>
    <row r="70">
      <c r="A70" s="37" t="s">
        <v>5</v>
      </c>
      <c r="B70" s="39" t="s">
        <v>402</v>
      </c>
      <c r="C70" s="36">
        <v>2018.0</v>
      </c>
      <c r="D70" s="41" t="s">
        <v>4</v>
      </c>
      <c r="E70" s="41" t="s">
        <v>9</v>
      </c>
      <c r="F70" s="36">
        <v>88.7596038</v>
      </c>
    </row>
    <row r="71">
      <c r="A71" s="37" t="s">
        <v>6</v>
      </c>
      <c r="B71" s="39" t="s">
        <v>403</v>
      </c>
      <c r="C71" s="36">
        <v>2018.0</v>
      </c>
      <c r="D71" s="41" t="s">
        <v>4</v>
      </c>
      <c r="E71" s="41" t="s">
        <v>9</v>
      </c>
      <c r="F71" s="36">
        <v>25.426066</v>
      </c>
    </row>
    <row r="72">
      <c r="A72" s="37" t="s">
        <v>7</v>
      </c>
      <c r="B72" s="39" t="s">
        <v>404</v>
      </c>
      <c r="C72" s="36">
        <v>2018.0</v>
      </c>
      <c r="D72" s="41" t="s">
        <v>4</v>
      </c>
      <c r="E72" s="41" t="s">
        <v>9</v>
      </c>
      <c r="F72" s="36">
        <v>69.9058392</v>
      </c>
    </row>
    <row r="73">
      <c r="A73" s="37" t="s">
        <v>8</v>
      </c>
      <c r="B73" s="39" t="s">
        <v>408</v>
      </c>
      <c r="C73" s="36">
        <v>2018.0</v>
      </c>
      <c r="D73" s="41" t="s">
        <v>4</v>
      </c>
      <c r="E73" s="41" t="s">
        <v>9</v>
      </c>
      <c r="F73" s="36">
        <v>77.8854447</v>
      </c>
    </row>
    <row r="74">
      <c r="A74" s="37" t="s">
        <v>9</v>
      </c>
      <c r="B74" s="39" t="s">
        <v>409</v>
      </c>
      <c r="C74" s="36">
        <v>2018.0</v>
      </c>
      <c r="D74" s="41" t="s">
        <v>4</v>
      </c>
      <c r="E74" s="41" t="s">
        <v>9</v>
      </c>
      <c r="F74" s="36">
        <v>87.062354</v>
      </c>
    </row>
    <row r="75">
      <c r="A75" s="37" t="s">
        <v>10</v>
      </c>
      <c r="B75" s="39" t="s">
        <v>407</v>
      </c>
      <c r="C75" s="36">
        <v>2018.0</v>
      </c>
      <c r="D75" s="41" t="s">
        <v>4</v>
      </c>
      <c r="E75" s="41" t="s">
        <v>9</v>
      </c>
      <c r="F75" s="36">
        <v>36.8089624</v>
      </c>
    </row>
    <row r="76">
      <c r="A76" s="37" t="s">
        <v>11</v>
      </c>
      <c r="B76" s="39" t="s">
        <v>406</v>
      </c>
      <c r="C76" s="36">
        <v>2018.0</v>
      </c>
      <c r="D76" s="41" t="s">
        <v>4</v>
      </c>
      <c r="E76" s="41" t="s">
        <v>9</v>
      </c>
      <c r="F76" s="36">
        <v>93.4915432</v>
      </c>
    </row>
    <row r="77">
      <c r="A77" s="37" t="s">
        <v>12</v>
      </c>
      <c r="B77" s="39" t="s">
        <v>405</v>
      </c>
      <c r="C77" s="36">
        <v>2018.0</v>
      </c>
      <c r="D77" s="41" t="s">
        <v>4</v>
      </c>
      <c r="E77" s="41" t="s">
        <v>9</v>
      </c>
      <c r="F77" s="36">
        <v>76.0563933</v>
      </c>
    </row>
    <row r="78">
      <c r="A78" s="37" t="s">
        <v>13</v>
      </c>
      <c r="B78" s="39" t="s">
        <v>410</v>
      </c>
      <c r="C78" s="36">
        <v>2018.0</v>
      </c>
      <c r="D78" s="41" t="s">
        <v>4</v>
      </c>
      <c r="E78" s="41" t="s">
        <v>9</v>
      </c>
      <c r="F78" s="36">
        <v>83.04233</v>
      </c>
    </row>
    <row r="79">
      <c r="A79" s="37" t="s">
        <v>14</v>
      </c>
      <c r="B79" s="39" t="s">
        <v>412</v>
      </c>
      <c r="C79" s="36">
        <v>2018.0</v>
      </c>
      <c r="D79" s="41" t="s">
        <v>4</v>
      </c>
      <c r="E79" s="41" t="s">
        <v>9</v>
      </c>
      <c r="F79" s="36">
        <v>76.5210591</v>
      </c>
    </row>
    <row r="80">
      <c r="A80" s="37" t="s">
        <v>15</v>
      </c>
      <c r="B80" s="39" t="s">
        <v>411</v>
      </c>
      <c r="C80" s="36">
        <v>2018.0</v>
      </c>
      <c r="D80" s="41" t="s">
        <v>4</v>
      </c>
      <c r="E80" s="41" t="s">
        <v>9</v>
      </c>
      <c r="F80" s="36">
        <v>13.9865976</v>
      </c>
    </row>
    <row r="81">
      <c r="A81" s="37" t="s">
        <v>16</v>
      </c>
      <c r="B81" s="39" t="s">
        <v>413</v>
      </c>
      <c r="C81" s="36">
        <v>2018.0</v>
      </c>
      <c r="D81" s="41" t="s">
        <v>4</v>
      </c>
      <c r="E81" s="41" t="s">
        <v>9</v>
      </c>
      <c r="F81" s="36">
        <v>46.222409</v>
      </c>
    </row>
    <row r="82">
      <c r="A82" s="37" t="s">
        <v>17</v>
      </c>
      <c r="B82" s="39" t="s">
        <v>414</v>
      </c>
      <c r="C82" s="36">
        <v>2018.0</v>
      </c>
      <c r="D82" s="41" t="s">
        <v>4</v>
      </c>
      <c r="E82" s="41" t="s">
        <v>9</v>
      </c>
      <c r="F82" s="36">
        <v>84.5090891</v>
      </c>
    </row>
    <row r="83">
      <c r="A83" s="37" t="s">
        <v>18</v>
      </c>
      <c r="B83" s="39" t="s">
        <v>415</v>
      </c>
      <c r="C83" s="36">
        <v>2018.0</v>
      </c>
      <c r="D83" s="41" t="s">
        <v>4</v>
      </c>
      <c r="E83" s="41" t="s">
        <v>9</v>
      </c>
      <c r="F83" s="36">
        <v>55.2611131</v>
      </c>
    </row>
    <row r="84">
      <c r="A84" s="37" t="s">
        <v>19</v>
      </c>
      <c r="B84" s="39" t="s">
        <v>416</v>
      </c>
      <c r="C84" s="36">
        <v>2018.0</v>
      </c>
      <c r="D84" s="41" t="s">
        <v>4</v>
      </c>
      <c r="E84" s="41" t="s">
        <v>9</v>
      </c>
      <c r="F84" s="36">
        <v>58.3992324</v>
      </c>
    </row>
    <row r="85">
      <c r="A85" s="37" t="s">
        <v>20</v>
      </c>
      <c r="B85" s="39" t="s">
        <v>417</v>
      </c>
      <c r="C85" s="36">
        <v>2018.0</v>
      </c>
      <c r="D85" s="41" t="s">
        <v>4</v>
      </c>
      <c r="E85" s="41" t="s">
        <v>9</v>
      </c>
      <c r="F85" s="36">
        <v>26.746604</v>
      </c>
    </row>
    <row r="86">
      <c r="A86" s="37" t="s">
        <v>21</v>
      </c>
      <c r="B86" s="39" t="s">
        <v>419</v>
      </c>
      <c r="C86" s="36">
        <v>2018.0</v>
      </c>
      <c r="D86" s="41" t="s">
        <v>4</v>
      </c>
      <c r="E86" s="41" t="s">
        <v>9</v>
      </c>
      <c r="F86" s="36">
        <v>48.1064185</v>
      </c>
    </row>
    <row r="87">
      <c r="A87" s="37" t="s">
        <v>22</v>
      </c>
      <c r="B87" s="39" t="s">
        <v>420</v>
      </c>
      <c r="C87" s="36">
        <v>2018.0</v>
      </c>
      <c r="D87" s="41" t="s">
        <v>4</v>
      </c>
      <c r="E87" s="41" t="s">
        <v>9</v>
      </c>
      <c r="F87" s="36">
        <v>98.1418597</v>
      </c>
    </row>
    <row r="88">
      <c r="A88" s="37" t="s">
        <v>23</v>
      </c>
      <c r="B88" s="39" t="s">
        <v>421</v>
      </c>
      <c r="C88" s="36">
        <v>2018.0</v>
      </c>
      <c r="D88" s="41" t="s">
        <v>4</v>
      </c>
      <c r="E88" s="41" t="s">
        <v>9</v>
      </c>
      <c r="F88" s="36">
        <v>36.9421613</v>
      </c>
    </row>
    <row r="89">
      <c r="A89" s="37" t="s">
        <v>24</v>
      </c>
      <c r="B89" s="39" t="s">
        <v>422</v>
      </c>
      <c r="C89" s="36">
        <v>2018.0</v>
      </c>
      <c r="D89" s="41" t="s">
        <v>4</v>
      </c>
      <c r="E89" s="41" t="s">
        <v>9</v>
      </c>
      <c r="F89" s="36">
        <v>27.7392081</v>
      </c>
    </row>
    <row r="90">
      <c r="A90" s="37" t="s">
        <v>25</v>
      </c>
      <c r="B90" s="39" t="s">
        <v>423</v>
      </c>
      <c r="C90" s="36">
        <v>2018.0</v>
      </c>
      <c r="D90" s="41" t="s">
        <v>4</v>
      </c>
      <c r="E90" s="41" t="s">
        <v>9</v>
      </c>
      <c r="F90" s="36">
        <v>79.6966688</v>
      </c>
    </row>
    <row r="91">
      <c r="A91" s="37" t="s">
        <v>26</v>
      </c>
      <c r="B91" s="39" t="s">
        <v>424</v>
      </c>
      <c r="C91" s="36">
        <v>2018.0</v>
      </c>
      <c r="D91" s="41" t="s">
        <v>4</v>
      </c>
      <c r="E91" s="41" t="s">
        <v>9</v>
      </c>
      <c r="F91" s="36">
        <v>88.9386135</v>
      </c>
    </row>
    <row r="92">
      <c r="A92" s="37" t="s">
        <v>27</v>
      </c>
      <c r="B92" s="39" t="s">
        <v>426</v>
      </c>
      <c r="C92" s="36">
        <v>2018.0</v>
      </c>
      <c r="D92" s="41" t="s">
        <v>4</v>
      </c>
      <c r="E92" s="41" t="s">
        <v>9</v>
      </c>
      <c r="F92" s="36">
        <v>52.9277084</v>
      </c>
    </row>
    <row r="93">
      <c r="A93" s="37" t="s">
        <v>28</v>
      </c>
      <c r="B93" s="39" t="s">
        <v>425</v>
      </c>
      <c r="C93" s="36">
        <v>2018.0</v>
      </c>
      <c r="D93" s="41" t="s">
        <v>4</v>
      </c>
      <c r="E93" s="41" t="s">
        <v>9</v>
      </c>
      <c r="F93" s="36">
        <v>91.1779427</v>
      </c>
    </row>
    <row r="94">
      <c r="A94" s="37" t="s">
        <v>29</v>
      </c>
      <c r="B94" s="39" t="s">
        <v>427</v>
      </c>
      <c r="C94" s="36">
        <v>2018.0</v>
      </c>
      <c r="D94" s="41" t="s">
        <v>4</v>
      </c>
      <c r="E94" s="41" t="s">
        <v>9</v>
      </c>
      <c r="F94" s="36">
        <v>87.9195385</v>
      </c>
    </row>
    <row r="95">
      <c r="A95" s="37" t="s">
        <v>30</v>
      </c>
      <c r="B95" s="39" t="s">
        <v>428</v>
      </c>
      <c r="C95" s="36">
        <v>2018.0</v>
      </c>
      <c r="D95" s="41" t="s">
        <v>4</v>
      </c>
      <c r="E95" s="41" t="s">
        <v>9</v>
      </c>
      <c r="F95" s="36">
        <v>70.8494262</v>
      </c>
    </row>
    <row r="96">
      <c r="A96" s="37" t="s">
        <v>31</v>
      </c>
      <c r="B96" s="39" t="s">
        <v>429</v>
      </c>
      <c r="C96" s="36">
        <v>2018.0</v>
      </c>
      <c r="D96" s="41" t="s">
        <v>4</v>
      </c>
      <c r="E96" s="41" t="s">
        <v>9</v>
      </c>
      <c r="F96" s="36">
        <v>92.3306281</v>
      </c>
    </row>
    <row r="97">
      <c r="A97" s="37" t="s">
        <v>32</v>
      </c>
      <c r="B97" s="39" t="s">
        <v>430</v>
      </c>
      <c r="C97" s="36">
        <v>2018.0</v>
      </c>
      <c r="D97" s="41" t="s">
        <v>4</v>
      </c>
      <c r="E97" s="41" t="s">
        <v>9</v>
      </c>
      <c r="F97" s="36">
        <v>46.1492544</v>
      </c>
    </row>
    <row r="98">
      <c r="A98" s="37" t="s">
        <v>33</v>
      </c>
      <c r="B98" s="39" t="s">
        <v>431</v>
      </c>
      <c r="C98" s="36">
        <v>2018.0</v>
      </c>
      <c r="D98" s="41" t="s">
        <v>4</v>
      </c>
      <c r="E98" s="41" t="s">
        <v>9</v>
      </c>
      <c r="F98" s="36">
        <v>54.6521176</v>
      </c>
    </row>
    <row r="99">
      <c r="A99" s="37" t="s">
        <v>34</v>
      </c>
      <c r="B99" s="39" t="s">
        <v>432</v>
      </c>
      <c r="C99" s="36">
        <v>2018.0</v>
      </c>
      <c r="D99" s="41" t="s">
        <v>4</v>
      </c>
      <c r="E99" s="41" t="s">
        <v>9</v>
      </c>
      <c r="F99" s="36">
        <v>95.5812015</v>
      </c>
    </row>
    <row r="100">
      <c r="A100" s="37" t="s">
        <v>35</v>
      </c>
      <c r="B100" s="39" t="s">
        <v>433</v>
      </c>
      <c r="C100" s="36">
        <v>2018.0</v>
      </c>
      <c r="D100" s="41" t="s">
        <v>4</v>
      </c>
      <c r="E100" s="41" t="s">
        <v>9</v>
      </c>
      <c r="F100" s="36">
        <v>42.5127038</v>
      </c>
    </row>
    <row r="101">
      <c r="A101" s="37" t="s">
        <v>3</v>
      </c>
      <c r="B101" s="39" t="s">
        <v>418</v>
      </c>
      <c r="C101" s="36">
        <v>2020.0</v>
      </c>
      <c r="D101" s="46" t="s">
        <v>4</v>
      </c>
      <c r="E101" s="46" t="s">
        <v>9</v>
      </c>
      <c r="F101" s="36">
        <v>65.4364815</v>
      </c>
    </row>
    <row r="102">
      <c r="A102" s="37" t="s">
        <v>4</v>
      </c>
      <c r="B102" s="39" t="s">
        <v>401</v>
      </c>
      <c r="C102" s="36">
        <v>2020.0</v>
      </c>
      <c r="D102" s="46" t="s">
        <v>4</v>
      </c>
      <c r="E102" s="46" t="s">
        <v>9</v>
      </c>
      <c r="F102" s="36">
        <v>84.3593561</v>
      </c>
    </row>
    <row r="103">
      <c r="A103" s="37" t="s">
        <v>5</v>
      </c>
      <c r="B103" s="39" t="s">
        <v>402</v>
      </c>
      <c r="C103" s="36">
        <v>2020.0</v>
      </c>
      <c r="D103" s="47" t="s">
        <v>4</v>
      </c>
      <c r="E103" s="47" t="s">
        <v>9</v>
      </c>
      <c r="F103" s="36">
        <v>90.3597259</v>
      </c>
    </row>
    <row r="104">
      <c r="A104" s="37" t="s">
        <v>6</v>
      </c>
      <c r="B104" s="39" t="s">
        <v>403</v>
      </c>
      <c r="C104" s="36">
        <v>2020.0</v>
      </c>
      <c r="D104" s="47" t="s">
        <v>4</v>
      </c>
      <c r="E104" s="47" t="s">
        <v>9</v>
      </c>
      <c r="F104" s="36">
        <v>22.2110638</v>
      </c>
    </row>
    <row r="105">
      <c r="A105" s="37" t="s">
        <v>7</v>
      </c>
      <c r="B105" s="39" t="s">
        <v>404</v>
      </c>
      <c r="C105" s="36">
        <v>2020.0</v>
      </c>
      <c r="D105" s="47" t="s">
        <v>4</v>
      </c>
      <c r="E105" s="47" t="s">
        <v>9</v>
      </c>
      <c r="F105" s="36">
        <v>75.4941607</v>
      </c>
    </row>
    <row r="106">
      <c r="A106" s="37" t="s">
        <v>8</v>
      </c>
      <c r="B106" s="39" t="s">
        <v>408</v>
      </c>
      <c r="C106" s="36">
        <v>2020.0</v>
      </c>
      <c r="D106" s="47" t="s">
        <v>4</v>
      </c>
      <c r="E106" s="47" t="s">
        <v>9</v>
      </c>
      <c r="F106" s="36">
        <v>79.6238135</v>
      </c>
    </row>
    <row r="107">
      <c r="A107" s="37" t="s">
        <v>9</v>
      </c>
      <c r="B107" s="39" t="s">
        <v>409</v>
      </c>
      <c r="C107" s="36">
        <v>2020.0</v>
      </c>
      <c r="D107" s="47" t="s">
        <v>4</v>
      </c>
      <c r="E107" s="47" t="s">
        <v>9</v>
      </c>
      <c r="F107" s="36">
        <v>87.8965978</v>
      </c>
    </row>
    <row r="108">
      <c r="A108" s="37" t="s">
        <v>10</v>
      </c>
      <c r="B108" s="39" t="s">
        <v>407</v>
      </c>
      <c r="C108" s="36">
        <v>2020.0</v>
      </c>
      <c r="D108" s="47" t="s">
        <v>4</v>
      </c>
      <c r="E108" s="47" t="s">
        <v>9</v>
      </c>
      <c r="F108" s="36">
        <v>31.3946113</v>
      </c>
    </row>
    <row r="109">
      <c r="A109" s="37" t="s">
        <v>11</v>
      </c>
      <c r="B109" s="39" t="s">
        <v>406</v>
      </c>
      <c r="C109" s="36">
        <v>2020.0</v>
      </c>
      <c r="D109" s="47" t="s">
        <v>4</v>
      </c>
      <c r="E109" s="47" t="s">
        <v>9</v>
      </c>
      <c r="F109" s="36">
        <v>90.8471005</v>
      </c>
    </row>
    <row r="110">
      <c r="A110" s="37" t="s">
        <v>12</v>
      </c>
      <c r="B110" s="39" t="s">
        <v>405</v>
      </c>
      <c r="C110" s="36">
        <v>2020.0</v>
      </c>
      <c r="D110" s="47" t="s">
        <v>4</v>
      </c>
      <c r="E110" s="47" t="s">
        <v>9</v>
      </c>
      <c r="F110" s="36">
        <v>79.6917505</v>
      </c>
    </row>
    <row r="111">
      <c r="A111" s="37" t="s">
        <v>13</v>
      </c>
      <c r="B111" s="39" t="s">
        <v>410</v>
      </c>
      <c r="C111" s="36">
        <v>2020.0</v>
      </c>
      <c r="D111" s="47" t="s">
        <v>4</v>
      </c>
      <c r="E111" s="47" t="s">
        <v>9</v>
      </c>
      <c r="F111" s="36">
        <v>86.1667368</v>
      </c>
    </row>
    <row r="112">
      <c r="A112" s="37" t="s">
        <v>14</v>
      </c>
      <c r="B112" s="39" t="s">
        <v>412</v>
      </c>
      <c r="C112" s="36">
        <v>2020.0</v>
      </c>
      <c r="D112" s="47" t="s">
        <v>4</v>
      </c>
      <c r="E112" s="47" t="s">
        <v>9</v>
      </c>
      <c r="F112" s="36">
        <v>77.6640725</v>
      </c>
    </row>
    <row r="113">
      <c r="A113" s="37" t="s">
        <v>15</v>
      </c>
      <c r="B113" s="39" t="s">
        <v>411</v>
      </c>
      <c r="C113" s="36">
        <v>2020.0</v>
      </c>
      <c r="D113" s="47" t="s">
        <v>4</v>
      </c>
      <c r="E113" s="47" t="s">
        <v>9</v>
      </c>
      <c r="F113" s="36">
        <v>18.4655518</v>
      </c>
    </row>
    <row r="114">
      <c r="A114" s="37" t="s">
        <v>16</v>
      </c>
      <c r="B114" s="39" t="s">
        <v>413</v>
      </c>
      <c r="C114" s="36">
        <v>2020.0</v>
      </c>
      <c r="D114" s="47" t="s">
        <v>4</v>
      </c>
      <c r="E114" s="47" t="s">
        <v>9</v>
      </c>
      <c r="F114" s="36">
        <v>52.6044186</v>
      </c>
    </row>
    <row r="115">
      <c r="A115" s="37" t="s">
        <v>17</v>
      </c>
      <c r="B115" s="39" t="s">
        <v>414</v>
      </c>
      <c r="C115" s="36">
        <v>2020.0</v>
      </c>
      <c r="D115" s="47" t="s">
        <v>4</v>
      </c>
      <c r="E115" s="47" t="s">
        <v>9</v>
      </c>
      <c r="F115" s="36">
        <v>85.5450943</v>
      </c>
    </row>
    <row r="116">
      <c r="A116" s="37" t="s">
        <v>18</v>
      </c>
      <c r="B116" s="39" t="s">
        <v>415</v>
      </c>
      <c r="C116" s="36">
        <v>2020.0</v>
      </c>
      <c r="D116" s="47" t="s">
        <v>4</v>
      </c>
      <c r="E116" s="47" t="s">
        <v>9</v>
      </c>
      <c r="F116" s="36">
        <v>55.3386723</v>
      </c>
    </row>
    <row r="117">
      <c r="A117" s="37" t="s">
        <v>19</v>
      </c>
      <c r="B117" s="39" t="s">
        <v>416</v>
      </c>
      <c r="C117" s="36">
        <v>2020.0</v>
      </c>
      <c r="D117" s="47" t="s">
        <v>4</v>
      </c>
      <c r="E117" s="47" t="s">
        <v>9</v>
      </c>
      <c r="F117" s="36">
        <v>52.585163</v>
      </c>
    </row>
    <row r="118">
      <c r="A118" s="37" t="s">
        <v>20</v>
      </c>
      <c r="B118" s="39" t="s">
        <v>417</v>
      </c>
      <c r="C118" s="36">
        <v>2020.0</v>
      </c>
      <c r="D118" s="47" t="s">
        <v>4</v>
      </c>
      <c r="E118" s="47" t="s">
        <v>9</v>
      </c>
      <c r="F118" s="36">
        <v>30.2430089</v>
      </c>
    </row>
    <row r="119">
      <c r="A119" s="37" t="s">
        <v>21</v>
      </c>
      <c r="B119" s="39" t="s">
        <v>419</v>
      </c>
      <c r="C119" s="36">
        <v>2020.0</v>
      </c>
      <c r="D119" s="47" t="s">
        <v>4</v>
      </c>
      <c r="E119" s="47" t="s">
        <v>9</v>
      </c>
      <c r="F119" s="36">
        <v>54.6974804</v>
      </c>
    </row>
    <row r="120">
      <c r="A120" s="37" t="s">
        <v>22</v>
      </c>
      <c r="B120" s="39" t="s">
        <v>420</v>
      </c>
      <c r="C120" s="36">
        <v>2020.0</v>
      </c>
      <c r="D120" s="47" t="s">
        <v>4</v>
      </c>
      <c r="E120" s="47" t="s">
        <v>9</v>
      </c>
      <c r="F120" s="36">
        <v>98.2292361</v>
      </c>
    </row>
    <row r="121">
      <c r="A121" s="37" t="s">
        <v>23</v>
      </c>
      <c r="B121" s="39" t="s">
        <v>421</v>
      </c>
      <c r="C121" s="36">
        <v>2020.0</v>
      </c>
      <c r="D121" s="47" t="s">
        <v>4</v>
      </c>
      <c r="E121" s="47" t="s">
        <v>9</v>
      </c>
      <c r="F121" s="36">
        <v>36.1589492</v>
      </c>
    </row>
    <row r="122">
      <c r="A122" s="37" t="s">
        <v>24</v>
      </c>
      <c r="B122" s="39" t="s">
        <v>422</v>
      </c>
      <c r="C122" s="36">
        <v>2020.0</v>
      </c>
      <c r="D122" s="47" t="s">
        <v>4</v>
      </c>
      <c r="E122" s="47" t="s">
        <v>9</v>
      </c>
      <c r="F122" s="36">
        <v>26.9198103</v>
      </c>
    </row>
    <row r="123">
      <c r="A123" s="37" t="s">
        <v>25</v>
      </c>
      <c r="B123" s="39" t="s">
        <v>423</v>
      </c>
      <c r="C123" s="36">
        <v>2020.0</v>
      </c>
      <c r="D123" s="47" t="s">
        <v>4</v>
      </c>
      <c r="E123" s="47" t="s">
        <v>9</v>
      </c>
      <c r="F123" s="36">
        <v>81.5906906</v>
      </c>
    </row>
    <row r="124">
      <c r="A124" s="37" t="s">
        <v>26</v>
      </c>
      <c r="B124" s="39" t="s">
        <v>424</v>
      </c>
      <c r="C124" s="36">
        <v>2020.0</v>
      </c>
      <c r="D124" s="47" t="s">
        <v>4</v>
      </c>
      <c r="E124" s="47" t="s">
        <v>9</v>
      </c>
      <c r="F124" s="36">
        <v>88.8063131</v>
      </c>
    </row>
    <row r="125">
      <c r="A125" s="37" t="s">
        <v>27</v>
      </c>
      <c r="B125" s="39" t="s">
        <v>426</v>
      </c>
      <c r="C125" s="36">
        <v>2020.0</v>
      </c>
      <c r="D125" s="47" t="s">
        <v>4</v>
      </c>
      <c r="E125" s="47" t="s">
        <v>9</v>
      </c>
      <c r="F125" s="36">
        <v>50.5585398</v>
      </c>
    </row>
    <row r="126">
      <c r="A126" s="37" t="s">
        <v>28</v>
      </c>
      <c r="B126" s="39" t="s">
        <v>425</v>
      </c>
      <c r="C126" s="36">
        <v>2020.0</v>
      </c>
      <c r="D126" s="47" t="s">
        <v>4</v>
      </c>
      <c r="E126" s="47" t="s">
        <v>9</v>
      </c>
      <c r="F126" s="36">
        <v>92.7016951</v>
      </c>
    </row>
    <row r="127">
      <c r="A127" s="37" t="s">
        <v>29</v>
      </c>
      <c r="B127" s="39" t="s">
        <v>427</v>
      </c>
      <c r="C127" s="36">
        <v>2020.0</v>
      </c>
      <c r="D127" s="47" t="s">
        <v>4</v>
      </c>
      <c r="E127" s="47" t="s">
        <v>9</v>
      </c>
      <c r="F127" s="36">
        <v>88.2351543</v>
      </c>
    </row>
    <row r="128">
      <c r="A128" s="37" t="s">
        <v>30</v>
      </c>
      <c r="B128" s="39" t="s">
        <v>428</v>
      </c>
      <c r="C128" s="36">
        <v>2020.0</v>
      </c>
      <c r="D128" s="47" t="s">
        <v>4</v>
      </c>
      <c r="E128" s="47" t="s">
        <v>9</v>
      </c>
      <c r="F128" s="36">
        <v>64.0897014</v>
      </c>
    </row>
    <row r="129">
      <c r="A129" s="37" t="s">
        <v>31</v>
      </c>
      <c r="B129" s="39" t="s">
        <v>429</v>
      </c>
      <c r="C129" s="36">
        <v>2020.0</v>
      </c>
      <c r="D129" s="47" t="s">
        <v>4</v>
      </c>
      <c r="E129" s="47" t="s">
        <v>9</v>
      </c>
      <c r="F129" s="36">
        <v>87.0002542</v>
      </c>
    </row>
    <row r="130">
      <c r="A130" s="37" t="s">
        <v>32</v>
      </c>
      <c r="B130" s="39" t="s">
        <v>430</v>
      </c>
      <c r="C130" s="36">
        <v>2020.0</v>
      </c>
      <c r="D130" s="47" t="s">
        <v>4</v>
      </c>
      <c r="E130" s="47" t="s">
        <v>9</v>
      </c>
      <c r="F130" s="36">
        <v>46.265668</v>
      </c>
    </row>
    <row r="131">
      <c r="A131" s="37" t="s">
        <v>33</v>
      </c>
      <c r="B131" s="39" t="s">
        <v>431</v>
      </c>
      <c r="C131" s="36">
        <v>2020.0</v>
      </c>
      <c r="D131" s="47" t="s">
        <v>4</v>
      </c>
      <c r="E131" s="47" t="s">
        <v>9</v>
      </c>
      <c r="F131" s="36">
        <v>50.9827689</v>
      </c>
    </row>
    <row r="132">
      <c r="A132" s="37" t="s">
        <v>34</v>
      </c>
      <c r="B132" s="39" t="s">
        <v>432</v>
      </c>
      <c r="C132" s="36">
        <v>2020.0</v>
      </c>
      <c r="D132" s="47" t="s">
        <v>4</v>
      </c>
      <c r="E132" s="47" t="s">
        <v>9</v>
      </c>
      <c r="F132" s="36">
        <v>96.0042335</v>
      </c>
    </row>
    <row r="133">
      <c r="A133" s="37" t="s">
        <v>35</v>
      </c>
      <c r="B133" s="39" t="s">
        <v>433</v>
      </c>
      <c r="C133" s="36">
        <v>2020.0</v>
      </c>
      <c r="D133" s="47" t="s">
        <v>4</v>
      </c>
      <c r="E133" s="47" t="s">
        <v>9</v>
      </c>
      <c r="F133" s="36">
        <v>41.7374938</v>
      </c>
    </row>
    <row r="134">
      <c r="A134" s="37" t="s">
        <v>3</v>
      </c>
      <c r="B134" s="39" t="s">
        <v>418</v>
      </c>
      <c r="C134" s="36">
        <v>2022.0</v>
      </c>
      <c r="D134" s="47" t="s">
        <v>4</v>
      </c>
      <c r="E134" s="47" t="s">
        <v>9</v>
      </c>
      <c r="F134" s="36">
        <v>61.9571533</v>
      </c>
    </row>
    <row r="135">
      <c r="A135" s="37" t="s">
        <v>4</v>
      </c>
      <c r="B135" s="39" t="s">
        <v>401</v>
      </c>
      <c r="C135" s="36">
        <v>2022.0</v>
      </c>
      <c r="D135" s="47" t="s">
        <v>4</v>
      </c>
      <c r="E135" s="47" t="s">
        <v>9</v>
      </c>
      <c r="F135" s="36">
        <v>82.6231612</v>
      </c>
    </row>
    <row r="136">
      <c r="A136" s="37" t="s">
        <v>5</v>
      </c>
      <c r="B136" s="39" t="s">
        <v>402</v>
      </c>
      <c r="C136" s="36">
        <v>2022.0</v>
      </c>
      <c r="D136" s="47" t="s">
        <v>4</v>
      </c>
      <c r="E136" s="47" t="s">
        <v>9</v>
      </c>
      <c r="F136" s="36">
        <v>92.769862</v>
      </c>
    </row>
    <row r="137">
      <c r="A137" s="37" t="s">
        <v>6</v>
      </c>
      <c r="B137" s="39" t="s">
        <v>403</v>
      </c>
      <c r="C137" s="36">
        <v>2022.0</v>
      </c>
      <c r="D137" s="47" t="s">
        <v>4</v>
      </c>
      <c r="E137" s="47" t="s">
        <v>9</v>
      </c>
      <c r="F137" s="36">
        <v>23.903405</v>
      </c>
    </row>
    <row r="138">
      <c r="A138" s="37" t="s">
        <v>7</v>
      </c>
      <c r="B138" s="39" t="s">
        <v>404</v>
      </c>
      <c r="C138" s="36">
        <v>2022.0</v>
      </c>
      <c r="D138" s="47" t="s">
        <v>4</v>
      </c>
      <c r="E138" s="47" t="s">
        <v>9</v>
      </c>
      <c r="F138" s="36">
        <v>63.8973353</v>
      </c>
    </row>
    <row r="139">
      <c r="A139" s="37" t="s">
        <v>8</v>
      </c>
      <c r="B139" s="39" t="s">
        <v>408</v>
      </c>
      <c r="C139" s="36">
        <v>2022.0</v>
      </c>
      <c r="D139" s="47" t="s">
        <v>4</v>
      </c>
      <c r="E139" s="47" t="s">
        <v>9</v>
      </c>
      <c r="F139" s="36">
        <v>75.3111396</v>
      </c>
    </row>
    <row r="140">
      <c r="A140" s="37" t="s">
        <v>9</v>
      </c>
      <c r="B140" s="39" t="s">
        <v>409</v>
      </c>
      <c r="C140" s="36">
        <v>2022.0</v>
      </c>
      <c r="D140" s="47" t="s">
        <v>4</v>
      </c>
      <c r="E140" s="47" t="s">
        <v>9</v>
      </c>
      <c r="F140" s="36">
        <v>85.4971115</v>
      </c>
    </row>
    <row r="141">
      <c r="A141" s="37" t="s">
        <v>10</v>
      </c>
      <c r="B141" s="39" t="s">
        <v>407</v>
      </c>
      <c r="C141" s="36">
        <v>2022.0</v>
      </c>
      <c r="D141" s="47" t="s">
        <v>4</v>
      </c>
      <c r="E141" s="47" t="s">
        <v>9</v>
      </c>
      <c r="F141" s="36">
        <v>29.9212914</v>
      </c>
    </row>
    <row r="142">
      <c r="A142" s="37" t="s">
        <v>11</v>
      </c>
      <c r="B142" s="39" t="s">
        <v>406</v>
      </c>
      <c r="C142" s="36">
        <v>2022.0</v>
      </c>
      <c r="D142" s="47" t="s">
        <v>4</v>
      </c>
      <c r="E142" s="47" t="s">
        <v>9</v>
      </c>
      <c r="F142" s="36">
        <v>93.3217815</v>
      </c>
    </row>
    <row r="143">
      <c r="A143" s="37" t="s">
        <v>12</v>
      </c>
      <c r="B143" s="39" t="s">
        <v>405</v>
      </c>
      <c r="C143" s="36">
        <v>2022.0</v>
      </c>
      <c r="D143" s="47" t="s">
        <v>4</v>
      </c>
      <c r="E143" s="47" t="s">
        <v>9</v>
      </c>
      <c r="F143" s="36">
        <v>78.0170433</v>
      </c>
    </row>
    <row r="144">
      <c r="A144" s="37" t="s">
        <v>13</v>
      </c>
      <c r="B144" s="39" t="s">
        <v>410</v>
      </c>
      <c r="C144" s="36">
        <v>2022.0</v>
      </c>
      <c r="D144" s="47" t="s">
        <v>4</v>
      </c>
      <c r="E144" s="47" t="s">
        <v>9</v>
      </c>
      <c r="F144" s="36">
        <v>82.5870932</v>
      </c>
    </row>
    <row r="145">
      <c r="A145" s="37" t="s">
        <v>14</v>
      </c>
      <c r="B145" s="39" t="s">
        <v>412</v>
      </c>
      <c r="C145" s="36">
        <v>2022.0</v>
      </c>
      <c r="D145" s="47" t="s">
        <v>4</v>
      </c>
      <c r="E145" s="47" t="s">
        <v>9</v>
      </c>
      <c r="F145" s="36">
        <v>74.4057063</v>
      </c>
    </row>
    <row r="146">
      <c r="A146" s="37" t="s">
        <v>15</v>
      </c>
      <c r="B146" s="39" t="s">
        <v>411</v>
      </c>
      <c r="C146" s="36">
        <v>2022.0</v>
      </c>
      <c r="D146" s="47" t="s">
        <v>4</v>
      </c>
      <c r="E146" s="47" t="s">
        <v>9</v>
      </c>
      <c r="F146" s="36">
        <v>16.7772812</v>
      </c>
    </row>
    <row r="147">
      <c r="A147" s="37" t="s">
        <v>16</v>
      </c>
      <c r="B147" s="39" t="s">
        <v>413</v>
      </c>
      <c r="C147" s="36">
        <v>2022.0</v>
      </c>
      <c r="D147" s="47" t="s">
        <v>4</v>
      </c>
      <c r="E147" s="47" t="s">
        <v>9</v>
      </c>
      <c r="F147" s="36">
        <v>34.9259109</v>
      </c>
    </row>
    <row r="148">
      <c r="A148" s="37" t="s">
        <v>17</v>
      </c>
      <c r="B148" s="39" t="s">
        <v>414</v>
      </c>
      <c r="C148" s="36">
        <v>2022.0</v>
      </c>
      <c r="D148" s="47" t="s">
        <v>4</v>
      </c>
      <c r="E148" s="47" t="s">
        <v>9</v>
      </c>
      <c r="F148" s="36">
        <v>84.6465016</v>
      </c>
    </row>
    <row r="149">
      <c r="A149" s="37" t="s">
        <v>18</v>
      </c>
      <c r="B149" s="39" t="s">
        <v>415</v>
      </c>
      <c r="C149" s="36">
        <v>2022.0</v>
      </c>
      <c r="D149" s="47" t="s">
        <v>4</v>
      </c>
      <c r="E149" s="47" t="s">
        <v>9</v>
      </c>
      <c r="F149" s="36">
        <v>49.5682884</v>
      </c>
    </row>
    <row r="150">
      <c r="A150" s="37" t="s">
        <v>19</v>
      </c>
      <c r="B150" s="39" t="s">
        <v>416</v>
      </c>
      <c r="C150" s="36">
        <v>2022.0</v>
      </c>
      <c r="D150" s="47" t="s">
        <v>4</v>
      </c>
      <c r="E150" s="47" t="s">
        <v>9</v>
      </c>
      <c r="F150" s="36">
        <v>42.8365084</v>
      </c>
    </row>
    <row r="151">
      <c r="A151" s="37" t="s">
        <v>20</v>
      </c>
      <c r="B151" s="39" t="s">
        <v>417</v>
      </c>
      <c r="C151" s="36">
        <v>2022.0</v>
      </c>
      <c r="D151" s="47" t="s">
        <v>4</v>
      </c>
      <c r="E151" s="47" t="s">
        <v>9</v>
      </c>
      <c r="F151" s="36">
        <v>21.6305963</v>
      </c>
    </row>
    <row r="152">
      <c r="A152" s="37" t="s">
        <v>21</v>
      </c>
      <c r="B152" s="39" t="s">
        <v>419</v>
      </c>
      <c r="C152" s="36">
        <v>2022.0</v>
      </c>
      <c r="D152" s="47" t="s">
        <v>4</v>
      </c>
      <c r="E152" s="47" t="s">
        <v>9</v>
      </c>
      <c r="F152" s="36">
        <v>54.2606715</v>
      </c>
    </row>
    <row r="153">
      <c r="A153" s="37" t="s">
        <v>22</v>
      </c>
      <c r="B153" s="39" t="s">
        <v>420</v>
      </c>
      <c r="C153" s="36">
        <v>2022.0</v>
      </c>
      <c r="D153" s="47" t="s">
        <v>4</v>
      </c>
      <c r="E153" s="47" t="s">
        <v>9</v>
      </c>
      <c r="F153" s="36">
        <v>80.2524248</v>
      </c>
    </row>
    <row r="154">
      <c r="A154" s="37" t="s">
        <v>23</v>
      </c>
      <c r="B154" s="39" t="s">
        <v>421</v>
      </c>
      <c r="C154" s="36">
        <v>2022.0</v>
      </c>
      <c r="D154" s="47" t="s">
        <v>4</v>
      </c>
      <c r="E154" s="47" t="s">
        <v>9</v>
      </c>
      <c r="F154" s="36">
        <v>34.9065602</v>
      </c>
    </row>
    <row r="155">
      <c r="A155" s="37" t="s">
        <v>24</v>
      </c>
      <c r="B155" s="39" t="s">
        <v>422</v>
      </c>
      <c r="C155" s="36">
        <v>2022.0</v>
      </c>
      <c r="D155" s="47" t="s">
        <v>4</v>
      </c>
      <c r="E155" s="47" t="s">
        <v>9</v>
      </c>
      <c r="F155" s="36">
        <v>27.6243762</v>
      </c>
    </row>
    <row r="156">
      <c r="A156" s="37" t="s">
        <v>25</v>
      </c>
      <c r="B156" s="39" t="s">
        <v>423</v>
      </c>
      <c r="C156" s="36">
        <v>2022.0</v>
      </c>
      <c r="D156" s="47" t="s">
        <v>4</v>
      </c>
      <c r="E156" s="47" t="s">
        <v>9</v>
      </c>
      <c r="F156" s="36">
        <v>75.2236921</v>
      </c>
    </row>
    <row r="157">
      <c r="A157" s="37" t="s">
        <v>26</v>
      </c>
      <c r="B157" s="39" t="s">
        <v>424</v>
      </c>
      <c r="C157" s="36">
        <v>2022.0</v>
      </c>
      <c r="D157" s="47" t="s">
        <v>4</v>
      </c>
      <c r="E157" s="47" t="s">
        <v>9</v>
      </c>
      <c r="F157" s="36">
        <v>85.6285967</v>
      </c>
    </row>
    <row r="158">
      <c r="A158" s="37" t="s">
        <v>27</v>
      </c>
      <c r="B158" s="39" t="s">
        <v>426</v>
      </c>
      <c r="C158" s="36">
        <v>2022.0</v>
      </c>
      <c r="D158" s="47" t="s">
        <v>4</v>
      </c>
      <c r="E158" s="47" t="s">
        <v>9</v>
      </c>
      <c r="F158" s="36">
        <v>46.5717192</v>
      </c>
    </row>
    <row r="159">
      <c r="A159" s="37" t="s">
        <v>28</v>
      </c>
      <c r="B159" s="39" t="s">
        <v>425</v>
      </c>
      <c r="C159" s="36">
        <v>2022.0</v>
      </c>
      <c r="D159" s="47" t="s">
        <v>4</v>
      </c>
      <c r="E159" s="47" t="s">
        <v>9</v>
      </c>
      <c r="F159" s="36">
        <v>90.9020176</v>
      </c>
    </row>
    <row r="160">
      <c r="A160" s="37" t="s">
        <v>29</v>
      </c>
      <c r="B160" s="39" t="s">
        <v>427</v>
      </c>
      <c r="C160" s="36">
        <v>2022.0</v>
      </c>
      <c r="D160" s="47" t="s">
        <v>4</v>
      </c>
      <c r="E160" s="47" t="s">
        <v>9</v>
      </c>
      <c r="F160" s="36">
        <v>87.0795803</v>
      </c>
    </row>
    <row r="161">
      <c r="A161" s="37" t="s">
        <v>30</v>
      </c>
      <c r="B161" s="39" t="s">
        <v>428</v>
      </c>
      <c r="C161" s="36">
        <v>2022.0</v>
      </c>
      <c r="D161" s="47" t="s">
        <v>4</v>
      </c>
      <c r="E161" s="47" t="s">
        <v>9</v>
      </c>
      <c r="F161" s="36">
        <v>64.8078736</v>
      </c>
    </row>
    <row r="162">
      <c r="A162" s="37" t="s">
        <v>31</v>
      </c>
      <c r="B162" s="39" t="s">
        <v>429</v>
      </c>
      <c r="C162" s="36">
        <v>2022.0</v>
      </c>
      <c r="D162" s="47" t="s">
        <v>4</v>
      </c>
      <c r="E162" s="47" t="s">
        <v>9</v>
      </c>
      <c r="F162" s="36">
        <v>88.3269435</v>
      </c>
    </row>
    <row r="163">
      <c r="A163" s="37" t="s">
        <v>32</v>
      </c>
      <c r="B163" s="39" t="s">
        <v>430</v>
      </c>
      <c r="C163" s="36">
        <v>2022.0</v>
      </c>
      <c r="D163" s="47" t="s">
        <v>4</v>
      </c>
      <c r="E163" s="47" t="s">
        <v>9</v>
      </c>
      <c r="F163" s="36">
        <v>41.6192507</v>
      </c>
    </row>
    <row r="164">
      <c r="A164" s="37" t="s">
        <v>33</v>
      </c>
      <c r="B164" s="39" t="s">
        <v>431</v>
      </c>
      <c r="C164" s="36">
        <v>2022.0</v>
      </c>
      <c r="D164" s="47" t="s">
        <v>4</v>
      </c>
      <c r="E164" s="47" t="s">
        <v>9</v>
      </c>
      <c r="F164" s="36">
        <v>49.9461992</v>
      </c>
    </row>
    <row r="165">
      <c r="A165" s="37" t="s">
        <v>34</v>
      </c>
      <c r="B165" s="39" t="s">
        <v>432</v>
      </c>
      <c r="C165" s="36">
        <v>2022.0</v>
      </c>
      <c r="D165" s="47" t="s">
        <v>4</v>
      </c>
      <c r="E165" s="47" t="s">
        <v>9</v>
      </c>
      <c r="F165" s="36">
        <v>95.2217986</v>
      </c>
    </row>
    <row r="166">
      <c r="A166" s="37" t="s">
        <v>35</v>
      </c>
      <c r="B166" s="39" t="s">
        <v>433</v>
      </c>
      <c r="C166" s="36">
        <v>2022.0</v>
      </c>
      <c r="D166" s="47" t="s">
        <v>4</v>
      </c>
      <c r="E166" s="47" t="s">
        <v>9</v>
      </c>
      <c r="F166" s="36">
        <v>40.3413816</v>
      </c>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sheetData>
  <autoFilter ref="$A$1:$F$166"/>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1</v>
      </c>
      <c r="B1" s="26" t="s">
        <v>399</v>
      </c>
      <c r="C1" s="26" t="s">
        <v>0</v>
      </c>
      <c r="D1" s="26" t="s">
        <v>36</v>
      </c>
      <c r="E1" s="26" t="s">
        <v>38</v>
      </c>
      <c r="F1" s="26" t="s">
        <v>400</v>
      </c>
    </row>
    <row r="2">
      <c r="A2" s="37" t="s">
        <v>3</v>
      </c>
      <c r="B2" s="26" t="s">
        <v>418</v>
      </c>
      <c r="C2" s="36">
        <v>2014.0</v>
      </c>
      <c r="D2" s="9" t="s">
        <v>4</v>
      </c>
      <c r="E2" s="9" t="s">
        <v>10</v>
      </c>
      <c r="F2" s="36">
        <v>90.0881254</v>
      </c>
    </row>
    <row r="3">
      <c r="A3" s="37" t="s">
        <v>4</v>
      </c>
      <c r="B3" s="26" t="s">
        <v>401</v>
      </c>
      <c r="C3" s="36">
        <v>2014.0</v>
      </c>
      <c r="D3" s="9" t="s">
        <v>4</v>
      </c>
      <c r="E3" s="9" t="s">
        <v>10</v>
      </c>
      <c r="F3" s="36">
        <v>94.6766339</v>
      </c>
    </row>
    <row r="4">
      <c r="A4" s="37" t="s">
        <v>5</v>
      </c>
      <c r="B4" s="26" t="s">
        <v>402</v>
      </c>
      <c r="C4" s="36">
        <v>2014.0</v>
      </c>
      <c r="D4" s="9" t="s">
        <v>4</v>
      </c>
      <c r="E4" s="9" t="s">
        <v>10</v>
      </c>
      <c r="F4" s="36">
        <v>92.6113329</v>
      </c>
    </row>
    <row r="5">
      <c r="A5" s="37" t="s">
        <v>6</v>
      </c>
      <c r="B5" s="26" t="s">
        <v>403</v>
      </c>
      <c r="C5" s="36">
        <v>2014.0</v>
      </c>
      <c r="D5" s="9" t="s">
        <v>4</v>
      </c>
      <c r="E5" s="9" t="s">
        <v>10</v>
      </c>
      <c r="F5" s="36">
        <v>93.0385054</v>
      </c>
    </row>
    <row r="6">
      <c r="A6" s="37" t="s">
        <v>7</v>
      </c>
      <c r="B6" s="26" t="s">
        <v>404</v>
      </c>
      <c r="C6" s="36">
        <v>2014.0</v>
      </c>
      <c r="D6" s="9" t="s">
        <v>4</v>
      </c>
      <c r="E6" s="9" t="s">
        <v>10</v>
      </c>
      <c r="F6" s="36">
        <v>91.6309661</v>
      </c>
    </row>
    <row r="7">
      <c r="A7" s="37" t="s">
        <v>8</v>
      </c>
      <c r="B7" s="26" t="s">
        <v>408</v>
      </c>
      <c r="C7" s="36">
        <v>2014.0</v>
      </c>
      <c r="D7" s="9" t="s">
        <v>4</v>
      </c>
      <c r="E7" s="9" t="s">
        <v>10</v>
      </c>
      <c r="F7" s="36">
        <v>95.2286442</v>
      </c>
    </row>
    <row r="8">
      <c r="A8" s="37" t="s">
        <v>9</v>
      </c>
      <c r="B8" s="26" t="s">
        <v>409</v>
      </c>
      <c r="C8" s="36">
        <v>2014.0</v>
      </c>
      <c r="D8" s="9" t="s">
        <v>4</v>
      </c>
      <c r="E8" s="9" t="s">
        <v>10</v>
      </c>
      <c r="F8" s="36">
        <v>96.7376379</v>
      </c>
    </row>
    <row r="9">
      <c r="A9" s="37" t="s">
        <v>10</v>
      </c>
      <c r="B9" s="26" t="s">
        <v>407</v>
      </c>
      <c r="C9" s="36">
        <v>2014.0</v>
      </c>
      <c r="D9" s="9" t="s">
        <v>4</v>
      </c>
      <c r="E9" s="9" t="s">
        <v>10</v>
      </c>
      <c r="F9" s="36">
        <v>90.8647392</v>
      </c>
    </row>
    <row r="10">
      <c r="A10" s="37" t="s">
        <v>11</v>
      </c>
      <c r="B10" s="26" t="s">
        <v>406</v>
      </c>
      <c r="C10" s="36">
        <v>2014.0</v>
      </c>
      <c r="D10" s="9" t="s">
        <v>4</v>
      </c>
      <c r="E10" s="9" t="s">
        <v>10</v>
      </c>
      <c r="F10" s="36">
        <v>92.0610131</v>
      </c>
    </row>
    <row r="11">
      <c r="A11" s="37" t="s">
        <v>12</v>
      </c>
      <c r="B11" s="26" t="s">
        <v>405</v>
      </c>
      <c r="C11" s="36">
        <v>2014.0</v>
      </c>
      <c r="D11" s="9" t="s">
        <v>4</v>
      </c>
      <c r="E11" s="9" t="s">
        <v>10</v>
      </c>
      <c r="F11" s="36">
        <v>87.2112532</v>
      </c>
    </row>
    <row r="12">
      <c r="A12" s="37" t="s">
        <v>13</v>
      </c>
      <c r="B12" s="26" t="s">
        <v>410</v>
      </c>
      <c r="C12" s="36">
        <v>2014.0</v>
      </c>
      <c r="D12" s="9" t="s">
        <v>4</v>
      </c>
      <c r="E12" s="9" t="s">
        <v>10</v>
      </c>
      <c r="F12" s="36">
        <v>94.2350304</v>
      </c>
    </row>
    <row r="13">
      <c r="A13" s="37" t="s">
        <v>14</v>
      </c>
      <c r="B13" s="26" t="s">
        <v>412</v>
      </c>
      <c r="C13" s="36">
        <v>2014.0</v>
      </c>
      <c r="D13" s="9" t="s">
        <v>4</v>
      </c>
      <c r="E13" s="9" t="s">
        <v>10</v>
      </c>
      <c r="F13" s="36">
        <v>89.2031013</v>
      </c>
    </row>
    <row r="14">
      <c r="A14" s="37" t="s">
        <v>15</v>
      </c>
      <c r="B14" s="26" t="s">
        <v>411</v>
      </c>
      <c r="C14" s="36">
        <v>2014.0</v>
      </c>
      <c r="D14" s="9" t="s">
        <v>4</v>
      </c>
      <c r="E14" s="9" t="s">
        <v>10</v>
      </c>
      <c r="F14" s="36">
        <v>83.8825154</v>
      </c>
    </row>
    <row r="15">
      <c r="A15" s="37" t="s">
        <v>16</v>
      </c>
      <c r="B15" s="26" t="s">
        <v>413</v>
      </c>
      <c r="C15" s="36">
        <v>2014.0</v>
      </c>
      <c r="D15" s="9" t="s">
        <v>4</v>
      </c>
      <c r="E15" s="9" t="s">
        <v>10</v>
      </c>
      <c r="F15" s="36">
        <v>86.8283547</v>
      </c>
    </row>
    <row r="16">
      <c r="A16" s="37" t="s">
        <v>17</v>
      </c>
      <c r="B16" s="26" t="s">
        <v>414</v>
      </c>
      <c r="C16" s="36">
        <v>2014.0</v>
      </c>
      <c r="D16" s="9" t="s">
        <v>4</v>
      </c>
      <c r="E16" s="9" t="s">
        <v>10</v>
      </c>
      <c r="F16" s="36">
        <v>93.4850033</v>
      </c>
    </row>
    <row r="17">
      <c r="A17" s="37" t="s">
        <v>18</v>
      </c>
      <c r="B17" s="26" t="s">
        <v>415</v>
      </c>
      <c r="C17" s="36">
        <v>2014.0</v>
      </c>
      <c r="D17" s="9" t="s">
        <v>4</v>
      </c>
      <c r="E17" s="9" t="s">
        <v>10</v>
      </c>
      <c r="F17" s="36">
        <v>89.6756366</v>
      </c>
    </row>
    <row r="18">
      <c r="A18" s="37" t="s">
        <v>19</v>
      </c>
      <c r="B18" s="26" t="s">
        <v>416</v>
      </c>
      <c r="C18" s="36">
        <v>2014.0</v>
      </c>
      <c r="D18" s="9" t="s">
        <v>4</v>
      </c>
      <c r="E18" s="9" t="s">
        <v>10</v>
      </c>
      <c r="F18" s="36">
        <v>85.0601526</v>
      </c>
    </row>
    <row r="19">
      <c r="A19" s="37" t="s">
        <v>20</v>
      </c>
      <c r="B19" s="26" t="s">
        <v>417</v>
      </c>
      <c r="C19" s="36">
        <v>2014.0</v>
      </c>
      <c r="D19" s="9" t="s">
        <v>4</v>
      </c>
      <c r="E19" s="9" t="s">
        <v>10</v>
      </c>
      <c r="F19" s="36">
        <v>88.6653612</v>
      </c>
    </row>
    <row r="20">
      <c r="A20" s="37" t="s">
        <v>21</v>
      </c>
      <c r="B20" s="26" t="s">
        <v>419</v>
      </c>
      <c r="C20" s="36">
        <v>2014.0</v>
      </c>
      <c r="D20" s="9" t="s">
        <v>4</v>
      </c>
      <c r="E20" s="9" t="s">
        <v>10</v>
      </c>
      <c r="F20" s="36">
        <v>91.9887855</v>
      </c>
    </row>
    <row r="21">
      <c r="A21" s="37" t="s">
        <v>22</v>
      </c>
      <c r="B21" s="26" t="s">
        <v>420</v>
      </c>
      <c r="C21" s="36">
        <v>2014.0</v>
      </c>
      <c r="D21" s="9" t="s">
        <v>4</v>
      </c>
      <c r="E21" s="9" t="s">
        <v>10</v>
      </c>
      <c r="F21" s="36">
        <v>97.1407533</v>
      </c>
    </row>
    <row r="22">
      <c r="A22" s="37" t="s">
        <v>23</v>
      </c>
      <c r="B22" s="26" t="s">
        <v>421</v>
      </c>
      <c r="C22" s="36">
        <v>2014.0</v>
      </c>
      <c r="D22" s="9" t="s">
        <v>4</v>
      </c>
      <c r="E22" s="9" t="s">
        <v>10</v>
      </c>
      <c r="F22" s="36">
        <v>82.4507487</v>
      </c>
    </row>
    <row r="23">
      <c r="A23" s="37" t="s">
        <v>24</v>
      </c>
      <c r="B23" s="26" t="s">
        <v>422</v>
      </c>
      <c r="C23" s="36">
        <v>2014.0</v>
      </c>
      <c r="D23" s="9" t="s">
        <v>4</v>
      </c>
      <c r="E23" s="9" t="s">
        <v>10</v>
      </c>
      <c r="F23" s="36">
        <v>88.0414691</v>
      </c>
    </row>
    <row r="24">
      <c r="A24" s="37" t="s">
        <v>25</v>
      </c>
      <c r="B24" s="26" t="s">
        <v>423</v>
      </c>
      <c r="C24" s="36">
        <v>2014.0</v>
      </c>
      <c r="D24" s="9" t="s">
        <v>4</v>
      </c>
      <c r="E24" s="9" t="s">
        <v>10</v>
      </c>
      <c r="F24" s="36">
        <v>88.0828353</v>
      </c>
    </row>
    <row r="25">
      <c r="A25" s="37" t="s">
        <v>26</v>
      </c>
      <c r="B25" s="26" t="s">
        <v>424</v>
      </c>
      <c r="C25" s="36">
        <v>2014.0</v>
      </c>
      <c r="D25" s="9" t="s">
        <v>4</v>
      </c>
      <c r="E25" s="9" t="s">
        <v>10</v>
      </c>
      <c r="F25" s="36">
        <v>97.5491654</v>
      </c>
    </row>
    <row r="26">
      <c r="A26" s="37" t="s">
        <v>27</v>
      </c>
      <c r="B26" s="26" t="s">
        <v>426</v>
      </c>
      <c r="C26" s="36">
        <v>2014.0</v>
      </c>
      <c r="D26" s="9" t="s">
        <v>4</v>
      </c>
      <c r="E26" s="9" t="s">
        <v>10</v>
      </c>
      <c r="F26" s="36">
        <v>92.8255409</v>
      </c>
    </row>
    <row r="27">
      <c r="A27" s="37" t="s">
        <v>28</v>
      </c>
      <c r="B27" s="26" t="s">
        <v>425</v>
      </c>
      <c r="C27" s="36">
        <v>2014.0</v>
      </c>
      <c r="D27" s="9" t="s">
        <v>4</v>
      </c>
      <c r="E27" s="9" t="s">
        <v>10</v>
      </c>
      <c r="F27" s="36">
        <v>92.2047323</v>
      </c>
    </row>
    <row r="28">
      <c r="A28" s="37" t="s">
        <v>29</v>
      </c>
      <c r="B28" s="26" t="s">
        <v>427</v>
      </c>
      <c r="C28" s="36">
        <v>2014.0</v>
      </c>
      <c r="D28" s="9" t="s">
        <v>4</v>
      </c>
      <c r="E28" s="9" t="s">
        <v>10</v>
      </c>
      <c r="F28" s="36">
        <v>94.6583795</v>
      </c>
    </row>
    <row r="29">
      <c r="A29" s="37" t="s">
        <v>30</v>
      </c>
      <c r="B29" s="26" t="s">
        <v>428</v>
      </c>
      <c r="C29" s="36">
        <v>2014.0</v>
      </c>
      <c r="D29" s="9" t="s">
        <v>4</v>
      </c>
      <c r="E29" s="9" t="s">
        <v>10</v>
      </c>
      <c r="F29" s="36">
        <v>91.2799059</v>
      </c>
    </row>
    <row r="30">
      <c r="A30" s="37" t="s">
        <v>31</v>
      </c>
      <c r="B30" s="26" t="s">
        <v>429</v>
      </c>
      <c r="C30" s="36">
        <v>2014.0</v>
      </c>
      <c r="D30" s="9" t="s">
        <v>4</v>
      </c>
      <c r="E30" s="9" t="s">
        <v>10</v>
      </c>
      <c r="F30" s="36">
        <v>93.5337783</v>
      </c>
    </row>
    <row r="31">
      <c r="A31" s="37" t="s">
        <v>32</v>
      </c>
      <c r="B31" s="26" t="s">
        <v>430</v>
      </c>
      <c r="C31" s="36">
        <v>2014.0</v>
      </c>
      <c r="D31" s="9" t="s">
        <v>4</v>
      </c>
      <c r="E31" s="9" t="s">
        <v>10</v>
      </c>
      <c r="F31" s="36">
        <v>88.0650023</v>
      </c>
    </row>
    <row r="32">
      <c r="A32" s="37" t="s">
        <v>33</v>
      </c>
      <c r="B32" s="26" t="s">
        <v>431</v>
      </c>
      <c r="C32" s="36">
        <v>2014.0</v>
      </c>
      <c r="D32" s="9" t="s">
        <v>4</v>
      </c>
      <c r="E32" s="9" t="s">
        <v>10</v>
      </c>
      <c r="F32" s="36">
        <v>87.014436</v>
      </c>
    </row>
    <row r="33">
      <c r="A33" s="37" t="s">
        <v>34</v>
      </c>
      <c r="B33" s="26" t="s">
        <v>432</v>
      </c>
      <c r="C33" s="36">
        <v>2014.0</v>
      </c>
      <c r="D33" s="9" t="s">
        <v>4</v>
      </c>
      <c r="E33" s="9" t="s">
        <v>10</v>
      </c>
      <c r="F33" s="36">
        <v>84.0773831</v>
      </c>
    </row>
    <row r="34">
      <c r="A34" s="37" t="s">
        <v>35</v>
      </c>
      <c r="B34" s="26" t="s">
        <v>433</v>
      </c>
      <c r="C34" s="36">
        <v>2014.0</v>
      </c>
      <c r="D34" s="9" t="s">
        <v>4</v>
      </c>
      <c r="E34" s="9" t="s">
        <v>10</v>
      </c>
      <c r="F34" s="36">
        <v>90.5839105</v>
      </c>
    </row>
    <row r="35">
      <c r="A35" s="37" t="s">
        <v>3</v>
      </c>
      <c r="B35" s="26" t="s">
        <v>418</v>
      </c>
      <c r="C35" s="36">
        <v>2016.0</v>
      </c>
      <c r="D35" s="9" t="s">
        <v>4</v>
      </c>
      <c r="E35" s="9" t="s">
        <v>10</v>
      </c>
      <c r="F35" s="36">
        <v>90.4939371</v>
      </c>
    </row>
    <row r="36">
      <c r="A36" s="37" t="s">
        <v>4</v>
      </c>
      <c r="B36" s="26" t="s">
        <v>401</v>
      </c>
      <c r="C36" s="36">
        <v>2016.0</v>
      </c>
      <c r="D36" s="7" t="s">
        <v>4</v>
      </c>
      <c r="E36" s="7" t="s">
        <v>10</v>
      </c>
      <c r="F36" s="36">
        <v>95.8496556</v>
      </c>
    </row>
    <row r="37">
      <c r="A37" s="37" t="s">
        <v>5</v>
      </c>
      <c r="B37" s="26" t="s">
        <v>402</v>
      </c>
      <c r="C37" s="36">
        <v>2016.0</v>
      </c>
      <c r="D37" s="7" t="s">
        <v>4</v>
      </c>
      <c r="E37" s="7" t="s">
        <v>10</v>
      </c>
      <c r="F37" s="36">
        <v>93.0861769</v>
      </c>
    </row>
    <row r="38">
      <c r="A38" s="37" t="s">
        <v>6</v>
      </c>
      <c r="B38" s="26" t="s">
        <v>403</v>
      </c>
      <c r="C38" s="36">
        <v>2016.0</v>
      </c>
      <c r="D38" s="7" t="s">
        <v>4</v>
      </c>
      <c r="E38" s="7" t="s">
        <v>10</v>
      </c>
      <c r="F38" s="36">
        <v>92.2203008</v>
      </c>
    </row>
    <row r="39">
      <c r="A39" s="37" t="s">
        <v>7</v>
      </c>
      <c r="B39" s="26" t="s">
        <v>404</v>
      </c>
      <c r="C39" s="36">
        <v>2016.0</v>
      </c>
      <c r="D39" s="7" t="s">
        <v>4</v>
      </c>
      <c r="E39" s="7" t="s">
        <v>10</v>
      </c>
      <c r="F39" s="36">
        <v>91.9608674</v>
      </c>
    </row>
    <row r="40">
      <c r="A40" s="37" t="s">
        <v>8</v>
      </c>
      <c r="B40" s="26" t="s">
        <v>408</v>
      </c>
      <c r="C40" s="36">
        <v>2016.0</v>
      </c>
      <c r="D40" s="7" t="s">
        <v>4</v>
      </c>
      <c r="E40" s="7" t="s">
        <v>10</v>
      </c>
      <c r="F40" s="36">
        <v>94.2910346</v>
      </c>
    </row>
    <row r="41">
      <c r="A41" s="37" t="s">
        <v>9</v>
      </c>
      <c r="B41" s="26" t="s">
        <v>409</v>
      </c>
      <c r="C41" s="36">
        <v>2016.0</v>
      </c>
      <c r="D41" s="7" t="s">
        <v>4</v>
      </c>
      <c r="E41" s="7" t="s">
        <v>10</v>
      </c>
      <c r="F41" s="36">
        <v>94.5026435</v>
      </c>
    </row>
    <row r="42">
      <c r="A42" s="37" t="s">
        <v>10</v>
      </c>
      <c r="B42" s="26" t="s">
        <v>407</v>
      </c>
      <c r="C42" s="36">
        <v>2016.0</v>
      </c>
      <c r="D42" s="7" t="s">
        <v>4</v>
      </c>
      <c r="E42" s="7" t="s">
        <v>10</v>
      </c>
      <c r="F42" s="36">
        <v>89.2953762</v>
      </c>
    </row>
    <row r="43">
      <c r="A43" s="37" t="s">
        <v>11</v>
      </c>
      <c r="B43" s="26" t="s">
        <v>406</v>
      </c>
      <c r="C43" s="36">
        <v>2016.0</v>
      </c>
      <c r="D43" s="7" t="s">
        <v>4</v>
      </c>
      <c r="E43" s="7" t="s">
        <v>10</v>
      </c>
      <c r="F43" s="36">
        <v>94.5304732</v>
      </c>
    </row>
    <row r="44">
      <c r="A44" s="37" t="s">
        <v>12</v>
      </c>
      <c r="B44" s="26" t="s">
        <v>405</v>
      </c>
      <c r="C44" s="36">
        <v>2016.0</v>
      </c>
      <c r="D44" s="7" t="s">
        <v>4</v>
      </c>
      <c r="E44" s="7" t="s">
        <v>10</v>
      </c>
      <c r="F44" s="36">
        <v>90.2035326</v>
      </c>
    </row>
    <row r="45">
      <c r="A45" s="37" t="s">
        <v>13</v>
      </c>
      <c r="B45" s="26" t="s">
        <v>410</v>
      </c>
      <c r="C45" s="36">
        <v>2016.0</v>
      </c>
      <c r="D45" s="7" t="s">
        <v>4</v>
      </c>
      <c r="E45" s="7" t="s">
        <v>10</v>
      </c>
      <c r="F45" s="36">
        <v>92.276859</v>
      </c>
    </row>
    <row r="46">
      <c r="A46" s="37" t="s">
        <v>14</v>
      </c>
      <c r="B46" s="26" t="s">
        <v>412</v>
      </c>
      <c r="C46" s="36">
        <v>2016.0</v>
      </c>
      <c r="D46" s="7" t="s">
        <v>4</v>
      </c>
      <c r="E46" s="7" t="s">
        <v>10</v>
      </c>
      <c r="F46" s="36">
        <v>89.2732411</v>
      </c>
    </row>
    <row r="47">
      <c r="A47" s="37" t="s">
        <v>15</v>
      </c>
      <c r="B47" s="26" t="s">
        <v>411</v>
      </c>
      <c r="C47" s="36">
        <v>2016.0</v>
      </c>
      <c r="D47" s="7" t="s">
        <v>4</v>
      </c>
      <c r="E47" s="7" t="s">
        <v>10</v>
      </c>
      <c r="F47" s="36">
        <v>79.8893047</v>
      </c>
    </row>
    <row r="48">
      <c r="A48" s="37" t="s">
        <v>16</v>
      </c>
      <c r="B48" s="26" t="s">
        <v>413</v>
      </c>
      <c r="C48" s="36">
        <v>2016.0</v>
      </c>
      <c r="D48" s="7" t="s">
        <v>4</v>
      </c>
      <c r="E48" s="7" t="s">
        <v>10</v>
      </c>
      <c r="F48" s="36">
        <v>88.7468601</v>
      </c>
    </row>
    <row r="49">
      <c r="A49" s="37" t="s">
        <v>17</v>
      </c>
      <c r="B49" s="26" t="s">
        <v>414</v>
      </c>
      <c r="C49" s="36">
        <v>2016.0</v>
      </c>
      <c r="D49" s="7" t="s">
        <v>4</v>
      </c>
      <c r="E49" s="7" t="s">
        <v>10</v>
      </c>
      <c r="F49" s="36">
        <v>94.8992739</v>
      </c>
    </row>
    <row r="50">
      <c r="A50" s="37" t="s">
        <v>18</v>
      </c>
      <c r="B50" s="26" t="s">
        <v>415</v>
      </c>
      <c r="C50" s="36">
        <v>2016.0</v>
      </c>
      <c r="D50" s="7" t="s">
        <v>4</v>
      </c>
      <c r="E50" s="7" t="s">
        <v>10</v>
      </c>
      <c r="F50" s="36">
        <v>88.1086571</v>
      </c>
    </row>
    <row r="51">
      <c r="A51" s="37" t="s">
        <v>19</v>
      </c>
      <c r="B51" s="26" t="s">
        <v>416</v>
      </c>
      <c r="C51" s="36">
        <v>2016.0</v>
      </c>
      <c r="D51" s="7" t="s">
        <v>4</v>
      </c>
      <c r="E51" s="7" t="s">
        <v>10</v>
      </c>
      <c r="F51" s="36">
        <v>90.3385569</v>
      </c>
    </row>
    <row r="52">
      <c r="A52" s="37" t="s">
        <v>20</v>
      </c>
      <c r="B52" s="26" t="s">
        <v>417</v>
      </c>
      <c r="C52" s="36">
        <v>2016.0</v>
      </c>
      <c r="D52" s="7" t="s">
        <v>4</v>
      </c>
      <c r="E52" s="7" t="s">
        <v>10</v>
      </c>
      <c r="F52" s="36">
        <v>89.2468475</v>
      </c>
    </row>
    <row r="53">
      <c r="A53" s="37" t="s">
        <v>21</v>
      </c>
      <c r="B53" s="26" t="s">
        <v>419</v>
      </c>
      <c r="C53" s="36">
        <v>2016.0</v>
      </c>
      <c r="D53" s="7" t="s">
        <v>4</v>
      </c>
      <c r="E53" s="7" t="s">
        <v>10</v>
      </c>
      <c r="F53" s="36">
        <v>90.3354261</v>
      </c>
    </row>
    <row r="54">
      <c r="A54" s="37" t="s">
        <v>22</v>
      </c>
      <c r="B54" s="26" t="s">
        <v>420</v>
      </c>
      <c r="C54" s="36">
        <v>2016.0</v>
      </c>
      <c r="D54" s="7" t="s">
        <v>4</v>
      </c>
      <c r="E54" s="7" t="s">
        <v>10</v>
      </c>
      <c r="F54" s="36">
        <v>96.0239553</v>
      </c>
    </row>
    <row r="55">
      <c r="A55" s="37" t="s">
        <v>23</v>
      </c>
      <c r="B55" s="26" t="s">
        <v>421</v>
      </c>
      <c r="C55" s="36">
        <v>2016.0</v>
      </c>
      <c r="D55" s="7" t="s">
        <v>4</v>
      </c>
      <c r="E55" s="7" t="s">
        <v>10</v>
      </c>
      <c r="F55" s="36">
        <v>85.5817448</v>
      </c>
    </row>
    <row r="56">
      <c r="A56" s="37" t="s">
        <v>24</v>
      </c>
      <c r="B56" s="26" t="s">
        <v>422</v>
      </c>
      <c r="C56" s="36">
        <v>2016.0</v>
      </c>
      <c r="D56" s="7" t="s">
        <v>4</v>
      </c>
      <c r="E56" s="7" t="s">
        <v>10</v>
      </c>
      <c r="F56" s="36">
        <v>88.018665</v>
      </c>
    </row>
    <row r="57">
      <c r="A57" s="37" t="s">
        <v>25</v>
      </c>
      <c r="B57" s="26" t="s">
        <v>423</v>
      </c>
      <c r="C57" s="36">
        <v>2016.0</v>
      </c>
      <c r="D57" s="7" t="s">
        <v>4</v>
      </c>
      <c r="E57" s="7" t="s">
        <v>10</v>
      </c>
      <c r="F57" s="36">
        <v>88.7348845</v>
      </c>
    </row>
    <row r="58">
      <c r="A58" s="37" t="s">
        <v>26</v>
      </c>
      <c r="B58" s="26" t="s">
        <v>424</v>
      </c>
      <c r="C58" s="36">
        <v>2016.0</v>
      </c>
      <c r="D58" s="7" t="s">
        <v>4</v>
      </c>
      <c r="E58" s="7" t="s">
        <v>10</v>
      </c>
      <c r="F58" s="36">
        <v>93.9716728</v>
      </c>
    </row>
    <row r="59">
      <c r="A59" s="37" t="s">
        <v>27</v>
      </c>
      <c r="B59" s="26" t="s">
        <v>426</v>
      </c>
      <c r="C59" s="36">
        <v>2016.0</v>
      </c>
      <c r="D59" s="7" t="s">
        <v>4</v>
      </c>
      <c r="E59" s="7" t="s">
        <v>10</v>
      </c>
      <c r="F59" s="36">
        <v>91.3297742</v>
      </c>
    </row>
    <row r="60">
      <c r="A60" s="37" t="s">
        <v>28</v>
      </c>
      <c r="B60" s="26" t="s">
        <v>425</v>
      </c>
      <c r="C60" s="36">
        <v>2016.0</v>
      </c>
      <c r="D60" s="7" t="s">
        <v>4</v>
      </c>
      <c r="E60" s="7" t="s">
        <v>10</v>
      </c>
      <c r="F60" s="36">
        <v>93.6840013</v>
      </c>
    </row>
    <row r="61">
      <c r="A61" s="37" t="s">
        <v>29</v>
      </c>
      <c r="B61" s="26" t="s">
        <v>427</v>
      </c>
      <c r="C61" s="36">
        <v>2016.0</v>
      </c>
      <c r="D61" s="7" t="s">
        <v>4</v>
      </c>
      <c r="E61" s="7" t="s">
        <v>10</v>
      </c>
      <c r="F61" s="36">
        <v>94.6750019</v>
      </c>
    </row>
    <row r="62">
      <c r="A62" s="37" t="s">
        <v>30</v>
      </c>
      <c r="B62" s="26" t="s">
        <v>428</v>
      </c>
      <c r="C62" s="36">
        <v>2016.0</v>
      </c>
      <c r="D62" s="7" t="s">
        <v>4</v>
      </c>
      <c r="E62" s="7" t="s">
        <v>10</v>
      </c>
      <c r="F62" s="36">
        <v>92.0779066</v>
      </c>
    </row>
    <row r="63">
      <c r="A63" s="37" t="s">
        <v>31</v>
      </c>
      <c r="B63" s="26" t="s">
        <v>429</v>
      </c>
      <c r="C63" s="36">
        <v>2016.0</v>
      </c>
      <c r="D63" s="7" t="s">
        <v>4</v>
      </c>
      <c r="E63" s="7" t="s">
        <v>10</v>
      </c>
      <c r="F63" s="36">
        <v>93.487655</v>
      </c>
    </row>
    <row r="64">
      <c r="A64" s="37" t="s">
        <v>32</v>
      </c>
      <c r="B64" s="26" t="s">
        <v>430</v>
      </c>
      <c r="C64" s="36">
        <v>2016.0</v>
      </c>
      <c r="D64" s="7" t="s">
        <v>4</v>
      </c>
      <c r="E64" s="7" t="s">
        <v>10</v>
      </c>
      <c r="F64" s="36">
        <v>87.3894597</v>
      </c>
    </row>
    <row r="65">
      <c r="A65" s="37" t="s">
        <v>33</v>
      </c>
      <c r="B65" s="26" t="s">
        <v>431</v>
      </c>
      <c r="C65" s="36">
        <v>2016.0</v>
      </c>
      <c r="D65" s="7" t="s">
        <v>4</v>
      </c>
      <c r="E65" s="7" t="s">
        <v>10</v>
      </c>
      <c r="F65" s="36">
        <v>88.7324248</v>
      </c>
    </row>
    <row r="66">
      <c r="A66" s="37" t="s">
        <v>34</v>
      </c>
      <c r="B66" s="26" t="s">
        <v>432</v>
      </c>
      <c r="C66" s="36">
        <v>2016.0</v>
      </c>
      <c r="D66" s="7" t="s">
        <v>4</v>
      </c>
      <c r="E66" s="7" t="s">
        <v>10</v>
      </c>
      <c r="F66" s="36">
        <v>87.7547799</v>
      </c>
    </row>
    <row r="67">
      <c r="A67" s="37" t="s">
        <v>35</v>
      </c>
      <c r="B67" s="26" t="s">
        <v>433</v>
      </c>
      <c r="C67" s="36">
        <v>2016.0</v>
      </c>
      <c r="D67" s="7" t="s">
        <v>4</v>
      </c>
      <c r="E67" s="7" t="s">
        <v>10</v>
      </c>
      <c r="F67" s="36">
        <v>89.8155966</v>
      </c>
    </row>
    <row r="68">
      <c r="A68" s="37" t="s">
        <v>3</v>
      </c>
      <c r="B68" s="26" t="s">
        <v>418</v>
      </c>
      <c r="C68" s="36">
        <v>2018.0</v>
      </c>
      <c r="D68" s="7" t="s">
        <v>4</v>
      </c>
      <c r="E68" s="7" t="s">
        <v>10</v>
      </c>
      <c r="F68" s="36">
        <v>90.5323249</v>
      </c>
    </row>
    <row r="69">
      <c r="A69" s="37" t="s">
        <v>4</v>
      </c>
      <c r="B69" s="26" t="s">
        <v>401</v>
      </c>
      <c r="C69" s="36">
        <v>2018.0</v>
      </c>
      <c r="D69" s="7" t="s">
        <v>4</v>
      </c>
      <c r="E69" s="7" t="s">
        <v>10</v>
      </c>
      <c r="F69" s="36">
        <v>95.7613163</v>
      </c>
    </row>
    <row r="70">
      <c r="A70" s="37" t="s">
        <v>5</v>
      </c>
      <c r="B70" s="26" t="s">
        <v>402</v>
      </c>
      <c r="C70" s="36">
        <v>2018.0</v>
      </c>
      <c r="D70" s="7" t="s">
        <v>4</v>
      </c>
      <c r="E70" s="7" t="s">
        <v>10</v>
      </c>
      <c r="F70" s="36">
        <v>93.2704062</v>
      </c>
    </row>
    <row r="71">
      <c r="A71" s="37" t="s">
        <v>6</v>
      </c>
      <c r="B71" s="26" t="s">
        <v>403</v>
      </c>
      <c r="C71" s="36">
        <v>2018.0</v>
      </c>
      <c r="D71" s="7" t="s">
        <v>4</v>
      </c>
      <c r="E71" s="7" t="s">
        <v>10</v>
      </c>
      <c r="F71" s="36">
        <v>92.5775713</v>
      </c>
    </row>
    <row r="72">
      <c r="A72" s="37" t="s">
        <v>7</v>
      </c>
      <c r="B72" s="26" t="s">
        <v>404</v>
      </c>
      <c r="C72" s="36">
        <v>2018.0</v>
      </c>
      <c r="D72" s="7" t="s">
        <v>4</v>
      </c>
      <c r="E72" s="7" t="s">
        <v>10</v>
      </c>
      <c r="F72" s="36">
        <v>91.4869442</v>
      </c>
    </row>
    <row r="73">
      <c r="A73" s="37" t="s">
        <v>8</v>
      </c>
      <c r="B73" s="26" t="s">
        <v>408</v>
      </c>
      <c r="C73" s="36">
        <v>2018.0</v>
      </c>
      <c r="D73" s="7" t="s">
        <v>4</v>
      </c>
      <c r="E73" s="7" t="s">
        <v>10</v>
      </c>
      <c r="F73" s="36">
        <v>94.9880734</v>
      </c>
    </row>
    <row r="74">
      <c r="A74" s="37" t="s">
        <v>9</v>
      </c>
      <c r="B74" s="26" t="s">
        <v>409</v>
      </c>
      <c r="C74" s="36">
        <v>2018.0</v>
      </c>
      <c r="D74" s="7" t="s">
        <v>4</v>
      </c>
      <c r="E74" s="7" t="s">
        <v>10</v>
      </c>
      <c r="F74" s="36">
        <v>95.4873932</v>
      </c>
    </row>
    <row r="75">
      <c r="A75" s="37" t="s">
        <v>10</v>
      </c>
      <c r="B75" s="26" t="s">
        <v>407</v>
      </c>
      <c r="C75" s="36">
        <v>2018.0</v>
      </c>
      <c r="D75" s="7" t="s">
        <v>4</v>
      </c>
      <c r="E75" s="7" t="s">
        <v>10</v>
      </c>
      <c r="F75" s="36">
        <v>87.1241655</v>
      </c>
    </row>
    <row r="76">
      <c r="A76" s="37" t="s">
        <v>11</v>
      </c>
      <c r="B76" s="26" t="s">
        <v>406</v>
      </c>
      <c r="C76" s="36">
        <v>2018.0</v>
      </c>
      <c r="D76" s="7" t="s">
        <v>4</v>
      </c>
      <c r="E76" s="7" t="s">
        <v>10</v>
      </c>
      <c r="F76" s="36">
        <v>94.4555215</v>
      </c>
    </row>
    <row r="77">
      <c r="A77" s="37" t="s">
        <v>12</v>
      </c>
      <c r="B77" s="26" t="s">
        <v>405</v>
      </c>
      <c r="C77" s="36">
        <v>2018.0</v>
      </c>
      <c r="D77" s="7" t="s">
        <v>4</v>
      </c>
      <c r="E77" s="7" t="s">
        <v>10</v>
      </c>
      <c r="F77" s="36">
        <v>90.3252866</v>
      </c>
    </row>
    <row r="78">
      <c r="A78" s="37" t="s">
        <v>13</v>
      </c>
      <c r="B78" s="26" t="s">
        <v>410</v>
      </c>
      <c r="C78" s="36">
        <v>2018.0</v>
      </c>
      <c r="D78" s="7" t="s">
        <v>4</v>
      </c>
      <c r="E78" s="7" t="s">
        <v>10</v>
      </c>
      <c r="F78" s="36">
        <v>93.9857934</v>
      </c>
    </row>
    <row r="79">
      <c r="A79" s="37" t="s">
        <v>14</v>
      </c>
      <c r="B79" s="26" t="s">
        <v>412</v>
      </c>
      <c r="C79" s="36">
        <v>2018.0</v>
      </c>
      <c r="D79" s="7" t="s">
        <v>4</v>
      </c>
      <c r="E79" s="7" t="s">
        <v>10</v>
      </c>
      <c r="F79" s="36">
        <v>90.3596415</v>
      </c>
    </row>
    <row r="80">
      <c r="A80" s="37" t="s">
        <v>15</v>
      </c>
      <c r="B80" s="26" t="s">
        <v>411</v>
      </c>
      <c r="C80" s="36">
        <v>2018.0</v>
      </c>
      <c r="D80" s="7" t="s">
        <v>4</v>
      </c>
      <c r="E80" s="7" t="s">
        <v>10</v>
      </c>
      <c r="F80" s="36">
        <v>82.4986921</v>
      </c>
    </row>
    <row r="81">
      <c r="A81" s="37" t="s">
        <v>16</v>
      </c>
      <c r="B81" s="26" t="s">
        <v>413</v>
      </c>
      <c r="C81" s="36">
        <v>2018.0</v>
      </c>
      <c r="D81" s="7" t="s">
        <v>4</v>
      </c>
      <c r="E81" s="7" t="s">
        <v>10</v>
      </c>
      <c r="F81" s="36">
        <v>89.5098046</v>
      </c>
    </row>
    <row r="82">
      <c r="A82" s="37" t="s">
        <v>17</v>
      </c>
      <c r="B82" s="26" t="s">
        <v>414</v>
      </c>
      <c r="C82" s="36">
        <v>2018.0</v>
      </c>
      <c r="D82" s="7" t="s">
        <v>4</v>
      </c>
      <c r="E82" s="7" t="s">
        <v>10</v>
      </c>
      <c r="F82" s="36">
        <v>94.0782644</v>
      </c>
    </row>
    <row r="83">
      <c r="A83" s="37" t="s">
        <v>18</v>
      </c>
      <c r="B83" s="26" t="s">
        <v>415</v>
      </c>
      <c r="C83" s="36">
        <v>2018.0</v>
      </c>
      <c r="D83" s="7" t="s">
        <v>4</v>
      </c>
      <c r="E83" s="7" t="s">
        <v>10</v>
      </c>
      <c r="F83" s="36">
        <v>86.6694457</v>
      </c>
    </row>
    <row r="84">
      <c r="A84" s="37" t="s">
        <v>19</v>
      </c>
      <c r="B84" s="26" t="s">
        <v>416</v>
      </c>
      <c r="C84" s="36">
        <v>2018.0</v>
      </c>
      <c r="D84" s="7" t="s">
        <v>4</v>
      </c>
      <c r="E84" s="7" t="s">
        <v>10</v>
      </c>
      <c r="F84" s="36">
        <v>91.1866911</v>
      </c>
    </row>
    <row r="85">
      <c r="A85" s="37" t="s">
        <v>20</v>
      </c>
      <c r="B85" s="26" t="s">
        <v>417</v>
      </c>
      <c r="C85" s="36">
        <v>2018.0</v>
      </c>
      <c r="D85" s="7" t="s">
        <v>4</v>
      </c>
      <c r="E85" s="7" t="s">
        <v>10</v>
      </c>
      <c r="F85" s="36">
        <v>88.9212997</v>
      </c>
    </row>
    <row r="86">
      <c r="A86" s="37" t="s">
        <v>21</v>
      </c>
      <c r="B86" s="26" t="s">
        <v>419</v>
      </c>
      <c r="C86" s="36">
        <v>2018.0</v>
      </c>
      <c r="D86" s="7" t="s">
        <v>4</v>
      </c>
      <c r="E86" s="7" t="s">
        <v>10</v>
      </c>
      <c r="F86" s="36">
        <v>91.7868204</v>
      </c>
    </row>
    <row r="87">
      <c r="A87" s="37" t="s">
        <v>22</v>
      </c>
      <c r="B87" s="26" t="s">
        <v>420</v>
      </c>
      <c r="C87" s="36">
        <v>2018.0</v>
      </c>
      <c r="D87" s="7" t="s">
        <v>4</v>
      </c>
      <c r="E87" s="7" t="s">
        <v>10</v>
      </c>
      <c r="F87" s="36">
        <v>96.172293</v>
      </c>
    </row>
    <row r="88">
      <c r="A88" s="37" t="s">
        <v>23</v>
      </c>
      <c r="B88" s="26" t="s">
        <v>421</v>
      </c>
      <c r="C88" s="36">
        <v>2018.0</v>
      </c>
      <c r="D88" s="7" t="s">
        <v>4</v>
      </c>
      <c r="E88" s="7" t="s">
        <v>10</v>
      </c>
      <c r="F88" s="36">
        <v>86.3330084</v>
      </c>
    </row>
    <row r="89">
      <c r="A89" s="37" t="s">
        <v>24</v>
      </c>
      <c r="B89" s="26" t="s">
        <v>422</v>
      </c>
      <c r="C89" s="36">
        <v>2018.0</v>
      </c>
      <c r="D89" s="7" t="s">
        <v>4</v>
      </c>
      <c r="E89" s="7" t="s">
        <v>10</v>
      </c>
      <c r="F89" s="36">
        <v>87.1957223</v>
      </c>
    </row>
    <row r="90">
      <c r="A90" s="37" t="s">
        <v>25</v>
      </c>
      <c r="B90" s="26" t="s">
        <v>423</v>
      </c>
      <c r="C90" s="36">
        <v>2018.0</v>
      </c>
      <c r="D90" s="7" t="s">
        <v>4</v>
      </c>
      <c r="E90" s="7" t="s">
        <v>10</v>
      </c>
      <c r="F90" s="36">
        <v>87.8463198</v>
      </c>
    </row>
    <row r="91">
      <c r="A91" s="37" t="s">
        <v>26</v>
      </c>
      <c r="B91" s="26" t="s">
        <v>424</v>
      </c>
      <c r="C91" s="36">
        <v>2018.0</v>
      </c>
      <c r="D91" s="7" t="s">
        <v>4</v>
      </c>
      <c r="E91" s="7" t="s">
        <v>10</v>
      </c>
      <c r="F91" s="36">
        <v>94.3358619</v>
      </c>
    </row>
    <row r="92">
      <c r="A92" s="37" t="s">
        <v>27</v>
      </c>
      <c r="B92" s="26" t="s">
        <v>426</v>
      </c>
      <c r="C92" s="36">
        <v>2018.0</v>
      </c>
      <c r="D92" s="7" t="s">
        <v>4</v>
      </c>
      <c r="E92" s="7" t="s">
        <v>10</v>
      </c>
      <c r="F92" s="36">
        <v>90.3999661</v>
      </c>
    </row>
    <row r="93">
      <c r="A93" s="37" t="s">
        <v>28</v>
      </c>
      <c r="B93" s="26" t="s">
        <v>425</v>
      </c>
      <c r="C93" s="36">
        <v>2018.0</v>
      </c>
      <c r="D93" s="7" t="s">
        <v>4</v>
      </c>
      <c r="E93" s="7" t="s">
        <v>10</v>
      </c>
      <c r="F93" s="36">
        <v>94.4935946</v>
      </c>
    </row>
    <row r="94">
      <c r="A94" s="37" t="s">
        <v>29</v>
      </c>
      <c r="B94" s="26" t="s">
        <v>427</v>
      </c>
      <c r="C94" s="36">
        <v>2018.0</v>
      </c>
      <c r="D94" s="7" t="s">
        <v>4</v>
      </c>
      <c r="E94" s="7" t="s">
        <v>10</v>
      </c>
      <c r="F94" s="36">
        <v>95.4502006</v>
      </c>
    </row>
    <row r="95">
      <c r="A95" s="37" t="s">
        <v>30</v>
      </c>
      <c r="B95" s="26" t="s">
        <v>428</v>
      </c>
      <c r="C95" s="36">
        <v>2018.0</v>
      </c>
      <c r="D95" s="7" t="s">
        <v>4</v>
      </c>
      <c r="E95" s="7" t="s">
        <v>10</v>
      </c>
      <c r="F95" s="36">
        <v>92.3211775</v>
      </c>
    </row>
    <row r="96">
      <c r="A96" s="37" t="s">
        <v>31</v>
      </c>
      <c r="B96" s="26" t="s">
        <v>429</v>
      </c>
      <c r="C96" s="36">
        <v>2018.0</v>
      </c>
      <c r="D96" s="7" t="s">
        <v>4</v>
      </c>
      <c r="E96" s="7" t="s">
        <v>10</v>
      </c>
      <c r="F96" s="36">
        <v>95.1655594</v>
      </c>
    </row>
    <row r="97">
      <c r="A97" s="37" t="s">
        <v>32</v>
      </c>
      <c r="B97" s="26" t="s">
        <v>430</v>
      </c>
      <c r="C97" s="36">
        <v>2018.0</v>
      </c>
      <c r="D97" s="7" t="s">
        <v>4</v>
      </c>
      <c r="E97" s="7" t="s">
        <v>10</v>
      </c>
      <c r="F97" s="36">
        <v>90.5698088</v>
      </c>
    </row>
    <row r="98">
      <c r="A98" s="37" t="s">
        <v>33</v>
      </c>
      <c r="B98" s="26" t="s">
        <v>431</v>
      </c>
      <c r="C98" s="36">
        <v>2018.0</v>
      </c>
      <c r="D98" s="7" t="s">
        <v>4</v>
      </c>
      <c r="E98" s="7" t="s">
        <v>10</v>
      </c>
      <c r="F98" s="36">
        <v>88.3109844</v>
      </c>
    </row>
    <row r="99">
      <c r="A99" s="37" t="s">
        <v>34</v>
      </c>
      <c r="B99" s="26" t="s">
        <v>432</v>
      </c>
      <c r="C99" s="36">
        <v>2018.0</v>
      </c>
      <c r="D99" s="7" t="s">
        <v>4</v>
      </c>
      <c r="E99" s="7" t="s">
        <v>10</v>
      </c>
      <c r="F99" s="36">
        <v>89.4450632</v>
      </c>
    </row>
    <row r="100">
      <c r="A100" s="37" t="s">
        <v>35</v>
      </c>
      <c r="B100" s="26" t="s">
        <v>433</v>
      </c>
      <c r="C100" s="36">
        <v>2018.0</v>
      </c>
      <c r="D100" s="7" t="s">
        <v>4</v>
      </c>
      <c r="E100" s="7" t="s">
        <v>10</v>
      </c>
      <c r="F100" s="36">
        <v>90.7357844</v>
      </c>
    </row>
    <row r="101">
      <c r="A101" s="37" t="s">
        <v>3</v>
      </c>
      <c r="B101" s="26" t="s">
        <v>418</v>
      </c>
      <c r="C101" s="36">
        <v>2020.0</v>
      </c>
      <c r="D101" s="7" t="s">
        <v>4</v>
      </c>
      <c r="E101" s="7" t="s">
        <v>10</v>
      </c>
      <c r="F101" s="36">
        <v>91.9088151</v>
      </c>
    </row>
    <row r="102">
      <c r="A102" s="37" t="s">
        <v>4</v>
      </c>
      <c r="B102" s="26" t="s">
        <v>401</v>
      </c>
      <c r="C102" s="36">
        <v>2020.0</v>
      </c>
      <c r="D102" s="7" t="s">
        <v>4</v>
      </c>
      <c r="E102" s="7" t="s">
        <v>10</v>
      </c>
      <c r="F102" s="36">
        <v>96.8200038</v>
      </c>
    </row>
    <row r="103">
      <c r="A103" s="37" t="s">
        <v>5</v>
      </c>
      <c r="B103" s="26" t="s">
        <v>402</v>
      </c>
      <c r="C103" s="36">
        <v>2020.0</v>
      </c>
      <c r="D103" s="7" t="s">
        <v>4</v>
      </c>
      <c r="E103" s="7" t="s">
        <v>10</v>
      </c>
      <c r="F103" s="36">
        <v>92.6136383</v>
      </c>
    </row>
    <row r="104">
      <c r="A104" s="37" t="s">
        <v>6</v>
      </c>
      <c r="B104" s="26" t="s">
        <v>403</v>
      </c>
      <c r="C104" s="36">
        <v>2020.0</v>
      </c>
      <c r="D104" s="7" t="s">
        <v>4</v>
      </c>
      <c r="E104" s="7" t="s">
        <v>10</v>
      </c>
      <c r="F104" s="36">
        <v>93.8354376</v>
      </c>
    </row>
    <row r="105">
      <c r="A105" s="37" t="s">
        <v>7</v>
      </c>
      <c r="B105" s="26" t="s">
        <v>404</v>
      </c>
      <c r="C105" s="36">
        <v>2020.0</v>
      </c>
      <c r="D105" s="7" t="s">
        <v>4</v>
      </c>
      <c r="E105" s="7" t="s">
        <v>10</v>
      </c>
      <c r="F105" s="36">
        <v>93.3231179</v>
      </c>
    </row>
    <row r="106">
      <c r="A106" s="37" t="s">
        <v>8</v>
      </c>
      <c r="B106" s="26" t="s">
        <v>408</v>
      </c>
      <c r="C106" s="36">
        <v>2020.0</v>
      </c>
      <c r="D106" s="7" t="s">
        <v>4</v>
      </c>
      <c r="E106" s="7" t="s">
        <v>10</v>
      </c>
      <c r="F106" s="36">
        <v>95.0438256</v>
      </c>
    </row>
    <row r="107">
      <c r="A107" s="37" t="s">
        <v>9</v>
      </c>
      <c r="B107" s="26" t="s">
        <v>409</v>
      </c>
      <c r="C107" s="36">
        <v>2020.0</v>
      </c>
      <c r="D107" s="7" t="s">
        <v>4</v>
      </c>
      <c r="E107" s="7" t="s">
        <v>10</v>
      </c>
      <c r="F107" s="36">
        <v>95.8493906</v>
      </c>
    </row>
    <row r="108">
      <c r="A108" s="37" t="s">
        <v>10</v>
      </c>
      <c r="B108" s="26" t="s">
        <v>407</v>
      </c>
      <c r="C108" s="36">
        <v>2020.0</v>
      </c>
      <c r="D108" s="7" t="s">
        <v>4</v>
      </c>
      <c r="E108" s="7" t="s">
        <v>10</v>
      </c>
      <c r="F108" s="36">
        <v>89.9850274</v>
      </c>
    </row>
    <row r="109">
      <c r="A109" s="37" t="s">
        <v>11</v>
      </c>
      <c r="B109" s="26" t="s">
        <v>406</v>
      </c>
      <c r="C109" s="36">
        <v>2020.0</v>
      </c>
      <c r="D109" s="7" t="s">
        <v>4</v>
      </c>
      <c r="E109" s="7" t="s">
        <v>10</v>
      </c>
      <c r="F109" s="36">
        <v>94.7007819</v>
      </c>
    </row>
    <row r="110">
      <c r="A110" s="37" t="s">
        <v>12</v>
      </c>
      <c r="B110" s="26" t="s">
        <v>405</v>
      </c>
      <c r="C110" s="36">
        <v>2020.0</v>
      </c>
      <c r="D110" s="7" t="s">
        <v>4</v>
      </c>
      <c r="E110" s="7" t="s">
        <v>10</v>
      </c>
      <c r="F110" s="36">
        <v>90.5735768</v>
      </c>
    </row>
    <row r="111">
      <c r="A111" s="37" t="s">
        <v>13</v>
      </c>
      <c r="B111" s="26" t="s">
        <v>410</v>
      </c>
      <c r="C111" s="36">
        <v>2020.0</v>
      </c>
      <c r="D111" s="7" t="s">
        <v>4</v>
      </c>
      <c r="E111" s="7" t="s">
        <v>10</v>
      </c>
      <c r="F111" s="36">
        <v>94.0497439</v>
      </c>
    </row>
    <row r="112">
      <c r="A112" s="37" t="s">
        <v>14</v>
      </c>
      <c r="B112" s="26" t="s">
        <v>412</v>
      </c>
      <c r="C112" s="36">
        <v>2020.0</v>
      </c>
      <c r="D112" s="7" t="s">
        <v>4</v>
      </c>
      <c r="E112" s="7" t="s">
        <v>10</v>
      </c>
      <c r="F112" s="36">
        <v>92.2365321</v>
      </c>
    </row>
    <row r="113">
      <c r="A113" s="37" t="s">
        <v>15</v>
      </c>
      <c r="B113" s="26" t="s">
        <v>411</v>
      </c>
      <c r="C113" s="36">
        <v>2020.0</v>
      </c>
      <c r="D113" s="7" t="s">
        <v>4</v>
      </c>
      <c r="E113" s="7" t="s">
        <v>10</v>
      </c>
      <c r="F113" s="36">
        <v>84.6367128</v>
      </c>
    </row>
    <row r="114">
      <c r="A114" s="37" t="s">
        <v>16</v>
      </c>
      <c r="B114" s="26" t="s">
        <v>413</v>
      </c>
      <c r="C114" s="36">
        <v>2020.0</v>
      </c>
      <c r="D114" s="7" t="s">
        <v>4</v>
      </c>
      <c r="E114" s="7" t="s">
        <v>10</v>
      </c>
      <c r="F114" s="36">
        <v>91.0679939</v>
      </c>
    </row>
    <row r="115">
      <c r="A115" s="37" t="s">
        <v>17</v>
      </c>
      <c r="B115" s="26" t="s">
        <v>414</v>
      </c>
      <c r="C115" s="36">
        <v>2020.0</v>
      </c>
      <c r="D115" s="7" t="s">
        <v>4</v>
      </c>
      <c r="E115" s="7" t="s">
        <v>10</v>
      </c>
      <c r="F115" s="36">
        <v>95.1394422</v>
      </c>
    </row>
    <row r="116">
      <c r="A116" s="37" t="s">
        <v>18</v>
      </c>
      <c r="B116" s="26" t="s">
        <v>415</v>
      </c>
      <c r="C116" s="36">
        <v>2020.0</v>
      </c>
      <c r="D116" s="7" t="s">
        <v>4</v>
      </c>
      <c r="E116" s="7" t="s">
        <v>10</v>
      </c>
      <c r="F116" s="36">
        <v>89.6567521</v>
      </c>
    </row>
    <row r="117">
      <c r="A117" s="37" t="s">
        <v>19</v>
      </c>
      <c r="B117" s="26" t="s">
        <v>416</v>
      </c>
      <c r="C117" s="36">
        <v>2020.0</v>
      </c>
      <c r="D117" s="7" t="s">
        <v>4</v>
      </c>
      <c r="E117" s="7" t="s">
        <v>10</v>
      </c>
      <c r="F117" s="36">
        <v>94.3344006</v>
      </c>
    </row>
    <row r="118">
      <c r="A118" s="37" t="s">
        <v>20</v>
      </c>
      <c r="B118" s="26" t="s">
        <v>417</v>
      </c>
      <c r="C118" s="36">
        <v>2020.0</v>
      </c>
      <c r="D118" s="7" t="s">
        <v>4</v>
      </c>
      <c r="E118" s="7" t="s">
        <v>10</v>
      </c>
      <c r="F118" s="36">
        <v>91.2040881</v>
      </c>
    </row>
    <row r="119">
      <c r="A119" s="37" t="s">
        <v>21</v>
      </c>
      <c r="B119" s="26" t="s">
        <v>419</v>
      </c>
      <c r="C119" s="36">
        <v>2020.0</v>
      </c>
      <c r="D119" s="7" t="s">
        <v>4</v>
      </c>
      <c r="E119" s="7" t="s">
        <v>10</v>
      </c>
      <c r="F119" s="36">
        <v>94.5776213</v>
      </c>
    </row>
    <row r="120">
      <c r="A120" s="37" t="s">
        <v>22</v>
      </c>
      <c r="B120" s="26" t="s">
        <v>420</v>
      </c>
      <c r="C120" s="36">
        <v>2020.0</v>
      </c>
      <c r="D120" s="7" t="s">
        <v>4</v>
      </c>
      <c r="E120" s="7" t="s">
        <v>10</v>
      </c>
      <c r="F120" s="36">
        <v>95.7365319</v>
      </c>
    </row>
    <row r="121">
      <c r="A121" s="37" t="s">
        <v>23</v>
      </c>
      <c r="B121" s="26" t="s">
        <v>421</v>
      </c>
      <c r="C121" s="36">
        <v>2020.0</v>
      </c>
      <c r="D121" s="7" t="s">
        <v>4</v>
      </c>
      <c r="E121" s="7" t="s">
        <v>10</v>
      </c>
      <c r="F121" s="36">
        <v>87.406112</v>
      </c>
    </row>
    <row r="122">
      <c r="A122" s="37" t="s">
        <v>24</v>
      </c>
      <c r="B122" s="26" t="s">
        <v>422</v>
      </c>
      <c r="C122" s="36">
        <v>2020.0</v>
      </c>
      <c r="D122" s="7" t="s">
        <v>4</v>
      </c>
      <c r="E122" s="7" t="s">
        <v>10</v>
      </c>
      <c r="F122" s="36">
        <v>90.0349843</v>
      </c>
    </row>
    <row r="123">
      <c r="A123" s="37" t="s">
        <v>25</v>
      </c>
      <c r="B123" s="26" t="s">
        <v>423</v>
      </c>
      <c r="C123" s="36">
        <v>2020.0</v>
      </c>
      <c r="D123" s="7" t="s">
        <v>4</v>
      </c>
      <c r="E123" s="7" t="s">
        <v>10</v>
      </c>
      <c r="F123" s="36">
        <v>91.5069849</v>
      </c>
    </row>
    <row r="124">
      <c r="A124" s="37" t="s">
        <v>26</v>
      </c>
      <c r="B124" s="26" t="s">
        <v>424</v>
      </c>
      <c r="C124" s="36">
        <v>2020.0</v>
      </c>
      <c r="D124" s="7" t="s">
        <v>4</v>
      </c>
      <c r="E124" s="7" t="s">
        <v>10</v>
      </c>
      <c r="F124" s="36">
        <v>96.6077632</v>
      </c>
    </row>
    <row r="125">
      <c r="A125" s="37" t="s">
        <v>27</v>
      </c>
      <c r="B125" s="26" t="s">
        <v>426</v>
      </c>
      <c r="C125" s="36">
        <v>2020.0</v>
      </c>
      <c r="D125" s="7" t="s">
        <v>4</v>
      </c>
      <c r="E125" s="7" t="s">
        <v>10</v>
      </c>
      <c r="F125" s="36">
        <v>92.4922917</v>
      </c>
    </row>
    <row r="126">
      <c r="A126" s="37" t="s">
        <v>28</v>
      </c>
      <c r="B126" s="26" t="s">
        <v>425</v>
      </c>
      <c r="C126" s="36">
        <v>2020.0</v>
      </c>
      <c r="D126" s="7" t="s">
        <v>4</v>
      </c>
      <c r="E126" s="7" t="s">
        <v>10</v>
      </c>
      <c r="F126" s="36">
        <v>94.0955362</v>
      </c>
    </row>
    <row r="127">
      <c r="A127" s="37" t="s">
        <v>29</v>
      </c>
      <c r="B127" s="26" t="s">
        <v>427</v>
      </c>
      <c r="C127" s="36">
        <v>2020.0</v>
      </c>
      <c r="D127" s="7" t="s">
        <v>4</v>
      </c>
      <c r="E127" s="7" t="s">
        <v>10</v>
      </c>
      <c r="F127" s="36">
        <v>93.552311</v>
      </c>
    </row>
    <row r="128">
      <c r="A128" s="37" t="s">
        <v>30</v>
      </c>
      <c r="B128" s="26" t="s">
        <v>428</v>
      </c>
      <c r="C128" s="36">
        <v>2020.0</v>
      </c>
      <c r="D128" s="7" t="s">
        <v>4</v>
      </c>
      <c r="E128" s="7" t="s">
        <v>10</v>
      </c>
      <c r="F128" s="36">
        <v>92.5972979</v>
      </c>
    </row>
    <row r="129">
      <c r="A129" s="37" t="s">
        <v>31</v>
      </c>
      <c r="B129" s="26" t="s">
        <v>429</v>
      </c>
      <c r="C129" s="36">
        <v>2020.0</v>
      </c>
      <c r="D129" s="7" t="s">
        <v>4</v>
      </c>
      <c r="E129" s="7" t="s">
        <v>10</v>
      </c>
      <c r="F129" s="36">
        <v>96.2726045</v>
      </c>
    </row>
    <row r="130">
      <c r="A130" s="37" t="s">
        <v>32</v>
      </c>
      <c r="B130" s="26" t="s">
        <v>430</v>
      </c>
      <c r="C130" s="36">
        <v>2020.0</v>
      </c>
      <c r="D130" s="7" t="s">
        <v>4</v>
      </c>
      <c r="E130" s="7" t="s">
        <v>10</v>
      </c>
      <c r="F130" s="36">
        <v>91.4772694</v>
      </c>
    </row>
    <row r="131">
      <c r="A131" s="37" t="s">
        <v>33</v>
      </c>
      <c r="B131" s="26" t="s">
        <v>431</v>
      </c>
      <c r="C131" s="36">
        <v>2020.0</v>
      </c>
      <c r="D131" s="7" t="s">
        <v>4</v>
      </c>
      <c r="E131" s="7" t="s">
        <v>10</v>
      </c>
      <c r="F131" s="36">
        <v>88.7962253</v>
      </c>
    </row>
    <row r="132">
      <c r="A132" s="37" t="s">
        <v>34</v>
      </c>
      <c r="B132" s="26" t="s">
        <v>432</v>
      </c>
      <c r="C132" s="36">
        <v>2020.0</v>
      </c>
      <c r="D132" s="7" t="s">
        <v>4</v>
      </c>
      <c r="E132" s="7" t="s">
        <v>10</v>
      </c>
      <c r="F132" s="36">
        <v>89.9094412</v>
      </c>
    </row>
    <row r="133">
      <c r="A133" s="37" t="s">
        <v>35</v>
      </c>
      <c r="B133" s="26" t="s">
        <v>433</v>
      </c>
      <c r="C133" s="36">
        <v>2020.0</v>
      </c>
      <c r="D133" s="7" t="s">
        <v>4</v>
      </c>
      <c r="E133" s="7" t="s">
        <v>10</v>
      </c>
      <c r="F133" s="36">
        <v>93.356757</v>
      </c>
    </row>
    <row r="134">
      <c r="A134" s="37" t="s">
        <v>3</v>
      </c>
      <c r="B134" s="26" t="s">
        <v>418</v>
      </c>
      <c r="C134" s="36">
        <v>2022.0</v>
      </c>
      <c r="D134" s="7" t="s">
        <v>4</v>
      </c>
      <c r="E134" s="7" t="s">
        <v>10</v>
      </c>
      <c r="F134" s="36">
        <v>92.4716194</v>
      </c>
    </row>
    <row r="135">
      <c r="A135" s="37" t="s">
        <v>4</v>
      </c>
      <c r="B135" s="26" t="s">
        <v>401</v>
      </c>
      <c r="C135" s="36">
        <v>2022.0</v>
      </c>
      <c r="D135" s="7" t="s">
        <v>4</v>
      </c>
      <c r="E135" s="7" t="s">
        <v>10</v>
      </c>
      <c r="F135" s="36">
        <v>96.9390518</v>
      </c>
    </row>
    <row r="136">
      <c r="A136" s="37" t="s">
        <v>5</v>
      </c>
      <c r="B136" s="26" t="s">
        <v>402</v>
      </c>
      <c r="C136" s="36">
        <v>2022.0</v>
      </c>
      <c r="D136" s="7" t="s">
        <v>4</v>
      </c>
      <c r="E136" s="7" t="s">
        <v>10</v>
      </c>
      <c r="F136" s="36">
        <v>93.1711507</v>
      </c>
    </row>
    <row r="137">
      <c r="A137" s="37" t="s">
        <v>6</v>
      </c>
      <c r="B137" s="26" t="s">
        <v>403</v>
      </c>
      <c r="C137" s="36">
        <v>2022.0</v>
      </c>
      <c r="D137" s="7" t="s">
        <v>4</v>
      </c>
      <c r="E137" s="7" t="s">
        <v>10</v>
      </c>
      <c r="F137" s="36">
        <v>93.8517877</v>
      </c>
    </row>
    <row r="138">
      <c r="A138" s="37" t="s">
        <v>7</v>
      </c>
      <c r="B138" s="26" t="s">
        <v>404</v>
      </c>
      <c r="C138" s="36">
        <v>2022.0</v>
      </c>
      <c r="D138" s="7" t="s">
        <v>4</v>
      </c>
      <c r="E138" s="7" t="s">
        <v>10</v>
      </c>
      <c r="F138" s="36">
        <v>91.5928521</v>
      </c>
    </row>
    <row r="139">
      <c r="A139" s="37" t="s">
        <v>8</v>
      </c>
      <c r="B139" s="26" t="s">
        <v>408</v>
      </c>
      <c r="C139" s="36">
        <v>2022.0</v>
      </c>
      <c r="D139" s="7" t="s">
        <v>4</v>
      </c>
      <c r="E139" s="7" t="s">
        <v>10</v>
      </c>
      <c r="F139" s="36">
        <v>96.019697</v>
      </c>
    </row>
    <row r="140">
      <c r="A140" s="37" t="s">
        <v>9</v>
      </c>
      <c r="B140" s="26" t="s">
        <v>409</v>
      </c>
      <c r="C140" s="36">
        <v>2022.0</v>
      </c>
      <c r="D140" s="7" t="s">
        <v>4</v>
      </c>
      <c r="E140" s="7" t="s">
        <v>10</v>
      </c>
      <c r="F140" s="36">
        <v>96.7684725</v>
      </c>
    </row>
    <row r="141">
      <c r="A141" s="37" t="s">
        <v>10</v>
      </c>
      <c r="B141" s="26" t="s">
        <v>407</v>
      </c>
      <c r="C141" s="36">
        <v>2022.0</v>
      </c>
      <c r="D141" s="7" t="s">
        <v>4</v>
      </c>
      <c r="E141" s="7" t="s">
        <v>10</v>
      </c>
      <c r="F141" s="36">
        <v>90.4121846</v>
      </c>
    </row>
    <row r="142">
      <c r="A142" s="37" t="s">
        <v>11</v>
      </c>
      <c r="B142" s="26" t="s">
        <v>406</v>
      </c>
      <c r="C142" s="36">
        <v>2022.0</v>
      </c>
      <c r="D142" s="7" t="s">
        <v>4</v>
      </c>
      <c r="E142" s="7" t="s">
        <v>10</v>
      </c>
      <c r="F142" s="36">
        <v>94.5739109</v>
      </c>
    </row>
    <row r="143">
      <c r="A143" s="37" t="s">
        <v>12</v>
      </c>
      <c r="B143" s="26" t="s">
        <v>405</v>
      </c>
      <c r="C143" s="36">
        <v>2022.0</v>
      </c>
      <c r="D143" s="7" t="s">
        <v>4</v>
      </c>
      <c r="E143" s="7" t="s">
        <v>10</v>
      </c>
      <c r="F143" s="36">
        <v>92.5786363</v>
      </c>
    </row>
    <row r="144">
      <c r="A144" s="37" t="s">
        <v>13</v>
      </c>
      <c r="B144" s="26" t="s">
        <v>410</v>
      </c>
      <c r="C144" s="36">
        <v>2022.0</v>
      </c>
      <c r="D144" s="7" t="s">
        <v>4</v>
      </c>
      <c r="E144" s="7" t="s">
        <v>10</v>
      </c>
      <c r="F144" s="36">
        <v>94.1902812</v>
      </c>
    </row>
    <row r="145">
      <c r="A145" s="37" t="s">
        <v>14</v>
      </c>
      <c r="B145" s="26" t="s">
        <v>412</v>
      </c>
      <c r="C145" s="36">
        <v>2022.0</v>
      </c>
      <c r="D145" s="7" t="s">
        <v>4</v>
      </c>
      <c r="E145" s="7" t="s">
        <v>10</v>
      </c>
      <c r="F145" s="36">
        <v>93.7648148</v>
      </c>
    </row>
    <row r="146">
      <c r="A146" s="37" t="s">
        <v>15</v>
      </c>
      <c r="B146" s="26" t="s">
        <v>411</v>
      </c>
      <c r="C146" s="36">
        <v>2022.0</v>
      </c>
      <c r="D146" s="7" t="s">
        <v>4</v>
      </c>
      <c r="E146" s="7" t="s">
        <v>10</v>
      </c>
      <c r="F146" s="36">
        <v>83.4634681</v>
      </c>
    </row>
    <row r="147">
      <c r="A147" s="37" t="s">
        <v>16</v>
      </c>
      <c r="B147" s="26" t="s">
        <v>413</v>
      </c>
      <c r="C147" s="36">
        <v>2022.0</v>
      </c>
      <c r="D147" s="7" t="s">
        <v>4</v>
      </c>
      <c r="E147" s="7" t="s">
        <v>10</v>
      </c>
      <c r="F147" s="36">
        <v>91.5940374</v>
      </c>
    </row>
    <row r="148">
      <c r="A148" s="37" t="s">
        <v>17</v>
      </c>
      <c r="B148" s="26" t="s">
        <v>414</v>
      </c>
      <c r="C148" s="36">
        <v>2022.0</v>
      </c>
      <c r="D148" s="7" t="s">
        <v>4</v>
      </c>
      <c r="E148" s="7" t="s">
        <v>10</v>
      </c>
      <c r="F148" s="36">
        <v>96.050373</v>
      </c>
    </row>
    <row r="149">
      <c r="A149" s="37" t="s">
        <v>18</v>
      </c>
      <c r="B149" s="26" t="s">
        <v>415</v>
      </c>
      <c r="C149" s="36">
        <v>2022.0</v>
      </c>
      <c r="D149" s="7" t="s">
        <v>4</v>
      </c>
      <c r="E149" s="7" t="s">
        <v>10</v>
      </c>
      <c r="F149" s="36">
        <v>90.6477132</v>
      </c>
    </row>
    <row r="150">
      <c r="A150" s="37" t="s">
        <v>19</v>
      </c>
      <c r="B150" s="26" t="s">
        <v>416</v>
      </c>
      <c r="C150" s="36">
        <v>2022.0</v>
      </c>
      <c r="D150" s="7" t="s">
        <v>4</v>
      </c>
      <c r="E150" s="7" t="s">
        <v>10</v>
      </c>
      <c r="F150" s="36">
        <v>94.557865</v>
      </c>
    </row>
    <row r="151">
      <c r="A151" s="37" t="s">
        <v>20</v>
      </c>
      <c r="B151" s="26" t="s">
        <v>417</v>
      </c>
      <c r="C151" s="36">
        <v>2022.0</v>
      </c>
      <c r="D151" s="7" t="s">
        <v>4</v>
      </c>
      <c r="E151" s="7" t="s">
        <v>10</v>
      </c>
      <c r="F151" s="36">
        <v>92.0208385</v>
      </c>
    </row>
    <row r="152">
      <c r="A152" s="37" t="s">
        <v>21</v>
      </c>
      <c r="B152" s="26" t="s">
        <v>419</v>
      </c>
      <c r="C152" s="36">
        <v>2022.0</v>
      </c>
      <c r="D152" s="7" t="s">
        <v>4</v>
      </c>
      <c r="E152" s="7" t="s">
        <v>10</v>
      </c>
      <c r="F152" s="36">
        <v>95.1753646</v>
      </c>
    </row>
    <row r="153">
      <c r="A153" s="37" t="s">
        <v>22</v>
      </c>
      <c r="B153" s="26" t="s">
        <v>420</v>
      </c>
      <c r="C153" s="36">
        <v>2022.0</v>
      </c>
      <c r="D153" s="7" t="s">
        <v>4</v>
      </c>
      <c r="E153" s="7" t="s">
        <v>10</v>
      </c>
      <c r="F153" s="36">
        <v>95.0765575</v>
      </c>
    </row>
    <row r="154">
      <c r="A154" s="37" t="s">
        <v>23</v>
      </c>
      <c r="B154" s="26" t="s">
        <v>421</v>
      </c>
      <c r="C154" s="36">
        <v>2022.0</v>
      </c>
      <c r="D154" s="7" t="s">
        <v>4</v>
      </c>
      <c r="E154" s="7" t="s">
        <v>10</v>
      </c>
      <c r="F154" s="36">
        <v>89.3348738</v>
      </c>
    </row>
    <row r="155">
      <c r="A155" s="37" t="s">
        <v>24</v>
      </c>
      <c r="B155" s="26" t="s">
        <v>422</v>
      </c>
      <c r="C155" s="36">
        <v>2022.0</v>
      </c>
      <c r="D155" s="7" t="s">
        <v>4</v>
      </c>
      <c r="E155" s="7" t="s">
        <v>10</v>
      </c>
      <c r="F155" s="36">
        <v>91.2740676</v>
      </c>
    </row>
    <row r="156">
      <c r="A156" s="37" t="s">
        <v>25</v>
      </c>
      <c r="B156" s="26" t="s">
        <v>423</v>
      </c>
      <c r="C156" s="36">
        <v>2022.0</v>
      </c>
      <c r="D156" s="7" t="s">
        <v>4</v>
      </c>
      <c r="E156" s="7" t="s">
        <v>10</v>
      </c>
      <c r="F156" s="36">
        <v>92.2045145</v>
      </c>
    </row>
    <row r="157">
      <c r="A157" s="37" t="s">
        <v>26</v>
      </c>
      <c r="B157" s="26" t="s">
        <v>424</v>
      </c>
      <c r="C157" s="36">
        <v>2022.0</v>
      </c>
      <c r="D157" s="7" t="s">
        <v>4</v>
      </c>
      <c r="E157" s="7" t="s">
        <v>10</v>
      </c>
      <c r="F157" s="36">
        <v>95.6027064</v>
      </c>
    </row>
    <row r="158">
      <c r="A158" s="37" t="s">
        <v>27</v>
      </c>
      <c r="B158" s="26" t="s">
        <v>426</v>
      </c>
      <c r="C158" s="36">
        <v>2022.0</v>
      </c>
      <c r="D158" s="7" t="s">
        <v>4</v>
      </c>
      <c r="E158" s="7" t="s">
        <v>10</v>
      </c>
      <c r="F158" s="36">
        <v>91.7837988</v>
      </c>
    </row>
    <row r="159">
      <c r="A159" s="37" t="s">
        <v>28</v>
      </c>
      <c r="B159" s="26" t="s">
        <v>425</v>
      </c>
      <c r="C159" s="36">
        <v>2022.0</v>
      </c>
      <c r="D159" s="7" t="s">
        <v>4</v>
      </c>
      <c r="E159" s="7" t="s">
        <v>10</v>
      </c>
      <c r="F159" s="36">
        <v>94.6782479</v>
      </c>
    </row>
    <row r="160">
      <c r="A160" s="37" t="s">
        <v>29</v>
      </c>
      <c r="B160" s="26" t="s">
        <v>427</v>
      </c>
      <c r="C160" s="36">
        <v>2022.0</v>
      </c>
      <c r="D160" s="7" t="s">
        <v>4</v>
      </c>
      <c r="E160" s="7" t="s">
        <v>10</v>
      </c>
      <c r="F160" s="36">
        <v>94.2246339</v>
      </c>
    </row>
    <row r="161">
      <c r="A161" s="37" t="s">
        <v>30</v>
      </c>
      <c r="B161" s="26" t="s">
        <v>428</v>
      </c>
      <c r="C161" s="36">
        <v>2022.0</v>
      </c>
      <c r="D161" s="7" t="s">
        <v>4</v>
      </c>
      <c r="E161" s="7" t="s">
        <v>10</v>
      </c>
      <c r="F161" s="36">
        <v>91.8649262</v>
      </c>
    </row>
    <row r="162">
      <c r="A162" s="37" t="s">
        <v>31</v>
      </c>
      <c r="B162" s="26" t="s">
        <v>429</v>
      </c>
      <c r="C162" s="36">
        <v>2022.0</v>
      </c>
      <c r="D162" s="7" t="s">
        <v>4</v>
      </c>
      <c r="E162" s="7" t="s">
        <v>10</v>
      </c>
      <c r="F162" s="36">
        <v>94.5321828</v>
      </c>
    </row>
    <row r="163">
      <c r="A163" s="37" t="s">
        <v>32</v>
      </c>
      <c r="B163" s="26" t="s">
        <v>430</v>
      </c>
      <c r="C163" s="36">
        <v>2022.0</v>
      </c>
      <c r="D163" s="7" t="s">
        <v>4</v>
      </c>
      <c r="E163" s="7" t="s">
        <v>10</v>
      </c>
      <c r="F163" s="36">
        <v>90.8475213</v>
      </c>
    </row>
    <row r="164">
      <c r="A164" s="37" t="s">
        <v>33</v>
      </c>
      <c r="B164" s="26" t="s">
        <v>431</v>
      </c>
      <c r="C164" s="36">
        <v>2022.0</v>
      </c>
      <c r="D164" s="7" t="s">
        <v>4</v>
      </c>
      <c r="E164" s="7" t="s">
        <v>10</v>
      </c>
      <c r="F164" s="36">
        <v>89.105192</v>
      </c>
    </row>
    <row r="165">
      <c r="A165" s="37" t="s">
        <v>34</v>
      </c>
      <c r="B165" s="26" t="s">
        <v>432</v>
      </c>
      <c r="C165" s="36">
        <v>2022.0</v>
      </c>
      <c r="D165" s="7" t="s">
        <v>4</v>
      </c>
      <c r="E165" s="7" t="s">
        <v>10</v>
      </c>
      <c r="F165" s="36">
        <v>91.4486414</v>
      </c>
    </row>
    <row r="166">
      <c r="A166" s="37" t="s">
        <v>35</v>
      </c>
      <c r="B166" s="26" t="s">
        <v>433</v>
      </c>
      <c r="C166" s="36">
        <v>2022.0</v>
      </c>
      <c r="D166" s="7" t="s">
        <v>4</v>
      </c>
      <c r="E166" s="7" t="s">
        <v>10</v>
      </c>
      <c r="F166" s="36">
        <v>94.0659826</v>
      </c>
    </row>
    <row r="167">
      <c r="A167" s="25"/>
      <c r="B167" s="26"/>
    </row>
    <row r="168">
      <c r="A168" s="25"/>
      <c r="B168" s="26"/>
      <c r="F168" s="36"/>
    </row>
    <row r="169">
      <c r="A169" s="25"/>
      <c r="B169" s="26"/>
      <c r="F169" s="36"/>
    </row>
    <row r="170">
      <c r="A170" s="25"/>
      <c r="B170" s="26"/>
      <c r="F170" s="36"/>
    </row>
    <row r="171">
      <c r="A171" s="25"/>
      <c r="B171" s="26"/>
      <c r="F171" s="36"/>
    </row>
    <row r="172">
      <c r="A172" s="25"/>
      <c r="B172" s="26"/>
      <c r="F172" s="36"/>
    </row>
    <row r="173">
      <c r="A173" s="25"/>
      <c r="B173" s="26"/>
      <c r="F173" s="36"/>
    </row>
    <row r="174">
      <c r="A174" s="25"/>
      <c r="B174" s="26"/>
      <c r="F174" s="36"/>
    </row>
    <row r="175">
      <c r="A175" s="25"/>
      <c r="B175" s="26"/>
      <c r="F175" s="36"/>
    </row>
    <row r="176">
      <c r="A176" s="25"/>
      <c r="B176" s="26"/>
      <c r="F176" s="36"/>
    </row>
    <row r="177">
      <c r="A177" s="25"/>
      <c r="B177" s="26"/>
      <c r="F177" s="36"/>
    </row>
    <row r="178">
      <c r="A178" s="25"/>
      <c r="B178" s="26"/>
      <c r="F178" s="36"/>
    </row>
    <row r="179">
      <c r="A179" s="25"/>
      <c r="B179" s="26"/>
      <c r="F179" s="36"/>
    </row>
    <row r="180">
      <c r="A180" s="25"/>
      <c r="B180" s="26"/>
      <c r="F180" s="36"/>
    </row>
    <row r="181">
      <c r="A181" s="25"/>
      <c r="B181" s="26"/>
      <c r="F181" s="36"/>
    </row>
    <row r="182">
      <c r="A182" s="25"/>
      <c r="B182" s="26"/>
      <c r="F182" s="36"/>
    </row>
    <row r="183">
      <c r="A183" s="25"/>
      <c r="B183" s="26"/>
      <c r="F183" s="36"/>
    </row>
    <row r="184">
      <c r="A184" s="25"/>
      <c r="B184" s="26"/>
      <c r="F184" s="36"/>
    </row>
    <row r="185">
      <c r="A185" s="25"/>
      <c r="B185" s="26"/>
      <c r="F185" s="36"/>
    </row>
    <row r="186">
      <c r="A186" s="25"/>
      <c r="B186" s="26"/>
      <c r="F186" s="36"/>
    </row>
    <row r="187">
      <c r="A187" s="25"/>
      <c r="B187" s="26"/>
      <c r="F187" s="36"/>
    </row>
    <row r="188">
      <c r="A188" s="25"/>
      <c r="B188" s="26"/>
      <c r="F188" s="36"/>
    </row>
    <row r="189">
      <c r="A189" s="25"/>
      <c r="B189" s="26"/>
      <c r="F189" s="36"/>
    </row>
    <row r="190">
      <c r="A190" s="25"/>
      <c r="B190" s="26"/>
      <c r="F190" s="36"/>
    </row>
    <row r="191">
      <c r="A191" s="25"/>
      <c r="B191" s="26"/>
      <c r="F191" s="36"/>
    </row>
    <row r="192">
      <c r="A192" s="25"/>
      <c r="B192" s="26"/>
      <c r="F192" s="36"/>
    </row>
    <row r="193">
      <c r="A193" s="25"/>
      <c r="B193" s="26"/>
      <c r="F193" s="36"/>
    </row>
    <row r="194">
      <c r="A194" s="25"/>
      <c r="B194" s="26"/>
      <c r="F194" s="36"/>
    </row>
    <row r="195">
      <c r="A195" s="25"/>
      <c r="B195" s="26"/>
      <c r="F195" s="36"/>
    </row>
    <row r="196">
      <c r="A196" s="25"/>
      <c r="B196" s="26"/>
      <c r="F196" s="36"/>
    </row>
    <row r="197">
      <c r="A197" s="25"/>
      <c r="B197" s="26"/>
      <c r="F197" s="36"/>
    </row>
    <row r="198">
      <c r="A198" s="25"/>
      <c r="B198" s="26"/>
      <c r="F198" s="36"/>
    </row>
    <row r="199">
      <c r="A199" s="25"/>
      <c r="B199" s="26"/>
      <c r="F199" s="36"/>
    </row>
    <row r="200">
      <c r="A200" s="25"/>
      <c r="B200" s="26"/>
      <c r="C200" s="5"/>
      <c r="F200" s="5"/>
    </row>
    <row r="201">
      <c r="A201" s="25"/>
      <c r="B201" s="26"/>
      <c r="C201" s="5"/>
      <c r="F201" s="5"/>
    </row>
    <row r="202">
      <c r="A202" s="25"/>
      <c r="B202" s="26"/>
      <c r="C202" s="5"/>
      <c r="F202" s="5"/>
    </row>
    <row r="203">
      <c r="A203" s="25"/>
      <c r="B203" s="26"/>
      <c r="C203" s="5"/>
      <c r="F203" s="5"/>
    </row>
    <row r="204">
      <c r="A204" s="25"/>
      <c r="B204" s="26"/>
      <c r="C204" s="5"/>
      <c r="F204" s="5"/>
    </row>
    <row r="205">
      <c r="A205" s="25"/>
      <c r="B205" s="26"/>
      <c r="C205" s="5"/>
      <c r="F205" s="5"/>
    </row>
    <row r="206">
      <c r="A206" s="25"/>
      <c r="B206" s="26"/>
      <c r="C206" s="5"/>
      <c r="F206" s="5"/>
    </row>
    <row r="207">
      <c r="A207" s="25"/>
      <c r="B207" s="26"/>
      <c r="C207" s="5"/>
      <c r="F207" s="5"/>
    </row>
    <row r="208">
      <c r="A208" s="25"/>
      <c r="B208" s="26"/>
      <c r="C208" s="5"/>
      <c r="F208" s="5"/>
    </row>
    <row r="209">
      <c r="A209" s="48"/>
      <c r="B209" s="26"/>
      <c r="C209" s="5"/>
      <c r="F209" s="5"/>
    </row>
    <row r="210">
      <c r="A210" s="48"/>
      <c r="B210" s="26"/>
      <c r="C210" s="5"/>
      <c r="F210" s="5"/>
    </row>
    <row r="211">
      <c r="A211" s="48"/>
      <c r="B211" s="26"/>
      <c r="C211" s="5"/>
      <c r="F211" s="5"/>
    </row>
    <row r="212">
      <c r="A212" s="48"/>
      <c r="B212" s="26"/>
      <c r="C212" s="5"/>
      <c r="F212" s="5"/>
    </row>
    <row r="213">
      <c r="A213" s="48"/>
      <c r="B213" s="26"/>
      <c r="C213" s="5"/>
      <c r="F213" s="5"/>
    </row>
    <row r="214">
      <c r="A214" s="48"/>
      <c r="B214" s="26"/>
      <c r="C214" s="5"/>
      <c r="F214" s="5"/>
    </row>
    <row r="215">
      <c r="A215" s="48"/>
      <c r="B215" s="26"/>
      <c r="C215" s="5"/>
      <c r="F215" s="5"/>
    </row>
    <row r="216">
      <c r="A216" s="48"/>
      <c r="B216" s="26"/>
      <c r="C216" s="5"/>
      <c r="F216" s="5"/>
    </row>
    <row r="217">
      <c r="A217" s="48"/>
      <c r="B217" s="26"/>
      <c r="C217" s="5"/>
      <c r="F217" s="5"/>
    </row>
    <row r="218">
      <c r="A218" s="48"/>
      <c r="B218" s="26"/>
      <c r="C218" s="5"/>
      <c r="F218" s="5"/>
    </row>
    <row r="219">
      <c r="A219" s="48"/>
      <c r="B219" s="26"/>
      <c r="C219" s="5"/>
      <c r="F219" s="5"/>
    </row>
    <row r="220">
      <c r="A220" s="48"/>
      <c r="B220" s="26"/>
      <c r="C220" s="5"/>
      <c r="F220" s="5"/>
    </row>
    <row r="221">
      <c r="A221" s="48"/>
      <c r="B221" s="26"/>
      <c r="C221" s="5"/>
      <c r="F221" s="5"/>
    </row>
    <row r="222">
      <c r="A222" s="48"/>
      <c r="B222" s="26"/>
      <c r="C222" s="5"/>
      <c r="F222" s="5"/>
    </row>
    <row r="223">
      <c r="A223" s="48"/>
      <c r="B223" s="26"/>
      <c r="C223" s="5"/>
      <c r="F223" s="5"/>
    </row>
    <row r="224">
      <c r="A224" s="48"/>
      <c r="B224" s="26"/>
      <c r="C224" s="5"/>
      <c r="F224" s="5"/>
    </row>
    <row r="225">
      <c r="A225" s="48"/>
      <c r="B225" s="26"/>
      <c r="C225" s="5"/>
      <c r="F225" s="5"/>
    </row>
    <row r="226">
      <c r="A226" s="48"/>
      <c r="B226" s="26"/>
      <c r="C226" s="5"/>
      <c r="F226" s="5"/>
    </row>
    <row r="227">
      <c r="A227" s="48"/>
      <c r="B227" s="26"/>
      <c r="C227" s="5"/>
      <c r="F227" s="5"/>
    </row>
    <row r="228">
      <c r="A228" s="48"/>
      <c r="B228" s="26"/>
      <c r="C228" s="5"/>
      <c r="F228" s="5"/>
    </row>
    <row r="229">
      <c r="A229" s="48"/>
      <c r="B229" s="26"/>
      <c r="C229" s="5"/>
      <c r="F229" s="5"/>
    </row>
    <row r="230">
      <c r="A230" s="48"/>
      <c r="B230" s="26"/>
      <c r="C230" s="5"/>
      <c r="F230" s="5"/>
    </row>
    <row r="231">
      <c r="A231" s="48"/>
      <c r="B231" s="26"/>
      <c r="C231" s="5"/>
      <c r="F231" s="5"/>
    </row>
    <row r="232">
      <c r="A232" s="25"/>
      <c r="B232" s="26"/>
      <c r="C232" s="5"/>
      <c r="F232" s="5"/>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sheetData>
  <autoFilter ref="$A$1:$F$232"/>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1</v>
      </c>
      <c r="B1" s="39" t="s">
        <v>399</v>
      </c>
      <c r="C1" s="39" t="s">
        <v>0</v>
      </c>
      <c r="D1" s="39" t="s">
        <v>36</v>
      </c>
      <c r="E1" s="39" t="s">
        <v>38</v>
      </c>
      <c r="F1" s="39" t="s">
        <v>400</v>
      </c>
    </row>
    <row r="2">
      <c r="A2" s="40" t="s">
        <v>3</v>
      </c>
      <c r="B2" s="39" t="s">
        <v>418</v>
      </c>
      <c r="C2" s="41">
        <v>2014.0</v>
      </c>
      <c r="D2" s="42" t="s">
        <v>4</v>
      </c>
      <c r="E2" s="42" t="s">
        <v>11</v>
      </c>
      <c r="F2" s="41">
        <v>1.422469884</v>
      </c>
    </row>
    <row r="3">
      <c r="A3" s="40" t="s">
        <v>4</v>
      </c>
      <c r="B3" s="39" t="s">
        <v>401</v>
      </c>
      <c r="C3" s="41">
        <v>2014.0</v>
      </c>
      <c r="D3" s="42" t="s">
        <v>4</v>
      </c>
      <c r="E3" s="42" t="s">
        <v>11</v>
      </c>
      <c r="F3" s="41">
        <v>0.233513946</v>
      </c>
    </row>
    <row r="4">
      <c r="A4" s="39" t="s">
        <v>5</v>
      </c>
      <c r="B4" s="39" t="s">
        <v>402</v>
      </c>
      <c r="C4" s="41">
        <v>2014.0</v>
      </c>
      <c r="D4" s="41" t="s">
        <v>4</v>
      </c>
      <c r="E4" s="42" t="s">
        <v>11</v>
      </c>
      <c r="F4" s="41">
        <v>1.57380732</v>
      </c>
    </row>
    <row r="5">
      <c r="A5" s="39" t="s">
        <v>6</v>
      </c>
      <c r="B5" s="39" t="s">
        <v>403</v>
      </c>
      <c r="C5" s="41">
        <v>2014.0</v>
      </c>
      <c r="D5" s="41" t="s">
        <v>4</v>
      </c>
      <c r="E5" s="42" t="s">
        <v>11</v>
      </c>
      <c r="F5" s="41">
        <v>2.325711541</v>
      </c>
    </row>
    <row r="6">
      <c r="A6" s="39" t="s">
        <v>7</v>
      </c>
      <c r="B6" s="39" t="s">
        <v>404</v>
      </c>
      <c r="C6" s="41">
        <v>2014.0</v>
      </c>
      <c r="D6" s="41" t="s">
        <v>4</v>
      </c>
      <c r="E6" s="42" t="s">
        <v>11</v>
      </c>
      <c r="F6" s="41">
        <v>2.721269525</v>
      </c>
    </row>
    <row r="7">
      <c r="A7" s="39" t="s">
        <v>8</v>
      </c>
      <c r="B7" s="39" t="s">
        <v>408</v>
      </c>
      <c r="C7" s="41">
        <v>2014.0</v>
      </c>
      <c r="D7" s="41" t="s">
        <v>4</v>
      </c>
      <c r="E7" s="42" t="s">
        <v>11</v>
      </c>
      <c r="F7" s="41">
        <v>0.001</v>
      </c>
    </row>
    <row r="8">
      <c r="A8" s="39" t="s">
        <v>9</v>
      </c>
      <c r="B8" s="39" t="s">
        <v>409</v>
      </c>
      <c r="C8" s="41">
        <v>2014.0</v>
      </c>
      <c r="D8" s="41" t="s">
        <v>4</v>
      </c>
      <c r="E8" s="42" t="s">
        <v>11</v>
      </c>
      <c r="F8" s="41">
        <v>1.057385946</v>
      </c>
    </row>
    <row r="9">
      <c r="A9" s="39" t="s">
        <v>10</v>
      </c>
      <c r="B9" s="39" t="s">
        <v>407</v>
      </c>
      <c r="C9" s="41">
        <v>2014.0</v>
      </c>
      <c r="D9" s="41" t="s">
        <v>4</v>
      </c>
      <c r="E9" s="42" t="s">
        <v>11</v>
      </c>
      <c r="F9" s="41">
        <v>2.997040416</v>
      </c>
    </row>
    <row r="10">
      <c r="A10" s="39" t="s">
        <v>11</v>
      </c>
      <c r="B10" s="39" t="s">
        <v>406</v>
      </c>
      <c r="C10" s="41">
        <v>2014.0</v>
      </c>
      <c r="D10" s="41" t="s">
        <v>4</v>
      </c>
      <c r="E10" s="42" t="s">
        <v>11</v>
      </c>
      <c r="F10" s="41">
        <v>0.132780177</v>
      </c>
    </row>
    <row r="11">
      <c r="A11" s="39" t="s">
        <v>12</v>
      </c>
      <c r="B11" s="39" t="s">
        <v>405</v>
      </c>
      <c r="C11" s="41">
        <v>2014.0</v>
      </c>
      <c r="D11" s="41" t="s">
        <v>4</v>
      </c>
      <c r="E11" s="42" t="s">
        <v>11</v>
      </c>
      <c r="F11" s="41">
        <v>0.457477794</v>
      </c>
    </row>
    <row r="12">
      <c r="A12" s="39" t="s">
        <v>13</v>
      </c>
      <c r="B12" s="39" t="s">
        <v>410</v>
      </c>
      <c r="C12" s="41">
        <v>2014.0</v>
      </c>
      <c r="D12" s="41" t="s">
        <v>4</v>
      </c>
      <c r="E12" s="42" t="s">
        <v>11</v>
      </c>
      <c r="F12" s="41">
        <v>0.068308419</v>
      </c>
    </row>
    <row r="13">
      <c r="A13" s="39" t="s">
        <v>14</v>
      </c>
      <c r="B13" s="39" t="s">
        <v>412</v>
      </c>
      <c r="C13" s="41">
        <v>2014.0</v>
      </c>
      <c r="D13" s="41" t="s">
        <v>4</v>
      </c>
      <c r="E13" s="42" t="s">
        <v>11</v>
      </c>
      <c r="F13" s="41">
        <v>0.233449278</v>
      </c>
    </row>
    <row r="14">
      <c r="A14" s="39" t="s">
        <v>15</v>
      </c>
      <c r="B14" s="39" t="s">
        <v>411</v>
      </c>
      <c r="C14" s="41">
        <v>2014.0</v>
      </c>
      <c r="D14" s="41" t="s">
        <v>4</v>
      </c>
      <c r="E14" s="42" t="s">
        <v>11</v>
      </c>
      <c r="F14" s="41">
        <v>3.663988867</v>
      </c>
    </row>
    <row r="15">
      <c r="A15" s="39" t="s">
        <v>16</v>
      </c>
      <c r="B15" s="39" t="s">
        <v>413</v>
      </c>
      <c r="C15" s="41">
        <v>2014.0</v>
      </c>
      <c r="D15" s="41" t="s">
        <v>4</v>
      </c>
      <c r="E15" s="42" t="s">
        <v>11</v>
      </c>
      <c r="F15" s="41">
        <v>1.684108983</v>
      </c>
    </row>
    <row r="16">
      <c r="A16" s="39" t="s">
        <v>17</v>
      </c>
      <c r="B16" s="39" t="s">
        <v>414</v>
      </c>
      <c r="C16" s="41">
        <v>2014.0</v>
      </c>
      <c r="D16" s="41" t="s">
        <v>4</v>
      </c>
      <c r="E16" s="42" t="s">
        <v>11</v>
      </c>
      <c r="F16" s="41">
        <v>0.479359542</v>
      </c>
    </row>
    <row r="17">
      <c r="A17" s="39" t="s">
        <v>18</v>
      </c>
      <c r="B17" s="39" t="s">
        <v>415</v>
      </c>
      <c r="C17" s="41">
        <v>2014.0</v>
      </c>
      <c r="D17" s="41" t="s">
        <v>4</v>
      </c>
      <c r="E17" s="42" t="s">
        <v>11</v>
      </c>
      <c r="F17" s="41">
        <v>0.124160924</v>
      </c>
    </row>
    <row r="18">
      <c r="A18" s="39" t="s">
        <v>19</v>
      </c>
      <c r="B18" s="39" t="s">
        <v>416</v>
      </c>
      <c r="C18" s="41">
        <v>2014.0</v>
      </c>
      <c r="D18" s="41" t="s">
        <v>4</v>
      </c>
      <c r="E18" s="42" t="s">
        <v>11</v>
      </c>
      <c r="F18" s="41">
        <v>0.77610858</v>
      </c>
    </row>
    <row r="19">
      <c r="A19" s="39" t="s">
        <v>20</v>
      </c>
      <c r="B19" s="39" t="s">
        <v>417</v>
      </c>
      <c r="C19" s="41">
        <v>2014.0</v>
      </c>
      <c r="D19" s="41" t="s">
        <v>4</v>
      </c>
      <c r="E19" s="42" t="s">
        <v>11</v>
      </c>
      <c r="F19" s="41">
        <v>1.593086927</v>
      </c>
    </row>
    <row r="20">
      <c r="A20" s="39" t="s">
        <v>21</v>
      </c>
      <c r="B20" s="39" t="s">
        <v>419</v>
      </c>
      <c r="C20" s="41">
        <v>2014.0</v>
      </c>
      <c r="D20" s="41" t="s">
        <v>4</v>
      </c>
      <c r="E20" s="42" t="s">
        <v>11</v>
      </c>
      <c r="F20" s="41">
        <v>2.513137057</v>
      </c>
    </row>
    <row r="21">
      <c r="A21" s="39" t="s">
        <v>22</v>
      </c>
      <c r="B21" s="39" t="s">
        <v>420</v>
      </c>
      <c r="C21" s="41">
        <v>2014.0</v>
      </c>
      <c r="D21" s="41" t="s">
        <v>4</v>
      </c>
      <c r="E21" s="42" t="s">
        <v>11</v>
      </c>
      <c r="F21" s="41">
        <v>0.216187002</v>
      </c>
    </row>
    <row r="22">
      <c r="A22" s="39" t="s">
        <v>23</v>
      </c>
      <c r="B22" s="39" t="s">
        <v>421</v>
      </c>
      <c r="C22" s="41">
        <v>2014.0</v>
      </c>
      <c r="D22" s="41" t="s">
        <v>4</v>
      </c>
      <c r="E22" s="42" t="s">
        <v>11</v>
      </c>
      <c r="F22" s="41">
        <v>4.961763746</v>
      </c>
    </row>
    <row r="23">
      <c r="A23" s="39" t="s">
        <v>24</v>
      </c>
      <c r="B23" s="39" t="s">
        <v>422</v>
      </c>
      <c r="C23" s="41">
        <v>2014.0</v>
      </c>
      <c r="D23" s="41" t="s">
        <v>4</v>
      </c>
      <c r="E23" s="42" t="s">
        <v>11</v>
      </c>
      <c r="F23" s="41">
        <v>0.457999279</v>
      </c>
    </row>
    <row r="24">
      <c r="A24" s="39" t="s">
        <v>25</v>
      </c>
      <c r="B24" s="39" t="s">
        <v>423</v>
      </c>
      <c r="C24" s="41">
        <v>2014.0</v>
      </c>
      <c r="D24" s="41" t="s">
        <v>4</v>
      </c>
      <c r="E24" s="42" t="s">
        <v>11</v>
      </c>
      <c r="F24" s="41">
        <v>0.277966703</v>
      </c>
    </row>
    <row r="25">
      <c r="A25" s="39" t="s">
        <v>26</v>
      </c>
      <c r="B25" s="39" t="s">
        <v>424</v>
      </c>
      <c r="C25" s="41">
        <v>2014.0</v>
      </c>
      <c r="D25" s="41" t="s">
        <v>4</v>
      </c>
      <c r="E25" s="42" t="s">
        <v>11</v>
      </c>
      <c r="F25" s="41">
        <v>0.92864963</v>
      </c>
    </row>
    <row r="26">
      <c r="A26" s="39" t="s">
        <v>27</v>
      </c>
      <c r="B26" s="39" t="s">
        <v>426</v>
      </c>
      <c r="C26" s="41">
        <v>2014.0</v>
      </c>
      <c r="D26" s="41" t="s">
        <v>4</v>
      </c>
      <c r="E26" s="42" t="s">
        <v>11</v>
      </c>
      <c r="F26" s="41">
        <v>4.608474151</v>
      </c>
    </row>
    <row r="27">
      <c r="A27" s="39" t="s">
        <v>28</v>
      </c>
      <c r="B27" s="39" t="s">
        <v>425</v>
      </c>
      <c r="C27" s="41">
        <v>2014.0</v>
      </c>
      <c r="D27" s="41" t="s">
        <v>4</v>
      </c>
      <c r="E27" s="42" t="s">
        <v>11</v>
      </c>
      <c r="F27" s="41">
        <v>0.336472082</v>
      </c>
    </row>
    <row r="28">
      <c r="A28" s="39" t="s">
        <v>29</v>
      </c>
      <c r="B28" s="39" t="s">
        <v>427</v>
      </c>
      <c r="C28" s="41">
        <v>2014.0</v>
      </c>
      <c r="D28" s="41" t="s">
        <v>4</v>
      </c>
      <c r="E28" s="42" t="s">
        <v>11</v>
      </c>
      <c r="F28" s="41">
        <v>0.746515226</v>
      </c>
    </row>
    <row r="29">
      <c r="A29" s="39" t="s">
        <v>30</v>
      </c>
      <c r="B29" s="39" t="s">
        <v>428</v>
      </c>
      <c r="C29" s="41">
        <v>2014.0</v>
      </c>
      <c r="D29" s="41" t="s">
        <v>4</v>
      </c>
      <c r="E29" s="42" t="s">
        <v>11</v>
      </c>
      <c r="F29" s="41">
        <v>5.227176666</v>
      </c>
    </row>
    <row r="30">
      <c r="A30" s="39" t="s">
        <v>31</v>
      </c>
      <c r="B30" s="39" t="s">
        <v>429</v>
      </c>
      <c r="C30" s="41">
        <v>2014.0</v>
      </c>
      <c r="D30" s="41" t="s">
        <v>4</v>
      </c>
      <c r="E30" s="42" t="s">
        <v>11</v>
      </c>
      <c r="F30" s="41">
        <v>0.600303602</v>
      </c>
    </row>
    <row r="31">
      <c r="A31" s="39" t="s">
        <v>32</v>
      </c>
      <c r="B31" s="39" t="s">
        <v>430</v>
      </c>
      <c r="C31" s="41">
        <v>2014.0</v>
      </c>
      <c r="D31" s="41" t="s">
        <v>4</v>
      </c>
      <c r="E31" s="42" t="s">
        <v>11</v>
      </c>
      <c r="F31" s="41">
        <v>0.140365281</v>
      </c>
    </row>
    <row r="32">
      <c r="A32" s="39" t="s">
        <v>33</v>
      </c>
      <c r="B32" s="39" t="s">
        <v>431</v>
      </c>
      <c r="C32" s="41">
        <v>2014.0</v>
      </c>
      <c r="D32" s="41" t="s">
        <v>4</v>
      </c>
      <c r="E32" s="42" t="s">
        <v>11</v>
      </c>
      <c r="F32" s="41">
        <v>5.565552045</v>
      </c>
    </row>
    <row r="33">
      <c r="A33" s="39" t="s">
        <v>34</v>
      </c>
      <c r="B33" s="39" t="s">
        <v>432</v>
      </c>
      <c r="C33" s="41">
        <v>2014.0</v>
      </c>
      <c r="D33" s="41" t="s">
        <v>4</v>
      </c>
      <c r="E33" s="42" t="s">
        <v>11</v>
      </c>
      <c r="F33" s="41">
        <v>2.55756449</v>
      </c>
    </row>
    <row r="34">
      <c r="A34" s="39" t="s">
        <v>35</v>
      </c>
      <c r="B34" s="39" t="s">
        <v>433</v>
      </c>
      <c r="C34" s="41">
        <v>2014.0</v>
      </c>
      <c r="D34" s="41" t="s">
        <v>4</v>
      </c>
      <c r="E34" s="42" t="s">
        <v>11</v>
      </c>
      <c r="F34" s="41">
        <v>0.001</v>
      </c>
    </row>
    <row r="35">
      <c r="A35" s="40" t="s">
        <v>3</v>
      </c>
      <c r="B35" s="39" t="s">
        <v>418</v>
      </c>
      <c r="C35" s="41">
        <v>2015.0</v>
      </c>
      <c r="D35" s="41" t="s">
        <v>4</v>
      </c>
      <c r="E35" s="42" t="s">
        <v>11</v>
      </c>
      <c r="F35" s="41">
        <v>1.558498506</v>
      </c>
    </row>
    <row r="36">
      <c r="A36" s="40" t="s">
        <v>4</v>
      </c>
      <c r="B36" s="39" t="s">
        <v>401</v>
      </c>
      <c r="C36" s="41">
        <v>2015.0</v>
      </c>
      <c r="D36" s="41" t="s">
        <v>4</v>
      </c>
      <c r="E36" s="42" t="s">
        <v>11</v>
      </c>
      <c r="F36" s="41">
        <v>0.001</v>
      </c>
    </row>
    <row r="37">
      <c r="A37" s="39" t="s">
        <v>5</v>
      </c>
      <c r="B37" s="39" t="s">
        <v>402</v>
      </c>
      <c r="C37" s="41">
        <v>2015.0</v>
      </c>
      <c r="D37" s="41" t="s">
        <v>4</v>
      </c>
      <c r="E37" s="42" t="s">
        <v>11</v>
      </c>
      <c r="F37" s="41">
        <v>1.080870246</v>
      </c>
    </row>
    <row r="38">
      <c r="A38" s="39" t="s">
        <v>6</v>
      </c>
      <c r="B38" s="39" t="s">
        <v>403</v>
      </c>
      <c r="C38" s="41">
        <v>2015.0</v>
      </c>
      <c r="D38" s="41" t="s">
        <v>4</v>
      </c>
      <c r="E38" s="42" t="s">
        <v>11</v>
      </c>
      <c r="F38" s="41">
        <v>2.539262261</v>
      </c>
    </row>
    <row r="39">
      <c r="A39" s="39" t="s">
        <v>7</v>
      </c>
      <c r="B39" s="39" t="s">
        <v>404</v>
      </c>
      <c r="C39" s="41">
        <v>2015.0</v>
      </c>
      <c r="D39" s="41" t="s">
        <v>4</v>
      </c>
      <c r="E39" s="42" t="s">
        <v>11</v>
      </c>
      <c r="F39" s="41">
        <v>2.179036433</v>
      </c>
    </row>
    <row r="40">
      <c r="A40" s="39" t="s">
        <v>8</v>
      </c>
      <c r="B40" s="39" t="s">
        <v>408</v>
      </c>
      <c r="C40" s="41">
        <v>2015.0</v>
      </c>
      <c r="D40" s="41" t="s">
        <v>4</v>
      </c>
      <c r="E40" s="42" t="s">
        <v>11</v>
      </c>
      <c r="F40" s="41">
        <v>4.976669498</v>
      </c>
    </row>
    <row r="41">
      <c r="A41" s="39" t="s">
        <v>9</v>
      </c>
      <c r="B41" s="39" t="s">
        <v>409</v>
      </c>
      <c r="C41" s="41">
        <v>2015.0</v>
      </c>
      <c r="D41" s="41" t="s">
        <v>4</v>
      </c>
      <c r="E41" s="42" t="s">
        <v>11</v>
      </c>
      <c r="F41" s="41">
        <v>0.227974223</v>
      </c>
    </row>
    <row r="42">
      <c r="A42" s="39" t="s">
        <v>10</v>
      </c>
      <c r="B42" s="39" t="s">
        <v>407</v>
      </c>
      <c r="C42" s="41">
        <v>2015.0</v>
      </c>
      <c r="D42" s="41" t="s">
        <v>4</v>
      </c>
      <c r="E42" s="42" t="s">
        <v>11</v>
      </c>
      <c r="F42" s="41">
        <v>4.976669498</v>
      </c>
    </row>
    <row r="43">
      <c r="A43" s="39" t="s">
        <v>11</v>
      </c>
      <c r="B43" s="39" t="s">
        <v>406</v>
      </c>
      <c r="C43" s="41">
        <v>2015.0</v>
      </c>
      <c r="D43" s="41" t="s">
        <v>4</v>
      </c>
      <c r="E43" s="42" t="s">
        <v>11</v>
      </c>
      <c r="F43" s="41">
        <v>0.101657797</v>
      </c>
    </row>
    <row r="44">
      <c r="A44" s="39" t="s">
        <v>12</v>
      </c>
      <c r="B44" s="39" t="s">
        <v>405</v>
      </c>
      <c r="C44" s="41">
        <v>2015.0</v>
      </c>
      <c r="D44" s="41" t="s">
        <v>4</v>
      </c>
      <c r="E44" s="42" t="s">
        <v>11</v>
      </c>
      <c r="F44" s="41">
        <v>0.303857184</v>
      </c>
    </row>
    <row r="45">
      <c r="A45" s="39" t="s">
        <v>13</v>
      </c>
      <c r="B45" s="39" t="s">
        <v>410</v>
      </c>
      <c r="C45" s="41">
        <v>2015.0</v>
      </c>
      <c r="D45" s="41" t="s">
        <v>4</v>
      </c>
      <c r="E45" s="42" t="s">
        <v>11</v>
      </c>
      <c r="F45" s="41">
        <v>0.14014736</v>
      </c>
    </row>
    <row r="46">
      <c r="A46" s="39" t="s">
        <v>14</v>
      </c>
      <c r="B46" s="39" t="s">
        <v>412</v>
      </c>
      <c r="C46" s="41">
        <v>2015.0</v>
      </c>
      <c r="D46" s="41" t="s">
        <v>4</v>
      </c>
      <c r="E46" s="42" t="s">
        <v>11</v>
      </c>
      <c r="F46" s="41">
        <v>0.207694189</v>
      </c>
    </row>
    <row r="47">
      <c r="A47" s="39" t="s">
        <v>15</v>
      </c>
      <c r="B47" s="39" t="s">
        <v>411</v>
      </c>
      <c r="C47" s="41">
        <v>2015.0</v>
      </c>
      <c r="D47" s="41" t="s">
        <v>4</v>
      </c>
      <c r="E47" s="42" t="s">
        <v>11</v>
      </c>
      <c r="F47" s="41">
        <v>4.051116967</v>
      </c>
    </row>
    <row r="48">
      <c r="A48" s="39" t="s">
        <v>16</v>
      </c>
      <c r="B48" s="39" t="s">
        <v>413</v>
      </c>
      <c r="C48" s="41">
        <v>2015.0</v>
      </c>
      <c r="D48" s="41" t="s">
        <v>4</v>
      </c>
      <c r="E48" s="42" t="s">
        <v>11</v>
      </c>
      <c r="F48" s="41">
        <v>1.334052975</v>
      </c>
    </row>
    <row r="49">
      <c r="A49" s="39" t="s">
        <v>17</v>
      </c>
      <c r="B49" s="39" t="s">
        <v>414</v>
      </c>
      <c r="C49" s="41">
        <v>2015.0</v>
      </c>
      <c r="D49" s="41" t="s">
        <v>4</v>
      </c>
      <c r="E49" s="42" t="s">
        <v>11</v>
      </c>
      <c r="F49" s="41">
        <v>0.001</v>
      </c>
    </row>
    <row r="50">
      <c r="A50" s="39" t="s">
        <v>18</v>
      </c>
      <c r="B50" s="39" t="s">
        <v>415</v>
      </c>
      <c r="C50" s="41">
        <v>2015.0</v>
      </c>
      <c r="D50" s="41" t="s">
        <v>4</v>
      </c>
      <c r="E50" s="42" t="s">
        <v>11</v>
      </c>
      <c r="F50" s="41">
        <v>0.156204055</v>
      </c>
    </row>
    <row r="51">
      <c r="A51" s="39" t="s">
        <v>19</v>
      </c>
      <c r="B51" s="39" t="s">
        <v>416</v>
      </c>
      <c r="C51" s="41">
        <v>2015.0</v>
      </c>
      <c r="D51" s="41" t="s">
        <v>4</v>
      </c>
      <c r="E51" s="42" t="s">
        <v>11</v>
      </c>
      <c r="F51" s="41">
        <v>0.522735034</v>
      </c>
    </row>
    <row r="52">
      <c r="A52" s="39" t="s">
        <v>20</v>
      </c>
      <c r="B52" s="39" t="s">
        <v>417</v>
      </c>
      <c r="C52" s="41">
        <v>2015.0</v>
      </c>
      <c r="D52" s="41" t="s">
        <v>4</v>
      </c>
      <c r="E52" s="42" t="s">
        <v>11</v>
      </c>
      <c r="F52" s="41">
        <v>1.836900255</v>
      </c>
    </row>
    <row r="53">
      <c r="A53" s="39" t="s">
        <v>21</v>
      </c>
      <c r="B53" s="39" t="s">
        <v>419</v>
      </c>
      <c r="C53" s="41">
        <v>2015.0</v>
      </c>
      <c r="D53" s="41" t="s">
        <v>4</v>
      </c>
      <c r="E53" s="42" t="s">
        <v>11</v>
      </c>
      <c r="F53" s="41">
        <v>0.495067045</v>
      </c>
    </row>
    <row r="54">
      <c r="A54" s="39" t="s">
        <v>22</v>
      </c>
      <c r="B54" s="39" t="s">
        <v>420</v>
      </c>
      <c r="C54" s="41">
        <v>2015.0</v>
      </c>
      <c r="D54" s="41" t="s">
        <v>4</v>
      </c>
      <c r="E54" s="42" t="s">
        <v>11</v>
      </c>
      <c r="F54" s="41">
        <v>0.447590219</v>
      </c>
    </row>
    <row r="55">
      <c r="A55" s="39" t="s">
        <v>23</v>
      </c>
      <c r="B55" s="39" t="s">
        <v>421</v>
      </c>
      <c r="C55" s="41">
        <v>2015.0</v>
      </c>
      <c r="D55" s="41" t="s">
        <v>4</v>
      </c>
      <c r="E55" s="42" t="s">
        <v>11</v>
      </c>
      <c r="F55" s="41">
        <v>4.461642739</v>
      </c>
    </row>
    <row r="56">
      <c r="A56" s="39" t="s">
        <v>24</v>
      </c>
      <c r="B56" s="39" t="s">
        <v>422</v>
      </c>
      <c r="C56" s="41">
        <v>2015.0</v>
      </c>
      <c r="D56" s="41" t="s">
        <v>4</v>
      </c>
      <c r="E56" s="42" t="s">
        <v>11</v>
      </c>
      <c r="F56" s="41">
        <v>0.939352182</v>
      </c>
    </row>
    <row r="57">
      <c r="A57" s="39" t="s">
        <v>25</v>
      </c>
      <c r="B57" s="39" t="s">
        <v>423</v>
      </c>
      <c r="C57" s="41">
        <v>2015.0</v>
      </c>
      <c r="D57" s="41" t="s">
        <v>4</v>
      </c>
      <c r="E57" s="42" t="s">
        <v>11</v>
      </c>
      <c r="F57" s="41">
        <v>0.111757892</v>
      </c>
    </row>
    <row r="58">
      <c r="A58" s="39" t="s">
        <v>26</v>
      </c>
      <c r="B58" s="39" t="s">
        <v>424</v>
      </c>
      <c r="C58" s="41">
        <v>2015.0</v>
      </c>
      <c r="D58" s="41" t="s">
        <v>4</v>
      </c>
      <c r="E58" s="42" t="s">
        <v>11</v>
      </c>
      <c r="F58" s="41">
        <v>0.316830254</v>
      </c>
    </row>
    <row r="59">
      <c r="A59" s="39" t="s">
        <v>27</v>
      </c>
      <c r="B59" s="39" t="s">
        <v>426</v>
      </c>
      <c r="C59" s="41">
        <v>2015.0</v>
      </c>
      <c r="D59" s="41" t="s">
        <v>4</v>
      </c>
      <c r="E59" s="42" t="s">
        <v>11</v>
      </c>
      <c r="F59" s="41">
        <v>4.460655742</v>
      </c>
    </row>
    <row r="60">
      <c r="A60" s="39" t="s">
        <v>28</v>
      </c>
      <c r="B60" s="39" t="s">
        <v>425</v>
      </c>
      <c r="C60" s="41">
        <v>2015.0</v>
      </c>
      <c r="D60" s="41" t="s">
        <v>4</v>
      </c>
      <c r="E60" s="42" t="s">
        <v>11</v>
      </c>
      <c r="F60" s="41">
        <v>0.876379951</v>
      </c>
    </row>
    <row r="61">
      <c r="A61" s="39" t="s">
        <v>29</v>
      </c>
      <c r="B61" s="39" t="s">
        <v>427</v>
      </c>
      <c r="C61" s="41">
        <v>2015.0</v>
      </c>
      <c r="D61" s="41" t="s">
        <v>4</v>
      </c>
      <c r="E61" s="42" t="s">
        <v>11</v>
      </c>
      <c r="F61" s="41">
        <v>0.735186611</v>
      </c>
    </row>
    <row r="62">
      <c r="A62" s="39" t="s">
        <v>30</v>
      </c>
      <c r="B62" s="39" t="s">
        <v>428</v>
      </c>
      <c r="C62" s="41">
        <v>2015.0</v>
      </c>
      <c r="D62" s="41" t="s">
        <v>4</v>
      </c>
      <c r="E62" s="42" t="s">
        <v>11</v>
      </c>
      <c r="F62" s="41">
        <v>5.925903994</v>
      </c>
    </row>
    <row r="63">
      <c r="A63" s="39" t="s">
        <v>31</v>
      </c>
      <c r="B63" s="39" t="s">
        <v>429</v>
      </c>
      <c r="C63" s="41">
        <v>2015.0</v>
      </c>
      <c r="D63" s="41" t="s">
        <v>4</v>
      </c>
      <c r="E63" s="42" t="s">
        <v>11</v>
      </c>
      <c r="F63" s="41">
        <v>1.637601909</v>
      </c>
    </row>
    <row r="64">
      <c r="A64" s="39" t="s">
        <v>32</v>
      </c>
      <c r="B64" s="39" t="s">
        <v>430</v>
      </c>
      <c r="C64" s="41">
        <v>2015.0</v>
      </c>
      <c r="D64" s="41" t="s">
        <v>4</v>
      </c>
      <c r="E64" s="42" t="s">
        <v>11</v>
      </c>
      <c r="F64" s="41">
        <v>0.045671682</v>
      </c>
    </row>
    <row r="65">
      <c r="A65" s="39" t="s">
        <v>33</v>
      </c>
      <c r="B65" s="39" t="s">
        <v>431</v>
      </c>
      <c r="C65" s="41">
        <v>2015.0</v>
      </c>
      <c r="D65" s="41" t="s">
        <v>4</v>
      </c>
      <c r="E65" s="42" t="s">
        <v>11</v>
      </c>
      <c r="F65" s="41">
        <v>5.59437169</v>
      </c>
    </row>
    <row r="66">
      <c r="A66" s="39" t="s">
        <v>34</v>
      </c>
      <c r="B66" s="39" t="s">
        <v>432</v>
      </c>
      <c r="C66" s="41">
        <v>2015.0</v>
      </c>
      <c r="D66" s="41" t="s">
        <v>4</v>
      </c>
      <c r="E66" s="42" t="s">
        <v>11</v>
      </c>
      <c r="F66" s="41">
        <v>5.423782276</v>
      </c>
    </row>
    <row r="67">
      <c r="A67" s="39" t="s">
        <v>35</v>
      </c>
      <c r="B67" s="39" t="s">
        <v>433</v>
      </c>
      <c r="C67" s="41">
        <v>2015.0</v>
      </c>
      <c r="D67" s="41" t="s">
        <v>4</v>
      </c>
      <c r="E67" s="42" t="s">
        <v>11</v>
      </c>
      <c r="F67" s="41">
        <v>0.093808161</v>
      </c>
    </row>
    <row r="68">
      <c r="A68" s="40" t="s">
        <v>4</v>
      </c>
      <c r="B68" s="39" t="s">
        <v>401</v>
      </c>
      <c r="C68" s="41">
        <v>2016.0</v>
      </c>
      <c r="D68" s="41" t="s">
        <v>4</v>
      </c>
      <c r="E68" s="42" t="s">
        <v>11</v>
      </c>
      <c r="F68" s="31">
        <v>0.3602940339</v>
      </c>
    </row>
    <row r="69">
      <c r="A69" s="39" t="s">
        <v>5</v>
      </c>
      <c r="B69" s="39" t="s">
        <v>402</v>
      </c>
      <c r="C69" s="41">
        <v>2016.0</v>
      </c>
      <c r="D69" s="41" t="s">
        <v>4</v>
      </c>
      <c r="E69" s="42" t="s">
        <v>11</v>
      </c>
      <c r="F69" s="31">
        <v>1.9888249109</v>
      </c>
    </row>
    <row r="70">
      <c r="A70" s="39" t="s">
        <v>6</v>
      </c>
      <c r="B70" s="39" t="s">
        <v>403</v>
      </c>
      <c r="C70" s="41">
        <v>2016.0</v>
      </c>
      <c r="D70" s="41" t="s">
        <v>4</v>
      </c>
      <c r="E70" s="42" t="s">
        <v>11</v>
      </c>
      <c r="F70" s="31">
        <v>1.886384879</v>
      </c>
    </row>
    <row r="71">
      <c r="A71" s="39" t="s">
        <v>7</v>
      </c>
      <c r="B71" s="39" t="s">
        <v>404</v>
      </c>
      <c r="C71" s="41">
        <v>2016.0</v>
      </c>
      <c r="D71" s="41" t="s">
        <v>4</v>
      </c>
      <c r="E71" s="42" t="s">
        <v>11</v>
      </c>
      <c r="F71" s="31">
        <v>3.0895488615</v>
      </c>
    </row>
    <row r="72">
      <c r="A72" s="39" t="s">
        <v>8</v>
      </c>
      <c r="B72" s="39" t="s">
        <v>408</v>
      </c>
      <c r="C72" s="41">
        <v>2016.0</v>
      </c>
      <c r="D72" s="41" t="s">
        <v>4</v>
      </c>
      <c r="E72" s="42" t="s">
        <v>11</v>
      </c>
      <c r="F72" s="31">
        <v>0.2286211486</v>
      </c>
    </row>
    <row r="73">
      <c r="A73" s="39" t="s">
        <v>9</v>
      </c>
      <c r="B73" s="39" t="s">
        <v>409</v>
      </c>
      <c r="C73" s="41">
        <v>2016.0</v>
      </c>
      <c r="D73" s="41" t="s">
        <v>4</v>
      </c>
      <c r="E73" s="42" t="s">
        <v>11</v>
      </c>
      <c r="F73" s="31">
        <v>1.4010961121</v>
      </c>
    </row>
    <row r="74">
      <c r="A74" s="39" t="s">
        <v>10</v>
      </c>
      <c r="B74" s="39" t="s">
        <v>407</v>
      </c>
      <c r="C74" s="41">
        <v>2016.0</v>
      </c>
      <c r="D74" s="41" t="s">
        <v>4</v>
      </c>
      <c r="E74" s="42" t="s">
        <v>11</v>
      </c>
      <c r="F74" s="31">
        <v>2.3915463234</v>
      </c>
    </row>
    <row r="75">
      <c r="A75" s="39" t="s">
        <v>11</v>
      </c>
      <c r="B75" s="39" t="s">
        <v>406</v>
      </c>
      <c r="C75" s="41">
        <v>2016.0</v>
      </c>
      <c r="D75" s="41" t="s">
        <v>4</v>
      </c>
      <c r="E75" s="42" t="s">
        <v>11</v>
      </c>
      <c r="F75" s="31">
        <v>0.2431431572</v>
      </c>
    </row>
    <row r="76">
      <c r="A76" s="39" t="s">
        <v>12</v>
      </c>
      <c r="B76" s="39" t="s">
        <v>405</v>
      </c>
      <c r="C76" s="41">
        <v>2016.0</v>
      </c>
      <c r="D76" s="41" t="s">
        <v>4</v>
      </c>
      <c r="E76" s="42" t="s">
        <v>11</v>
      </c>
      <c r="F76" s="31">
        <v>0.4793472259</v>
      </c>
    </row>
    <row r="77">
      <c r="A77" s="39" t="s">
        <v>13</v>
      </c>
      <c r="B77" s="39" t="s">
        <v>410</v>
      </c>
      <c r="C77" s="41">
        <v>2016.0</v>
      </c>
      <c r="D77" s="41" t="s">
        <v>4</v>
      </c>
      <c r="E77" s="42" t="s">
        <v>11</v>
      </c>
      <c r="F77" s="31">
        <v>0.3443500201</v>
      </c>
    </row>
    <row r="78">
      <c r="A78" s="39" t="s">
        <v>14</v>
      </c>
      <c r="B78" s="39" t="s">
        <v>412</v>
      </c>
      <c r="C78" s="41">
        <v>2016.0</v>
      </c>
      <c r="D78" s="41" t="s">
        <v>4</v>
      </c>
      <c r="E78" s="42" t="s">
        <v>11</v>
      </c>
      <c r="F78" s="31">
        <v>0.5762434466</v>
      </c>
    </row>
    <row r="79">
      <c r="A79" s="39" t="s">
        <v>15</v>
      </c>
      <c r="B79" s="39" t="s">
        <v>411</v>
      </c>
      <c r="C79" s="41">
        <v>2016.0</v>
      </c>
      <c r="D79" s="41" t="s">
        <v>4</v>
      </c>
      <c r="E79" s="42" t="s">
        <v>11</v>
      </c>
      <c r="F79" s="31">
        <v>3.3731320911</v>
      </c>
    </row>
    <row r="80">
      <c r="A80" s="39" t="s">
        <v>16</v>
      </c>
      <c r="B80" s="39" t="s">
        <v>413</v>
      </c>
      <c r="C80" s="41">
        <v>2016.0</v>
      </c>
      <c r="D80" s="41" t="s">
        <v>4</v>
      </c>
      <c r="E80" s="42" t="s">
        <v>11</v>
      </c>
      <c r="F80" s="31">
        <v>1.9291379266</v>
      </c>
    </row>
    <row r="81">
      <c r="A81" s="39" t="s">
        <v>17</v>
      </c>
      <c r="B81" s="39" t="s">
        <v>414</v>
      </c>
      <c r="C81" s="41">
        <v>2016.0</v>
      </c>
      <c r="D81" s="41" t="s">
        <v>4</v>
      </c>
      <c r="E81" s="42" t="s">
        <v>11</v>
      </c>
      <c r="F81" s="31">
        <v>0.1864932994</v>
      </c>
    </row>
    <row r="82">
      <c r="A82" s="39" t="s">
        <v>18</v>
      </c>
      <c r="B82" s="39" t="s">
        <v>415</v>
      </c>
      <c r="C82" s="41">
        <v>2016.0</v>
      </c>
      <c r="D82" s="41" t="s">
        <v>4</v>
      </c>
      <c r="E82" s="42" t="s">
        <v>11</v>
      </c>
      <c r="F82" s="31">
        <v>0.9132300805</v>
      </c>
    </row>
    <row r="83">
      <c r="A83" s="39" t="s">
        <v>19</v>
      </c>
      <c r="B83" s="39" t="s">
        <v>416</v>
      </c>
      <c r="C83" s="41">
        <v>2016.0</v>
      </c>
      <c r="D83" s="41" t="s">
        <v>4</v>
      </c>
      <c r="E83" s="42" t="s">
        <v>11</v>
      </c>
      <c r="F83" s="31">
        <v>1.6023427775</v>
      </c>
    </row>
    <row r="84">
      <c r="A84" s="39" t="s">
        <v>20</v>
      </c>
      <c r="B84" s="39" t="s">
        <v>417</v>
      </c>
      <c r="C84" s="41">
        <v>2016.0</v>
      </c>
      <c r="D84" s="41" t="s">
        <v>4</v>
      </c>
      <c r="E84" s="42" t="s">
        <v>11</v>
      </c>
      <c r="F84" s="31">
        <v>1.3032818504</v>
      </c>
    </row>
    <row r="85">
      <c r="A85" s="39" t="s">
        <v>21</v>
      </c>
      <c r="B85" s="39" t="s">
        <v>419</v>
      </c>
      <c r="C85" s="41">
        <v>2016.0</v>
      </c>
      <c r="D85" s="41" t="s">
        <v>4</v>
      </c>
      <c r="E85" s="42" t="s">
        <v>11</v>
      </c>
      <c r="F85" s="31">
        <v>0.8554954406</v>
      </c>
    </row>
    <row r="86">
      <c r="A86" s="39" t="s">
        <v>22</v>
      </c>
      <c r="B86" s="39" t="s">
        <v>420</v>
      </c>
      <c r="C86" s="41">
        <v>2016.0</v>
      </c>
      <c r="D86" s="41" t="s">
        <v>4</v>
      </c>
      <c r="E86" s="42" t="s">
        <v>11</v>
      </c>
      <c r="F86" s="31">
        <v>1.0809288202</v>
      </c>
    </row>
    <row r="87">
      <c r="A87" s="39" t="s">
        <v>23</v>
      </c>
      <c r="B87" s="39" t="s">
        <v>421</v>
      </c>
      <c r="C87" s="41">
        <v>2016.0</v>
      </c>
      <c r="D87" s="41" t="s">
        <v>4</v>
      </c>
      <c r="E87" s="42" t="s">
        <v>11</v>
      </c>
      <c r="F87" s="31">
        <v>8.7442916716</v>
      </c>
    </row>
    <row r="88">
      <c r="A88" s="39" t="s">
        <v>24</v>
      </c>
      <c r="B88" s="39" t="s">
        <v>422</v>
      </c>
      <c r="C88" s="41">
        <v>2016.0</v>
      </c>
      <c r="D88" s="41" t="s">
        <v>4</v>
      </c>
      <c r="E88" s="42" t="s">
        <v>11</v>
      </c>
      <c r="F88" s="31">
        <v>0.9705524991</v>
      </c>
    </row>
    <row r="89">
      <c r="A89" s="39" t="s">
        <v>25</v>
      </c>
      <c r="B89" s="39" t="s">
        <v>423</v>
      </c>
      <c r="C89" s="41">
        <v>2016.0</v>
      </c>
      <c r="D89" s="41" t="s">
        <v>4</v>
      </c>
      <c r="E89" s="42" t="s">
        <v>11</v>
      </c>
      <c r="F89" s="31">
        <v>0.7500474171</v>
      </c>
    </row>
    <row r="90">
      <c r="A90" s="39" t="s">
        <v>26</v>
      </c>
      <c r="B90" s="39" t="s">
        <v>424</v>
      </c>
      <c r="C90" s="41">
        <v>2016.0</v>
      </c>
      <c r="D90" s="41" t="s">
        <v>4</v>
      </c>
      <c r="E90" s="42" t="s">
        <v>11</v>
      </c>
      <c r="F90" s="31">
        <v>0.9094835805</v>
      </c>
    </row>
    <row r="91">
      <c r="A91" s="39" t="s">
        <v>27</v>
      </c>
      <c r="B91" s="39" t="s">
        <v>426</v>
      </c>
      <c r="C91" s="41">
        <v>2016.0</v>
      </c>
      <c r="D91" s="41" t="s">
        <v>4</v>
      </c>
      <c r="E91" s="42" t="s">
        <v>11</v>
      </c>
      <c r="F91" s="31">
        <v>2.9701721702</v>
      </c>
    </row>
    <row r="92">
      <c r="A92" s="39" t="s">
        <v>28</v>
      </c>
      <c r="B92" s="39" t="s">
        <v>425</v>
      </c>
      <c r="C92" s="41">
        <v>2016.0</v>
      </c>
      <c r="D92" s="41" t="s">
        <v>4</v>
      </c>
      <c r="E92" s="42" t="s">
        <v>11</v>
      </c>
      <c r="F92" s="31">
        <v>1.8023486127</v>
      </c>
    </row>
    <row r="93">
      <c r="A93" s="39" t="s">
        <v>29</v>
      </c>
      <c r="B93" s="39" t="s">
        <v>427</v>
      </c>
      <c r="C93" s="41">
        <v>2016.0</v>
      </c>
      <c r="D93" s="41" t="s">
        <v>4</v>
      </c>
      <c r="E93" s="42" t="s">
        <v>11</v>
      </c>
      <c r="F93" s="31">
        <v>1.7448529686</v>
      </c>
    </row>
    <row r="94">
      <c r="A94" s="39" t="s">
        <v>30</v>
      </c>
      <c r="B94" s="39" t="s">
        <v>428</v>
      </c>
      <c r="C94" s="41">
        <v>2016.0</v>
      </c>
      <c r="D94" s="41" t="s">
        <v>4</v>
      </c>
      <c r="E94" s="42" t="s">
        <v>11</v>
      </c>
      <c r="F94" s="31">
        <v>4.0046128091</v>
      </c>
    </row>
    <row r="95">
      <c r="A95" s="39" t="s">
        <v>31</v>
      </c>
      <c r="B95" s="39" t="s">
        <v>429</v>
      </c>
      <c r="C95" s="41">
        <v>2016.0</v>
      </c>
      <c r="D95" s="41" t="s">
        <v>4</v>
      </c>
      <c r="E95" s="42" t="s">
        <v>11</v>
      </c>
      <c r="F95" s="31">
        <v>1.2761782398</v>
      </c>
    </row>
    <row r="96">
      <c r="A96" s="39" t="s">
        <v>32</v>
      </c>
      <c r="B96" s="39" t="s">
        <v>430</v>
      </c>
      <c r="C96" s="41">
        <v>2016.0</v>
      </c>
      <c r="D96" s="41" t="s">
        <v>4</v>
      </c>
      <c r="E96" s="42" t="s">
        <v>11</v>
      </c>
      <c r="F96" s="31">
        <v>0.3371162914</v>
      </c>
    </row>
    <row r="97">
      <c r="A97" s="39" t="s">
        <v>33</v>
      </c>
      <c r="B97" s="39" t="s">
        <v>431</v>
      </c>
      <c r="C97" s="41">
        <v>2016.0</v>
      </c>
      <c r="D97" s="41" t="s">
        <v>4</v>
      </c>
      <c r="E97" s="42" t="s">
        <v>11</v>
      </c>
      <c r="F97" s="31">
        <v>3.5628101709</v>
      </c>
    </row>
    <row r="98">
      <c r="A98" s="39" t="s">
        <v>34</v>
      </c>
      <c r="B98" s="39" t="s">
        <v>432</v>
      </c>
      <c r="C98" s="41">
        <v>2016.0</v>
      </c>
      <c r="D98" s="41" t="s">
        <v>4</v>
      </c>
      <c r="E98" s="42" t="s">
        <v>11</v>
      </c>
      <c r="F98" s="31">
        <v>2.6201246484</v>
      </c>
    </row>
    <row r="99">
      <c r="A99" s="39" t="s">
        <v>35</v>
      </c>
      <c r="B99" s="39" t="s">
        <v>433</v>
      </c>
      <c r="C99" s="41">
        <v>2016.0</v>
      </c>
      <c r="D99" s="41" t="s">
        <v>4</v>
      </c>
      <c r="E99" s="42" t="s">
        <v>11</v>
      </c>
      <c r="F99" s="31">
        <v>0.4443362958</v>
      </c>
    </row>
    <row r="100">
      <c r="A100" s="40" t="s">
        <v>3</v>
      </c>
      <c r="B100" s="39" t="s">
        <v>418</v>
      </c>
      <c r="C100" s="41">
        <v>2016.0</v>
      </c>
      <c r="D100" s="41" t="s">
        <v>4</v>
      </c>
      <c r="E100" s="42" t="s">
        <v>11</v>
      </c>
      <c r="F100" s="49">
        <v>1.6212491496</v>
      </c>
    </row>
    <row r="101">
      <c r="A101" s="40" t="s">
        <v>4</v>
      </c>
      <c r="B101" s="39" t="s">
        <v>401</v>
      </c>
      <c r="C101" s="41">
        <v>2018.0</v>
      </c>
      <c r="D101" s="41" t="s">
        <v>4</v>
      </c>
      <c r="E101" s="42" t="s">
        <v>11</v>
      </c>
      <c r="F101" s="31">
        <v>0.199734173</v>
      </c>
    </row>
    <row r="102">
      <c r="A102" s="39" t="s">
        <v>5</v>
      </c>
      <c r="B102" s="39" t="s">
        <v>402</v>
      </c>
      <c r="C102" s="41">
        <v>2018.0</v>
      </c>
      <c r="D102" s="41" t="s">
        <v>4</v>
      </c>
      <c r="E102" s="42" t="s">
        <v>11</v>
      </c>
      <c r="F102" s="31">
        <v>1.7991753968</v>
      </c>
    </row>
    <row r="103">
      <c r="A103" s="39" t="s">
        <v>6</v>
      </c>
      <c r="B103" s="39" t="s">
        <v>403</v>
      </c>
      <c r="C103" s="41">
        <v>2018.0</v>
      </c>
      <c r="D103" s="41" t="s">
        <v>4</v>
      </c>
      <c r="E103" s="42" t="s">
        <v>11</v>
      </c>
      <c r="F103" s="31">
        <v>1.6991037435</v>
      </c>
    </row>
    <row r="104">
      <c r="A104" s="39" t="s">
        <v>7</v>
      </c>
      <c r="B104" s="39" t="s">
        <v>404</v>
      </c>
      <c r="C104" s="41">
        <v>2018.0</v>
      </c>
      <c r="D104" s="41" t="s">
        <v>4</v>
      </c>
      <c r="E104" s="42" t="s">
        <v>11</v>
      </c>
      <c r="F104" s="31">
        <v>1.6278512114</v>
      </c>
    </row>
    <row r="105">
      <c r="A105" s="39" t="s">
        <v>8</v>
      </c>
      <c r="B105" s="39" t="s">
        <v>408</v>
      </c>
      <c r="C105" s="41">
        <v>2018.0</v>
      </c>
      <c r="D105" s="41" t="s">
        <v>4</v>
      </c>
      <c r="E105" s="42" t="s">
        <v>11</v>
      </c>
      <c r="F105" s="31">
        <v>0.5089345486</v>
      </c>
    </row>
    <row r="106">
      <c r="A106" s="39" t="s">
        <v>9</v>
      </c>
      <c r="B106" s="39" t="s">
        <v>409</v>
      </c>
      <c r="C106" s="41">
        <v>2018.0</v>
      </c>
      <c r="D106" s="41" t="s">
        <v>4</v>
      </c>
      <c r="E106" s="42" t="s">
        <v>11</v>
      </c>
      <c r="F106" s="31">
        <v>1.0210985526</v>
      </c>
    </row>
    <row r="107">
      <c r="A107" s="39" t="s">
        <v>10</v>
      </c>
      <c r="B107" s="39" t="s">
        <v>407</v>
      </c>
      <c r="C107" s="41">
        <v>2018.0</v>
      </c>
      <c r="D107" s="41" t="s">
        <v>4</v>
      </c>
      <c r="E107" s="42" t="s">
        <v>11</v>
      </c>
      <c r="F107" s="31">
        <v>2.1278571503</v>
      </c>
    </row>
    <row r="108">
      <c r="A108" s="39" t="s">
        <v>11</v>
      </c>
      <c r="B108" s="39" t="s">
        <v>406</v>
      </c>
      <c r="C108" s="41">
        <v>2018.0</v>
      </c>
      <c r="D108" s="41" t="s">
        <v>4</v>
      </c>
      <c r="E108" s="42" t="s">
        <v>11</v>
      </c>
      <c r="F108" s="31">
        <v>0.5518191808</v>
      </c>
    </row>
    <row r="109">
      <c r="A109" s="39" t="s">
        <v>12</v>
      </c>
      <c r="B109" s="39" t="s">
        <v>405</v>
      </c>
      <c r="C109" s="41">
        <v>2018.0</v>
      </c>
      <c r="D109" s="41" t="s">
        <v>4</v>
      </c>
      <c r="E109" s="42" t="s">
        <v>11</v>
      </c>
      <c r="F109" s="31">
        <v>0.9265829964</v>
      </c>
    </row>
    <row r="110">
      <c r="A110" s="39" t="s">
        <v>13</v>
      </c>
      <c r="B110" s="39" t="s">
        <v>410</v>
      </c>
      <c r="C110" s="41">
        <v>2018.0</v>
      </c>
      <c r="D110" s="41" t="s">
        <v>4</v>
      </c>
      <c r="E110" s="42" t="s">
        <v>11</v>
      </c>
      <c r="F110" s="31">
        <v>0.3353157771</v>
      </c>
    </row>
    <row r="111">
      <c r="A111" s="39" t="s">
        <v>14</v>
      </c>
      <c r="B111" s="39" t="s">
        <v>412</v>
      </c>
      <c r="C111" s="41">
        <v>2018.0</v>
      </c>
      <c r="D111" s="41" t="s">
        <v>4</v>
      </c>
      <c r="E111" s="42" t="s">
        <v>11</v>
      </c>
      <c r="F111" s="31">
        <v>0.3669601206</v>
      </c>
    </row>
    <row r="112">
      <c r="A112" s="39" t="s">
        <v>15</v>
      </c>
      <c r="B112" s="39" t="s">
        <v>411</v>
      </c>
      <c r="C112" s="41">
        <v>2018.0</v>
      </c>
      <c r="D112" s="41" t="s">
        <v>4</v>
      </c>
      <c r="E112" s="42" t="s">
        <v>11</v>
      </c>
      <c r="F112" s="31">
        <v>2.718767893</v>
      </c>
    </row>
    <row r="113">
      <c r="A113" s="39" t="s">
        <v>16</v>
      </c>
      <c r="B113" s="39" t="s">
        <v>413</v>
      </c>
      <c r="C113" s="41">
        <v>2018.0</v>
      </c>
      <c r="D113" s="41" t="s">
        <v>4</v>
      </c>
      <c r="E113" s="42" t="s">
        <v>11</v>
      </c>
      <c r="F113" s="31">
        <v>1.2871678298</v>
      </c>
    </row>
    <row r="114">
      <c r="A114" s="39" t="s">
        <v>17</v>
      </c>
      <c r="B114" s="39" t="s">
        <v>414</v>
      </c>
      <c r="C114" s="41">
        <v>2018.0</v>
      </c>
      <c r="D114" s="41" t="s">
        <v>4</v>
      </c>
      <c r="E114" s="42" t="s">
        <v>11</v>
      </c>
      <c r="F114" s="31">
        <v>0.6065748378</v>
      </c>
    </row>
    <row r="115">
      <c r="A115" s="39" t="s">
        <v>18</v>
      </c>
      <c r="B115" s="39" t="s">
        <v>415</v>
      </c>
      <c r="C115" s="41">
        <v>2018.0</v>
      </c>
      <c r="D115" s="41" t="s">
        <v>4</v>
      </c>
      <c r="E115" s="42" t="s">
        <v>11</v>
      </c>
      <c r="F115" s="31">
        <v>0.286098427</v>
      </c>
    </row>
    <row r="116">
      <c r="A116" s="39" t="s">
        <v>19</v>
      </c>
      <c r="B116" s="39" t="s">
        <v>416</v>
      </c>
      <c r="C116" s="41">
        <v>2018.0</v>
      </c>
      <c r="D116" s="41" t="s">
        <v>4</v>
      </c>
      <c r="E116" s="42" t="s">
        <v>11</v>
      </c>
      <c r="F116" s="31">
        <v>0.7828447207</v>
      </c>
    </row>
    <row r="117">
      <c r="A117" s="39" t="s">
        <v>20</v>
      </c>
      <c r="B117" s="39" t="s">
        <v>417</v>
      </c>
      <c r="C117" s="41">
        <v>2018.0</v>
      </c>
      <c r="D117" s="41" t="s">
        <v>4</v>
      </c>
      <c r="E117" s="42" t="s">
        <v>11</v>
      </c>
      <c r="F117" s="31">
        <v>1.6425972824</v>
      </c>
    </row>
    <row r="118">
      <c r="A118" s="39" t="s">
        <v>21</v>
      </c>
      <c r="B118" s="39" t="s">
        <v>419</v>
      </c>
      <c r="C118" s="41">
        <v>2018.0</v>
      </c>
      <c r="D118" s="41" t="s">
        <v>4</v>
      </c>
      <c r="E118" s="42" t="s">
        <v>11</v>
      </c>
      <c r="F118" s="31">
        <v>1.0381922509</v>
      </c>
    </row>
    <row r="119">
      <c r="A119" s="39" t="s">
        <v>22</v>
      </c>
      <c r="B119" s="39" t="s">
        <v>420</v>
      </c>
      <c r="C119" s="41">
        <v>2018.0</v>
      </c>
      <c r="D119" s="41" t="s">
        <v>4</v>
      </c>
      <c r="E119" s="42" t="s">
        <v>11</v>
      </c>
      <c r="F119" s="31">
        <v>0.6265600391</v>
      </c>
    </row>
    <row r="120">
      <c r="A120" s="39" t="s">
        <v>23</v>
      </c>
      <c r="B120" s="39" t="s">
        <v>421</v>
      </c>
      <c r="C120" s="41">
        <v>2018.0</v>
      </c>
      <c r="D120" s="41" t="s">
        <v>4</v>
      </c>
      <c r="E120" s="42" t="s">
        <v>11</v>
      </c>
      <c r="F120" s="31">
        <v>5.7292525409</v>
      </c>
    </row>
    <row r="121">
      <c r="A121" s="39" t="s">
        <v>24</v>
      </c>
      <c r="B121" s="39" t="s">
        <v>422</v>
      </c>
      <c r="C121" s="41">
        <v>2018.0</v>
      </c>
      <c r="D121" s="41" t="s">
        <v>4</v>
      </c>
      <c r="E121" s="42" t="s">
        <v>11</v>
      </c>
      <c r="F121" s="31">
        <v>0.6656485475</v>
      </c>
    </row>
    <row r="122">
      <c r="A122" s="39" t="s">
        <v>25</v>
      </c>
      <c r="B122" s="39" t="s">
        <v>423</v>
      </c>
      <c r="C122" s="41">
        <v>2018.0</v>
      </c>
      <c r="D122" s="41" t="s">
        <v>4</v>
      </c>
      <c r="E122" s="42" t="s">
        <v>11</v>
      </c>
      <c r="F122" s="31">
        <v>0.7265741677</v>
      </c>
    </row>
    <row r="123">
      <c r="A123" s="39" t="s">
        <v>26</v>
      </c>
      <c r="B123" s="39" t="s">
        <v>424</v>
      </c>
      <c r="C123" s="41">
        <v>2018.0</v>
      </c>
      <c r="D123" s="41" t="s">
        <v>4</v>
      </c>
      <c r="E123" s="42" t="s">
        <v>11</v>
      </c>
      <c r="F123" s="31">
        <v>2.8987909823</v>
      </c>
    </row>
    <row r="124">
      <c r="A124" s="39" t="s">
        <v>27</v>
      </c>
      <c r="B124" s="39" t="s">
        <v>426</v>
      </c>
      <c r="C124" s="41">
        <v>2018.0</v>
      </c>
      <c r="D124" s="41" t="s">
        <v>4</v>
      </c>
      <c r="E124" s="42" t="s">
        <v>11</v>
      </c>
      <c r="F124" s="31">
        <v>2.1470025137</v>
      </c>
    </row>
    <row r="125">
      <c r="A125" s="39" t="s">
        <v>28</v>
      </c>
      <c r="B125" s="39" t="s">
        <v>425</v>
      </c>
      <c r="C125" s="41">
        <v>2018.0</v>
      </c>
      <c r="D125" s="41" t="s">
        <v>4</v>
      </c>
      <c r="E125" s="42" t="s">
        <v>11</v>
      </c>
      <c r="F125" s="31">
        <v>0.9357468311</v>
      </c>
    </row>
    <row r="126">
      <c r="A126" s="39" t="s">
        <v>29</v>
      </c>
      <c r="B126" s="39" t="s">
        <v>427</v>
      </c>
      <c r="C126" s="41">
        <v>2018.0</v>
      </c>
      <c r="D126" s="41" t="s">
        <v>4</v>
      </c>
      <c r="E126" s="42" t="s">
        <v>11</v>
      </c>
      <c r="F126" s="31">
        <v>0.9843048493</v>
      </c>
    </row>
    <row r="127">
      <c r="A127" s="39" t="s">
        <v>30</v>
      </c>
      <c r="B127" s="39" t="s">
        <v>428</v>
      </c>
      <c r="C127" s="41">
        <v>2018.0</v>
      </c>
      <c r="D127" s="41" t="s">
        <v>4</v>
      </c>
      <c r="E127" s="42" t="s">
        <v>11</v>
      </c>
      <c r="F127" s="31">
        <v>4.9111562161</v>
      </c>
    </row>
    <row r="128">
      <c r="A128" s="39" t="s">
        <v>31</v>
      </c>
      <c r="B128" s="39" t="s">
        <v>429</v>
      </c>
      <c r="C128" s="41">
        <v>2018.0</v>
      </c>
      <c r="D128" s="41" t="s">
        <v>4</v>
      </c>
      <c r="E128" s="42" t="s">
        <v>11</v>
      </c>
      <c r="F128" s="31">
        <v>0.9904792585</v>
      </c>
    </row>
    <row r="129">
      <c r="A129" s="39" t="s">
        <v>32</v>
      </c>
      <c r="B129" s="39" t="s">
        <v>430</v>
      </c>
      <c r="C129" s="41">
        <v>2018.0</v>
      </c>
      <c r="D129" s="41" t="s">
        <v>4</v>
      </c>
      <c r="E129" s="42" t="s">
        <v>11</v>
      </c>
      <c r="F129" s="31">
        <v>0.3046438641</v>
      </c>
    </row>
    <row r="130">
      <c r="A130" s="39" t="s">
        <v>33</v>
      </c>
      <c r="B130" s="39" t="s">
        <v>431</v>
      </c>
      <c r="C130" s="41">
        <v>2018.0</v>
      </c>
      <c r="D130" s="41" t="s">
        <v>4</v>
      </c>
      <c r="E130" s="42" t="s">
        <v>11</v>
      </c>
      <c r="F130" s="31">
        <v>2.5073502613</v>
      </c>
    </row>
    <row r="131">
      <c r="A131" s="39" t="s">
        <v>34</v>
      </c>
      <c r="B131" s="39" t="s">
        <v>432</v>
      </c>
      <c r="C131" s="41">
        <v>2018.0</v>
      </c>
      <c r="D131" s="41" t="s">
        <v>4</v>
      </c>
      <c r="E131" s="42" t="s">
        <v>11</v>
      </c>
      <c r="F131" s="31">
        <v>2.5514333536</v>
      </c>
    </row>
    <row r="132">
      <c r="A132" s="39" t="s">
        <v>35</v>
      </c>
      <c r="B132" s="39" t="s">
        <v>433</v>
      </c>
      <c r="C132" s="41">
        <v>2018.0</v>
      </c>
      <c r="D132" s="41" t="s">
        <v>4</v>
      </c>
      <c r="E132" s="42" t="s">
        <v>11</v>
      </c>
      <c r="F132" s="31">
        <v>0.2102160285</v>
      </c>
    </row>
    <row r="133">
      <c r="A133" s="40" t="s">
        <v>3</v>
      </c>
      <c r="B133" s="39" t="s">
        <v>418</v>
      </c>
      <c r="C133" s="41">
        <v>2018.0</v>
      </c>
      <c r="D133" s="41" t="s">
        <v>4</v>
      </c>
      <c r="E133" s="42" t="s">
        <v>11</v>
      </c>
      <c r="F133" s="49">
        <v>1.2834135722</v>
      </c>
    </row>
    <row r="134">
      <c r="A134" s="40" t="s">
        <v>4</v>
      </c>
      <c r="B134" s="39" t="s">
        <v>401</v>
      </c>
      <c r="C134" s="41">
        <v>2020.0</v>
      </c>
      <c r="D134" s="41" t="s">
        <v>4</v>
      </c>
      <c r="E134" s="42" t="s">
        <v>11</v>
      </c>
      <c r="F134" s="31">
        <v>0.5033221492</v>
      </c>
    </row>
    <row r="135">
      <c r="A135" s="39" t="s">
        <v>5</v>
      </c>
      <c r="B135" s="39" t="s">
        <v>402</v>
      </c>
      <c r="C135" s="41">
        <v>2020.0</v>
      </c>
      <c r="D135" s="41" t="s">
        <v>4</v>
      </c>
      <c r="E135" s="42" t="s">
        <v>11</v>
      </c>
      <c r="F135" s="31">
        <v>1.4700161115</v>
      </c>
    </row>
    <row r="136">
      <c r="A136" s="39" t="s">
        <v>6</v>
      </c>
      <c r="B136" s="39" t="s">
        <v>403</v>
      </c>
      <c r="C136" s="41">
        <v>2020.0</v>
      </c>
      <c r="D136" s="41" t="s">
        <v>4</v>
      </c>
      <c r="E136" s="42" t="s">
        <v>11</v>
      </c>
      <c r="F136" s="31">
        <v>1.8876525533</v>
      </c>
    </row>
    <row r="137">
      <c r="A137" s="39" t="s">
        <v>7</v>
      </c>
      <c r="B137" s="39" t="s">
        <v>404</v>
      </c>
      <c r="C137" s="41">
        <v>2020.0</v>
      </c>
      <c r="D137" s="41" t="s">
        <v>4</v>
      </c>
      <c r="E137" s="42" t="s">
        <v>11</v>
      </c>
      <c r="F137" s="31">
        <v>2.0149128373</v>
      </c>
    </row>
    <row r="138">
      <c r="A138" s="39" t="s">
        <v>8</v>
      </c>
      <c r="B138" s="39" t="s">
        <v>408</v>
      </c>
      <c r="C138" s="41">
        <v>2020.0</v>
      </c>
      <c r="D138" s="41" t="s">
        <v>4</v>
      </c>
      <c r="E138" s="42" t="s">
        <v>11</v>
      </c>
      <c r="F138" s="31">
        <v>0.4401433163</v>
      </c>
    </row>
    <row r="139">
      <c r="A139" s="39" t="s">
        <v>9</v>
      </c>
      <c r="B139" s="39" t="s">
        <v>409</v>
      </c>
      <c r="C139" s="41">
        <v>2020.0</v>
      </c>
      <c r="D139" s="41" t="s">
        <v>4</v>
      </c>
      <c r="E139" s="42" t="s">
        <v>11</v>
      </c>
      <c r="F139" s="31">
        <v>0.7205597818</v>
      </c>
    </row>
    <row r="140">
      <c r="A140" s="39" t="s">
        <v>10</v>
      </c>
      <c r="B140" s="39" t="s">
        <v>407</v>
      </c>
      <c r="C140" s="41">
        <v>2020.0</v>
      </c>
      <c r="D140" s="41" t="s">
        <v>4</v>
      </c>
      <c r="E140" s="42" t="s">
        <v>11</v>
      </c>
      <c r="F140" s="31">
        <v>2.0088648922</v>
      </c>
    </row>
    <row r="141">
      <c r="A141" s="39" t="s">
        <v>11</v>
      </c>
      <c r="B141" s="39" t="s">
        <v>406</v>
      </c>
      <c r="C141" s="41">
        <v>2020.0</v>
      </c>
      <c r="D141" s="41" t="s">
        <v>4</v>
      </c>
      <c r="E141" s="42" t="s">
        <v>11</v>
      </c>
      <c r="F141" s="31">
        <v>0.4040631071</v>
      </c>
    </row>
    <row r="142">
      <c r="A142" s="39" t="s">
        <v>12</v>
      </c>
      <c r="B142" s="39" t="s">
        <v>405</v>
      </c>
      <c r="C142" s="41">
        <v>2020.0</v>
      </c>
      <c r="D142" s="41" t="s">
        <v>4</v>
      </c>
      <c r="E142" s="42" t="s">
        <v>11</v>
      </c>
      <c r="F142" s="31">
        <v>0.5486888196</v>
      </c>
    </row>
    <row r="143">
      <c r="A143" s="39" t="s">
        <v>13</v>
      </c>
      <c r="B143" s="39" t="s">
        <v>410</v>
      </c>
      <c r="C143" s="41">
        <v>2020.0</v>
      </c>
      <c r="D143" s="41" t="s">
        <v>4</v>
      </c>
      <c r="E143" s="42" t="s">
        <v>11</v>
      </c>
      <c r="F143" s="31">
        <v>0.3613729468</v>
      </c>
    </row>
    <row r="144">
      <c r="A144" s="39" t="s">
        <v>14</v>
      </c>
      <c r="B144" s="39" t="s">
        <v>412</v>
      </c>
      <c r="C144" s="41">
        <v>2020.0</v>
      </c>
      <c r="D144" s="41" t="s">
        <v>4</v>
      </c>
      <c r="E144" s="42" t="s">
        <v>11</v>
      </c>
      <c r="F144" s="31">
        <v>0.2833960226</v>
      </c>
    </row>
    <row r="145">
      <c r="A145" s="39" t="s">
        <v>15</v>
      </c>
      <c r="B145" s="39" t="s">
        <v>411</v>
      </c>
      <c r="C145" s="41">
        <v>2020.0</v>
      </c>
      <c r="D145" s="41" t="s">
        <v>4</v>
      </c>
      <c r="E145" s="42" t="s">
        <v>11</v>
      </c>
      <c r="F145" s="31">
        <v>2.3194065718</v>
      </c>
    </row>
    <row r="146">
      <c r="A146" s="39" t="s">
        <v>16</v>
      </c>
      <c r="B146" s="39" t="s">
        <v>413</v>
      </c>
      <c r="C146" s="41">
        <v>2020.0</v>
      </c>
      <c r="D146" s="41" t="s">
        <v>4</v>
      </c>
      <c r="E146" s="42" t="s">
        <v>11</v>
      </c>
      <c r="F146" s="31">
        <v>1.497127694</v>
      </c>
    </row>
    <row r="147">
      <c r="A147" s="39" t="s">
        <v>17</v>
      </c>
      <c r="B147" s="39" t="s">
        <v>414</v>
      </c>
      <c r="C147" s="41">
        <v>2020.0</v>
      </c>
      <c r="D147" s="41" t="s">
        <v>4</v>
      </c>
      <c r="E147" s="42" t="s">
        <v>11</v>
      </c>
      <c r="F147" s="31">
        <v>0.3183868052</v>
      </c>
    </row>
    <row r="148">
      <c r="A148" s="39" t="s">
        <v>18</v>
      </c>
      <c r="B148" s="39" t="s">
        <v>415</v>
      </c>
      <c r="C148" s="41">
        <v>2020.0</v>
      </c>
      <c r="D148" s="41" t="s">
        <v>4</v>
      </c>
      <c r="E148" s="42" t="s">
        <v>11</v>
      </c>
      <c r="F148" s="31">
        <v>0.8876393826</v>
      </c>
    </row>
    <row r="149">
      <c r="A149" s="39" t="s">
        <v>19</v>
      </c>
      <c r="B149" s="39" t="s">
        <v>416</v>
      </c>
      <c r="C149" s="41">
        <v>2020.0</v>
      </c>
      <c r="D149" s="41" t="s">
        <v>4</v>
      </c>
      <c r="E149" s="42" t="s">
        <v>11</v>
      </c>
      <c r="F149" s="31">
        <v>0.5625925399</v>
      </c>
    </row>
    <row r="150">
      <c r="A150" s="39" t="s">
        <v>20</v>
      </c>
      <c r="B150" s="39" t="s">
        <v>417</v>
      </c>
      <c r="C150" s="41">
        <v>2020.0</v>
      </c>
      <c r="D150" s="41" t="s">
        <v>4</v>
      </c>
      <c r="E150" s="42" t="s">
        <v>11</v>
      </c>
      <c r="F150" s="31">
        <v>1.06377649</v>
      </c>
    </row>
    <row r="151">
      <c r="A151" s="39" t="s">
        <v>21</v>
      </c>
      <c r="B151" s="39" t="s">
        <v>419</v>
      </c>
      <c r="C151" s="41">
        <v>2020.0</v>
      </c>
      <c r="D151" s="41" t="s">
        <v>4</v>
      </c>
      <c r="E151" s="42" t="s">
        <v>11</v>
      </c>
      <c r="F151" s="31">
        <v>0.7198212034</v>
      </c>
    </row>
    <row r="152">
      <c r="A152" s="39" t="s">
        <v>22</v>
      </c>
      <c r="B152" s="39" t="s">
        <v>420</v>
      </c>
      <c r="C152" s="41">
        <v>2020.0</v>
      </c>
      <c r="D152" s="41" t="s">
        <v>4</v>
      </c>
      <c r="E152" s="42" t="s">
        <v>11</v>
      </c>
      <c r="F152" s="31">
        <v>0.4063188844</v>
      </c>
    </row>
    <row r="153">
      <c r="A153" s="39" t="s">
        <v>23</v>
      </c>
      <c r="B153" s="39" t="s">
        <v>421</v>
      </c>
      <c r="C153" s="41">
        <v>2020.0</v>
      </c>
      <c r="D153" s="41" t="s">
        <v>4</v>
      </c>
      <c r="E153" s="42" t="s">
        <v>11</v>
      </c>
      <c r="F153" s="31">
        <v>5.4534865975</v>
      </c>
    </row>
    <row r="154">
      <c r="A154" s="39" t="s">
        <v>24</v>
      </c>
      <c r="B154" s="39" t="s">
        <v>422</v>
      </c>
      <c r="C154" s="41">
        <v>2020.0</v>
      </c>
      <c r="D154" s="41" t="s">
        <v>4</v>
      </c>
      <c r="E154" s="42" t="s">
        <v>11</v>
      </c>
      <c r="F154" s="31">
        <v>0.867034095</v>
      </c>
    </row>
    <row r="155">
      <c r="A155" s="39" t="s">
        <v>25</v>
      </c>
      <c r="B155" s="39" t="s">
        <v>423</v>
      </c>
      <c r="C155" s="41">
        <v>2020.0</v>
      </c>
      <c r="D155" s="41" t="s">
        <v>4</v>
      </c>
      <c r="E155" s="42" t="s">
        <v>11</v>
      </c>
      <c r="F155" s="31">
        <v>0.4653230587</v>
      </c>
    </row>
    <row r="156">
      <c r="A156" s="39" t="s">
        <v>26</v>
      </c>
      <c r="B156" s="39" t="s">
        <v>424</v>
      </c>
      <c r="C156" s="41">
        <v>2020.0</v>
      </c>
      <c r="D156" s="41" t="s">
        <v>4</v>
      </c>
      <c r="E156" s="42" t="s">
        <v>11</v>
      </c>
      <c r="F156" s="31">
        <v>1.3971157932</v>
      </c>
    </row>
    <row r="157">
      <c r="A157" s="39" t="s">
        <v>27</v>
      </c>
      <c r="B157" s="39" t="s">
        <v>426</v>
      </c>
      <c r="C157" s="41">
        <v>2020.0</v>
      </c>
      <c r="D157" s="41" t="s">
        <v>4</v>
      </c>
      <c r="E157" s="42" t="s">
        <v>11</v>
      </c>
      <c r="F157" s="31">
        <v>3.8209955695</v>
      </c>
    </row>
    <row r="158">
      <c r="A158" s="39" t="s">
        <v>28</v>
      </c>
      <c r="B158" s="39" t="s">
        <v>425</v>
      </c>
      <c r="C158" s="41">
        <v>2020.0</v>
      </c>
      <c r="D158" s="41" t="s">
        <v>4</v>
      </c>
      <c r="E158" s="42" t="s">
        <v>11</v>
      </c>
      <c r="F158" s="31">
        <v>0.606697807</v>
      </c>
    </row>
    <row r="159">
      <c r="A159" s="39" t="s">
        <v>29</v>
      </c>
      <c r="B159" s="39" t="s">
        <v>427</v>
      </c>
      <c r="C159" s="41">
        <v>2020.0</v>
      </c>
      <c r="D159" s="41" t="s">
        <v>4</v>
      </c>
      <c r="E159" s="42" t="s">
        <v>11</v>
      </c>
      <c r="F159" s="31">
        <v>1.2496335695</v>
      </c>
    </row>
    <row r="160">
      <c r="A160" s="39" t="s">
        <v>30</v>
      </c>
      <c r="B160" s="39" t="s">
        <v>428</v>
      </c>
      <c r="C160" s="41">
        <v>2020.0</v>
      </c>
      <c r="D160" s="41" t="s">
        <v>4</v>
      </c>
      <c r="E160" s="42" t="s">
        <v>11</v>
      </c>
      <c r="F160" s="31">
        <v>3.6110481009</v>
      </c>
    </row>
    <row r="161">
      <c r="A161" s="39" t="s">
        <v>31</v>
      </c>
      <c r="B161" s="39" t="s">
        <v>429</v>
      </c>
      <c r="C161" s="41">
        <v>2020.0</v>
      </c>
      <c r="D161" s="41" t="s">
        <v>4</v>
      </c>
      <c r="E161" s="42" t="s">
        <v>11</v>
      </c>
      <c r="F161" s="31">
        <v>0.7949918402</v>
      </c>
    </row>
    <row r="162">
      <c r="A162" s="39" t="s">
        <v>32</v>
      </c>
      <c r="B162" s="39" t="s">
        <v>430</v>
      </c>
      <c r="C162" s="41">
        <v>2020.0</v>
      </c>
      <c r="D162" s="41" t="s">
        <v>4</v>
      </c>
      <c r="E162" s="42" t="s">
        <v>11</v>
      </c>
      <c r="F162" s="31">
        <v>0.3367287682</v>
      </c>
    </row>
    <row r="163">
      <c r="A163" s="39" t="s">
        <v>33</v>
      </c>
      <c r="B163" s="39" t="s">
        <v>431</v>
      </c>
      <c r="C163" s="41">
        <v>2020.0</v>
      </c>
      <c r="D163" s="41" t="s">
        <v>4</v>
      </c>
      <c r="E163" s="42" t="s">
        <v>11</v>
      </c>
      <c r="F163" s="31">
        <v>2.5466639358</v>
      </c>
    </row>
    <row r="164">
      <c r="A164" s="39" t="s">
        <v>34</v>
      </c>
      <c r="B164" s="39" t="s">
        <v>432</v>
      </c>
      <c r="C164" s="41">
        <v>2020.0</v>
      </c>
      <c r="D164" s="41" t="s">
        <v>4</v>
      </c>
      <c r="E164" s="42" t="s">
        <v>11</v>
      </c>
      <c r="F164" s="31">
        <v>1.6425741532</v>
      </c>
    </row>
    <row r="165">
      <c r="A165" s="39" t="s">
        <v>35</v>
      </c>
      <c r="B165" s="39" t="s">
        <v>433</v>
      </c>
      <c r="C165" s="41">
        <v>2020.0</v>
      </c>
      <c r="D165" s="41" t="s">
        <v>4</v>
      </c>
      <c r="E165" s="42" t="s">
        <v>11</v>
      </c>
      <c r="F165" s="31">
        <v>0.1163689928</v>
      </c>
    </row>
    <row r="166">
      <c r="A166" s="40" t="s">
        <v>3</v>
      </c>
      <c r="B166" s="39" t="s">
        <v>418</v>
      </c>
      <c r="C166" s="41">
        <v>2020.0</v>
      </c>
      <c r="D166" s="41" t="s">
        <v>4</v>
      </c>
      <c r="E166" s="42" t="s">
        <v>11</v>
      </c>
      <c r="F166" s="49">
        <v>1.2298372433</v>
      </c>
    </row>
    <row r="167">
      <c r="A167" s="40" t="s">
        <v>4</v>
      </c>
      <c r="B167" s="39" t="s">
        <v>401</v>
      </c>
      <c r="C167" s="41">
        <v>2022.0</v>
      </c>
      <c r="D167" s="41" t="s">
        <v>4</v>
      </c>
      <c r="E167" s="42" t="s">
        <v>11</v>
      </c>
      <c r="F167" s="31">
        <v>0.1504223552</v>
      </c>
    </row>
    <row r="168">
      <c r="A168" s="39" t="s">
        <v>5</v>
      </c>
      <c r="B168" s="39" t="s">
        <v>402</v>
      </c>
      <c r="C168" s="41">
        <v>2022.0</v>
      </c>
      <c r="D168" s="41" t="s">
        <v>4</v>
      </c>
      <c r="E168" s="42" t="s">
        <v>11</v>
      </c>
      <c r="F168" s="31">
        <v>0.9153769513</v>
      </c>
    </row>
    <row r="169">
      <c r="A169" s="39" t="s">
        <v>6</v>
      </c>
      <c r="B169" s="39" t="s">
        <v>403</v>
      </c>
      <c r="C169" s="41">
        <v>2022.0</v>
      </c>
      <c r="D169" s="41" t="s">
        <v>4</v>
      </c>
      <c r="E169" s="42" t="s">
        <v>11</v>
      </c>
      <c r="F169" s="31">
        <v>1.2873950099</v>
      </c>
    </row>
    <row r="170">
      <c r="A170" s="39" t="s">
        <v>7</v>
      </c>
      <c r="B170" s="39" t="s">
        <v>404</v>
      </c>
      <c r="C170" s="41">
        <v>2022.0</v>
      </c>
      <c r="D170" s="41" t="s">
        <v>4</v>
      </c>
      <c r="E170" s="42" t="s">
        <v>11</v>
      </c>
      <c r="F170" s="31">
        <v>1.9965745354</v>
      </c>
    </row>
    <row r="171">
      <c r="A171" s="39" t="s">
        <v>8</v>
      </c>
      <c r="B171" s="39" t="s">
        <v>408</v>
      </c>
      <c r="C171" s="41">
        <v>2022.0</v>
      </c>
      <c r="D171" s="41" t="s">
        <v>4</v>
      </c>
      <c r="E171" s="42" t="s">
        <v>11</v>
      </c>
      <c r="F171" s="31">
        <v>0.6980164564</v>
      </c>
    </row>
    <row r="172">
      <c r="A172" s="39" t="s">
        <v>9</v>
      </c>
      <c r="B172" s="39" t="s">
        <v>409</v>
      </c>
      <c r="C172" s="41">
        <v>2022.0</v>
      </c>
      <c r="D172" s="41" t="s">
        <v>4</v>
      </c>
      <c r="E172" s="42" t="s">
        <v>11</v>
      </c>
      <c r="F172" s="31">
        <v>0.5760403034</v>
      </c>
    </row>
    <row r="173">
      <c r="A173" s="39" t="s">
        <v>10</v>
      </c>
      <c r="B173" s="39" t="s">
        <v>407</v>
      </c>
      <c r="C173" s="41">
        <v>2022.0</v>
      </c>
      <c r="D173" s="41" t="s">
        <v>4</v>
      </c>
      <c r="E173" s="42" t="s">
        <v>11</v>
      </c>
      <c r="F173" s="31">
        <v>2.4636030913</v>
      </c>
    </row>
    <row r="174">
      <c r="A174" s="39" t="s">
        <v>11</v>
      </c>
      <c r="B174" s="39" t="s">
        <v>406</v>
      </c>
      <c r="C174" s="41">
        <v>2022.0</v>
      </c>
      <c r="D174" s="41" t="s">
        <v>4</v>
      </c>
      <c r="E174" s="42" t="s">
        <v>11</v>
      </c>
      <c r="F174" s="31">
        <v>0.5750199605</v>
      </c>
    </row>
    <row r="175">
      <c r="A175" s="39" t="s">
        <v>12</v>
      </c>
      <c r="B175" s="39" t="s">
        <v>405</v>
      </c>
      <c r="C175" s="41">
        <v>2022.0</v>
      </c>
      <c r="D175" s="41" t="s">
        <v>4</v>
      </c>
      <c r="E175" s="42" t="s">
        <v>11</v>
      </c>
      <c r="F175" s="31">
        <v>0.3615128966</v>
      </c>
    </row>
    <row r="176">
      <c r="A176" s="39" t="s">
        <v>13</v>
      </c>
      <c r="B176" s="39" t="s">
        <v>410</v>
      </c>
      <c r="C176" s="41">
        <v>2022.0</v>
      </c>
      <c r="D176" s="41" t="s">
        <v>4</v>
      </c>
      <c r="E176" s="42" t="s">
        <v>11</v>
      </c>
      <c r="F176" s="31">
        <v>0.4148771344</v>
      </c>
    </row>
    <row r="177">
      <c r="A177" s="39" t="s">
        <v>14</v>
      </c>
      <c r="B177" s="39" t="s">
        <v>412</v>
      </c>
      <c r="C177" s="41">
        <v>2022.0</v>
      </c>
      <c r="D177" s="41" t="s">
        <v>4</v>
      </c>
      <c r="E177" s="42" t="s">
        <v>11</v>
      </c>
      <c r="F177" s="31">
        <v>0.362536436</v>
      </c>
    </row>
    <row r="178">
      <c r="A178" s="39" t="s">
        <v>15</v>
      </c>
      <c r="B178" s="39" t="s">
        <v>411</v>
      </c>
      <c r="C178" s="41">
        <v>2022.0</v>
      </c>
      <c r="D178" s="41" t="s">
        <v>4</v>
      </c>
      <c r="E178" s="42" t="s">
        <v>11</v>
      </c>
      <c r="F178" s="31">
        <v>2.6860784804</v>
      </c>
    </row>
    <row r="179">
      <c r="A179" s="39" t="s">
        <v>16</v>
      </c>
      <c r="B179" s="39" t="s">
        <v>413</v>
      </c>
      <c r="C179" s="41">
        <v>2022.0</v>
      </c>
      <c r="D179" s="41" t="s">
        <v>4</v>
      </c>
      <c r="E179" s="42" t="s">
        <v>11</v>
      </c>
      <c r="F179" s="31">
        <v>1.2042037381</v>
      </c>
    </row>
    <row r="180">
      <c r="A180" s="39" t="s">
        <v>17</v>
      </c>
      <c r="B180" s="39" t="s">
        <v>414</v>
      </c>
      <c r="C180" s="41">
        <v>2022.0</v>
      </c>
      <c r="D180" s="41" t="s">
        <v>4</v>
      </c>
      <c r="E180" s="42" t="s">
        <v>11</v>
      </c>
      <c r="F180" s="31">
        <v>0.2568330906</v>
      </c>
    </row>
    <row r="181">
      <c r="A181" s="39" t="s">
        <v>18</v>
      </c>
      <c r="B181" s="39" t="s">
        <v>415</v>
      </c>
      <c r="C181" s="41">
        <v>2022.0</v>
      </c>
      <c r="D181" s="41" t="s">
        <v>4</v>
      </c>
      <c r="E181" s="42" t="s">
        <v>11</v>
      </c>
      <c r="F181" s="31">
        <v>0.5803617275</v>
      </c>
    </row>
    <row r="182">
      <c r="A182" s="39" t="s">
        <v>19</v>
      </c>
      <c r="B182" s="39" t="s">
        <v>416</v>
      </c>
      <c r="C182" s="41">
        <v>2022.0</v>
      </c>
      <c r="D182" s="41" t="s">
        <v>4</v>
      </c>
      <c r="E182" s="42" t="s">
        <v>11</v>
      </c>
      <c r="F182" s="31">
        <v>0.3216580309</v>
      </c>
    </row>
    <row r="183">
      <c r="A183" s="39" t="s">
        <v>20</v>
      </c>
      <c r="B183" s="39" t="s">
        <v>417</v>
      </c>
      <c r="C183" s="41">
        <v>2022.0</v>
      </c>
      <c r="D183" s="41" t="s">
        <v>4</v>
      </c>
      <c r="E183" s="42" t="s">
        <v>11</v>
      </c>
      <c r="F183" s="31">
        <v>1.343939559</v>
      </c>
    </row>
    <row r="184">
      <c r="A184" s="39" t="s">
        <v>21</v>
      </c>
      <c r="B184" s="39" t="s">
        <v>419</v>
      </c>
      <c r="C184" s="41">
        <v>2022.0</v>
      </c>
      <c r="D184" s="41" t="s">
        <v>4</v>
      </c>
      <c r="E184" s="42" t="s">
        <v>11</v>
      </c>
      <c r="F184" s="31">
        <v>0.3315561585</v>
      </c>
    </row>
    <row r="185">
      <c r="A185" s="39" t="s">
        <v>22</v>
      </c>
      <c r="B185" s="39" t="s">
        <v>420</v>
      </c>
      <c r="C185" s="41">
        <v>2022.0</v>
      </c>
      <c r="D185" s="41" t="s">
        <v>4</v>
      </c>
      <c r="E185" s="42" t="s">
        <v>11</v>
      </c>
      <c r="F185" s="31">
        <v>0.5762276346</v>
      </c>
    </row>
    <row r="186">
      <c r="A186" s="39" t="s">
        <v>23</v>
      </c>
      <c r="B186" s="39" t="s">
        <v>421</v>
      </c>
      <c r="C186" s="41">
        <v>2022.0</v>
      </c>
      <c r="D186" s="41" t="s">
        <v>4</v>
      </c>
      <c r="E186" s="42" t="s">
        <v>11</v>
      </c>
      <c r="F186" s="31">
        <v>5.4536846814</v>
      </c>
    </row>
    <row r="187">
      <c r="A187" s="39" t="s">
        <v>24</v>
      </c>
      <c r="B187" s="39" t="s">
        <v>422</v>
      </c>
      <c r="C187" s="41">
        <v>2022.0</v>
      </c>
      <c r="D187" s="41" t="s">
        <v>4</v>
      </c>
      <c r="E187" s="42" t="s">
        <v>11</v>
      </c>
      <c r="F187" s="31">
        <v>0.8366863539</v>
      </c>
    </row>
    <row r="188">
      <c r="A188" s="39" t="s">
        <v>25</v>
      </c>
      <c r="B188" s="39" t="s">
        <v>423</v>
      </c>
      <c r="C188" s="41">
        <v>2022.0</v>
      </c>
      <c r="D188" s="41" t="s">
        <v>4</v>
      </c>
      <c r="E188" s="42" t="s">
        <v>11</v>
      </c>
      <c r="F188" s="31">
        <v>0.5277243162</v>
      </c>
    </row>
    <row r="189">
      <c r="A189" s="39" t="s">
        <v>26</v>
      </c>
      <c r="B189" s="39" t="s">
        <v>424</v>
      </c>
      <c r="C189" s="41">
        <v>2022.0</v>
      </c>
      <c r="D189" s="41" t="s">
        <v>4</v>
      </c>
      <c r="E189" s="42" t="s">
        <v>11</v>
      </c>
      <c r="F189" s="31">
        <v>2.3113354446</v>
      </c>
    </row>
    <row r="190">
      <c r="A190" s="39" t="s">
        <v>27</v>
      </c>
      <c r="B190" s="39" t="s">
        <v>426</v>
      </c>
      <c r="C190" s="41">
        <v>2022.0</v>
      </c>
      <c r="D190" s="41" t="s">
        <v>4</v>
      </c>
      <c r="E190" s="42" t="s">
        <v>11</v>
      </c>
      <c r="F190" s="31">
        <v>2.9519094058</v>
      </c>
    </row>
    <row r="191">
      <c r="A191" s="39" t="s">
        <v>28</v>
      </c>
      <c r="B191" s="39" t="s">
        <v>425</v>
      </c>
      <c r="C191" s="41">
        <v>2022.0</v>
      </c>
      <c r="D191" s="41" t="s">
        <v>4</v>
      </c>
      <c r="E191" s="42" t="s">
        <v>11</v>
      </c>
      <c r="F191" s="31">
        <v>1.1061768503</v>
      </c>
    </row>
    <row r="192">
      <c r="A192" s="39" t="s">
        <v>29</v>
      </c>
      <c r="B192" s="39" t="s">
        <v>427</v>
      </c>
      <c r="C192" s="41">
        <v>2022.0</v>
      </c>
      <c r="D192" s="41" t="s">
        <v>4</v>
      </c>
      <c r="E192" s="42" t="s">
        <v>11</v>
      </c>
      <c r="F192" s="31">
        <v>1.5136899854</v>
      </c>
    </row>
    <row r="193">
      <c r="A193" s="39" t="s">
        <v>30</v>
      </c>
      <c r="B193" s="39" t="s">
        <v>428</v>
      </c>
      <c r="C193" s="41">
        <v>2022.0</v>
      </c>
      <c r="D193" s="41" t="s">
        <v>4</v>
      </c>
      <c r="E193" s="42" t="s">
        <v>11</v>
      </c>
      <c r="F193" s="31">
        <v>4.4184376313</v>
      </c>
    </row>
    <row r="194">
      <c r="A194" s="39" t="s">
        <v>31</v>
      </c>
      <c r="B194" s="39" t="s">
        <v>429</v>
      </c>
      <c r="C194" s="41">
        <v>2022.0</v>
      </c>
      <c r="D194" s="41" t="s">
        <v>4</v>
      </c>
      <c r="E194" s="42" t="s">
        <v>11</v>
      </c>
      <c r="F194" s="31">
        <v>0.5436053227</v>
      </c>
    </row>
    <row r="195">
      <c r="A195" s="39" t="s">
        <v>32</v>
      </c>
      <c r="B195" s="39" t="s">
        <v>430</v>
      </c>
      <c r="C195" s="41">
        <v>2022.0</v>
      </c>
      <c r="D195" s="41" t="s">
        <v>4</v>
      </c>
      <c r="E195" s="42" t="s">
        <v>11</v>
      </c>
      <c r="F195" s="31">
        <v>0.2130506667</v>
      </c>
    </row>
    <row r="196">
      <c r="A196" s="39" t="s">
        <v>33</v>
      </c>
      <c r="B196" s="39" t="s">
        <v>431</v>
      </c>
      <c r="C196" s="41">
        <v>2022.0</v>
      </c>
      <c r="D196" s="41" t="s">
        <v>4</v>
      </c>
      <c r="E196" s="42" t="s">
        <v>11</v>
      </c>
      <c r="F196" s="31">
        <v>3.3824503707</v>
      </c>
    </row>
    <row r="197">
      <c r="A197" s="39" t="s">
        <v>34</v>
      </c>
      <c r="B197" s="39" t="s">
        <v>432</v>
      </c>
      <c r="C197" s="41">
        <v>2022.0</v>
      </c>
      <c r="D197" s="41" t="s">
        <v>4</v>
      </c>
      <c r="E197" s="42" t="s">
        <v>11</v>
      </c>
      <c r="F197" s="31">
        <v>0.9966321057</v>
      </c>
    </row>
    <row r="198">
      <c r="A198" s="39" t="s">
        <v>35</v>
      </c>
      <c r="B198" s="39" t="s">
        <v>433</v>
      </c>
      <c r="C198" s="41">
        <v>2022.0</v>
      </c>
      <c r="D198" s="41" t="s">
        <v>4</v>
      </c>
      <c r="E198" s="42" t="s">
        <v>11</v>
      </c>
      <c r="F198" s="31">
        <v>0.8075699784</v>
      </c>
    </row>
    <row r="199">
      <c r="A199" s="40" t="s">
        <v>3</v>
      </c>
      <c r="B199" s="39" t="s">
        <v>418</v>
      </c>
      <c r="C199" s="41">
        <v>2022.0</v>
      </c>
      <c r="D199" s="41" t="s">
        <v>4</v>
      </c>
      <c r="E199" s="42" t="s">
        <v>11</v>
      </c>
      <c r="F199" s="49">
        <v>1.2524620375</v>
      </c>
    </row>
  </sheetData>
  <autoFilter ref="$A$1:$F$199"/>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1</v>
      </c>
      <c r="B1" s="39" t="s">
        <v>399</v>
      </c>
      <c r="C1" s="39" t="s">
        <v>0</v>
      </c>
      <c r="D1" s="39" t="s">
        <v>36</v>
      </c>
      <c r="E1" s="39" t="s">
        <v>38</v>
      </c>
      <c r="F1" s="39" t="s">
        <v>400</v>
      </c>
    </row>
    <row r="2">
      <c r="A2" s="40" t="s">
        <v>3</v>
      </c>
      <c r="B2" s="39" t="s">
        <v>418</v>
      </c>
      <c r="C2" s="41">
        <v>2010.0</v>
      </c>
      <c r="D2" s="41" t="s">
        <v>4</v>
      </c>
      <c r="E2" s="41" t="s">
        <v>12</v>
      </c>
      <c r="F2" s="41">
        <v>5.388958</v>
      </c>
    </row>
    <row r="3">
      <c r="A3" s="40" t="s">
        <v>4</v>
      </c>
      <c r="B3" s="39" t="s">
        <v>401</v>
      </c>
      <c r="C3" s="41">
        <v>2010.0</v>
      </c>
      <c r="D3" s="41" t="s">
        <v>4</v>
      </c>
      <c r="E3" s="41" t="s">
        <v>12</v>
      </c>
      <c r="F3" s="43">
        <v>0.95622312</v>
      </c>
    </row>
    <row r="4">
      <c r="A4" s="39" t="s">
        <v>5</v>
      </c>
      <c r="B4" s="39" t="s">
        <v>402</v>
      </c>
      <c r="C4" s="41">
        <v>2010.0</v>
      </c>
      <c r="D4" s="41" t="s">
        <v>4</v>
      </c>
      <c r="E4" s="41" t="s">
        <v>12</v>
      </c>
      <c r="F4" s="43">
        <v>1.80416731</v>
      </c>
    </row>
    <row r="5">
      <c r="A5" s="39" t="s">
        <v>6</v>
      </c>
      <c r="B5" s="39" t="s">
        <v>403</v>
      </c>
      <c r="C5" s="41">
        <v>2010.0</v>
      </c>
      <c r="D5" s="41" t="s">
        <v>4</v>
      </c>
      <c r="E5" s="41" t="s">
        <v>12</v>
      </c>
      <c r="F5" s="43">
        <v>4.0063656</v>
      </c>
    </row>
    <row r="6">
      <c r="A6" s="39" t="s">
        <v>7</v>
      </c>
      <c r="B6" s="39" t="s">
        <v>404</v>
      </c>
      <c r="C6" s="41">
        <v>2010.0</v>
      </c>
      <c r="D6" s="41" t="s">
        <v>4</v>
      </c>
      <c r="E6" s="41" t="s">
        <v>12</v>
      </c>
      <c r="F6" s="43">
        <v>4.73134551</v>
      </c>
    </row>
    <row r="7">
      <c r="A7" s="39" t="s">
        <v>8</v>
      </c>
      <c r="B7" s="39" t="s">
        <v>408</v>
      </c>
      <c r="C7" s="41">
        <v>2010.0</v>
      </c>
      <c r="D7" s="41" t="s">
        <v>4</v>
      </c>
      <c r="E7" s="41" t="s">
        <v>12</v>
      </c>
      <c r="F7" s="43">
        <v>1.21593832</v>
      </c>
    </row>
    <row r="8">
      <c r="A8" s="39" t="s">
        <v>9</v>
      </c>
      <c r="B8" s="39" t="s">
        <v>409</v>
      </c>
      <c r="C8" s="41">
        <v>2010.0</v>
      </c>
      <c r="D8" s="41" t="s">
        <v>4</v>
      </c>
      <c r="E8" s="41" t="s">
        <v>12</v>
      </c>
      <c r="F8" s="43">
        <v>4.07951637</v>
      </c>
    </row>
    <row r="9">
      <c r="A9" s="39" t="s">
        <v>10</v>
      </c>
      <c r="B9" s="39" t="s">
        <v>407</v>
      </c>
      <c r="C9" s="41">
        <v>2010.0</v>
      </c>
      <c r="D9" s="41" t="s">
        <v>4</v>
      </c>
      <c r="E9" s="41" t="s">
        <v>12</v>
      </c>
      <c r="F9" s="43">
        <v>13.9054942</v>
      </c>
    </row>
    <row r="10">
      <c r="A10" s="39" t="s">
        <v>11</v>
      </c>
      <c r="B10" s="39" t="s">
        <v>406</v>
      </c>
      <c r="C10" s="41">
        <v>2010.0</v>
      </c>
      <c r="D10" s="41" t="s">
        <v>4</v>
      </c>
      <c r="E10" s="41" t="s">
        <v>12</v>
      </c>
      <c r="F10" s="43">
        <v>2.54833354</v>
      </c>
    </row>
    <row r="11">
      <c r="A11" s="39" t="s">
        <v>12</v>
      </c>
      <c r="B11" s="39" t="s">
        <v>405</v>
      </c>
      <c r="C11" s="41">
        <v>2010.0</v>
      </c>
      <c r="D11" s="41" t="s">
        <v>4</v>
      </c>
      <c r="E11" s="41" t="s">
        <v>12</v>
      </c>
      <c r="F11" s="43">
        <v>0.65907304</v>
      </c>
    </row>
    <row r="12">
      <c r="A12" s="39" t="s">
        <v>13</v>
      </c>
      <c r="B12" s="39" t="s">
        <v>410</v>
      </c>
      <c r="C12" s="41">
        <v>2010.0</v>
      </c>
      <c r="D12" s="41" t="s">
        <v>4</v>
      </c>
      <c r="E12" s="41" t="s">
        <v>12</v>
      </c>
      <c r="F12" s="43">
        <v>5.39179617</v>
      </c>
    </row>
    <row r="13">
      <c r="A13" s="39" t="s">
        <v>14</v>
      </c>
      <c r="B13" s="39" t="s">
        <v>412</v>
      </c>
      <c r="C13" s="41">
        <v>2010.0</v>
      </c>
      <c r="D13" s="41" t="s">
        <v>4</v>
      </c>
      <c r="E13" s="41" t="s">
        <v>12</v>
      </c>
      <c r="F13" s="43">
        <v>2.67109897</v>
      </c>
    </row>
    <row r="14">
      <c r="A14" s="39" t="s">
        <v>15</v>
      </c>
      <c r="B14" s="39" t="s">
        <v>411</v>
      </c>
      <c r="C14" s="41">
        <v>2010.0</v>
      </c>
      <c r="D14" s="41" t="s">
        <v>4</v>
      </c>
      <c r="E14" s="41" t="s">
        <v>12</v>
      </c>
      <c r="F14" s="43">
        <v>17.1823219</v>
      </c>
    </row>
    <row r="15">
      <c r="A15" s="39" t="s">
        <v>16</v>
      </c>
      <c r="B15" s="39" t="s">
        <v>413</v>
      </c>
      <c r="C15" s="41">
        <v>2010.0</v>
      </c>
      <c r="D15" s="41" t="s">
        <v>4</v>
      </c>
      <c r="E15" s="41" t="s">
        <v>12</v>
      </c>
      <c r="F15" s="43">
        <v>6.38318402</v>
      </c>
    </row>
    <row r="16">
      <c r="A16" s="39" t="s">
        <v>17</v>
      </c>
      <c r="B16" s="39" t="s">
        <v>414</v>
      </c>
      <c r="C16" s="41">
        <v>2010.0</v>
      </c>
      <c r="D16" s="41" t="s">
        <v>4</v>
      </c>
      <c r="E16" s="41" t="s">
        <v>12</v>
      </c>
      <c r="F16" s="43">
        <v>2.1759094</v>
      </c>
    </row>
    <row r="17">
      <c r="A17" s="39" t="s">
        <v>18</v>
      </c>
      <c r="B17" s="39" t="s">
        <v>415</v>
      </c>
      <c r="C17" s="41">
        <v>2010.0</v>
      </c>
      <c r="D17" s="41" t="s">
        <v>4</v>
      </c>
      <c r="E17" s="41" t="s">
        <v>12</v>
      </c>
      <c r="F17" s="43">
        <v>3.11335219</v>
      </c>
    </row>
    <row r="18">
      <c r="A18" s="39" t="s">
        <v>19</v>
      </c>
      <c r="B18" s="39" t="s">
        <v>416</v>
      </c>
      <c r="C18" s="41">
        <v>2010.0</v>
      </c>
      <c r="D18" s="41" t="s">
        <v>4</v>
      </c>
      <c r="E18" s="41" t="s">
        <v>12</v>
      </c>
      <c r="F18" s="43">
        <v>8.89652099</v>
      </c>
    </row>
    <row r="19">
      <c r="A19" s="39" t="s">
        <v>20</v>
      </c>
      <c r="B19" s="39" t="s">
        <v>417</v>
      </c>
      <c r="C19" s="41">
        <v>2010.0</v>
      </c>
      <c r="D19" s="41" t="s">
        <v>4</v>
      </c>
      <c r="E19" s="41" t="s">
        <v>12</v>
      </c>
      <c r="F19" s="43">
        <v>6.60776189</v>
      </c>
    </row>
    <row r="20">
      <c r="A20" s="39" t="s">
        <v>21</v>
      </c>
      <c r="B20" s="39" t="s">
        <v>419</v>
      </c>
      <c r="C20" s="41">
        <v>2010.0</v>
      </c>
      <c r="D20" s="41" t="s">
        <v>4</v>
      </c>
      <c r="E20" s="41" t="s">
        <v>12</v>
      </c>
      <c r="F20" s="43">
        <v>3.54264687</v>
      </c>
    </row>
    <row r="21">
      <c r="A21" s="39" t="s">
        <v>22</v>
      </c>
      <c r="B21" s="39" t="s">
        <v>420</v>
      </c>
      <c r="C21" s="41">
        <v>2010.0</v>
      </c>
      <c r="D21" s="41" t="s">
        <v>4</v>
      </c>
      <c r="E21" s="41" t="s">
        <v>12</v>
      </c>
      <c r="F21" s="43">
        <v>1.5229933</v>
      </c>
    </row>
    <row r="22">
      <c r="A22" s="39" t="s">
        <v>23</v>
      </c>
      <c r="B22" s="39" t="s">
        <v>421</v>
      </c>
      <c r="C22" s="41">
        <v>2010.0</v>
      </c>
      <c r="D22" s="41" t="s">
        <v>4</v>
      </c>
      <c r="E22" s="41" t="s">
        <v>12</v>
      </c>
      <c r="F22" s="43">
        <v>17.6632628</v>
      </c>
    </row>
    <row r="23">
      <c r="A23" s="39" t="s">
        <v>24</v>
      </c>
      <c r="B23" s="39" t="s">
        <v>422</v>
      </c>
      <c r="C23" s="41">
        <v>2010.0</v>
      </c>
      <c r="D23" s="41" t="s">
        <v>4</v>
      </c>
      <c r="E23" s="41" t="s">
        <v>12</v>
      </c>
      <c r="F23" s="43">
        <v>8.69256545</v>
      </c>
    </row>
    <row r="24">
      <c r="A24" s="39" t="s">
        <v>25</v>
      </c>
      <c r="B24" s="39" t="s">
        <v>423</v>
      </c>
      <c r="C24" s="41">
        <v>2010.0</v>
      </c>
      <c r="D24" s="41" t="s">
        <v>4</v>
      </c>
      <c r="E24" s="41" t="s">
        <v>12</v>
      </c>
      <c r="F24" s="43">
        <v>2.51106596</v>
      </c>
    </row>
    <row r="25">
      <c r="A25" s="39" t="s">
        <v>26</v>
      </c>
      <c r="B25" s="39" t="s">
        <v>424</v>
      </c>
      <c r="C25" s="41">
        <v>2010.0</v>
      </c>
      <c r="D25" s="41" t="s">
        <v>4</v>
      </c>
      <c r="E25" s="41" t="s">
        <v>12</v>
      </c>
      <c r="F25" s="43">
        <v>3.53981579</v>
      </c>
    </row>
    <row r="26">
      <c r="A26" s="39" t="s">
        <v>27</v>
      </c>
      <c r="B26" s="39" t="s">
        <v>426</v>
      </c>
      <c r="C26" s="41">
        <v>2010.0</v>
      </c>
      <c r="D26" s="41" t="s">
        <v>4</v>
      </c>
      <c r="E26" s="41" t="s">
        <v>12</v>
      </c>
      <c r="F26" s="43">
        <v>7.60390153</v>
      </c>
    </row>
    <row r="27">
      <c r="A27" s="39" t="s">
        <v>28</v>
      </c>
      <c r="B27" s="39" t="s">
        <v>425</v>
      </c>
      <c r="C27" s="41">
        <v>2010.0</v>
      </c>
      <c r="D27" s="41" t="s">
        <v>4</v>
      </c>
      <c r="E27" s="41" t="s">
        <v>12</v>
      </c>
      <c r="F27" s="43">
        <v>5.57090653</v>
      </c>
    </row>
    <row r="28">
      <c r="A28" s="39" t="s">
        <v>29</v>
      </c>
      <c r="B28" s="39" t="s">
        <v>427</v>
      </c>
      <c r="C28" s="41">
        <v>2010.0</v>
      </c>
      <c r="D28" s="41" t="s">
        <v>4</v>
      </c>
      <c r="E28" s="41" t="s">
        <v>12</v>
      </c>
      <c r="F28" s="43">
        <v>4.82325256</v>
      </c>
    </row>
    <row r="29">
      <c r="A29" s="39" t="s">
        <v>30</v>
      </c>
      <c r="B29" s="39" t="s">
        <v>428</v>
      </c>
      <c r="C29" s="41">
        <v>2010.0</v>
      </c>
      <c r="D29" s="41" t="s">
        <v>4</v>
      </c>
      <c r="E29" s="41" t="s">
        <v>12</v>
      </c>
      <c r="F29" s="43">
        <v>5.48239121</v>
      </c>
    </row>
    <row r="30">
      <c r="A30" s="39" t="s">
        <v>31</v>
      </c>
      <c r="B30" s="39" t="s">
        <v>429</v>
      </c>
      <c r="C30" s="41">
        <v>2010.0</v>
      </c>
      <c r="D30" s="41" t="s">
        <v>4</v>
      </c>
      <c r="E30" s="41" t="s">
        <v>12</v>
      </c>
      <c r="F30" s="43">
        <v>3.11944666</v>
      </c>
    </row>
    <row r="31">
      <c r="A31" s="39" t="s">
        <v>32</v>
      </c>
      <c r="B31" s="39" t="s">
        <v>430</v>
      </c>
      <c r="C31" s="41">
        <v>2010.0</v>
      </c>
      <c r="D31" s="41" t="s">
        <v>4</v>
      </c>
      <c r="E31" s="41" t="s">
        <v>12</v>
      </c>
      <c r="F31" s="43">
        <v>3.18726826</v>
      </c>
    </row>
    <row r="32">
      <c r="A32" s="39" t="s">
        <v>33</v>
      </c>
      <c r="B32" s="39" t="s">
        <v>431</v>
      </c>
      <c r="C32" s="41">
        <v>2010.0</v>
      </c>
      <c r="D32" s="41" t="s">
        <v>4</v>
      </c>
      <c r="E32" s="41" t="s">
        <v>12</v>
      </c>
      <c r="F32" s="43">
        <v>11.0478294</v>
      </c>
    </row>
    <row r="33">
      <c r="A33" s="39" t="s">
        <v>34</v>
      </c>
      <c r="B33" s="39" t="s">
        <v>432</v>
      </c>
      <c r="C33" s="41">
        <v>2010.0</v>
      </c>
      <c r="D33" s="41" t="s">
        <v>4</v>
      </c>
      <c r="E33" s="41" t="s">
        <v>12</v>
      </c>
      <c r="F33" s="43">
        <v>2.66857491</v>
      </c>
    </row>
    <row r="34">
      <c r="A34" s="39" t="s">
        <v>35</v>
      </c>
      <c r="B34" s="39" t="s">
        <v>433</v>
      </c>
      <c r="C34" s="41">
        <v>2010.0</v>
      </c>
      <c r="D34" s="41" t="s">
        <v>4</v>
      </c>
      <c r="E34" s="41" t="s">
        <v>12</v>
      </c>
      <c r="F34" s="43">
        <v>2.48030046</v>
      </c>
    </row>
    <row r="35">
      <c r="A35" s="40" t="s">
        <v>3</v>
      </c>
      <c r="B35" s="39" t="s">
        <v>418</v>
      </c>
      <c r="C35" s="41">
        <v>2014.0</v>
      </c>
      <c r="D35" s="41" t="s">
        <v>4</v>
      </c>
      <c r="E35" s="41" t="s">
        <v>12</v>
      </c>
      <c r="F35" s="41">
        <v>2.700839695</v>
      </c>
    </row>
    <row r="36">
      <c r="A36" s="40" t="s">
        <v>4</v>
      </c>
      <c r="B36" s="39" t="s">
        <v>401</v>
      </c>
      <c r="C36" s="41">
        <v>2014.0</v>
      </c>
      <c r="D36" s="42" t="s">
        <v>4</v>
      </c>
      <c r="E36" s="42" t="s">
        <v>12</v>
      </c>
      <c r="F36" s="41">
        <v>0.76868793</v>
      </c>
    </row>
    <row r="37">
      <c r="A37" s="39" t="s">
        <v>5</v>
      </c>
      <c r="B37" s="39" t="s">
        <v>402</v>
      </c>
      <c r="C37" s="41">
        <v>2014.0</v>
      </c>
      <c r="D37" s="41" t="s">
        <v>4</v>
      </c>
      <c r="E37" s="41" t="s">
        <v>12</v>
      </c>
      <c r="F37" s="41">
        <v>1.972998484</v>
      </c>
    </row>
    <row r="38">
      <c r="A38" s="39" t="s">
        <v>6</v>
      </c>
      <c r="B38" s="39" t="s">
        <v>403</v>
      </c>
      <c r="C38" s="41">
        <v>2014.0</v>
      </c>
      <c r="D38" s="41" t="s">
        <v>4</v>
      </c>
      <c r="E38" s="41" t="s">
        <v>12</v>
      </c>
      <c r="F38" s="41">
        <v>2.90772237</v>
      </c>
    </row>
    <row r="39">
      <c r="A39" s="39" t="s">
        <v>7</v>
      </c>
      <c r="B39" s="39" t="s">
        <v>404</v>
      </c>
      <c r="C39" s="41">
        <v>2014.0</v>
      </c>
      <c r="D39" s="41" t="s">
        <v>4</v>
      </c>
      <c r="E39" s="41" t="s">
        <v>12</v>
      </c>
      <c r="F39" s="41">
        <v>1.667625566</v>
      </c>
    </row>
    <row r="40">
      <c r="A40" s="39" t="s">
        <v>8</v>
      </c>
      <c r="B40" s="39" t="s">
        <v>408</v>
      </c>
      <c r="C40" s="41">
        <v>2014.0</v>
      </c>
      <c r="D40" s="41" t="s">
        <v>4</v>
      </c>
      <c r="E40" s="41" t="s">
        <v>12</v>
      </c>
      <c r="F40" s="41">
        <v>0.545298942</v>
      </c>
    </row>
    <row r="41">
      <c r="A41" s="39" t="s">
        <v>9</v>
      </c>
      <c r="B41" s="39" t="s">
        <v>409</v>
      </c>
      <c r="C41" s="41">
        <v>2014.0</v>
      </c>
      <c r="D41" s="41" t="s">
        <v>4</v>
      </c>
      <c r="E41" s="41" t="s">
        <v>12</v>
      </c>
      <c r="F41" s="41">
        <v>2.61145318</v>
      </c>
    </row>
    <row r="42">
      <c r="A42" s="39" t="s">
        <v>10</v>
      </c>
      <c r="B42" s="39" t="s">
        <v>407</v>
      </c>
      <c r="C42" s="41">
        <v>2014.0</v>
      </c>
      <c r="D42" s="41" t="s">
        <v>4</v>
      </c>
      <c r="E42" s="41" t="s">
        <v>12</v>
      </c>
      <c r="F42" s="41">
        <v>7.622878575</v>
      </c>
    </row>
    <row r="43">
      <c r="A43" s="39" t="s">
        <v>11</v>
      </c>
      <c r="B43" s="39" t="s">
        <v>406</v>
      </c>
      <c r="C43" s="41">
        <v>2014.0</v>
      </c>
      <c r="D43" s="41" t="s">
        <v>4</v>
      </c>
      <c r="E43" s="41" t="s">
        <v>12</v>
      </c>
      <c r="F43" s="41">
        <v>1.269344495</v>
      </c>
    </row>
    <row r="44">
      <c r="A44" s="39" t="s">
        <v>12</v>
      </c>
      <c r="B44" s="39" t="s">
        <v>405</v>
      </c>
      <c r="C44" s="41">
        <v>2014.0</v>
      </c>
      <c r="D44" s="41" t="s">
        <v>4</v>
      </c>
      <c r="E44" s="41" t="s">
        <v>12</v>
      </c>
      <c r="F44" s="41">
        <v>0.773896926</v>
      </c>
    </row>
    <row r="45">
      <c r="A45" s="39" t="s">
        <v>13</v>
      </c>
      <c r="B45" s="39" t="s">
        <v>410</v>
      </c>
      <c r="C45" s="41">
        <v>2014.0</v>
      </c>
      <c r="D45" s="41" t="s">
        <v>4</v>
      </c>
      <c r="E45" s="41" t="s">
        <v>12</v>
      </c>
      <c r="F45" s="41">
        <v>2.17881822</v>
      </c>
    </row>
    <row r="46">
      <c r="A46" s="39" t="s">
        <v>14</v>
      </c>
      <c r="B46" s="39" t="s">
        <v>412</v>
      </c>
      <c r="C46" s="41">
        <v>2014.0</v>
      </c>
      <c r="D46" s="41" t="s">
        <v>4</v>
      </c>
      <c r="E46" s="41" t="s">
        <v>12</v>
      </c>
      <c r="F46" s="41">
        <v>1.259828222</v>
      </c>
    </row>
    <row r="47">
      <c r="A47" s="39" t="s">
        <v>15</v>
      </c>
      <c r="B47" s="39" t="s">
        <v>411</v>
      </c>
      <c r="C47" s="41">
        <v>2014.0</v>
      </c>
      <c r="D47" s="41" t="s">
        <v>4</v>
      </c>
      <c r="E47" s="41" t="s">
        <v>12</v>
      </c>
      <c r="F47" s="41">
        <v>10.42856604</v>
      </c>
    </row>
    <row r="48">
      <c r="A48" s="39" t="s">
        <v>16</v>
      </c>
      <c r="B48" s="39" t="s">
        <v>413</v>
      </c>
      <c r="C48" s="41">
        <v>2014.0</v>
      </c>
      <c r="D48" s="41" t="s">
        <v>4</v>
      </c>
      <c r="E48" s="41" t="s">
        <v>12</v>
      </c>
      <c r="F48" s="41">
        <v>2.34532273</v>
      </c>
    </row>
    <row r="49">
      <c r="A49" s="39" t="s">
        <v>17</v>
      </c>
      <c r="B49" s="39" t="s">
        <v>414</v>
      </c>
      <c r="C49" s="41">
        <v>2014.0</v>
      </c>
      <c r="D49" s="41" t="s">
        <v>4</v>
      </c>
      <c r="E49" s="41" t="s">
        <v>12</v>
      </c>
      <c r="F49" s="41">
        <v>0.618118925</v>
      </c>
    </row>
    <row r="50">
      <c r="A50" s="39" t="s">
        <v>18</v>
      </c>
      <c r="B50" s="39" t="s">
        <v>415</v>
      </c>
      <c r="C50" s="41">
        <v>2014.0</v>
      </c>
      <c r="D50" s="41" t="s">
        <v>4</v>
      </c>
      <c r="E50" s="41" t="s">
        <v>12</v>
      </c>
      <c r="F50" s="41">
        <v>1.213429494</v>
      </c>
    </row>
    <row r="51">
      <c r="A51" s="39" t="s">
        <v>19</v>
      </c>
      <c r="B51" s="39" t="s">
        <v>416</v>
      </c>
      <c r="C51" s="41">
        <v>2014.0</v>
      </c>
      <c r="D51" s="41" t="s">
        <v>4</v>
      </c>
      <c r="E51" s="41" t="s">
        <v>12</v>
      </c>
      <c r="F51" s="41">
        <v>5.144070927</v>
      </c>
    </row>
    <row r="52">
      <c r="A52" s="39" t="s">
        <v>20</v>
      </c>
      <c r="B52" s="39" t="s">
        <v>417</v>
      </c>
      <c r="C52" s="41">
        <v>2014.0</v>
      </c>
      <c r="D52" s="41" t="s">
        <v>4</v>
      </c>
      <c r="E52" s="41" t="s">
        <v>12</v>
      </c>
      <c r="F52" s="41">
        <v>4.450338429</v>
      </c>
    </row>
    <row r="53">
      <c r="A53" s="39" t="s">
        <v>21</v>
      </c>
      <c r="B53" s="39" t="s">
        <v>419</v>
      </c>
      <c r="C53" s="41">
        <v>2014.0</v>
      </c>
      <c r="D53" s="41" t="s">
        <v>4</v>
      </c>
      <c r="E53" s="41" t="s">
        <v>12</v>
      </c>
      <c r="F53" s="41">
        <v>2.472346194</v>
      </c>
    </row>
    <row r="54">
      <c r="A54" s="39" t="s">
        <v>22</v>
      </c>
      <c r="B54" s="39" t="s">
        <v>420</v>
      </c>
      <c r="C54" s="41">
        <v>2014.0</v>
      </c>
      <c r="D54" s="41" t="s">
        <v>4</v>
      </c>
      <c r="E54" s="41" t="s">
        <v>12</v>
      </c>
      <c r="F54" s="41">
        <v>0.336479626</v>
      </c>
    </row>
    <row r="55">
      <c r="A55" s="39" t="s">
        <v>23</v>
      </c>
      <c r="B55" s="39" t="s">
        <v>421</v>
      </c>
      <c r="C55" s="41">
        <v>2014.0</v>
      </c>
      <c r="D55" s="41" t="s">
        <v>4</v>
      </c>
      <c r="E55" s="41" t="s">
        <v>12</v>
      </c>
      <c r="F55" s="41">
        <v>8.150760378</v>
      </c>
    </row>
    <row r="56">
      <c r="A56" s="39" t="s">
        <v>24</v>
      </c>
      <c r="B56" s="39" t="s">
        <v>422</v>
      </c>
      <c r="C56" s="41">
        <v>2014.0</v>
      </c>
      <c r="D56" s="41" t="s">
        <v>4</v>
      </c>
      <c r="E56" s="41" t="s">
        <v>12</v>
      </c>
      <c r="F56" s="41">
        <v>4.527040333</v>
      </c>
    </row>
    <row r="57">
      <c r="A57" s="39" t="s">
        <v>25</v>
      </c>
      <c r="B57" s="39" t="s">
        <v>423</v>
      </c>
      <c r="C57" s="41">
        <v>2014.0</v>
      </c>
      <c r="D57" s="41" t="s">
        <v>4</v>
      </c>
      <c r="E57" s="41" t="s">
        <v>12</v>
      </c>
      <c r="F57" s="41">
        <v>1.733250535</v>
      </c>
    </row>
    <row r="58">
      <c r="A58" s="39" t="s">
        <v>26</v>
      </c>
      <c r="B58" s="39" t="s">
        <v>424</v>
      </c>
      <c r="C58" s="41">
        <v>2014.0</v>
      </c>
      <c r="D58" s="41" t="s">
        <v>4</v>
      </c>
      <c r="E58" s="41" t="s">
        <v>12</v>
      </c>
      <c r="F58" s="41">
        <v>2.188257828</v>
      </c>
    </row>
    <row r="59">
      <c r="A59" s="39" t="s">
        <v>27</v>
      </c>
      <c r="B59" s="39" t="s">
        <v>426</v>
      </c>
      <c r="C59" s="41">
        <v>2014.0</v>
      </c>
      <c r="D59" s="41" t="s">
        <v>4</v>
      </c>
      <c r="E59" s="41" t="s">
        <v>12</v>
      </c>
      <c r="F59" s="41">
        <v>4.72945144</v>
      </c>
    </row>
    <row r="60">
      <c r="A60" s="39" t="s">
        <v>28</v>
      </c>
      <c r="B60" s="39" t="s">
        <v>425</v>
      </c>
      <c r="C60" s="41">
        <v>2014.0</v>
      </c>
      <c r="D60" s="41" t="s">
        <v>4</v>
      </c>
      <c r="E60" s="41" t="s">
        <v>12</v>
      </c>
      <c r="F60" s="41">
        <v>3.341425589</v>
      </c>
    </row>
    <row r="61">
      <c r="A61" s="39" t="s">
        <v>29</v>
      </c>
      <c r="B61" s="39" t="s">
        <v>427</v>
      </c>
      <c r="C61" s="41">
        <v>2014.0</v>
      </c>
      <c r="D61" s="41" t="s">
        <v>4</v>
      </c>
      <c r="E61" s="41" t="s">
        <v>12</v>
      </c>
      <c r="F61" s="41">
        <v>0.980723253</v>
      </c>
    </row>
    <row r="62">
      <c r="A62" s="39" t="s">
        <v>30</v>
      </c>
      <c r="B62" s="39" t="s">
        <v>428</v>
      </c>
      <c r="C62" s="41">
        <v>2014.0</v>
      </c>
      <c r="D62" s="41" t="s">
        <v>4</v>
      </c>
      <c r="E62" s="41" t="s">
        <v>12</v>
      </c>
      <c r="F62" s="41">
        <v>2.449517207</v>
      </c>
    </row>
    <row r="63">
      <c r="A63" s="39" t="s">
        <v>31</v>
      </c>
      <c r="B63" s="39" t="s">
        <v>429</v>
      </c>
      <c r="C63" s="41">
        <v>2014.0</v>
      </c>
      <c r="D63" s="41" t="s">
        <v>4</v>
      </c>
      <c r="E63" s="41" t="s">
        <v>12</v>
      </c>
      <c r="F63" s="41">
        <v>2.342814057</v>
      </c>
    </row>
    <row r="64">
      <c r="A64" s="39" t="s">
        <v>32</v>
      </c>
      <c r="B64" s="39" t="s">
        <v>430</v>
      </c>
      <c r="C64" s="41">
        <v>2014.0</v>
      </c>
      <c r="D64" s="41" t="s">
        <v>4</v>
      </c>
      <c r="E64" s="41" t="s">
        <v>12</v>
      </c>
      <c r="F64" s="41">
        <v>0.797168859</v>
      </c>
    </row>
    <row r="65">
      <c r="A65" s="39" t="s">
        <v>33</v>
      </c>
      <c r="B65" s="39" t="s">
        <v>431</v>
      </c>
      <c r="C65" s="41">
        <v>2014.0</v>
      </c>
      <c r="D65" s="41" t="s">
        <v>4</v>
      </c>
      <c r="E65" s="41" t="s">
        <v>12</v>
      </c>
      <c r="F65" s="41">
        <v>4.321181325</v>
      </c>
    </row>
    <row r="66">
      <c r="A66" s="39" t="s">
        <v>34</v>
      </c>
      <c r="B66" s="39" t="s">
        <v>432</v>
      </c>
      <c r="C66" s="41">
        <v>2014.0</v>
      </c>
      <c r="D66" s="41" t="s">
        <v>4</v>
      </c>
      <c r="E66" s="41" t="s">
        <v>12</v>
      </c>
      <c r="F66" s="41">
        <v>1.680454042</v>
      </c>
    </row>
    <row r="67">
      <c r="A67" s="39" t="s">
        <v>35</v>
      </c>
      <c r="B67" s="39" t="s">
        <v>433</v>
      </c>
      <c r="C67" s="41">
        <v>2014.0</v>
      </c>
      <c r="D67" s="41" t="s">
        <v>4</v>
      </c>
      <c r="E67" s="41" t="s">
        <v>12</v>
      </c>
      <c r="F67" s="41">
        <v>0.633936167</v>
      </c>
    </row>
    <row r="68">
      <c r="A68" s="40" t="s">
        <v>3</v>
      </c>
      <c r="B68" s="39" t="s">
        <v>418</v>
      </c>
      <c r="C68" s="41">
        <v>2015.0</v>
      </c>
      <c r="D68" s="41" t="s">
        <v>4</v>
      </c>
      <c r="E68" s="41" t="s">
        <v>12</v>
      </c>
      <c r="F68" s="41">
        <v>2.765557057</v>
      </c>
    </row>
    <row r="69">
      <c r="A69" s="40" t="s">
        <v>4</v>
      </c>
      <c r="B69" s="39" t="s">
        <v>401</v>
      </c>
      <c r="C69" s="41">
        <v>2015.0</v>
      </c>
      <c r="D69" s="41" t="s">
        <v>4</v>
      </c>
      <c r="E69" s="41" t="s">
        <v>12</v>
      </c>
      <c r="F69" s="41">
        <v>0.41102551</v>
      </c>
    </row>
    <row r="70">
      <c r="A70" s="39" t="s">
        <v>5</v>
      </c>
      <c r="B70" s="39" t="s">
        <v>402</v>
      </c>
      <c r="C70" s="41">
        <v>2015.0</v>
      </c>
      <c r="D70" s="41" t="s">
        <v>4</v>
      </c>
      <c r="E70" s="41" t="s">
        <v>12</v>
      </c>
      <c r="F70" s="41">
        <v>1.572889368</v>
      </c>
    </row>
    <row r="71">
      <c r="A71" s="39" t="s">
        <v>6</v>
      </c>
      <c r="B71" s="39" t="s">
        <v>403</v>
      </c>
      <c r="C71" s="41">
        <v>2015.0</v>
      </c>
      <c r="D71" s="41" t="s">
        <v>4</v>
      </c>
      <c r="E71" s="41" t="s">
        <v>12</v>
      </c>
      <c r="F71" s="41">
        <v>2.608084728</v>
      </c>
    </row>
    <row r="72">
      <c r="A72" s="39" t="s">
        <v>7</v>
      </c>
      <c r="B72" s="39" t="s">
        <v>404</v>
      </c>
      <c r="C72" s="41">
        <v>2015.0</v>
      </c>
      <c r="D72" s="41" t="s">
        <v>4</v>
      </c>
      <c r="E72" s="41" t="s">
        <v>12</v>
      </c>
      <c r="F72" s="41">
        <v>1.822302927</v>
      </c>
    </row>
    <row r="73">
      <c r="A73" s="39" t="s">
        <v>8</v>
      </c>
      <c r="B73" s="39" t="s">
        <v>408</v>
      </c>
      <c r="C73" s="41">
        <v>2015.0</v>
      </c>
      <c r="D73" s="41" t="s">
        <v>4</v>
      </c>
      <c r="E73" s="41" t="s">
        <v>12</v>
      </c>
      <c r="F73" s="41">
        <v>0.40069072</v>
      </c>
    </row>
    <row r="74">
      <c r="A74" s="39" t="s">
        <v>9</v>
      </c>
      <c r="B74" s="39" t="s">
        <v>409</v>
      </c>
      <c r="C74" s="41">
        <v>2015.0</v>
      </c>
      <c r="D74" s="41" t="s">
        <v>4</v>
      </c>
      <c r="E74" s="41" t="s">
        <v>12</v>
      </c>
      <c r="F74" s="41">
        <v>0.333600075</v>
      </c>
    </row>
    <row r="75">
      <c r="A75" s="39" t="s">
        <v>10</v>
      </c>
      <c r="B75" s="39" t="s">
        <v>407</v>
      </c>
      <c r="C75" s="41">
        <v>2015.0</v>
      </c>
      <c r="D75" s="41" t="s">
        <v>4</v>
      </c>
      <c r="E75" s="41" t="s">
        <v>12</v>
      </c>
      <c r="F75" s="41">
        <v>14.61535396</v>
      </c>
    </row>
    <row r="76">
      <c r="A76" s="39" t="s">
        <v>11</v>
      </c>
      <c r="B76" s="39" t="s">
        <v>406</v>
      </c>
      <c r="C76" s="41">
        <v>2015.0</v>
      </c>
      <c r="D76" s="41" t="s">
        <v>4</v>
      </c>
      <c r="E76" s="41" t="s">
        <v>12</v>
      </c>
      <c r="F76" s="41">
        <v>2.995403143</v>
      </c>
    </row>
    <row r="77">
      <c r="A77" s="39" t="s">
        <v>12</v>
      </c>
      <c r="B77" s="39" t="s">
        <v>405</v>
      </c>
      <c r="C77" s="41">
        <v>2015.0</v>
      </c>
      <c r="D77" s="41" t="s">
        <v>4</v>
      </c>
      <c r="E77" s="41" t="s">
        <v>12</v>
      </c>
      <c r="F77" s="41">
        <v>0.212938096</v>
      </c>
    </row>
    <row r="78">
      <c r="A78" s="39" t="s">
        <v>13</v>
      </c>
      <c r="B78" s="39" t="s">
        <v>410</v>
      </c>
      <c r="C78" s="41">
        <v>2015.0</v>
      </c>
      <c r="D78" s="41" t="s">
        <v>4</v>
      </c>
      <c r="E78" s="41" t="s">
        <v>12</v>
      </c>
      <c r="F78" s="41">
        <v>1.715887398</v>
      </c>
    </row>
    <row r="79">
      <c r="A79" s="39" t="s">
        <v>14</v>
      </c>
      <c r="B79" s="39" t="s">
        <v>412</v>
      </c>
      <c r="C79" s="41">
        <v>2015.0</v>
      </c>
      <c r="D79" s="41" t="s">
        <v>4</v>
      </c>
      <c r="E79" s="41" t="s">
        <v>12</v>
      </c>
      <c r="F79" s="41">
        <v>1.397882526</v>
      </c>
    </row>
    <row r="80">
      <c r="A80" s="39" t="s">
        <v>15</v>
      </c>
      <c r="B80" s="39" t="s">
        <v>411</v>
      </c>
      <c r="C80" s="41">
        <v>2015.0</v>
      </c>
      <c r="D80" s="41" t="s">
        <v>4</v>
      </c>
      <c r="E80" s="41" t="s">
        <v>12</v>
      </c>
      <c r="F80" s="41">
        <v>12.07820463</v>
      </c>
    </row>
    <row r="81">
      <c r="A81" s="39" t="s">
        <v>16</v>
      </c>
      <c r="B81" s="39" t="s">
        <v>413</v>
      </c>
      <c r="C81" s="41">
        <v>2015.0</v>
      </c>
      <c r="D81" s="41" t="s">
        <v>4</v>
      </c>
      <c r="E81" s="41" t="s">
        <v>12</v>
      </c>
      <c r="F81" s="41">
        <v>2.996527389</v>
      </c>
    </row>
    <row r="82">
      <c r="A82" s="39" t="s">
        <v>17</v>
      </c>
      <c r="B82" s="39" t="s">
        <v>414</v>
      </c>
      <c r="C82" s="41">
        <v>2015.0</v>
      </c>
      <c r="D82" s="41" t="s">
        <v>4</v>
      </c>
      <c r="E82" s="41" t="s">
        <v>12</v>
      </c>
      <c r="F82" s="41">
        <v>0.806299751</v>
      </c>
    </row>
    <row r="83">
      <c r="A83" s="39" t="s">
        <v>18</v>
      </c>
      <c r="B83" s="39" t="s">
        <v>415</v>
      </c>
      <c r="C83" s="41">
        <v>2015.0</v>
      </c>
      <c r="D83" s="41" t="s">
        <v>4</v>
      </c>
      <c r="E83" s="41" t="s">
        <v>12</v>
      </c>
      <c r="F83" s="41">
        <v>0.910598367</v>
      </c>
    </row>
    <row r="84">
      <c r="A84" s="39" t="s">
        <v>19</v>
      </c>
      <c r="B84" s="39" t="s">
        <v>416</v>
      </c>
      <c r="C84" s="41">
        <v>2015.0</v>
      </c>
      <c r="D84" s="41" t="s">
        <v>4</v>
      </c>
      <c r="E84" s="41" t="s">
        <v>12</v>
      </c>
      <c r="F84" s="41">
        <v>3.4456349</v>
      </c>
    </row>
    <row r="85">
      <c r="A85" s="39" t="s">
        <v>20</v>
      </c>
      <c r="B85" s="39" t="s">
        <v>417</v>
      </c>
      <c r="C85" s="41">
        <v>2015.0</v>
      </c>
      <c r="D85" s="41" t="s">
        <v>4</v>
      </c>
      <c r="E85" s="41" t="s">
        <v>12</v>
      </c>
      <c r="F85" s="41">
        <v>4.313914857</v>
      </c>
    </row>
    <row r="86">
      <c r="A86" s="39" t="s">
        <v>21</v>
      </c>
      <c r="B86" s="39" t="s">
        <v>419</v>
      </c>
      <c r="C86" s="41">
        <v>2015.0</v>
      </c>
      <c r="D86" s="41" t="s">
        <v>4</v>
      </c>
      <c r="E86" s="41" t="s">
        <v>12</v>
      </c>
      <c r="F86" s="41">
        <v>2.813217678</v>
      </c>
    </row>
    <row r="87">
      <c r="A87" s="39" t="s">
        <v>22</v>
      </c>
      <c r="B87" s="39" t="s">
        <v>420</v>
      </c>
      <c r="C87" s="41">
        <v>2015.0</v>
      </c>
      <c r="D87" s="41" t="s">
        <v>4</v>
      </c>
      <c r="E87" s="41" t="s">
        <v>12</v>
      </c>
      <c r="F87" s="41">
        <v>0.415723202</v>
      </c>
    </row>
    <row r="88">
      <c r="A88" s="39" t="s">
        <v>23</v>
      </c>
      <c r="B88" s="39" t="s">
        <v>421</v>
      </c>
      <c r="C88" s="41">
        <v>2015.0</v>
      </c>
      <c r="D88" s="41" t="s">
        <v>4</v>
      </c>
      <c r="E88" s="41" t="s">
        <v>12</v>
      </c>
      <c r="F88" s="41">
        <v>5.914122752</v>
      </c>
    </row>
    <row r="89">
      <c r="A89" s="39" t="s">
        <v>24</v>
      </c>
      <c r="B89" s="39" t="s">
        <v>422</v>
      </c>
      <c r="C89" s="41">
        <v>2015.0</v>
      </c>
      <c r="D89" s="41" t="s">
        <v>4</v>
      </c>
      <c r="E89" s="41" t="s">
        <v>12</v>
      </c>
      <c r="F89" s="41">
        <v>4.120243865</v>
      </c>
    </row>
    <row r="90">
      <c r="A90" s="39" t="s">
        <v>25</v>
      </c>
      <c r="B90" s="39" t="s">
        <v>423</v>
      </c>
      <c r="C90" s="41">
        <v>2015.0</v>
      </c>
      <c r="D90" s="41" t="s">
        <v>4</v>
      </c>
      <c r="E90" s="41" t="s">
        <v>12</v>
      </c>
      <c r="F90" s="41">
        <v>1.479866927</v>
      </c>
    </row>
    <row r="91">
      <c r="A91" s="39" t="s">
        <v>26</v>
      </c>
      <c r="B91" s="39" t="s">
        <v>424</v>
      </c>
      <c r="C91" s="41">
        <v>2015.0</v>
      </c>
      <c r="D91" s="41" t="s">
        <v>4</v>
      </c>
      <c r="E91" s="41" t="s">
        <v>12</v>
      </c>
      <c r="F91" s="41">
        <v>2.527424942</v>
      </c>
    </row>
    <row r="92">
      <c r="A92" s="39" t="s">
        <v>27</v>
      </c>
      <c r="B92" s="39" t="s">
        <v>426</v>
      </c>
      <c r="C92" s="41">
        <v>2015.0</v>
      </c>
      <c r="D92" s="41" t="s">
        <v>4</v>
      </c>
      <c r="E92" s="41" t="s">
        <v>12</v>
      </c>
      <c r="F92" s="41">
        <v>4.423897031</v>
      </c>
    </row>
    <row r="93">
      <c r="A93" s="39" t="s">
        <v>28</v>
      </c>
      <c r="B93" s="39" t="s">
        <v>425</v>
      </c>
      <c r="C93" s="41">
        <v>2015.0</v>
      </c>
      <c r="D93" s="41" t="s">
        <v>4</v>
      </c>
      <c r="E93" s="41" t="s">
        <v>12</v>
      </c>
      <c r="F93" s="41">
        <v>2.111853988</v>
      </c>
    </row>
    <row r="94">
      <c r="A94" s="39" t="s">
        <v>29</v>
      </c>
      <c r="B94" s="39" t="s">
        <v>427</v>
      </c>
      <c r="C94" s="41">
        <v>2015.0</v>
      </c>
      <c r="D94" s="41" t="s">
        <v>4</v>
      </c>
      <c r="E94" s="41" t="s">
        <v>12</v>
      </c>
      <c r="F94" s="41">
        <v>2.429746669</v>
      </c>
    </row>
    <row r="95">
      <c r="A95" s="39" t="s">
        <v>30</v>
      </c>
      <c r="B95" s="39" t="s">
        <v>428</v>
      </c>
      <c r="C95" s="41">
        <v>2015.0</v>
      </c>
      <c r="D95" s="41" t="s">
        <v>4</v>
      </c>
      <c r="E95" s="41" t="s">
        <v>12</v>
      </c>
      <c r="F95" s="41">
        <v>3.314466371</v>
      </c>
    </row>
    <row r="96">
      <c r="A96" s="39" t="s">
        <v>31</v>
      </c>
      <c r="B96" s="39" t="s">
        <v>429</v>
      </c>
      <c r="C96" s="41">
        <v>2015.0</v>
      </c>
      <c r="D96" s="41" t="s">
        <v>4</v>
      </c>
      <c r="E96" s="41" t="s">
        <v>12</v>
      </c>
      <c r="F96" s="41">
        <v>1.169815073</v>
      </c>
    </row>
    <row r="97">
      <c r="A97" s="39" t="s">
        <v>32</v>
      </c>
      <c r="B97" s="39" t="s">
        <v>430</v>
      </c>
      <c r="C97" s="41">
        <v>2015.0</v>
      </c>
      <c r="D97" s="41" t="s">
        <v>4</v>
      </c>
      <c r="E97" s="41" t="s">
        <v>12</v>
      </c>
      <c r="F97" s="41">
        <v>0.773332675</v>
      </c>
    </row>
    <row r="98">
      <c r="A98" s="39" t="s">
        <v>33</v>
      </c>
      <c r="B98" s="39" t="s">
        <v>431</v>
      </c>
      <c r="C98" s="41">
        <v>2015.0</v>
      </c>
      <c r="D98" s="41" t="s">
        <v>4</v>
      </c>
      <c r="E98" s="41" t="s">
        <v>12</v>
      </c>
      <c r="F98" s="41">
        <v>7.203625151</v>
      </c>
    </row>
    <row r="99">
      <c r="A99" s="39" t="s">
        <v>34</v>
      </c>
      <c r="B99" s="39" t="s">
        <v>432</v>
      </c>
      <c r="C99" s="41">
        <v>2015.0</v>
      </c>
      <c r="D99" s="41" t="s">
        <v>4</v>
      </c>
      <c r="E99" s="41" t="s">
        <v>12</v>
      </c>
      <c r="F99" s="41">
        <v>1.391785735</v>
      </c>
    </row>
    <row r="100">
      <c r="A100" s="39" t="s">
        <v>35</v>
      </c>
      <c r="B100" s="39" t="s">
        <v>433</v>
      </c>
      <c r="C100" s="41">
        <v>2015.0</v>
      </c>
      <c r="D100" s="41" t="s">
        <v>4</v>
      </c>
      <c r="E100" s="41" t="s">
        <v>12</v>
      </c>
      <c r="F100" s="41">
        <v>0.815755769</v>
      </c>
    </row>
    <row r="101">
      <c r="A101" s="40" t="s">
        <v>3</v>
      </c>
      <c r="B101" s="39" t="s">
        <v>418</v>
      </c>
      <c r="C101" s="41">
        <v>2016.0</v>
      </c>
      <c r="D101" s="41" t="s">
        <v>4</v>
      </c>
      <c r="E101" s="41" t="s">
        <v>12</v>
      </c>
      <c r="F101" s="41">
        <v>2.550436185</v>
      </c>
    </row>
    <row r="102">
      <c r="A102" s="40" t="s">
        <v>4</v>
      </c>
      <c r="B102" s="39" t="s">
        <v>401</v>
      </c>
      <c r="C102" s="41">
        <v>2016.0</v>
      </c>
      <c r="D102" s="41" t="s">
        <v>4</v>
      </c>
      <c r="E102" s="41" t="s">
        <v>12</v>
      </c>
      <c r="F102" s="41">
        <v>0.553122634</v>
      </c>
    </row>
    <row r="103">
      <c r="A103" s="39" t="s">
        <v>5</v>
      </c>
      <c r="B103" s="39" t="s">
        <v>402</v>
      </c>
      <c r="C103" s="41">
        <v>2016.0</v>
      </c>
      <c r="D103" s="41" t="s">
        <v>4</v>
      </c>
      <c r="E103" s="41" t="s">
        <v>12</v>
      </c>
      <c r="F103" s="41">
        <v>0.797798209</v>
      </c>
    </row>
    <row r="104">
      <c r="A104" s="39" t="s">
        <v>6</v>
      </c>
      <c r="B104" s="39" t="s">
        <v>403</v>
      </c>
      <c r="C104" s="41">
        <v>2016.0</v>
      </c>
      <c r="D104" s="41" t="s">
        <v>4</v>
      </c>
      <c r="E104" s="41" t="s">
        <v>12</v>
      </c>
      <c r="F104" s="41">
        <v>2.002331109</v>
      </c>
    </row>
    <row r="105">
      <c r="A105" s="39" t="s">
        <v>7</v>
      </c>
      <c r="B105" s="39" t="s">
        <v>404</v>
      </c>
      <c r="C105" s="41">
        <v>2016.0</v>
      </c>
      <c r="D105" s="41" t="s">
        <v>4</v>
      </c>
      <c r="E105" s="41" t="s">
        <v>12</v>
      </c>
      <c r="F105" s="41">
        <v>1.615846135</v>
      </c>
    </row>
    <row r="106">
      <c r="A106" s="39" t="s">
        <v>8</v>
      </c>
      <c r="B106" s="39" t="s">
        <v>408</v>
      </c>
      <c r="C106" s="41">
        <v>2016.0</v>
      </c>
      <c r="D106" s="41" t="s">
        <v>4</v>
      </c>
      <c r="E106" s="41" t="s">
        <v>12</v>
      </c>
      <c r="F106" s="41">
        <v>0.524865711</v>
      </c>
    </row>
    <row r="107">
      <c r="A107" s="39" t="s">
        <v>9</v>
      </c>
      <c r="B107" s="39" t="s">
        <v>409</v>
      </c>
      <c r="C107" s="41">
        <v>2016.0</v>
      </c>
      <c r="D107" s="41" t="s">
        <v>4</v>
      </c>
      <c r="E107" s="41" t="s">
        <v>12</v>
      </c>
      <c r="F107" s="41">
        <v>1.564099018</v>
      </c>
    </row>
    <row r="108">
      <c r="A108" s="39" t="s">
        <v>10</v>
      </c>
      <c r="B108" s="39" t="s">
        <v>407</v>
      </c>
      <c r="C108" s="41">
        <v>2016.0</v>
      </c>
      <c r="D108" s="41" t="s">
        <v>4</v>
      </c>
      <c r="E108" s="41" t="s">
        <v>12</v>
      </c>
      <c r="F108" s="41">
        <v>7.876483993</v>
      </c>
    </row>
    <row r="109">
      <c r="A109" s="39" t="s">
        <v>11</v>
      </c>
      <c r="B109" s="39" t="s">
        <v>406</v>
      </c>
      <c r="C109" s="41">
        <v>2016.0</v>
      </c>
      <c r="D109" s="41" t="s">
        <v>4</v>
      </c>
      <c r="E109" s="41" t="s">
        <v>12</v>
      </c>
      <c r="F109" s="41">
        <v>0.850620791</v>
      </c>
    </row>
    <row r="110">
      <c r="A110" s="39" t="s">
        <v>12</v>
      </c>
      <c r="B110" s="39" t="s">
        <v>405</v>
      </c>
      <c r="C110" s="41">
        <v>2016.0</v>
      </c>
      <c r="D110" s="41" t="s">
        <v>4</v>
      </c>
      <c r="E110" s="41" t="s">
        <v>12</v>
      </c>
      <c r="F110" s="41">
        <v>0.481511639</v>
      </c>
    </row>
    <row r="111">
      <c r="A111" s="39" t="s">
        <v>13</v>
      </c>
      <c r="B111" s="39" t="s">
        <v>410</v>
      </c>
      <c r="C111" s="41">
        <v>2016.0</v>
      </c>
      <c r="D111" s="41" t="s">
        <v>4</v>
      </c>
      <c r="E111" s="41" t="s">
        <v>12</v>
      </c>
      <c r="F111" s="41">
        <v>0.886961706</v>
      </c>
    </row>
    <row r="112">
      <c r="A112" s="39" t="s">
        <v>14</v>
      </c>
      <c r="B112" s="39" t="s">
        <v>412</v>
      </c>
      <c r="C112" s="41">
        <v>2016.0</v>
      </c>
      <c r="D112" s="41" t="s">
        <v>4</v>
      </c>
      <c r="E112" s="41" t="s">
        <v>12</v>
      </c>
      <c r="F112" s="41">
        <v>0.761698885</v>
      </c>
    </row>
    <row r="113">
      <c r="A113" s="39" t="s">
        <v>15</v>
      </c>
      <c r="B113" s="39" t="s">
        <v>411</v>
      </c>
      <c r="C113" s="41">
        <v>2016.0</v>
      </c>
      <c r="D113" s="41" t="s">
        <v>4</v>
      </c>
      <c r="E113" s="41" t="s">
        <v>12</v>
      </c>
      <c r="F113" s="41">
        <v>9.805693629</v>
      </c>
    </row>
    <row r="114">
      <c r="A114" s="39" t="s">
        <v>16</v>
      </c>
      <c r="B114" s="39" t="s">
        <v>413</v>
      </c>
      <c r="C114" s="41">
        <v>2016.0</v>
      </c>
      <c r="D114" s="41" t="s">
        <v>4</v>
      </c>
      <c r="E114" s="41" t="s">
        <v>12</v>
      </c>
      <c r="F114" s="41">
        <v>2.55804218</v>
      </c>
    </row>
    <row r="115">
      <c r="A115" s="39" t="s">
        <v>17</v>
      </c>
      <c r="B115" s="39" t="s">
        <v>414</v>
      </c>
      <c r="C115" s="41">
        <v>2016.0</v>
      </c>
      <c r="D115" s="41" t="s">
        <v>4</v>
      </c>
      <c r="E115" s="41" t="s">
        <v>12</v>
      </c>
      <c r="F115" s="41">
        <v>1.027186188</v>
      </c>
    </row>
    <row r="116">
      <c r="A116" s="39" t="s">
        <v>18</v>
      </c>
      <c r="B116" s="39" t="s">
        <v>415</v>
      </c>
      <c r="C116" s="41">
        <v>2016.0</v>
      </c>
      <c r="D116" s="41" t="s">
        <v>4</v>
      </c>
      <c r="E116" s="41" t="s">
        <v>12</v>
      </c>
      <c r="F116" s="41">
        <v>1.04284706</v>
      </c>
    </row>
    <row r="117">
      <c r="A117" s="39" t="s">
        <v>19</v>
      </c>
      <c r="B117" s="39" t="s">
        <v>416</v>
      </c>
      <c r="C117" s="41">
        <v>2016.0</v>
      </c>
      <c r="D117" s="41" t="s">
        <v>4</v>
      </c>
      <c r="E117" s="41" t="s">
        <v>12</v>
      </c>
      <c r="F117" s="41">
        <v>3.909411928</v>
      </c>
    </row>
    <row r="118">
      <c r="A118" s="39" t="s">
        <v>20</v>
      </c>
      <c r="B118" s="39" t="s">
        <v>417</v>
      </c>
      <c r="C118" s="41">
        <v>2016.0</v>
      </c>
      <c r="D118" s="41" t="s">
        <v>4</v>
      </c>
      <c r="E118" s="41" t="s">
        <v>12</v>
      </c>
      <c r="F118" s="41">
        <v>3.013894394</v>
      </c>
    </row>
    <row r="119">
      <c r="A119" s="39" t="s">
        <v>21</v>
      </c>
      <c r="B119" s="39" t="s">
        <v>419</v>
      </c>
      <c r="C119" s="41">
        <v>2016.0</v>
      </c>
      <c r="D119" s="41" t="s">
        <v>4</v>
      </c>
      <c r="E119" s="41" t="s">
        <v>12</v>
      </c>
      <c r="F119" s="41">
        <v>2.739414242</v>
      </c>
    </row>
    <row r="120">
      <c r="A120" s="39" t="s">
        <v>22</v>
      </c>
      <c r="B120" s="39" t="s">
        <v>420</v>
      </c>
      <c r="C120" s="41">
        <v>2016.0</v>
      </c>
      <c r="D120" s="41" t="s">
        <v>4</v>
      </c>
      <c r="E120" s="41" t="s">
        <v>12</v>
      </c>
      <c r="F120" s="41">
        <v>0.042643138</v>
      </c>
    </row>
    <row r="121">
      <c r="A121" s="39" t="s">
        <v>23</v>
      </c>
      <c r="B121" s="39" t="s">
        <v>421</v>
      </c>
      <c r="C121" s="41">
        <v>2016.0</v>
      </c>
      <c r="D121" s="41" t="s">
        <v>4</v>
      </c>
      <c r="E121" s="41" t="s">
        <v>12</v>
      </c>
      <c r="F121" s="41">
        <v>9.137909394</v>
      </c>
    </row>
    <row r="122">
      <c r="A122" s="39" t="s">
        <v>24</v>
      </c>
      <c r="B122" s="39" t="s">
        <v>422</v>
      </c>
      <c r="C122" s="41">
        <v>2016.0</v>
      </c>
      <c r="D122" s="41" t="s">
        <v>4</v>
      </c>
      <c r="E122" s="41" t="s">
        <v>12</v>
      </c>
      <c r="F122" s="41">
        <v>3.211790643</v>
      </c>
    </row>
    <row r="123">
      <c r="A123" s="39" t="s">
        <v>25</v>
      </c>
      <c r="B123" s="39" t="s">
        <v>423</v>
      </c>
      <c r="C123" s="41">
        <v>2016.0</v>
      </c>
      <c r="D123" s="41" t="s">
        <v>4</v>
      </c>
      <c r="E123" s="41" t="s">
        <v>12</v>
      </c>
      <c r="F123" s="41">
        <v>1.195892558</v>
      </c>
    </row>
    <row r="124">
      <c r="A124" s="39" t="s">
        <v>26</v>
      </c>
      <c r="B124" s="39" t="s">
        <v>424</v>
      </c>
      <c r="C124" s="41">
        <v>2016.0</v>
      </c>
      <c r="D124" s="41" t="s">
        <v>4</v>
      </c>
      <c r="E124" s="41" t="s">
        <v>12</v>
      </c>
      <c r="F124" s="41">
        <v>1.835540263</v>
      </c>
    </row>
    <row r="125">
      <c r="A125" s="39" t="s">
        <v>27</v>
      </c>
      <c r="B125" s="39" t="s">
        <v>426</v>
      </c>
      <c r="C125" s="41">
        <v>2016.0</v>
      </c>
      <c r="D125" s="41" t="s">
        <v>4</v>
      </c>
      <c r="E125" s="41" t="s">
        <v>12</v>
      </c>
      <c r="F125" s="41">
        <v>4.389159637</v>
      </c>
    </row>
    <row r="126">
      <c r="A126" s="39" t="s">
        <v>28</v>
      </c>
      <c r="B126" s="39" t="s">
        <v>425</v>
      </c>
      <c r="C126" s="41">
        <v>2016.0</v>
      </c>
      <c r="D126" s="41" t="s">
        <v>4</v>
      </c>
      <c r="E126" s="41" t="s">
        <v>12</v>
      </c>
      <c r="F126" s="41">
        <v>2.444622921</v>
      </c>
    </row>
    <row r="127">
      <c r="A127" s="39" t="s">
        <v>29</v>
      </c>
      <c r="B127" s="39" t="s">
        <v>427</v>
      </c>
      <c r="C127" s="41">
        <v>2016.0</v>
      </c>
      <c r="D127" s="41" t="s">
        <v>4</v>
      </c>
      <c r="E127" s="41" t="s">
        <v>12</v>
      </c>
      <c r="F127" s="41">
        <v>2.198681522</v>
      </c>
    </row>
    <row r="128">
      <c r="A128" s="39" t="s">
        <v>30</v>
      </c>
      <c r="B128" s="39" t="s">
        <v>428</v>
      </c>
      <c r="C128" s="41">
        <v>2016.0</v>
      </c>
      <c r="D128" s="41" t="s">
        <v>4</v>
      </c>
      <c r="E128" s="41" t="s">
        <v>12</v>
      </c>
      <c r="F128" s="41">
        <v>2.759663944</v>
      </c>
    </row>
    <row r="129">
      <c r="A129" s="39" t="s">
        <v>31</v>
      </c>
      <c r="B129" s="39" t="s">
        <v>429</v>
      </c>
      <c r="C129" s="41">
        <v>2016.0</v>
      </c>
      <c r="D129" s="41" t="s">
        <v>4</v>
      </c>
      <c r="E129" s="41" t="s">
        <v>12</v>
      </c>
      <c r="F129" s="41">
        <v>1.4042205</v>
      </c>
    </row>
    <row r="130">
      <c r="A130" s="39" t="s">
        <v>32</v>
      </c>
      <c r="B130" s="39" t="s">
        <v>430</v>
      </c>
      <c r="C130" s="41">
        <v>2016.0</v>
      </c>
      <c r="D130" s="41" t="s">
        <v>4</v>
      </c>
      <c r="E130" s="41" t="s">
        <v>12</v>
      </c>
      <c r="F130" s="41">
        <v>0.623902265</v>
      </c>
    </row>
    <row r="131">
      <c r="A131" s="39" t="s">
        <v>33</v>
      </c>
      <c r="B131" s="39" t="s">
        <v>431</v>
      </c>
      <c r="C131" s="41">
        <v>2016.0</v>
      </c>
      <c r="D131" s="41" t="s">
        <v>4</v>
      </c>
      <c r="E131" s="41" t="s">
        <v>12</v>
      </c>
      <c r="F131" s="41">
        <v>6.332110879</v>
      </c>
    </row>
    <row r="132">
      <c r="A132" s="39" t="s">
        <v>34</v>
      </c>
      <c r="B132" s="39" t="s">
        <v>432</v>
      </c>
      <c r="C132" s="41">
        <v>2016.0</v>
      </c>
      <c r="D132" s="41" t="s">
        <v>4</v>
      </c>
      <c r="E132" s="41" t="s">
        <v>12</v>
      </c>
      <c r="F132" s="41">
        <v>1.624385182</v>
      </c>
    </row>
    <row r="133">
      <c r="A133" s="39" t="s">
        <v>35</v>
      </c>
      <c r="B133" s="39" t="s">
        <v>433</v>
      </c>
      <c r="C133" s="41">
        <v>2016.0</v>
      </c>
      <c r="D133" s="41" t="s">
        <v>4</v>
      </c>
      <c r="E133" s="41" t="s">
        <v>12</v>
      </c>
      <c r="F133" s="41">
        <v>0.535281216</v>
      </c>
    </row>
    <row r="134">
      <c r="A134" s="40" t="s">
        <v>3</v>
      </c>
      <c r="B134" s="39" t="s">
        <v>418</v>
      </c>
      <c r="C134" s="41">
        <v>2017.0</v>
      </c>
      <c r="D134" s="41" t="s">
        <v>4</v>
      </c>
      <c r="E134" s="41" t="s">
        <v>12</v>
      </c>
      <c r="F134" s="41">
        <v>2.02779479</v>
      </c>
    </row>
    <row r="135">
      <c r="A135" s="40" t="s">
        <v>4</v>
      </c>
      <c r="B135" s="39" t="s">
        <v>401</v>
      </c>
      <c r="C135" s="41">
        <v>2017.0</v>
      </c>
      <c r="D135" s="41" t="s">
        <v>4</v>
      </c>
      <c r="E135" s="41" t="s">
        <v>12</v>
      </c>
      <c r="F135" s="41">
        <v>0.327334557</v>
      </c>
    </row>
    <row r="136">
      <c r="A136" s="39" t="s">
        <v>5</v>
      </c>
      <c r="B136" s="39" t="s">
        <v>402</v>
      </c>
      <c r="C136" s="41">
        <v>2017.0</v>
      </c>
      <c r="D136" s="41" t="s">
        <v>4</v>
      </c>
      <c r="E136" s="41" t="s">
        <v>12</v>
      </c>
      <c r="F136" s="41">
        <v>0.931753624</v>
      </c>
    </row>
    <row r="137">
      <c r="A137" s="39" t="s">
        <v>6</v>
      </c>
      <c r="B137" s="39" t="s">
        <v>403</v>
      </c>
      <c r="C137" s="41">
        <v>2017.0</v>
      </c>
      <c r="D137" s="41" t="s">
        <v>4</v>
      </c>
      <c r="E137" s="41" t="s">
        <v>12</v>
      </c>
      <c r="F137" s="41">
        <v>1.96716841</v>
      </c>
    </row>
    <row r="138">
      <c r="A138" s="39" t="s">
        <v>7</v>
      </c>
      <c r="B138" s="39" t="s">
        <v>404</v>
      </c>
      <c r="C138" s="41">
        <v>2017.0</v>
      </c>
      <c r="D138" s="41" t="s">
        <v>4</v>
      </c>
      <c r="E138" s="41" t="s">
        <v>12</v>
      </c>
      <c r="F138" s="41">
        <v>2.727181323</v>
      </c>
    </row>
    <row r="139">
      <c r="A139" s="39" t="s">
        <v>8</v>
      </c>
      <c r="B139" s="39" t="s">
        <v>408</v>
      </c>
      <c r="C139" s="41">
        <v>2017.0</v>
      </c>
      <c r="D139" s="41" t="s">
        <v>4</v>
      </c>
      <c r="E139" s="41" t="s">
        <v>12</v>
      </c>
      <c r="F139" s="41">
        <v>0.365101938</v>
      </c>
    </row>
    <row r="140">
      <c r="A140" s="39" t="s">
        <v>9</v>
      </c>
      <c r="B140" s="39" t="s">
        <v>409</v>
      </c>
      <c r="C140" s="41">
        <v>2017.0</v>
      </c>
      <c r="D140" s="41" t="s">
        <v>4</v>
      </c>
      <c r="E140" s="41" t="s">
        <v>12</v>
      </c>
      <c r="F140" s="41">
        <v>1.126864638</v>
      </c>
    </row>
    <row r="141">
      <c r="A141" s="39" t="s">
        <v>10</v>
      </c>
      <c r="B141" s="39" t="s">
        <v>407</v>
      </c>
      <c r="C141" s="41">
        <v>2017.0</v>
      </c>
      <c r="D141" s="41" t="s">
        <v>4</v>
      </c>
      <c r="E141" s="41" t="s">
        <v>12</v>
      </c>
      <c r="F141" s="41">
        <v>7.404813151</v>
      </c>
    </row>
    <row r="142">
      <c r="A142" s="39" t="s">
        <v>11</v>
      </c>
      <c r="B142" s="39" t="s">
        <v>406</v>
      </c>
      <c r="C142" s="41">
        <v>2017.0</v>
      </c>
      <c r="D142" s="41" t="s">
        <v>4</v>
      </c>
      <c r="E142" s="41" t="s">
        <v>12</v>
      </c>
      <c r="F142" s="41">
        <v>0.514617012</v>
      </c>
    </row>
    <row r="143">
      <c r="A143" s="39" t="s">
        <v>12</v>
      </c>
      <c r="B143" s="39" t="s">
        <v>405</v>
      </c>
      <c r="C143" s="41">
        <v>2017.0</v>
      </c>
      <c r="D143" s="41" t="s">
        <v>4</v>
      </c>
      <c r="E143" s="41" t="s">
        <v>12</v>
      </c>
      <c r="F143" s="41">
        <v>0.13134656</v>
      </c>
    </row>
    <row r="144">
      <c r="A144" s="39" t="s">
        <v>13</v>
      </c>
      <c r="B144" s="39" t="s">
        <v>410</v>
      </c>
      <c r="C144" s="41">
        <v>2017.0</v>
      </c>
      <c r="D144" s="41" t="s">
        <v>4</v>
      </c>
      <c r="E144" s="41" t="s">
        <v>12</v>
      </c>
      <c r="F144" s="41">
        <v>1.051197708</v>
      </c>
    </row>
    <row r="145">
      <c r="A145" s="39" t="s">
        <v>14</v>
      </c>
      <c r="B145" s="39" t="s">
        <v>412</v>
      </c>
      <c r="C145" s="41">
        <v>2017.0</v>
      </c>
      <c r="D145" s="41" t="s">
        <v>4</v>
      </c>
      <c r="E145" s="41" t="s">
        <v>12</v>
      </c>
      <c r="F145" s="41">
        <v>1.204591252</v>
      </c>
    </row>
    <row r="146">
      <c r="A146" s="39" t="s">
        <v>15</v>
      </c>
      <c r="B146" s="39" t="s">
        <v>411</v>
      </c>
      <c r="C146" s="41">
        <v>2017.0</v>
      </c>
      <c r="D146" s="41" t="s">
        <v>4</v>
      </c>
      <c r="E146" s="41" t="s">
        <v>12</v>
      </c>
      <c r="F146" s="41">
        <v>9.971235042</v>
      </c>
    </row>
    <row r="147">
      <c r="A147" s="39" t="s">
        <v>16</v>
      </c>
      <c r="B147" s="39" t="s">
        <v>413</v>
      </c>
      <c r="C147" s="41">
        <v>2017.0</v>
      </c>
      <c r="D147" s="41" t="s">
        <v>4</v>
      </c>
      <c r="E147" s="41" t="s">
        <v>12</v>
      </c>
      <c r="F147" s="41">
        <v>3.221190156</v>
      </c>
    </row>
    <row r="148">
      <c r="A148" s="39" t="s">
        <v>17</v>
      </c>
      <c r="B148" s="39" t="s">
        <v>414</v>
      </c>
      <c r="C148" s="41">
        <v>2017.0</v>
      </c>
      <c r="D148" s="41" t="s">
        <v>4</v>
      </c>
      <c r="E148" s="41" t="s">
        <v>12</v>
      </c>
      <c r="F148" s="41">
        <v>0.362439771</v>
      </c>
    </row>
    <row r="149">
      <c r="A149" s="39" t="s">
        <v>18</v>
      </c>
      <c r="B149" s="39" t="s">
        <v>415</v>
      </c>
      <c r="C149" s="41">
        <v>2017.0</v>
      </c>
      <c r="D149" s="41" t="s">
        <v>4</v>
      </c>
      <c r="E149" s="41" t="s">
        <v>12</v>
      </c>
      <c r="F149" s="41">
        <v>0.714086279</v>
      </c>
    </row>
    <row r="150">
      <c r="A150" s="39" t="s">
        <v>19</v>
      </c>
      <c r="B150" s="39" t="s">
        <v>416</v>
      </c>
      <c r="C150" s="41">
        <v>2017.0</v>
      </c>
      <c r="D150" s="41" t="s">
        <v>4</v>
      </c>
      <c r="E150" s="41" t="s">
        <v>12</v>
      </c>
      <c r="F150" s="41">
        <v>2.396577969</v>
      </c>
    </row>
    <row r="151">
      <c r="A151" s="39" t="s">
        <v>20</v>
      </c>
      <c r="B151" s="39" t="s">
        <v>417</v>
      </c>
      <c r="C151" s="41">
        <v>2017.0</v>
      </c>
      <c r="D151" s="41" t="s">
        <v>4</v>
      </c>
      <c r="E151" s="41" t="s">
        <v>12</v>
      </c>
      <c r="F151" s="41">
        <v>2.461306234</v>
      </c>
    </row>
    <row r="152">
      <c r="A152" s="39" t="s">
        <v>21</v>
      </c>
      <c r="B152" s="39" t="s">
        <v>419</v>
      </c>
      <c r="C152" s="41">
        <v>2017.0</v>
      </c>
      <c r="D152" s="41" t="s">
        <v>4</v>
      </c>
      <c r="E152" s="41" t="s">
        <v>12</v>
      </c>
      <c r="F152" s="41">
        <v>1.1027475</v>
      </c>
    </row>
    <row r="153">
      <c r="A153" s="39" t="s">
        <v>22</v>
      </c>
      <c r="B153" s="39" t="s">
        <v>420</v>
      </c>
      <c r="C153" s="41">
        <v>2017.0</v>
      </c>
      <c r="D153" s="41" t="s">
        <v>4</v>
      </c>
      <c r="E153" s="41" t="s">
        <v>12</v>
      </c>
      <c r="F153" s="41">
        <v>0.289705288</v>
      </c>
    </row>
    <row r="154">
      <c r="A154" s="39" t="s">
        <v>23</v>
      </c>
      <c r="B154" s="39" t="s">
        <v>421</v>
      </c>
      <c r="C154" s="41">
        <v>2017.0</v>
      </c>
      <c r="D154" s="41" t="s">
        <v>4</v>
      </c>
      <c r="E154" s="41" t="s">
        <v>12</v>
      </c>
      <c r="F154" s="41">
        <v>6.346116125</v>
      </c>
    </row>
    <row r="155">
      <c r="A155" s="39" t="s">
        <v>24</v>
      </c>
      <c r="B155" s="39" t="s">
        <v>422</v>
      </c>
      <c r="C155" s="41">
        <v>2017.0</v>
      </c>
      <c r="D155" s="41" t="s">
        <v>4</v>
      </c>
      <c r="E155" s="41" t="s">
        <v>12</v>
      </c>
      <c r="F155" s="41">
        <v>2.929399381</v>
      </c>
    </row>
    <row r="156">
      <c r="A156" s="39" t="s">
        <v>25</v>
      </c>
      <c r="B156" s="39" t="s">
        <v>423</v>
      </c>
      <c r="C156" s="41">
        <v>2017.0</v>
      </c>
      <c r="D156" s="41" t="s">
        <v>4</v>
      </c>
      <c r="E156" s="41" t="s">
        <v>12</v>
      </c>
      <c r="F156" s="41">
        <v>0.542317114</v>
      </c>
    </row>
    <row r="157">
      <c r="A157" s="39" t="s">
        <v>26</v>
      </c>
      <c r="B157" s="39" t="s">
        <v>424</v>
      </c>
      <c r="C157" s="41">
        <v>2017.0</v>
      </c>
      <c r="D157" s="41" t="s">
        <v>4</v>
      </c>
      <c r="E157" s="41" t="s">
        <v>12</v>
      </c>
      <c r="F157" s="41">
        <v>1.522037982</v>
      </c>
    </row>
    <row r="158">
      <c r="A158" s="39" t="s">
        <v>27</v>
      </c>
      <c r="B158" s="39" t="s">
        <v>426</v>
      </c>
      <c r="C158" s="41">
        <v>2017.0</v>
      </c>
      <c r="D158" s="41" t="s">
        <v>4</v>
      </c>
      <c r="E158" s="41" t="s">
        <v>12</v>
      </c>
      <c r="F158" s="41">
        <v>2.650726563</v>
      </c>
    </row>
    <row r="159">
      <c r="A159" s="39" t="s">
        <v>28</v>
      </c>
      <c r="B159" s="39" t="s">
        <v>425</v>
      </c>
      <c r="C159" s="41">
        <v>2017.0</v>
      </c>
      <c r="D159" s="41" t="s">
        <v>4</v>
      </c>
      <c r="E159" s="41" t="s">
        <v>12</v>
      </c>
      <c r="F159" s="41">
        <v>1.844057997</v>
      </c>
    </row>
    <row r="160">
      <c r="A160" s="39" t="s">
        <v>29</v>
      </c>
      <c r="B160" s="39" t="s">
        <v>427</v>
      </c>
      <c r="C160" s="41">
        <v>2017.0</v>
      </c>
      <c r="D160" s="41" t="s">
        <v>4</v>
      </c>
      <c r="E160" s="41" t="s">
        <v>12</v>
      </c>
      <c r="F160" s="41">
        <v>1.220679382</v>
      </c>
    </row>
    <row r="161">
      <c r="A161" s="39" t="s">
        <v>30</v>
      </c>
      <c r="B161" s="39" t="s">
        <v>428</v>
      </c>
      <c r="C161" s="41">
        <v>2017.0</v>
      </c>
      <c r="D161" s="41" t="s">
        <v>4</v>
      </c>
      <c r="E161" s="41" t="s">
        <v>12</v>
      </c>
      <c r="F161" s="41">
        <v>2.686124806</v>
      </c>
    </row>
    <row r="162">
      <c r="A162" s="39" t="s">
        <v>31</v>
      </c>
      <c r="B162" s="39" t="s">
        <v>429</v>
      </c>
      <c r="C162" s="41">
        <v>2017.0</v>
      </c>
      <c r="D162" s="41" t="s">
        <v>4</v>
      </c>
      <c r="E162" s="41" t="s">
        <v>12</v>
      </c>
      <c r="F162" s="41">
        <v>0.837597022</v>
      </c>
    </row>
    <row r="163">
      <c r="A163" s="39" t="s">
        <v>32</v>
      </c>
      <c r="B163" s="39" t="s">
        <v>430</v>
      </c>
      <c r="C163" s="41">
        <v>2017.0</v>
      </c>
      <c r="D163" s="41" t="s">
        <v>4</v>
      </c>
      <c r="E163" s="41" t="s">
        <v>12</v>
      </c>
      <c r="F163" s="41">
        <v>0.701007564</v>
      </c>
    </row>
    <row r="164">
      <c r="A164" s="39" t="s">
        <v>33</v>
      </c>
      <c r="B164" s="39" t="s">
        <v>431</v>
      </c>
      <c r="C164" s="41">
        <v>2017.0</v>
      </c>
      <c r="D164" s="41" t="s">
        <v>4</v>
      </c>
      <c r="E164" s="41" t="s">
        <v>12</v>
      </c>
      <c r="F164" s="41">
        <v>4.704326855</v>
      </c>
    </row>
    <row r="165">
      <c r="A165" s="39" t="s">
        <v>34</v>
      </c>
      <c r="B165" s="39" t="s">
        <v>432</v>
      </c>
      <c r="C165" s="41">
        <v>2017.0</v>
      </c>
      <c r="D165" s="41" t="s">
        <v>4</v>
      </c>
      <c r="E165" s="41" t="s">
        <v>12</v>
      </c>
      <c r="F165" s="41">
        <v>0.849165815</v>
      </c>
    </row>
    <row r="166">
      <c r="A166" s="39" t="s">
        <v>35</v>
      </c>
      <c r="B166" s="39" t="s">
        <v>433</v>
      </c>
      <c r="C166" s="41">
        <v>2017.0</v>
      </c>
      <c r="D166" s="41" t="s">
        <v>4</v>
      </c>
      <c r="E166" s="41" t="s">
        <v>12</v>
      </c>
      <c r="F166" s="41">
        <v>0.470344859</v>
      </c>
    </row>
    <row r="167">
      <c r="A167" s="40" t="s">
        <v>3</v>
      </c>
      <c r="B167" s="39" t="s">
        <v>418</v>
      </c>
      <c r="C167" s="41">
        <v>2020.0</v>
      </c>
      <c r="D167" s="41" t="s">
        <v>4</v>
      </c>
      <c r="E167" s="41" t="s">
        <v>12</v>
      </c>
      <c r="F167" s="41">
        <v>2.968948</v>
      </c>
    </row>
    <row r="168">
      <c r="A168" s="40" t="s">
        <v>4</v>
      </c>
      <c r="B168" s="39" t="s">
        <v>401</v>
      </c>
      <c r="C168" s="41">
        <v>2020.0</v>
      </c>
      <c r="D168" s="41" t="s">
        <v>4</v>
      </c>
      <c r="E168" s="41" t="s">
        <v>12</v>
      </c>
      <c r="F168" s="43">
        <v>0.34325179</v>
      </c>
    </row>
    <row r="169">
      <c r="A169" s="39" t="s">
        <v>5</v>
      </c>
      <c r="B169" s="39" t="s">
        <v>402</v>
      </c>
      <c r="C169" s="41">
        <v>2020.0</v>
      </c>
      <c r="D169" s="41" t="s">
        <v>4</v>
      </c>
      <c r="E169" s="41" t="s">
        <v>12</v>
      </c>
      <c r="F169" s="43">
        <v>1.5094164</v>
      </c>
    </row>
    <row r="170">
      <c r="A170" s="39" t="s">
        <v>6</v>
      </c>
      <c r="B170" s="39" t="s">
        <v>403</v>
      </c>
      <c r="C170" s="41">
        <v>2020.0</v>
      </c>
      <c r="D170" s="41" t="s">
        <v>4</v>
      </c>
      <c r="E170" s="41" t="s">
        <v>12</v>
      </c>
      <c r="F170" s="43">
        <v>3.20738706</v>
      </c>
    </row>
    <row r="171">
      <c r="A171" s="39" t="s">
        <v>7</v>
      </c>
      <c r="B171" s="39" t="s">
        <v>404</v>
      </c>
      <c r="C171" s="41">
        <v>2020.0</v>
      </c>
      <c r="D171" s="41" t="s">
        <v>4</v>
      </c>
      <c r="E171" s="41" t="s">
        <v>12</v>
      </c>
      <c r="F171" s="43">
        <v>2.29208623</v>
      </c>
    </row>
    <row r="172">
      <c r="A172" s="39" t="s">
        <v>8</v>
      </c>
      <c r="B172" s="39" t="s">
        <v>408</v>
      </c>
      <c r="C172" s="41">
        <v>2020.0</v>
      </c>
      <c r="D172" s="41" t="s">
        <v>4</v>
      </c>
      <c r="E172" s="41" t="s">
        <v>12</v>
      </c>
      <c r="F172" s="43">
        <v>0.58221601</v>
      </c>
    </row>
    <row r="173">
      <c r="A173" s="39" t="s">
        <v>9</v>
      </c>
      <c r="B173" s="39" t="s">
        <v>409</v>
      </c>
      <c r="C173" s="41">
        <v>2020.0</v>
      </c>
      <c r="D173" s="41" t="s">
        <v>4</v>
      </c>
      <c r="E173" s="41" t="s">
        <v>12</v>
      </c>
      <c r="F173" s="43">
        <v>1.68815591</v>
      </c>
    </row>
    <row r="174">
      <c r="A174" s="39" t="s">
        <v>10</v>
      </c>
      <c r="B174" s="39" t="s">
        <v>407</v>
      </c>
      <c r="C174" s="41">
        <v>2020.0</v>
      </c>
      <c r="D174" s="41" t="s">
        <v>4</v>
      </c>
      <c r="E174" s="41" t="s">
        <v>12</v>
      </c>
      <c r="F174" s="43">
        <v>11.0238544</v>
      </c>
    </row>
    <row r="175">
      <c r="A175" s="39" t="s">
        <v>11</v>
      </c>
      <c r="B175" s="39" t="s">
        <v>406</v>
      </c>
      <c r="C175" s="41">
        <v>2020.0</v>
      </c>
      <c r="D175" s="41" t="s">
        <v>4</v>
      </c>
      <c r="E175" s="41" t="s">
        <v>12</v>
      </c>
      <c r="F175" s="43">
        <v>1.71218657</v>
      </c>
    </row>
    <row r="176">
      <c r="A176" s="39" t="s">
        <v>12</v>
      </c>
      <c r="B176" s="39" t="s">
        <v>405</v>
      </c>
      <c r="C176" s="41">
        <v>2020.0</v>
      </c>
      <c r="D176" s="41" t="s">
        <v>4</v>
      </c>
      <c r="E176" s="41" t="s">
        <v>12</v>
      </c>
      <c r="F176" s="43">
        <v>0.33148818</v>
      </c>
    </row>
    <row r="177">
      <c r="A177" s="39" t="s">
        <v>13</v>
      </c>
      <c r="B177" s="39" t="s">
        <v>410</v>
      </c>
      <c r="C177" s="41">
        <v>2020.0</v>
      </c>
      <c r="D177" s="41" t="s">
        <v>4</v>
      </c>
      <c r="E177" s="41" t="s">
        <v>12</v>
      </c>
      <c r="F177" s="43">
        <v>3.28166574</v>
      </c>
    </row>
    <row r="178">
      <c r="A178" s="39" t="s">
        <v>14</v>
      </c>
      <c r="B178" s="39" t="s">
        <v>412</v>
      </c>
      <c r="C178" s="41">
        <v>2020.0</v>
      </c>
      <c r="D178" s="41" t="s">
        <v>4</v>
      </c>
      <c r="E178" s="41" t="s">
        <v>12</v>
      </c>
      <c r="F178" s="43">
        <v>1.35556052</v>
      </c>
    </row>
    <row r="179">
      <c r="A179" s="39" t="s">
        <v>15</v>
      </c>
      <c r="B179" s="39" t="s">
        <v>411</v>
      </c>
      <c r="C179" s="41">
        <v>2020.0</v>
      </c>
      <c r="D179" s="41" t="s">
        <v>4</v>
      </c>
      <c r="E179" s="41" t="s">
        <v>12</v>
      </c>
      <c r="F179" s="43">
        <v>12.1817968</v>
      </c>
    </row>
    <row r="180">
      <c r="A180" s="39" t="s">
        <v>16</v>
      </c>
      <c r="B180" s="39" t="s">
        <v>413</v>
      </c>
      <c r="C180" s="41">
        <v>2020.0</v>
      </c>
      <c r="D180" s="41" t="s">
        <v>4</v>
      </c>
      <c r="E180" s="41" t="s">
        <v>12</v>
      </c>
      <c r="F180" s="43">
        <v>2.50606429</v>
      </c>
    </row>
    <row r="181">
      <c r="A181" s="39" t="s">
        <v>17</v>
      </c>
      <c r="B181" s="39" t="s">
        <v>414</v>
      </c>
      <c r="C181" s="41">
        <v>2020.0</v>
      </c>
      <c r="D181" s="41" t="s">
        <v>4</v>
      </c>
      <c r="E181" s="41" t="s">
        <v>12</v>
      </c>
      <c r="F181" s="43">
        <v>1.06516247</v>
      </c>
    </row>
    <row r="182">
      <c r="A182" s="39" t="s">
        <v>18</v>
      </c>
      <c r="B182" s="39" t="s">
        <v>415</v>
      </c>
      <c r="C182" s="41">
        <v>2020.0</v>
      </c>
      <c r="D182" s="41" t="s">
        <v>4</v>
      </c>
      <c r="E182" s="41" t="s">
        <v>12</v>
      </c>
      <c r="F182" s="43">
        <v>1.39725299</v>
      </c>
    </row>
    <row r="183">
      <c r="A183" s="39" t="s">
        <v>19</v>
      </c>
      <c r="B183" s="39" t="s">
        <v>416</v>
      </c>
      <c r="C183" s="41">
        <v>2020.0</v>
      </c>
      <c r="D183" s="41" t="s">
        <v>4</v>
      </c>
      <c r="E183" s="41" t="s">
        <v>12</v>
      </c>
      <c r="F183" s="43">
        <v>3.8805659</v>
      </c>
    </row>
    <row r="184">
      <c r="A184" s="39" t="s">
        <v>20</v>
      </c>
      <c r="B184" s="39" t="s">
        <v>417</v>
      </c>
      <c r="C184" s="41">
        <v>2020.0</v>
      </c>
      <c r="D184" s="41" t="s">
        <v>4</v>
      </c>
      <c r="E184" s="41" t="s">
        <v>12</v>
      </c>
      <c r="F184" s="43">
        <v>2.99609994</v>
      </c>
    </row>
    <row r="185">
      <c r="A185" s="39" t="s">
        <v>21</v>
      </c>
      <c r="B185" s="39" t="s">
        <v>419</v>
      </c>
      <c r="C185" s="41">
        <v>2020.0</v>
      </c>
      <c r="D185" s="41" t="s">
        <v>4</v>
      </c>
      <c r="E185" s="41" t="s">
        <v>12</v>
      </c>
      <c r="F185" s="43">
        <v>3.03002459</v>
      </c>
    </row>
    <row r="186">
      <c r="A186" s="39" t="s">
        <v>22</v>
      </c>
      <c r="B186" s="39" t="s">
        <v>420</v>
      </c>
      <c r="C186" s="41">
        <v>2020.0</v>
      </c>
      <c r="D186" s="41" t="s">
        <v>4</v>
      </c>
      <c r="E186" s="41" t="s">
        <v>12</v>
      </c>
      <c r="F186" s="43">
        <v>0.49575679</v>
      </c>
    </row>
    <row r="187">
      <c r="A187" s="39" t="s">
        <v>23</v>
      </c>
      <c r="B187" s="39" t="s">
        <v>421</v>
      </c>
      <c r="C187" s="41">
        <v>2020.0</v>
      </c>
      <c r="D187" s="41" t="s">
        <v>4</v>
      </c>
      <c r="E187" s="41" t="s">
        <v>12</v>
      </c>
      <c r="F187" s="43">
        <v>11.743291</v>
      </c>
    </row>
    <row r="188">
      <c r="A188" s="39" t="s">
        <v>24</v>
      </c>
      <c r="B188" s="39" t="s">
        <v>422</v>
      </c>
      <c r="C188" s="41">
        <v>2020.0</v>
      </c>
      <c r="D188" s="41" t="s">
        <v>4</v>
      </c>
      <c r="E188" s="41" t="s">
        <v>12</v>
      </c>
      <c r="F188" s="43">
        <v>4.56552472</v>
      </c>
    </row>
    <row r="189">
      <c r="A189" s="39" t="s">
        <v>25</v>
      </c>
      <c r="B189" s="39" t="s">
        <v>423</v>
      </c>
      <c r="C189" s="41">
        <v>2020.0</v>
      </c>
      <c r="D189" s="41" t="s">
        <v>4</v>
      </c>
      <c r="E189" s="41" t="s">
        <v>12</v>
      </c>
      <c r="F189" s="43">
        <v>1.08083503</v>
      </c>
    </row>
    <row r="190">
      <c r="A190" s="39" t="s">
        <v>26</v>
      </c>
      <c r="B190" s="39" t="s">
        <v>424</v>
      </c>
      <c r="C190" s="41">
        <v>2020.0</v>
      </c>
      <c r="D190" s="41" t="s">
        <v>4</v>
      </c>
      <c r="E190" s="41" t="s">
        <v>12</v>
      </c>
      <c r="F190" s="43">
        <v>1.54149461</v>
      </c>
    </row>
    <row r="191">
      <c r="A191" s="39" t="s">
        <v>27</v>
      </c>
      <c r="B191" s="39" t="s">
        <v>426</v>
      </c>
      <c r="C191" s="41">
        <v>2020.0</v>
      </c>
      <c r="D191" s="41" t="s">
        <v>4</v>
      </c>
      <c r="E191" s="41" t="s">
        <v>12</v>
      </c>
      <c r="F191" s="43">
        <v>4.29635874</v>
      </c>
    </row>
    <row r="192">
      <c r="A192" s="39" t="s">
        <v>28</v>
      </c>
      <c r="B192" s="39" t="s">
        <v>425</v>
      </c>
      <c r="C192" s="41">
        <v>2020.0</v>
      </c>
      <c r="D192" s="41" t="s">
        <v>4</v>
      </c>
      <c r="E192" s="41" t="s">
        <v>12</v>
      </c>
      <c r="F192" s="43">
        <v>2.04278532</v>
      </c>
    </row>
    <row r="193">
      <c r="A193" s="39" t="s">
        <v>29</v>
      </c>
      <c r="B193" s="39" t="s">
        <v>427</v>
      </c>
      <c r="C193" s="41">
        <v>2020.0</v>
      </c>
      <c r="D193" s="41" t="s">
        <v>4</v>
      </c>
      <c r="E193" s="41" t="s">
        <v>12</v>
      </c>
      <c r="F193" s="43">
        <v>2.00184279</v>
      </c>
    </row>
    <row r="194">
      <c r="A194" s="39" t="s">
        <v>30</v>
      </c>
      <c r="B194" s="39" t="s">
        <v>428</v>
      </c>
      <c r="C194" s="41">
        <v>2020.0</v>
      </c>
      <c r="D194" s="41" t="s">
        <v>4</v>
      </c>
      <c r="E194" s="41" t="s">
        <v>12</v>
      </c>
      <c r="F194" s="43">
        <v>3.16125553</v>
      </c>
    </row>
    <row r="195">
      <c r="A195" s="39" t="s">
        <v>31</v>
      </c>
      <c r="B195" s="39" t="s">
        <v>429</v>
      </c>
      <c r="C195" s="41">
        <v>2020.0</v>
      </c>
      <c r="D195" s="41" t="s">
        <v>4</v>
      </c>
      <c r="E195" s="41" t="s">
        <v>12</v>
      </c>
      <c r="F195" s="43">
        <v>1.13227965</v>
      </c>
    </row>
    <row r="196">
      <c r="A196" s="39" t="s">
        <v>32</v>
      </c>
      <c r="B196" s="39" t="s">
        <v>430</v>
      </c>
      <c r="C196" s="41">
        <v>2020.0</v>
      </c>
      <c r="D196" s="41" t="s">
        <v>4</v>
      </c>
      <c r="E196" s="41" t="s">
        <v>12</v>
      </c>
      <c r="F196" s="43">
        <v>1.28803698</v>
      </c>
    </row>
    <row r="197">
      <c r="A197" s="39" t="s">
        <v>33</v>
      </c>
      <c r="B197" s="39" t="s">
        <v>431</v>
      </c>
      <c r="C197" s="41">
        <v>2020.0</v>
      </c>
      <c r="D197" s="41" t="s">
        <v>4</v>
      </c>
      <c r="E197" s="41" t="s">
        <v>12</v>
      </c>
      <c r="F197" s="43">
        <v>5.45703306</v>
      </c>
    </row>
    <row r="198">
      <c r="A198" s="39" t="s">
        <v>34</v>
      </c>
      <c r="B198" s="39" t="s">
        <v>432</v>
      </c>
      <c r="C198" s="41">
        <v>2020.0</v>
      </c>
      <c r="D198" s="41" t="s">
        <v>4</v>
      </c>
      <c r="E198" s="41" t="s">
        <v>12</v>
      </c>
      <c r="F198" s="43">
        <v>1.19401496</v>
      </c>
    </row>
    <row r="199">
      <c r="A199" s="39" t="s">
        <v>35</v>
      </c>
      <c r="B199" s="39" t="s">
        <v>433</v>
      </c>
      <c r="C199" s="41">
        <v>2020.0</v>
      </c>
      <c r="D199" s="41" t="s">
        <v>4</v>
      </c>
      <c r="E199" s="41" t="s">
        <v>12</v>
      </c>
      <c r="F199" s="43">
        <v>0.97861479</v>
      </c>
    </row>
    <row r="200">
      <c r="A200" s="40" t="s">
        <v>4</v>
      </c>
      <c r="B200" s="39" t="s">
        <v>401</v>
      </c>
      <c r="C200" s="39">
        <v>2022.0</v>
      </c>
      <c r="D200" s="41" t="s">
        <v>4</v>
      </c>
      <c r="E200" s="41" t="s">
        <v>12</v>
      </c>
      <c r="F200" s="43">
        <v>0.402</v>
      </c>
    </row>
    <row r="201">
      <c r="A201" s="39" t="s">
        <v>5</v>
      </c>
      <c r="B201" s="39" t="s">
        <v>402</v>
      </c>
      <c r="C201" s="39">
        <v>2022.0</v>
      </c>
      <c r="D201" s="41" t="s">
        <v>4</v>
      </c>
      <c r="E201" s="41" t="s">
        <v>12</v>
      </c>
      <c r="F201" s="43">
        <v>0.98066</v>
      </c>
    </row>
    <row r="202">
      <c r="A202" s="39" t="s">
        <v>6</v>
      </c>
      <c r="B202" s="39" t="s">
        <v>403</v>
      </c>
      <c r="C202" s="39">
        <v>2022.0</v>
      </c>
      <c r="D202" s="41" t="s">
        <v>4</v>
      </c>
      <c r="E202" s="41" t="s">
        <v>12</v>
      </c>
      <c r="F202" s="43">
        <v>1.8413</v>
      </c>
    </row>
    <row r="203">
      <c r="A203" s="39" t="s">
        <v>7</v>
      </c>
      <c r="B203" s="39" t="s">
        <v>404</v>
      </c>
      <c r="C203" s="39">
        <v>2022.0</v>
      </c>
      <c r="D203" s="41" t="s">
        <v>4</v>
      </c>
      <c r="E203" s="41" t="s">
        <v>12</v>
      </c>
      <c r="F203" s="43">
        <v>2.14729</v>
      </c>
    </row>
    <row r="204">
      <c r="A204" s="39" t="s">
        <v>8</v>
      </c>
      <c r="B204" s="39" t="s">
        <v>408</v>
      </c>
      <c r="C204" s="39">
        <v>2022.0</v>
      </c>
      <c r="D204" s="41" t="s">
        <v>4</v>
      </c>
      <c r="E204" s="41" t="s">
        <v>12</v>
      </c>
      <c r="F204" s="43">
        <v>0.41118</v>
      </c>
    </row>
    <row r="205">
      <c r="A205" s="39" t="s">
        <v>9</v>
      </c>
      <c r="B205" s="39" t="s">
        <v>409</v>
      </c>
      <c r="C205" s="39">
        <v>2022.0</v>
      </c>
      <c r="D205" s="41" t="s">
        <v>4</v>
      </c>
      <c r="E205" s="41" t="s">
        <v>12</v>
      </c>
      <c r="F205" s="43">
        <v>1.148</v>
      </c>
    </row>
    <row r="206">
      <c r="A206" s="39" t="s">
        <v>10</v>
      </c>
      <c r="B206" s="39" t="s">
        <v>407</v>
      </c>
      <c r="C206" s="39">
        <v>2022.0</v>
      </c>
      <c r="D206" s="41" t="s">
        <v>4</v>
      </c>
      <c r="E206" s="41" t="s">
        <v>12</v>
      </c>
      <c r="F206" s="43">
        <v>7.89582</v>
      </c>
    </row>
    <row r="207">
      <c r="A207" s="39" t="s">
        <v>11</v>
      </c>
      <c r="B207" s="39" t="s">
        <v>406</v>
      </c>
      <c r="C207" s="39">
        <v>2022.0</v>
      </c>
      <c r="D207" s="41" t="s">
        <v>4</v>
      </c>
      <c r="E207" s="41" t="s">
        <v>12</v>
      </c>
      <c r="F207" s="43">
        <v>1.33166</v>
      </c>
    </row>
    <row r="208">
      <c r="A208" s="39" t="s">
        <v>12</v>
      </c>
      <c r="B208" s="39" t="s">
        <v>405</v>
      </c>
      <c r="C208" s="39">
        <v>2022.0</v>
      </c>
      <c r="D208" s="41" t="s">
        <v>4</v>
      </c>
      <c r="E208" s="41" t="s">
        <v>12</v>
      </c>
      <c r="F208" s="43">
        <v>0.41598</v>
      </c>
    </row>
    <row r="209">
      <c r="A209" s="39">
        <v>10.0</v>
      </c>
      <c r="B209" s="39" t="s">
        <v>410</v>
      </c>
      <c r="C209" s="39">
        <v>2022.0</v>
      </c>
      <c r="D209" s="41" t="s">
        <v>4</v>
      </c>
      <c r="E209" s="41" t="s">
        <v>12</v>
      </c>
      <c r="F209" s="43">
        <v>3.23941</v>
      </c>
    </row>
    <row r="210">
      <c r="A210" s="39">
        <v>11.0</v>
      </c>
      <c r="B210" s="39" t="s">
        <v>412</v>
      </c>
      <c r="C210" s="39">
        <v>2022.0</v>
      </c>
      <c r="D210" s="41" t="s">
        <v>4</v>
      </c>
      <c r="E210" s="41" t="s">
        <v>12</v>
      </c>
      <c r="F210" s="43">
        <v>1.34992</v>
      </c>
    </row>
    <row r="211">
      <c r="A211" s="39">
        <v>12.0</v>
      </c>
      <c r="B211" s="39" t="s">
        <v>411</v>
      </c>
      <c r="C211" s="39">
        <v>2022.0</v>
      </c>
      <c r="D211" s="41" t="s">
        <v>4</v>
      </c>
      <c r="E211" s="41" t="s">
        <v>12</v>
      </c>
      <c r="F211" s="43">
        <v>10.73711</v>
      </c>
    </row>
    <row r="212">
      <c r="A212" s="39">
        <v>13.0</v>
      </c>
      <c r="B212" s="39" t="s">
        <v>413</v>
      </c>
      <c r="C212" s="39">
        <v>2022.0</v>
      </c>
      <c r="D212" s="41" t="s">
        <v>4</v>
      </c>
      <c r="E212" s="41" t="s">
        <v>12</v>
      </c>
      <c r="F212" s="43">
        <v>2.15725</v>
      </c>
    </row>
    <row r="213">
      <c r="A213" s="39">
        <v>14.0</v>
      </c>
      <c r="B213" s="39" t="s">
        <v>414</v>
      </c>
      <c r="C213" s="39">
        <v>2022.0</v>
      </c>
      <c r="D213" s="41" t="s">
        <v>4</v>
      </c>
      <c r="E213" s="41" t="s">
        <v>12</v>
      </c>
      <c r="F213" s="43">
        <v>1.2691</v>
      </c>
    </row>
    <row r="214">
      <c r="A214" s="39">
        <v>15.0</v>
      </c>
      <c r="B214" s="39" t="s">
        <v>415</v>
      </c>
      <c r="C214" s="39">
        <v>2022.0</v>
      </c>
      <c r="D214" s="41" t="s">
        <v>4</v>
      </c>
      <c r="E214" s="41" t="s">
        <v>12</v>
      </c>
      <c r="F214" s="43">
        <v>1.16836</v>
      </c>
    </row>
    <row r="215">
      <c r="A215" s="39">
        <v>16.0</v>
      </c>
      <c r="B215" s="39" t="s">
        <v>416</v>
      </c>
      <c r="C215" s="39">
        <v>2022.0</v>
      </c>
      <c r="D215" s="41" t="s">
        <v>4</v>
      </c>
      <c r="E215" s="41" t="s">
        <v>12</v>
      </c>
      <c r="F215" s="43">
        <v>3.66677</v>
      </c>
    </row>
    <row r="216">
      <c r="A216" s="39">
        <v>17.0</v>
      </c>
      <c r="B216" s="39" t="s">
        <v>417</v>
      </c>
      <c r="C216" s="39">
        <v>2022.0</v>
      </c>
      <c r="D216" s="41" t="s">
        <v>4</v>
      </c>
      <c r="E216" s="41" t="s">
        <v>12</v>
      </c>
      <c r="F216" s="43">
        <v>2.56361</v>
      </c>
    </row>
    <row r="217">
      <c r="A217" s="39">
        <v>18.0</v>
      </c>
      <c r="B217" s="39" t="s">
        <v>419</v>
      </c>
      <c r="C217" s="39">
        <v>2022.0</v>
      </c>
      <c r="D217" s="41" t="s">
        <v>4</v>
      </c>
      <c r="E217" s="41" t="s">
        <v>12</v>
      </c>
      <c r="F217" s="43">
        <v>3.52872</v>
      </c>
    </row>
    <row r="218">
      <c r="A218" s="39">
        <v>19.0</v>
      </c>
      <c r="B218" s="39" t="s">
        <v>420</v>
      </c>
      <c r="C218" s="39">
        <v>2022.0</v>
      </c>
      <c r="D218" s="41" t="s">
        <v>4</v>
      </c>
      <c r="E218" s="41" t="s">
        <v>12</v>
      </c>
      <c r="F218" s="43">
        <v>0.50157</v>
      </c>
    </row>
    <row r="219">
      <c r="A219" s="39">
        <v>20.0</v>
      </c>
      <c r="B219" s="39" t="s">
        <v>421</v>
      </c>
      <c r="C219" s="39">
        <v>2022.0</v>
      </c>
      <c r="D219" s="41" t="s">
        <v>4</v>
      </c>
      <c r="E219" s="41" t="s">
        <v>12</v>
      </c>
      <c r="F219" s="43">
        <v>10.79865</v>
      </c>
    </row>
    <row r="220">
      <c r="A220" s="39">
        <v>21.0</v>
      </c>
      <c r="B220" s="39" t="s">
        <v>422</v>
      </c>
      <c r="C220" s="39">
        <v>2022.0</v>
      </c>
      <c r="D220" s="41" t="s">
        <v>4</v>
      </c>
      <c r="E220" s="41" t="s">
        <v>12</v>
      </c>
      <c r="F220" s="43">
        <v>4.04974</v>
      </c>
    </row>
    <row r="221">
      <c r="A221" s="39">
        <v>22.0</v>
      </c>
      <c r="B221" s="39" t="s">
        <v>423</v>
      </c>
      <c r="C221" s="39">
        <v>2022.0</v>
      </c>
      <c r="D221" s="41" t="s">
        <v>4</v>
      </c>
      <c r="E221" s="41" t="s">
        <v>12</v>
      </c>
      <c r="F221" s="43">
        <v>0.64678</v>
      </c>
    </row>
    <row r="222">
      <c r="A222" s="39">
        <v>23.0</v>
      </c>
      <c r="B222" s="39" t="s">
        <v>424</v>
      </c>
      <c r="C222" s="39">
        <v>2022.0</v>
      </c>
      <c r="D222" s="41" t="s">
        <v>4</v>
      </c>
      <c r="E222" s="41" t="s">
        <v>12</v>
      </c>
      <c r="F222" s="43">
        <v>1.11619</v>
      </c>
    </row>
    <row r="223">
      <c r="A223" s="39">
        <v>24.0</v>
      </c>
      <c r="B223" s="39" t="s">
        <v>426</v>
      </c>
      <c r="C223" s="39">
        <v>2022.0</v>
      </c>
      <c r="D223" s="41" t="s">
        <v>4</v>
      </c>
      <c r="E223" s="41" t="s">
        <v>12</v>
      </c>
      <c r="F223" s="43">
        <v>4.34469</v>
      </c>
    </row>
    <row r="224">
      <c r="A224" s="39">
        <v>25.0</v>
      </c>
      <c r="B224" s="39" t="s">
        <v>425</v>
      </c>
      <c r="C224" s="39">
        <v>2022.0</v>
      </c>
      <c r="D224" s="41" t="s">
        <v>4</v>
      </c>
      <c r="E224" s="41" t="s">
        <v>12</v>
      </c>
      <c r="F224" s="43">
        <v>1.61471</v>
      </c>
    </row>
    <row r="225">
      <c r="A225" s="39">
        <v>26.0</v>
      </c>
      <c r="B225" s="39" t="s">
        <v>427</v>
      </c>
      <c r="C225" s="39">
        <v>2022.0</v>
      </c>
      <c r="D225" s="41" t="s">
        <v>4</v>
      </c>
      <c r="E225" s="41" t="s">
        <v>12</v>
      </c>
      <c r="F225" s="43">
        <v>1.77798</v>
      </c>
    </row>
    <row r="226">
      <c r="A226" s="39">
        <v>27.0</v>
      </c>
      <c r="B226" s="39" t="s">
        <v>428</v>
      </c>
      <c r="C226" s="39">
        <v>2022.0</v>
      </c>
      <c r="D226" s="41" t="s">
        <v>4</v>
      </c>
      <c r="E226" s="41" t="s">
        <v>12</v>
      </c>
      <c r="F226" s="43">
        <v>2.89397</v>
      </c>
    </row>
    <row r="227">
      <c r="A227" s="39">
        <v>28.0</v>
      </c>
      <c r="B227" s="39" t="s">
        <v>429</v>
      </c>
      <c r="C227" s="39">
        <v>2022.0</v>
      </c>
      <c r="D227" s="41" t="s">
        <v>4</v>
      </c>
      <c r="E227" s="41" t="s">
        <v>12</v>
      </c>
      <c r="F227" s="43">
        <v>1.15133</v>
      </c>
    </row>
    <row r="228">
      <c r="A228" s="39">
        <v>29.0</v>
      </c>
      <c r="B228" s="39" t="s">
        <v>430</v>
      </c>
      <c r="C228" s="39">
        <v>2022.0</v>
      </c>
      <c r="D228" s="41" t="s">
        <v>4</v>
      </c>
      <c r="E228" s="41" t="s">
        <v>12</v>
      </c>
      <c r="F228" s="43">
        <v>1.16621</v>
      </c>
    </row>
    <row r="229">
      <c r="A229" s="39">
        <v>30.0</v>
      </c>
      <c r="B229" s="39" t="s">
        <v>431</v>
      </c>
      <c r="C229" s="39">
        <v>2022.0</v>
      </c>
      <c r="D229" s="41" t="s">
        <v>4</v>
      </c>
      <c r="E229" s="41" t="s">
        <v>12</v>
      </c>
      <c r="F229" s="43">
        <v>5.08203</v>
      </c>
    </row>
    <row r="230">
      <c r="A230" s="39">
        <v>31.0</v>
      </c>
      <c r="B230" s="39" t="s">
        <v>432</v>
      </c>
      <c r="C230" s="39">
        <v>2022.0</v>
      </c>
      <c r="D230" s="41" t="s">
        <v>4</v>
      </c>
      <c r="E230" s="41" t="s">
        <v>12</v>
      </c>
      <c r="F230" s="43">
        <v>0.62698</v>
      </c>
    </row>
    <row r="231">
      <c r="A231" s="39">
        <v>32.0</v>
      </c>
      <c r="B231" s="39" t="s">
        <v>433</v>
      </c>
      <c r="C231" s="39">
        <v>2022.0</v>
      </c>
      <c r="D231" s="41" t="s">
        <v>4</v>
      </c>
      <c r="E231" s="41" t="s">
        <v>12</v>
      </c>
      <c r="F231" s="43">
        <v>0.71947</v>
      </c>
    </row>
    <row r="232">
      <c r="A232" s="40" t="s">
        <v>3</v>
      </c>
      <c r="B232" s="39" t="s">
        <v>418</v>
      </c>
      <c r="C232" s="39">
        <v>2022.0</v>
      </c>
      <c r="D232" s="41" t="s">
        <v>4</v>
      </c>
      <c r="E232" s="41" t="s">
        <v>12</v>
      </c>
      <c r="F232" s="43">
        <v>2.60312</v>
      </c>
    </row>
  </sheetData>
  <autoFilter ref="$A$1:$F$232"/>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40" t="s">
        <v>3</v>
      </c>
      <c r="B2" s="39" t="s">
        <v>418</v>
      </c>
      <c r="C2" s="41">
        <v>2014.0</v>
      </c>
      <c r="D2" s="42" t="s">
        <v>4</v>
      </c>
      <c r="E2" s="42" t="s">
        <v>13</v>
      </c>
      <c r="F2" s="41">
        <v>16.15316202</v>
      </c>
    </row>
    <row r="3">
      <c r="A3" s="40" t="s">
        <v>4</v>
      </c>
      <c r="B3" s="39" t="s">
        <v>401</v>
      </c>
      <c r="C3" s="41">
        <v>2014.0</v>
      </c>
      <c r="D3" s="42" t="s">
        <v>4</v>
      </c>
      <c r="E3" s="42" t="s">
        <v>13</v>
      </c>
      <c r="F3" s="41">
        <v>1.754837615</v>
      </c>
    </row>
    <row r="4">
      <c r="A4" s="39" t="s">
        <v>5</v>
      </c>
      <c r="B4" s="39" t="s">
        <v>402</v>
      </c>
      <c r="C4" s="41">
        <v>2014.0</v>
      </c>
      <c r="D4" s="42" t="s">
        <v>4</v>
      </c>
      <c r="E4" s="42" t="s">
        <v>13</v>
      </c>
      <c r="F4" s="41">
        <v>1.796923922</v>
      </c>
    </row>
    <row r="5">
      <c r="A5" s="39" t="s">
        <v>6</v>
      </c>
      <c r="B5" s="39" t="s">
        <v>403</v>
      </c>
      <c r="C5" s="41">
        <v>2014.0</v>
      </c>
      <c r="D5" s="42" t="s">
        <v>4</v>
      </c>
      <c r="E5" s="42" t="s">
        <v>13</v>
      </c>
      <c r="F5" s="41">
        <v>2.931972821</v>
      </c>
    </row>
    <row r="6">
      <c r="A6" s="39" t="s">
        <v>7</v>
      </c>
      <c r="B6" s="39" t="s">
        <v>404</v>
      </c>
      <c r="C6" s="41">
        <v>2014.0</v>
      </c>
      <c r="D6" s="42" t="s">
        <v>4</v>
      </c>
      <c r="E6" s="42" t="s">
        <v>13</v>
      </c>
      <c r="F6" s="41">
        <v>29.32255932</v>
      </c>
    </row>
    <row r="7">
      <c r="A7" s="39" t="s">
        <v>8</v>
      </c>
      <c r="B7" s="39" t="s">
        <v>408</v>
      </c>
      <c r="C7" s="41">
        <v>2014.0</v>
      </c>
      <c r="D7" s="42" t="s">
        <v>4</v>
      </c>
      <c r="E7" s="42" t="s">
        <v>13</v>
      </c>
      <c r="F7" s="41">
        <v>2.6960741</v>
      </c>
    </row>
    <row r="8">
      <c r="A8" s="39" t="s">
        <v>9</v>
      </c>
      <c r="B8" s="39" t="s">
        <v>409</v>
      </c>
      <c r="C8" s="41">
        <v>2014.0</v>
      </c>
      <c r="D8" s="42" t="s">
        <v>4</v>
      </c>
      <c r="E8" s="42" t="s">
        <v>13</v>
      </c>
      <c r="F8" s="41">
        <v>9.667528648</v>
      </c>
    </row>
    <row r="9">
      <c r="A9" s="39" t="s">
        <v>10</v>
      </c>
      <c r="B9" s="39" t="s">
        <v>407</v>
      </c>
      <c r="C9" s="41">
        <v>2014.0</v>
      </c>
      <c r="D9" s="42" t="s">
        <v>4</v>
      </c>
      <c r="E9" s="42" t="s">
        <v>13</v>
      </c>
      <c r="F9" s="41">
        <v>54.91567692</v>
      </c>
    </row>
    <row r="10">
      <c r="A10" s="39" t="s">
        <v>11</v>
      </c>
      <c r="B10" s="39" t="s">
        <v>406</v>
      </c>
      <c r="C10" s="41">
        <v>2014.0</v>
      </c>
      <c r="D10" s="42" t="s">
        <v>4</v>
      </c>
      <c r="E10" s="42" t="s">
        <v>13</v>
      </c>
      <c r="F10" s="41">
        <v>6.39809688</v>
      </c>
    </row>
    <row r="11">
      <c r="A11" s="39" t="s">
        <v>12</v>
      </c>
      <c r="B11" s="39" t="s">
        <v>405</v>
      </c>
      <c r="C11" s="41">
        <v>2014.0</v>
      </c>
      <c r="D11" s="42" t="s">
        <v>4</v>
      </c>
      <c r="E11" s="42" t="s">
        <v>13</v>
      </c>
      <c r="F11" s="41">
        <v>0.374992979</v>
      </c>
    </row>
    <row r="12">
      <c r="A12" s="39" t="s">
        <v>13</v>
      </c>
      <c r="B12" s="39" t="s">
        <v>410</v>
      </c>
      <c r="C12" s="41">
        <v>2014.0</v>
      </c>
      <c r="D12" s="42" t="s">
        <v>4</v>
      </c>
      <c r="E12" s="42" t="s">
        <v>13</v>
      </c>
      <c r="F12" s="41">
        <v>12.86820441</v>
      </c>
    </row>
    <row r="13">
      <c r="A13" s="39" t="s">
        <v>14</v>
      </c>
      <c r="B13" s="39" t="s">
        <v>412</v>
      </c>
      <c r="C13" s="41">
        <v>2014.0</v>
      </c>
      <c r="D13" s="42" t="s">
        <v>4</v>
      </c>
      <c r="E13" s="42" t="s">
        <v>13</v>
      </c>
      <c r="F13" s="41">
        <v>11.68030518</v>
      </c>
    </row>
    <row r="14">
      <c r="A14" s="39" t="s">
        <v>15</v>
      </c>
      <c r="B14" s="39" t="s">
        <v>411</v>
      </c>
      <c r="C14" s="41">
        <v>2014.0</v>
      </c>
      <c r="D14" s="42" t="s">
        <v>4</v>
      </c>
      <c r="E14" s="42" t="s">
        <v>13</v>
      </c>
      <c r="F14" s="41">
        <v>49.41311966</v>
      </c>
    </row>
    <row r="15">
      <c r="A15" s="39" t="s">
        <v>16</v>
      </c>
      <c r="B15" s="39" t="s">
        <v>413</v>
      </c>
      <c r="C15" s="41">
        <v>2014.0</v>
      </c>
      <c r="D15" s="42" t="s">
        <v>4</v>
      </c>
      <c r="E15" s="42" t="s">
        <v>13</v>
      </c>
      <c r="F15" s="41">
        <v>22.31427514</v>
      </c>
    </row>
    <row r="16">
      <c r="A16" s="39" t="s">
        <v>17</v>
      </c>
      <c r="B16" s="39" t="s">
        <v>414</v>
      </c>
      <c r="C16" s="41">
        <v>2014.0</v>
      </c>
      <c r="D16" s="42" t="s">
        <v>4</v>
      </c>
      <c r="E16" s="42" t="s">
        <v>13</v>
      </c>
      <c r="F16" s="41">
        <v>6.115647581</v>
      </c>
    </row>
    <row r="17">
      <c r="A17" s="39" t="s">
        <v>18</v>
      </c>
      <c r="B17" s="39" t="s">
        <v>415</v>
      </c>
      <c r="C17" s="41">
        <v>2014.0</v>
      </c>
      <c r="D17" s="42" t="s">
        <v>4</v>
      </c>
      <c r="E17" s="42" t="s">
        <v>13</v>
      </c>
      <c r="F17" s="41">
        <v>6.739428709</v>
      </c>
    </row>
    <row r="18">
      <c r="A18" s="39" t="s">
        <v>19</v>
      </c>
      <c r="B18" s="39" t="s">
        <v>416</v>
      </c>
      <c r="C18" s="41">
        <v>2014.0</v>
      </c>
      <c r="D18" s="42" t="s">
        <v>4</v>
      </c>
      <c r="E18" s="42" t="s">
        <v>13</v>
      </c>
      <c r="F18" s="41">
        <v>25.17914803</v>
      </c>
    </row>
    <row r="19">
      <c r="A19" s="39" t="s">
        <v>20</v>
      </c>
      <c r="B19" s="39" t="s">
        <v>417</v>
      </c>
      <c r="C19" s="41">
        <v>2014.0</v>
      </c>
      <c r="D19" s="42" t="s">
        <v>4</v>
      </c>
      <c r="E19" s="42" t="s">
        <v>13</v>
      </c>
      <c r="F19" s="41">
        <v>12.9192334</v>
      </c>
    </row>
    <row r="20">
      <c r="A20" s="39" t="s">
        <v>21</v>
      </c>
      <c r="B20" s="39" t="s">
        <v>419</v>
      </c>
      <c r="C20" s="41">
        <v>2014.0</v>
      </c>
      <c r="D20" s="42" t="s">
        <v>4</v>
      </c>
      <c r="E20" s="42" t="s">
        <v>13</v>
      </c>
      <c r="F20" s="41">
        <v>13.39409972</v>
      </c>
    </row>
    <row r="21">
      <c r="A21" s="39" t="s">
        <v>22</v>
      </c>
      <c r="B21" s="39" t="s">
        <v>420</v>
      </c>
      <c r="C21" s="41">
        <v>2014.0</v>
      </c>
      <c r="D21" s="42" t="s">
        <v>4</v>
      </c>
      <c r="E21" s="42" t="s">
        <v>13</v>
      </c>
      <c r="F21" s="41">
        <v>2.827725983</v>
      </c>
    </row>
    <row r="22">
      <c r="A22" s="39" t="s">
        <v>23</v>
      </c>
      <c r="B22" s="39" t="s">
        <v>421</v>
      </c>
      <c r="C22" s="41">
        <v>2014.0</v>
      </c>
      <c r="D22" s="42" t="s">
        <v>4</v>
      </c>
      <c r="E22" s="42" t="s">
        <v>13</v>
      </c>
      <c r="F22" s="41">
        <v>51.72955508</v>
      </c>
    </row>
    <row r="23">
      <c r="A23" s="39" t="s">
        <v>24</v>
      </c>
      <c r="B23" s="39" t="s">
        <v>422</v>
      </c>
      <c r="C23" s="41">
        <v>2014.0</v>
      </c>
      <c r="D23" s="42" t="s">
        <v>4</v>
      </c>
      <c r="E23" s="42" t="s">
        <v>13</v>
      </c>
      <c r="F23" s="41">
        <v>26.59399095</v>
      </c>
    </row>
    <row r="24">
      <c r="A24" s="39" t="s">
        <v>25</v>
      </c>
      <c r="B24" s="39" t="s">
        <v>423</v>
      </c>
      <c r="C24" s="41">
        <v>2014.0</v>
      </c>
      <c r="D24" s="42" t="s">
        <v>4</v>
      </c>
      <c r="E24" s="42" t="s">
        <v>13</v>
      </c>
      <c r="F24" s="41">
        <v>11.66021035</v>
      </c>
    </row>
    <row r="25">
      <c r="A25" s="39" t="s">
        <v>26</v>
      </c>
      <c r="B25" s="39" t="s">
        <v>424</v>
      </c>
      <c r="C25" s="41">
        <v>2014.0</v>
      </c>
      <c r="D25" s="42" t="s">
        <v>4</v>
      </c>
      <c r="E25" s="42" t="s">
        <v>13</v>
      </c>
      <c r="F25" s="41">
        <v>13.87534656</v>
      </c>
    </row>
    <row r="26">
      <c r="A26" s="39" t="s">
        <v>27</v>
      </c>
      <c r="B26" s="39" t="s">
        <v>426</v>
      </c>
      <c r="C26" s="41">
        <v>2014.0</v>
      </c>
      <c r="D26" s="42" t="s">
        <v>4</v>
      </c>
      <c r="E26" s="42" t="s">
        <v>13</v>
      </c>
      <c r="F26" s="41">
        <v>27.46327988</v>
      </c>
    </row>
    <row r="27">
      <c r="A27" s="39" t="s">
        <v>28</v>
      </c>
      <c r="B27" s="39" t="s">
        <v>425</v>
      </c>
      <c r="C27" s="41">
        <v>2014.0</v>
      </c>
      <c r="D27" s="42" t="s">
        <v>4</v>
      </c>
      <c r="E27" s="42" t="s">
        <v>13</v>
      </c>
      <c r="F27" s="41">
        <v>11.42630921</v>
      </c>
    </row>
    <row r="28">
      <c r="A28" s="39" t="s">
        <v>29</v>
      </c>
      <c r="B28" s="39" t="s">
        <v>427</v>
      </c>
      <c r="C28" s="41">
        <v>2014.0</v>
      </c>
      <c r="D28" s="42" t="s">
        <v>4</v>
      </c>
      <c r="E28" s="42" t="s">
        <v>13</v>
      </c>
      <c r="F28" s="41">
        <v>5.137092772</v>
      </c>
    </row>
    <row r="29">
      <c r="A29" s="39" t="s">
        <v>30</v>
      </c>
      <c r="B29" s="39" t="s">
        <v>428</v>
      </c>
      <c r="C29" s="41">
        <v>2014.0</v>
      </c>
      <c r="D29" s="42" t="s">
        <v>4</v>
      </c>
      <c r="E29" s="42" t="s">
        <v>13</v>
      </c>
      <c r="F29" s="41">
        <v>27.46745609</v>
      </c>
    </row>
    <row r="30">
      <c r="A30" s="39" t="s">
        <v>31</v>
      </c>
      <c r="B30" s="39" t="s">
        <v>429</v>
      </c>
      <c r="C30" s="41">
        <v>2014.0</v>
      </c>
      <c r="D30" s="42" t="s">
        <v>4</v>
      </c>
      <c r="E30" s="42" t="s">
        <v>13</v>
      </c>
      <c r="F30" s="41">
        <v>5.572133433</v>
      </c>
    </row>
    <row r="31">
      <c r="A31" s="39" t="s">
        <v>32</v>
      </c>
      <c r="B31" s="39" t="s">
        <v>430</v>
      </c>
      <c r="C31" s="41">
        <v>2014.0</v>
      </c>
      <c r="D31" s="42" t="s">
        <v>4</v>
      </c>
      <c r="E31" s="42" t="s">
        <v>13</v>
      </c>
      <c r="F31" s="41">
        <v>10.46714492</v>
      </c>
    </row>
    <row r="32">
      <c r="A32" s="39" t="s">
        <v>33</v>
      </c>
      <c r="B32" s="39" t="s">
        <v>431</v>
      </c>
      <c r="C32" s="41">
        <v>2014.0</v>
      </c>
      <c r="D32" s="42" t="s">
        <v>4</v>
      </c>
      <c r="E32" s="42" t="s">
        <v>13</v>
      </c>
      <c r="F32" s="41">
        <v>29.20115455</v>
      </c>
    </row>
    <row r="33">
      <c r="A33" s="39" t="s">
        <v>34</v>
      </c>
      <c r="B33" s="39" t="s">
        <v>432</v>
      </c>
      <c r="C33" s="41">
        <v>2014.0</v>
      </c>
      <c r="D33" s="42" t="s">
        <v>4</v>
      </c>
      <c r="E33" s="42" t="s">
        <v>13</v>
      </c>
      <c r="F33" s="41">
        <v>36.96980075</v>
      </c>
    </row>
    <row r="34">
      <c r="A34" s="39" t="s">
        <v>35</v>
      </c>
      <c r="B34" s="39" t="s">
        <v>433</v>
      </c>
      <c r="C34" s="41">
        <v>2014.0</v>
      </c>
      <c r="D34" s="42" t="s">
        <v>4</v>
      </c>
      <c r="E34" s="42" t="s">
        <v>13</v>
      </c>
      <c r="F34" s="41">
        <v>9.925928513</v>
      </c>
    </row>
    <row r="35">
      <c r="A35" s="40" t="s">
        <v>3</v>
      </c>
      <c r="B35" s="39" t="s">
        <v>418</v>
      </c>
      <c r="C35" s="41">
        <v>2015.0</v>
      </c>
      <c r="D35" s="42" t="s">
        <v>4</v>
      </c>
      <c r="E35" s="42" t="s">
        <v>13</v>
      </c>
      <c r="F35" s="41">
        <v>15.77046804</v>
      </c>
    </row>
    <row r="36">
      <c r="A36" s="40" t="s">
        <v>4</v>
      </c>
      <c r="B36" s="39" t="s">
        <v>401</v>
      </c>
      <c r="C36" s="41">
        <v>2015.0</v>
      </c>
      <c r="D36" s="42" t="s">
        <v>4</v>
      </c>
      <c r="E36" s="42" t="s">
        <v>13</v>
      </c>
      <c r="F36" s="41">
        <v>1.443874331</v>
      </c>
    </row>
    <row r="37">
      <c r="A37" s="39" t="s">
        <v>5</v>
      </c>
      <c r="B37" s="39" t="s">
        <v>402</v>
      </c>
      <c r="C37" s="41">
        <v>2015.0</v>
      </c>
      <c r="D37" s="42" t="s">
        <v>4</v>
      </c>
      <c r="E37" s="42" t="s">
        <v>13</v>
      </c>
      <c r="F37" s="41">
        <v>1.001308881</v>
      </c>
    </row>
    <row r="38">
      <c r="A38" s="39" t="s">
        <v>6</v>
      </c>
      <c r="B38" s="39" t="s">
        <v>403</v>
      </c>
      <c r="C38" s="41">
        <v>2015.0</v>
      </c>
      <c r="D38" s="42" t="s">
        <v>4</v>
      </c>
      <c r="E38" s="42" t="s">
        <v>13</v>
      </c>
      <c r="F38" s="41">
        <v>1.924161465</v>
      </c>
    </row>
    <row r="39">
      <c r="A39" s="39" t="s">
        <v>7</v>
      </c>
      <c r="B39" s="39" t="s">
        <v>404</v>
      </c>
      <c r="C39" s="41">
        <v>2015.0</v>
      </c>
      <c r="D39" s="42" t="s">
        <v>4</v>
      </c>
      <c r="E39" s="42" t="s">
        <v>13</v>
      </c>
      <c r="F39" s="41">
        <v>25.77195671</v>
      </c>
    </row>
    <row r="40">
      <c r="A40" s="39" t="s">
        <v>8</v>
      </c>
      <c r="B40" s="39" t="s">
        <v>408</v>
      </c>
      <c r="C40" s="41">
        <v>2015.0</v>
      </c>
      <c r="D40" s="42" t="s">
        <v>4</v>
      </c>
      <c r="E40" s="42" t="s">
        <v>13</v>
      </c>
      <c r="F40" s="41">
        <v>1.456434736</v>
      </c>
    </row>
    <row r="41">
      <c r="A41" s="39" t="s">
        <v>9</v>
      </c>
      <c r="B41" s="39" t="s">
        <v>409</v>
      </c>
      <c r="C41" s="41">
        <v>2015.0</v>
      </c>
      <c r="D41" s="42" t="s">
        <v>4</v>
      </c>
      <c r="E41" s="42" t="s">
        <v>13</v>
      </c>
      <c r="F41" s="41">
        <v>1.690769453</v>
      </c>
    </row>
    <row r="42">
      <c r="A42" s="39" t="s">
        <v>10</v>
      </c>
      <c r="B42" s="39" t="s">
        <v>407</v>
      </c>
      <c r="C42" s="41">
        <v>2015.0</v>
      </c>
      <c r="D42" s="42" t="s">
        <v>4</v>
      </c>
      <c r="E42" s="42" t="s">
        <v>13</v>
      </c>
      <c r="F42" s="41">
        <v>80.33363185</v>
      </c>
    </row>
    <row r="43">
      <c r="A43" s="39" t="s">
        <v>11</v>
      </c>
      <c r="B43" s="39" t="s">
        <v>406</v>
      </c>
      <c r="C43" s="41">
        <v>2015.0</v>
      </c>
      <c r="D43" s="42" t="s">
        <v>4</v>
      </c>
      <c r="E43" s="42" t="s">
        <v>13</v>
      </c>
      <c r="F43" s="41">
        <v>50.1980719</v>
      </c>
    </row>
    <row r="44">
      <c r="A44" s="39" t="s">
        <v>12</v>
      </c>
      <c r="B44" s="39" t="s">
        <v>405</v>
      </c>
      <c r="C44" s="41">
        <v>2015.0</v>
      </c>
      <c r="D44" s="42" t="s">
        <v>4</v>
      </c>
      <c r="E44" s="42" t="s">
        <v>13</v>
      </c>
      <c r="F44" s="41">
        <v>0.052337048</v>
      </c>
    </row>
    <row r="45">
      <c r="A45" s="39" t="s">
        <v>13</v>
      </c>
      <c r="B45" s="39" t="s">
        <v>410</v>
      </c>
      <c r="C45" s="41">
        <v>2015.0</v>
      </c>
      <c r="D45" s="42" t="s">
        <v>4</v>
      </c>
      <c r="E45" s="42" t="s">
        <v>13</v>
      </c>
      <c r="F45" s="41">
        <v>10.89607933</v>
      </c>
    </row>
    <row r="46">
      <c r="A46" s="39" t="s">
        <v>14</v>
      </c>
      <c r="B46" s="39" t="s">
        <v>412</v>
      </c>
      <c r="C46" s="41">
        <v>2015.0</v>
      </c>
      <c r="D46" s="42" t="s">
        <v>4</v>
      </c>
      <c r="E46" s="42" t="s">
        <v>13</v>
      </c>
      <c r="F46" s="41">
        <v>9.894266047</v>
      </c>
    </row>
    <row r="47">
      <c r="A47" s="39" t="s">
        <v>15</v>
      </c>
      <c r="B47" s="39" t="s">
        <v>411</v>
      </c>
      <c r="C47" s="41">
        <v>2015.0</v>
      </c>
      <c r="D47" s="42" t="s">
        <v>4</v>
      </c>
      <c r="E47" s="42" t="s">
        <v>13</v>
      </c>
      <c r="F47" s="41">
        <v>46.50143237</v>
      </c>
    </row>
    <row r="48">
      <c r="A48" s="39" t="s">
        <v>16</v>
      </c>
      <c r="B48" s="39" t="s">
        <v>413</v>
      </c>
      <c r="C48" s="41">
        <v>2015.0</v>
      </c>
      <c r="D48" s="42" t="s">
        <v>4</v>
      </c>
      <c r="E48" s="42" t="s">
        <v>13</v>
      </c>
      <c r="F48" s="41">
        <v>18.75477357</v>
      </c>
    </row>
    <row r="49">
      <c r="A49" s="39" t="s">
        <v>17</v>
      </c>
      <c r="B49" s="39" t="s">
        <v>414</v>
      </c>
      <c r="C49" s="41">
        <v>2015.0</v>
      </c>
      <c r="D49" s="42" t="s">
        <v>4</v>
      </c>
      <c r="E49" s="42" t="s">
        <v>13</v>
      </c>
      <c r="F49" s="41">
        <v>4.98933993</v>
      </c>
    </row>
    <row r="50">
      <c r="A50" s="39" t="s">
        <v>18</v>
      </c>
      <c r="B50" s="39" t="s">
        <v>415</v>
      </c>
      <c r="C50" s="41">
        <v>2015.0</v>
      </c>
      <c r="D50" s="42" t="s">
        <v>4</v>
      </c>
      <c r="E50" s="42" t="s">
        <v>13</v>
      </c>
      <c r="F50" s="41">
        <v>6.680870403</v>
      </c>
    </row>
    <row r="51">
      <c r="A51" s="39" t="s">
        <v>19</v>
      </c>
      <c r="B51" s="39" t="s">
        <v>416</v>
      </c>
      <c r="C51" s="41">
        <v>2015.0</v>
      </c>
      <c r="D51" s="42" t="s">
        <v>4</v>
      </c>
      <c r="E51" s="42" t="s">
        <v>13</v>
      </c>
      <c r="F51" s="41">
        <v>24.03563267</v>
      </c>
    </row>
    <row r="52">
      <c r="A52" s="39" t="s">
        <v>20</v>
      </c>
      <c r="B52" s="39" t="s">
        <v>417</v>
      </c>
      <c r="C52" s="41">
        <v>2015.0</v>
      </c>
      <c r="D52" s="42" t="s">
        <v>4</v>
      </c>
      <c r="E52" s="42" t="s">
        <v>13</v>
      </c>
      <c r="F52" s="41">
        <v>11.32484741</v>
      </c>
    </row>
    <row r="53">
      <c r="A53" s="39" t="s">
        <v>21</v>
      </c>
      <c r="B53" s="39" t="s">
        <v>419</v>
      </c>
      <c r="C53" s="41">
        <v>2015.0</v>
      </c>
      <c r="D53" s="42" t="s">
        <v>4</v>
      </c>
      <c r="E53" s="42" t="s">
        <v>13</v>
      </c>
      <c r="F53" s="41">
        <v>12.38279602</v>
      </c>
    </row>
    <row r="54">
      <c r="A54" s="39" t="s">
        <v>22</v>
      </c>
      <c r="B54" s="39" t="s">
        <v>420</v>
      </c>
      <c r="C54" s="41">
        <v>2015.0</v>
      </c>
      <c r="D54" s="42" t="s">
        <v>4</v>
      </c>
      <c r="E54" s="42" t="s">
        <v>13</v>
      </c>
      <c r="F54" s="41">
        <v>1.703853769</v>
      </c>
    </row>
    <row r="55">
      <c r="A55" s="39" t="s">
        <v>23</v>
      </c>
      <c r="B55" s="39" t="s">
        <v>421</v>
      </c>
      <c r="C55" s="41">
        <v>2015.0</v>
      </c>
      <c r="D55" s="42" t="s">
        <v>4</v>
      </c>
      <c r="E55" s="42" t="s">
        <v>13</v>
      </c>
      <c r="F55" s="41">
        <v>51.67193068</v>
      </c>
    </row>
    <row r="56">
      <c r="A56" s="39" t="s">
        <v>24</v>
      </c>
      <c r="B56" s="39" t="s">
        <v>422</v>
      </c>
      <c r="C56" s="41">
        <v>2015.0</v>
      </c>
      <c r="D56" s="42" t="s">
        <v>4</v>
      </c>
      <c r="E56" s="42" t="s">
        <v>13</v>
      </c>
      <c r="F56" s="41">
        <v>25.65155038</v>
      </c>
    </row>
    <row r="57">
      <c r="A57" s="39" t="s">
        <v>25</v>
      </c>
      <c r="B57" s="39" t="s">
        <v>423</v>
      </c>
      <c r="C57" s="41">
        <v>2015.0</v>
      </c>
      <c r="D57" s="42" t="s">
        <v>4</v>
      </c>
      <c r="E57" s="42" t="s">
        <v>13</v>
      </c>
      <c r="F57" s="41">
        <v>10.09392104</v>
      </c>
    </row>
    <row r="58">
      <c r="A58" s="39" t="s">
        <v>26</v>
      </c>
      <c r="B58" s="39" t="s">
        <v>424</v>
      </c>
      <c r="C58" s="41">
        <v>2015.0</v>
      </c>
      <c r="D58" s="42" t="s">
        <v>4</v>
      </c>
      <c r="E58" s="42" t="s">
        <v>13</v>
      </c>
      <c r="F58" s="41">
        <v>11.14150308</v>
      </c>
    </row>
    <row r="59">
      <c r="A59" s="39" t="s">
        <v>27</v>
      </c>
      <c r="B59" s="39" t="s">
        <v>426</v>
      </c>
      <c r="C59" s="41">
        <v>2015.0</v>
      </c>
      <c r="D59" s="42" t="s">
        <v>4</v>
      </c>
      <c r="E59" s="42" t="s">
        <v>13</v>
      </c>
      <c r="F59" s="41">
        <v>25.8609968</v>
      </c>
    </row>
    <row r="60">
      <c r="A60" s="39" t="s">
        <v>28</v>
      </c>
      <c r="B60" s="39" t="s">
        <v>425</v>
      </c>
      <c r="C60" s="41">
        <v>2015.0</v>
      </c>
      <c r="D60" s="42" t="s">
        <v>4</v>
      </c>
      <c r="E60" s="42" t="s">
        <v>13</v>
      </c>
      <c r="F60" s="41">
        <v>9.1929088</v>
      </c>
    </row>
    <row r="61">
      <c r="A61" s="39" t="s">
        <v>29</v>
      </c>
      <c r="B61" s="39" t="s">
        <v>427</v>
      </c>
      <c r="C61" s="41">
        <v>2015.0</v>
      </c>
      <c r="D61" s="42" t="s">
        <v>4</v>
      </c>
      <c r="E61" s="42" t="s">
        <v>13</v>
      </c>
      <c r="F61" s="41">
        <v>6.584879085</v>
      </c>
    </row>
    <row r="62">
      <c r="A62" s="39" t="s">
        <v>30</v>
      </c>
      <c r="B62" s="39" t="s">
        <v>428</v>
      </c>
      <c r="C62" s="41">
        <v>2015.0</v>
      </c>
      <c r="D62" s="42" t="s">
        <v>4</v>
      </c>
      <c r="E62" s="42" t="s">
        <v>13</v>
      </c>
      <c r="F62" s="41">
        <v>31.78120903</v>
      </c>
    </row>
    <row r="63">
      <c r="A63" s="39" t="s">
        <v>31</v>
      </c>
      <c r="B63" s="39" t="s">
        <v>429</v>
      </c>
      <c r="C63" s="41">
        <v>2015.0</v>
      </c>
      <c r="D63" s="42" t="s">
        <v>4</v>
      </c>
      <c r="E63" s="42" t="s">
        <v>13</v>
      </c>
      <c r="F63" s="41">
        <v>5.745675085</v>
      </c>
    </row>
    <row r="64">
      <c r="A64" s="39" t="s">
        <v>32</v>
      </c>
      <c r="B64" s="39" t="s">
        <v>430</v>
      </c>
      <c r="C64" s="41">
        <v>2015.0</v>
      </c>
      <c r="D64" s="42" t="s">
        <v>4</v>
      </c>
      <c r="E64" s="42" t="s">
        <v>13</v>
      </c>
      <c r="F64" s="41">
        <v>9.060582869</v>
      </c>
    </row>
    <row r="65">
      <c r="A65" s="39" t="s">
        <v>33</v>
      </c>
      <c r="B65" s="39" t="s">
        <v>431</v>
      </c>
      <c r="C65" s="41">
        <v>2015.0</v>
      </c>
      <c r="D65" s="42" t="s">
        <v>4</v>
      </c>
      <c r="E65" s="42" t="s">
        <v>13</v>
      </c>
      <c r="F65" s="41">
        <v>33.52554813</v>
      </c>
    </row>
    <row r="66">
      <c r="A66" s="39" t="s">
        <v>34</v>
      </c>
      <c r="B66" s="39" t="s">
        <v>432</v>
      </c>
      <c r="C66" s="41">
        <v>2015.0</v>
      </c>
      <c r="D66" s="42" t="s">
        <v>4</v>
      </c>
      <c r="E66" s="42" t="s">
        <v>13</v>
      </c>
      <c r="F66" s="41">
        <v>34.57915936</v>
      </c>
    </row>
    <row r="67">
      <c r="A67" s="39" t="s">
        <v>35</v>
      </c>
      <c r="B67" s="39" t="s">
        <v>433</v>
      </c>
      <c r="C67" s="41">
        <v>2015.0</v>
      </c>
      <c r="D67" s="42" t="s">
        <v>4</v>
      </c>
      <c r="E67" s="42" t="s">
        <v>13</v>
      </c>
      <c r="F67" s="41">
        <v>10.46824031</v>
      </c>
    </row>
    <row r="68">
      <c r="A68" s="40" t="s">
        <v>3</v>
      </c>
      <c r="B68" s="39" t="s">
        <v>418</v>
      </c>
      <c r="C68" s="41">
        <v>2016.0</v>
      </c>
      <c r="D68" s="42" t="s">
        <v>4</v>
      </c>
      <c r="E68" s="42" t="s">
        <v>13</v>
      </c>
      <c r="F68" s="41">
        <v>14.71347995</v>
      </c>
    </row>
    <row r="69">
      <c r="A69" s="40" t="s">
        <v>4</v>
      </c>
      <c r="B69" s="39" t="s">
        <v>401</v>
      </c>
      <c r="C69" s="41">
        <v>2016.0</v>
      </c>
      <c r="D69" s="42" t="s">
        <v>4</v>
      </c>
      <c r="E69" s="42" t="s">
        <v>13</v>
      </c>
      <c r="F69" s="41">
        <v>1.252616421</v>
      </c>
    </row>
    <row r="70">
      <c r="A70" s="39" t="s">
        <v>5</v>
      </c>
      <c r="B70" s="39" t="s">
        <v>402</v>
      </c>
      <c r="C70" s="41">
        <v>2016.0</v>
      </c>
      <c r="D70" s="42" t="s">
        <v>4</v>
      </c>
      <c r="E70" s="42" t="s">
        <v>13</v>
      </c>
      <c r="F70" s="41">
        <v>0.623249395</v>
      </c>
    </row>
    <row r="71">
      <c r="A71" s="39" t="s">
        <v>6</v>
      </c>
      <c r="B71" s="39" t="s">
        <v>403</v>
      </c>
      <c r="C71" s="41">
        <v>2016.0</v>
      </c>
      <c r="D71" s="42" t="s">
        <v>4</v>
      </c>
      <c r="E71" s="42" t="s">
        <v>13</v>
      </c>
      <c r="F71" s="41">
        <v>3.314520138</v>
      </c>
    </row>
    <row r="72">
      <c r="A72" s="39" t="s">
        <v>7</v>
      </c>
      <c r="B72" s="39" t="s">
        <v>404</v>
      </c>
      <c r="C72" s="41">
        <v>2016.0</v>
      </c>
      <c r="D72" s="42" t="s">
        <v>4</v>
      </c>
      <c r="E72" s="42" t="s">
        <v>13</v>
      </c>
      <c r="F72" s="41">
        <v>26.47657347</v>
      </c>
    </row>
    <row r="73">
      <c r="A73" s="39" t="s">
        <v>8</v>
      </c>
      <c r="B73" s="39" t="s">
        <v>408</v>
      </c>
      <c r="C73" s="41">
        <v>2016.0</v>
      </c>
      <c r="D73" s="42" t="s">
        <v>4</v>
      </c>
      <c r="E73" s="42" t="s">
        <v>13</v>
      </c>
      <c r="F73" s="41">
        <v>1.221319794</v>
      </c>
    </row>
    <row r="74">
      <c r="A74" s="39" t="s">
        <v>9</v>
      </c>
      <c r="B74" s="39" t="s">
        <v>409</v>
      </c>
      <c r="C74" s="41">
        <v>2016.0</v>
      </c>
      <c r="D74" s="42" t="s">
        <v>4</v>
      </c>
      <c r="E74" s="42" t="s">
        <v>13</v>
      </c>
      <c r="F74" s="41">
        <v>8.776563869</v>
      </c>
    </row>
    <row r="75">
      <c r="A75" s="39" t="s">
        <v>10</v>
      </c>
      <c r="B75" s="39" t="s">
        <v>407</v>
      </c>
      <c r="C75" s="41">
        <v>2016.0</v>
      </c>
      <c r="D75" s="42" t="s">
        <v>4</v>
      </c>
      <c r="E75" s="42" t="s">
        <v>13</v>
      </c>
      <c r="F75" s="41">
        <v>50.65514251</v>
      </c>
    </row>
    <row r="76">
      <c r="A76" s="39" t="s">
        <v>11</v>
      </c>
      <c r="B76" s="39" t="s">
        <v>406</v>
      </c>
      <c r="C76" s="41">
        <v>2016.0</v>
      </c>
      <c r="D76" s="42" t="s">
        <v>4</v>
      </c>
      <c r="E76" s="42" t="s">
        <v>13</v>
      </c>
      <c r="F76" s="41">
        <v>8.799822737</v>
      </c>
    </row>
    <row r="77">
      <c r="A77" s="39" t="s">
        <v>12</v>
      </c>
      <c r="B77" s="39" t="s">
        <v>405</v>
      </c>
      <c r="C77" s="41">
        <v>2016.0</v>
      </c>
      <c r="D77" s="42" t="s">
        <v>4</v>
      </c>
      <c r="E77" s="42" t="s">
        <v>13</v>
      </c>
      <c r="F77" s="41">
        <v>0.058922735</v>
      </c>
    </row>
    <row r="78">
      <c r="A78" s="39" t="s">
        <v>13</v>
      </c>
      <c r="B78" s="39" t="s">
        <v>410</v>
      </c>
      <c r="C78" s="41">
        <v>2016.0</v>
      </c>
      <c r="D78" s="42" t="s">
        <v>4</v>
      </c>
      <c r="E78" s="42" t="s">
        <v>13</v>
      </c>
      <c r="F78" s="41">
        <v>8.505911291</v>
      </c>
    </row>
    <row r="79">
      <c r="A79" s="39" t="s">
        <v>14</v>
      </c>
      <c r="B79" s="39" t="s">
        <v>412</v>
      </c>
      <c r="C79" s="41">
        <v>2016.0</v>
      </c>
      <c r="D79" s="42" t="s">
        <v>4</v>
      </c>
      <c r="E79" s="42" t="s">
        <v>13</v>
      </c>
      <c r="F79" s="41">
        <v>7.51205889</v>
      </c>
    </row>
    <row r="80">
      <c r="A80" s="39" t="s">
        <v>15</v>
      </c>
      <c r="B80" s="39" t="s">
        <v>411</v>
      </c>
      <c r="C80" s="41">
        <v>2016.0</v>
      </c>
      <c r="D80" s="42" t="s">
        <v>4</v>
      </c>
      <c r="E80" s="42" t="s">
        <v>13</v>
      </c>
      <c r="F80" s="41">
        <v>43.90959323</v>
      </c>
    </row>
    <row r="81">
      <c r="A81" s="39" t="s">
        <v>16</v>
      </c>
      <c r="B81" s="39" t="s">
        <v>413</v>
      </c>
      <c r="C81" s="41">
        <v>2016.0</v>
      </c>
      <c r="D81" s="42" t="s">
        <v>4</v>
      </c>
      <c r="E81" s="42" t="s">
        <v>13</v>
      </c>
      <c r="F81" s="41">
        <v>18.47196112</v>
      </c>
    </row>
    <row r="82">
      <c r="A82" s="39" t="s">
        <v>17</v>
      </c>
      <c r="B82" s="39" t="s">
        <v>414</v>
      </c>
      <c r="C82" s="41">
        <v>2016.0</v>
      </c>
      <c r="D82" s="42" t="s">
        <v>4</v>
      </c>
      <c r="E82" s="42" t="s">
        <v>13</v>
      </c>
      <c r="F82" s="41">
        <v>2.55890037</v>
      </c>
    </row>
    <row r="83">
      <c r="A83" s="39" t="s">
        <v>18</v>
      </c>
      <c r="B83" s="39" t="s">
        <v>415</v>
      </c>
      <c r="C83" s="41">
        <v>2016.0</v>
      </c>
      <c r="D83" s="42" t="s">
        <v>4</v>
      </c>
      <c r="E83" s="42" t="s">
        <v>13</v>
      </c>
      <c r="F83" s="41">
        <v>6.004737842</v>
      </c>
    </row>
    <row r="84">
      <c r="A84" s="39" t="s">
        <v>19</v>
      </c>
      <c r="B84" s="39" t="s">
        <v>416</v>
      </c>
      <c r="C84" s="50">
        <v>2016.0</v>
      </c>
      <c r="D84" s="42" t="s">
        <v>4</v>
      </c>
      <c r="E84" s="42" t="s">
        <v>13</v>
      </c>
      <c r="F84" s="41">
        <v>23.37961967</v>
      </c>
    </row>
    <row r="85">
      <c r="A85" s="39" t="s">
        <v>20</v>
      </c>
      <c r="B85" s="39" t="s">
        <v>417</v>
      </c>
      <c r="C85" s="50">
        <v>2016.0</v>
      </c>
      <c r="D85" s="42" t="s">
        <v>4</v>
      </c>
      <c r="E85" s="42" t="s">
        <v>13</v>
      </c>
      <c r="F85" s="41">
        <v>7.781381475</v>
      </c>
    </row>
    <row r="86">
      <c r="A86" s="39" t="s">
        <v>21</v>
      </c>
      <c r="B86" s="39" t="s">
        <v>419</v>
      </c>
      <c r="C86" s="50">
        <v>2016.0</v>
      </c>
      <c r="D86" s="42" t="s">
        <v>4</v>
      </c>
      <c r="E86" s="42" t="s">
        <v>13</v>
      </c>
      <c r="F86" s="41">
        <v>10.38368724</v>
      </c>
    </row>
    <row r="87">
      <c r="A87" s="39" t="s">
        <v>22</v>
      </c>
      <c r="B87" s="39" t="s">
        <v>420</v>
      </c>
      <c r="C87" s="50">
        <v>2016.0</v>
      </c>
      <c r="D87" s="42" t="s">
        <v>4</v>
      </c>
      <c r="E87" s="42" t="s">
        <v>13</v>
      </c>
      <c r="F87" s="41">
        <v>1.019822684</v>
      </c>
    </row>
    <row r="88">
      <c r="A88" s="39" t="s">
        <v>23</v>
      </c>
      <c r="B88" s="39" t="s">
        <v>421</v>
      </c>
      <c r="C88" s="50">
        <v>2016.0</v>
      </c>
      <c r="D88" s="42" t="s">
        <v>4</v>
      </c>
      <c r="E88" s="42" t="s">
        <v>13</v>
      </c>
      <c r="F88" s="41">
        <v>53.11557746</v>
      </c>
    </row>
    <row r="89">
      <c r="A89" s="39" t="s">
        <v>24</v>
      </c>
      <c r="B89" s="39" t="s">
        <v>422</v>
      </c>
      <c r="C89" s="50">
        <v>2016.0</v>
      </c>
      <c r="D89" s="42" t="s">
        <v>4</v>
      </c>
      <c r="E89" s="42" t="s">
        <v>13</v>
      </c>
      <c r="F89" s="41">
        <v>23.73796406</v>
      </c>
    </row>
    <row r="90">
      <c r="A90" s="39" t="s">
        <v>25</v>
      </c>
      <c r="B90" s="39" t="s">
        <v>423</v>
      </c>
      <c r="C90" s="50">
        <v>2016.0</v>
      </c>
      <c r="D90" s="42" t="s">
        <v>4</v>
      </c>
      <c r="E90" s="42" t="s">
        <v>13</v>
      </c>
      <c r="F90" s="41">
        <v>9.601525994</v>
      </c>
    </row>
    <row r="91">
      <c r="A91" s="39" t="s">
        <v>26</v>
      </c>
      <c r="B91" s="39" t="s">
        <v>424</v>
      </c>
      <c r="C91" s="50">
        <v>2016.0</v>
      </c>
      <c r="D91" s="42" t="s">
        <v>4</v>
      </c>
      <c r="E91" s="42" t="s">
        <v>13</v>
      </c>
      <c r="F91" s="41">
        <v>11.70179568</v>
      </c>
    </row>
    <row r="92">
      <c r="A92" s="39" t="s">
        <v>27</v>
      </c>
      <c r="B92" s="39" t="s">
        <v>426</v>
      </c>
      <c r="C92" s="50">
        <v>2016.0</v>
      </c>
      <c r="D92" s="42" t="s">
        <v>4</v>
      </c>
      <c r="E92" s="42" t="s">
        <v>13</v>
      </c>
      <c r="F92" s="41">
        <v>22.53254732</v>
      </c>
    </row>
    <row r="93">
      <c r="A93" s="39" t="s">
        <v>28</v>
      </c>
      <c r="B93" s="39" t="s">
        <v>425</v>
      </c>
      <c r="C93" s="50">
        <v>2016.0</v>
      </c>
      <c r="D93" s="42" t="s">
        <v>4</v>
      </c>
      <c r="E93" s="42" t="s">
        <v>13</v>
      </c>
      <c r="F93" s="41">
        <v>7.545938286</v>
      </c>
    </row>
    <row r="94">
      <c r="A94" s="39" t="s">
        <v>29</v>
      </c>
      <c r="B94" s="39" t="s">
        <v>427</v>
      </c>
      <c r="C94" s="50">
        <v>2016.0</v>
      </c>
      <c r="D94" s="42" t="s">
        <v>4</v>
      </c>
      <c r="E94" s="42" t="s">
        <v>13</v>
      </c>
      <c r="F94" s="41">
        <v>4.517803228</v>
      </c>
    </row>
    <row r="95">
      <c r="A95" s="39" t="s">
        <v>30</v>
      </c>
      <c r="B95" s="39" t="s">
        <v>428</v>
      </c>
      <c r="C95" s="50">
        <v>2016.0</v>
      </c>
      <c r="D95" s="42" t="s">
        <v>4</v>
      </c>
      <c r="E95" s="42" t="s">
        <v>13</v>
      </c>
      <c r="F95" s="41">
        <v>30.20161822</v>
      </c>
    </row>
    <row r="96">
      <c r="A96" s="39" t="s">
        <v>31</v>
      </c>
      <c r="B96" s="39" t="s">
        <v>429</v>
      </c>
      <c r="C96" s="50">
        <v>2016.0</v>
      </c>
      <c r="D96" s="42" t="s">
        <v>4</v>
      </c>
      <c r="E96" s="42" t="s">
        <v>13</v>
      </c>
      <c r="F96" s="41">
        <v>5.861592992</v>
      </c>
    </row>
    <row r="97">
      <c r="A97" s="39" t="s">
        <v>32</v>
      </c>
      <c r="B97" s="39" t="s">
        <v>430</v>
      </c>
      <c r="C97" s="50">
        <v>2016.0</v>
      </c>
      <c r="D97" s="42" t="s">
        <v>4</v>
      </c>
      <c r="E97" s="42" t="s">
        <v>13</v>
      </c>
      <c r="F97" s="41">
        <v>8.764474564</v>
      </c>
    </row>
    <row r="98">
      <c r="A98" s="39" t="s">
        <v>33</v>
      </c>
      <c r="B98" s="39" t="s">
        <v>431</v>
      </c>
      <c r="C98" s="50">
        <v>2016.0</v>
      </c>
      <c r="D98" s="42" t="s">
        <v>4</v>
      </c>
      <c r="E98" s="42" t="s">
        <v>13</v>
      </c>
      <c r="F98" s="41">
        <v>33.28517912</v>
      </c>
    </row>
    <row r="99">
      <c r="A99" s="39" t="s">
        <v>34</v>
      </c>
      <c r="B99" s="39" t="s">
        <v>432</v>
      </c>
      <c r="C99" s="50">
        <v>2016.0</v>
      </c>
      <c r="D99" s="42" t="s">
        <v>4</v>
      </c>
      <c r="E99" s="42" t="s">
        <v>13</v>
      </c>
      <c r="F99" s="41">
        <v>33.05370901</v>
      </c>
    </row>
    <row r="100">
      <c r="A100" s="39" t="s">
        <v>35</v>
      </c>
      <c r="B100" s="39" t="s">
        <v>433</v>
      </c>
      <c r="C100" s="41">
        <v>2016.0</v>
      </c>
      <c r="D100" s="42" t="s">
        <v>4</v>
      </c>
      <c r="E100" s="42" t="s">
        <v>13</v>
      </c>
      <c r="F100" s="41">
        <v>9.990144642</v>
      </c>
    </row>
    <row r="101">
      <c r="A101" s="40" t="s">
        <v>3</v>
      </c>
      <c r="B101" s="39" t="s">
        <v>418</v>
      </c>
      <c r="C101" s="41">
        <v>2017.0</v>
      </c>
      <c r="D101" s="42" t="s">
        <v>4</v>
      </c>
      <c r="E101" s="42" t="s">
        <v>13</v>
      </c>
      <c r="F101" s="41">
        <v>13.56180944</v>
      </c>
    </row>
    <row r="102">
      <c r="A102" s="40" t="s">
        <v>4</v>
      </c>
      <c r="B102" s="39" t="s">
        <v>401</v>
      </c>
      <c r="C102" s="41">
        <v>2017.0</v>
      </c>
      <c r="D102" s="42" t="s">
        <v>4</v>
      </c>
      <c r="E102" s="42" t="s">
        <v>13</v>
      </c>
      <c r="F102" s="41">
        <v>0.974364923</v>
      </c>
    </row>
    <row r="103">
      <c r="A103" s="39" t="s">
        <v>5</v>
      </c>
      <c r="B103" s="39" t="s">
        <v>402</v>
      </c>
      <c r="C103" s="41">
        <v>2017.0</v>
      </c>
      <c r="D103" s="42" t="s">
        <v>4</v>
      </c>
      <c r="E103" s="42" t="s">
        <v>13</v>
      </c>
      <c r="F103" s="41">
        <v>0.277213565</v>
      </c>
    </row>
    <row r="104">
      <c r="A104" s="39" t="s">
        <v>6</v>
      </c>
      <c r="B104" s="39" t="s">
        <v>403</v>
      </c>
      <c r="C104" s="41">
        <v>2017.0</v>
      </c>
      <c r="D104" s="42" t="s">
        <v>4</v>
      </c>
      <c r="E104" s="42" t="s">
        <v>13</v>
      </c>
      <c r="F104" s="41">
        <v>1.860566971</v>
      </c>
    </row>
    <row r="105">
      <c r="A105" s="39" t="s">
        <v>7</v>
      </c>
      <c r="B105" s="39" t="s">
        <v>404</v>
      </c>
      <c r="C105" s="41">
        <v>2017.0</v>
      </c>
      <c r="D105" s="42" t="s">
        <v>4</v>
      </c>
      <c r="E105" s="42" t="s">
        <v>13</v>
      </c>
      <c r="F105" s="41">
        <v>29.08966599</v>
      </c>
    </row>
    <row r="106">
      <c r="A106" s="39" t="s">
        <v>8</v>
      </c>
      <c r="B106" s="39" t="s">
        <v>408</v>
      </c>
      <c r="C106" s="41">
        <v>2017.0</v>
      </c>
      <c r="D106" s="42" t="s">
        <v>4</v>
      </c>
      <c r="E106" s="42" t="s">
        <v>13</v>
      </c>
      <c r="F106" s="41">
        <v>1.940266337</v>
      </c>
    </row>
    <row r="107">
      <c r="A107" s="39" t="s">
        <v>9</v>
      </c>
      <c r="B107" s="39" t="s">
        <v>409</v>
      </c>
      <c r="C107" s="41">
        <v>2017.0</v>
      </c>
      <c r="D107" s="42" t="s">
        <v>4</v>
      </c>
      <c r="E107" s="42" t="s">
        <v>13</v>
      </c>
      <c r="F107" s="41">
        <v>6.875259779</v>
      </c>
    </row>
    <row r="108">
      <c r="A108" s="39" t="s">
        <v>10</v>
      </c>
      <c r="B108" s="39" t="s">
        <v>407</v>
      </c>
      <c r="C108" s="41">
        <v>2017.0</v>
      </c>
      <c r="D108" s="42" t="s">
        <v>4</v>
      </c>
      <c r="E108" s="42" t="s">
        <v>13</v>
      </c>
      <c r="F108" s="41">
        <v>48.90320452</v>
      </c>
    </row>
    <row r="109">
      <c r="A109" s="39" t="s">
        <v>11</v>
      </c>
      <c r="B109" s="39" t="s">
        <v>406</v>
      </c>
      <c r="C109" s="41">
        <v>2017.0</v>
      </c>
      <c r="D109" s="42" t="s">
        <v>4</v>
      </c>
      <c r="E109" s="42" t="s">
        <v>13</v>
      </c>
      <c r="F109" s="41">
        <v>4.81942496</v>
      </c>
    </row>
    <row r="110">
      <c r="A110" s="39" t="s">
        <v>12</v>
      </c>
      <c r="B110" s="39" t="s">
        <v>405</v>
      </c>
      <c r="C110" s="41">
        <v>2017.0</v>
      </c>
      <c r="D110" s="42" t="s">
        <v>4</v>
      </c>
      <c r="E110" s="42" t="s">
        <v>13</v>
      </c>
      <c r="F110" s="41">
        <v>0.033223387</v>
      </c>
    </row>
    <row r="111">
      <c r="A111" s="39" t="s">
        <v>13</v>
      </c>
      <c r="B111" s="39" t="s">
        <v>410</v>
      </c>
      <c r="C111" s="41">
        <v>2017.0</v>
      </c>
      <c r="D111" s="42" t="s">
        <v>4</v>
      </c>
      <c r="E111" s="42" t="s">
        <v>13</v>
      </c>
      <c r="F111" s="41">
        <v>5.795814582</v>
      </c>
    </row>
    <row r="112">
      <c r="A112" s="39" t="s">
        <v>14</v>
      </c>
      <c r="B112" s="39" t="s">
        <v>412</v>
      </c>
      <c r="C112" s="41">
        <v>2017.0</v>
      </c>
      <c r="D112" s="42" t="s">
        <v>4</v>
      </c>
      <c r="E112" s="42" t="s">
        <v>13</v>
      </c>
      <c r="F112" s="41">
        <v>7.458655617</v>
      </c>
    </row>
    <row r="113">
      <c r="A113" s="39" t="s">
        <v>15</v>
      </c>
      <c r="B113" s="39" t="s">
        <v>411</v>
      </c>
      <c r="C113" s="41">
        <v>2017.0</v>
      </c>
      <c r="D113" s="42" t="s">
        <v>4</v>
      </c>
      <c r="E113" s="42" t="s">
        <v>13</v>
      </c>
      <c r="F113" s="41">
        <v>41.31305881</v>
      </c>
    </row>
    <row r="114">
      <c r="A114" s="39" t="s">
        <v>16</v>
      </c>
      <c r="B114" s="39" t="s">
        <v>413</v>
      </c>
      <c r="C114" s="41">
        <v>2017.0</v>
      </c>
      <c r="D114" s="42" t="s">
        <v>4</v>
      </c>
      <c r="E114" s="42" t="s">
        <v>13</v>
      </c>
      <c r="F114" s="41">
        <v>21.15384373</v>
      </c>
    </row>
    <row r="115">
      <c r="A115" s="39" t="s">
        <v>17</v>
      </c>
      <c r="B115" s="39" t="s">
        <v>414</v>
      </c>
      <c r="C115" s="41">
        <v>2017.0</v>
      </c>
      <c r="D115" s="42" t="s">
        <v>4</v>
      </c>
      <c r="E115" s="42" t="s">
        <v>13</v>
      </c>
      <c r="F115" s="41">
        <v>2.15328992</v>
      </c>
    </row>
    <row r="116">
      <c r="A116" s="39" t="s">
        <v>18</v>
      </c>
      <c r="B116" s="39" t="s">
        <v>415</v>
      </c>
      <c r="C116" s="41">
        <v>2017.0</v>
      </c>
      <c r="D116" s="42" t="s">
        <v>4</v>
      </c>
      <c r="E116" s="42" t="s">
        <v>13</v>
      </c>
      <c r="F116" s="41">
        <v>5.550613878</v>
      </c>
    </row>
    <row r="117">
      <c r="A117" s="39" t="s">
        <v>19</v>
      </c>
      <c r="B117" s="39" t="s">
        <v>416</v>
      </c>
      <c r="C117" s="41">
        <v>2017.0</v>
      </c>
      <c r="D117" s="42" t="s">
        <v>4</v>
      </c>
      <c r="E117" s="42" t="s">
        <v>13</v>
      </c>
      <c r="F117" s="41">
        <v>18.86548874</v>
      </c>
    </row>
    <row r="118">
      <c r="A118" s="39" t="s">
        <v>20</v>
      </c>
      <c r="B118" s="39" t="s">
        <v>417</v>
      </c>
      <c r="C118" s="41">
        <v>2017.0</v>
      </c>
      <c r="D118" s="42" t="s">
        <v>4</v>
      </c>
      <c r="E118" s="42" t="s">
        <v>13</v>
      </c>
      <c r="F118" s="41">
        <v>8.827222097</v>
      </c>
    </row>
    <row r="119">
      <c r="A119" s="39" t="s">
        <v>21</v>
      </c>
      <c r="B119" s="39" t="s">
        <v>419</v>
      </c>
      <c r="C119" s="41">
        <v>2017.0</v>
      </c>
      <c r="D119" s="42" t="s">
        <v>4</v>
      </c>
      <c r="E119" s="42" t="s">
        <v>13</v>
      </c>
      <c r="F119" s="41">
        <v>7.930223591</v>
      </c>
    </row>
    <row r="120">
      <c r="A120" s="39" t="s">
        <v>22</v>
      </c>
      <c r="B120" s="39" t="s">
        <v>420</v>
      </c>
      <c r="C120" s="41">
        <v>2017.0</v>
      </c>
      <c r="D120" s="42" t="s">
        <v>4</v>
      </c>
      <c r="E120" s="42" t="s">
        <v>13</v>
      </c>
      <c r="F120" s="41">
        <v>0.829607419</v>
      </c>
    </row>
    <row r="121">
      <c r="A121" s="39" t="s">
        <v>23</v>
      </c>
      <c r="B121" s="39" t="s">
        <v>421</v>
      </c>
      <c r="C121" s="41">
        <v>2017.0</v>
      </c>
      <c r="D121" s="42" t="s">
        <v>4</v>
      </c>
      <c r="E121" s="42" t="s">
        <v>13</v>
      </c>
      <c r="F121" s="41">
        <v>48.77534148</v>
      </c>
    </row>
    <row r="122">
      <c r="A122" s="39" t="s">
        <v>24</v>
      </c>
      <c r="B122" s="39" t="s">
        <v>422</v>
      </c>
      <c r="C122" s="41">
        <v>2017.0</v>
      </c>
      <c r="D122" s="42" t="s">
        <v>4</v>
      </c>
      <c r="E122" s="42" t="s">
        <v>13</v>
      </c>
      <c r="F122" s="41">
        <v>24.23300183</v>
      </c>
    </row>
    <row r="123">
      <c r="A123" s="39" t="s">
        <v>25</v>
      </c>
      <c r="B123" s="39" t="s">
        <v>423</v>
      </c>
      <c r="C123" s="41">
        <v>2017.0</v>
      </c>
      <c r="D123" s="42" t="s">
        <v>4</v>
      </c>
      <c r="E123" s="42" t="s">
        <v>13</v>
      </c>
      <c r="F123" s="41">
        <v>9.416842609</v>
      </c>
    </row>
    <row r="124">
      <c r="A124" s="39" t="s">
        <v>26</v>
      </c>
      <c r="B124" s="39" t="s">
        <v>424</v>
      </c>
      <c r="C124" s="41">
        <v>2017.0</v>
      </c>
      <c r="D124" s="42" t="s">
        <v>4</v>
      </c>
      <c r="E124" s="42" t="s">
        <v>13</v>
      </c>
      <c r="F124" s="41">
        <v>12.70437361</v>
      </c>
    </row>
    <row r="125">
      <c r="A125" s="39" t="s">
        <v>27</v>
      </c>
      <c r="B125" s="39" t="s">
        <v>426</v>
      </c>
      <c r="C125" s="41">
        <v>2017.0</v>
      </c>
      <c r="D125" s="42" t="s">
        <v>4</v>
      </c>
      <c r="E125" s="42" t="s">
        <v>13</v>
      </c>
      <c r="F125" s="41">
        <v>18.05266407</v>
      </c>
    </row>
    <row r="126">
      <c r="A126" s="39" t="s">
        <v>28</v>
      </c>
      <c r="B126" s="39" t="s">
        <v>425</v>
      </c>
      <c r="C126" s="41">
        <v>2017.0</v>
      </c>
      <c r="D126" s="42" t="s">
        <v>4</v>
      </c>
      <c r="E126" s="42" t="s">
        <v>13</v>
      </c>
      <c r="F126" s="41">
        <v>6.882740221</v>
      </c>
    </row>
    <row r="127">
      <c r="A127" s="39" t="s">
        <v>29</v>
      </c>
      <c r="B127" s="39" t="s">
        <v>427</v>
      </c>
      <c r="C127" s="41">
        <v>2017.0</v>
      </c>
      <c r="D127" s="42" t="s">
        <v>4</v>
      </c>
      <c r="E127" s="42" t="s">
        <v>13</v>
      </c>
      <c r="F127" s="41">
        <v>3.002413636</v>
      </c>
    </row>
    <row r="128">
      <c r="A128" s="39" t="s">
        <v>30</v>
      </c>
      <c r="B128" s="39" t="s">
        <v>428</v>
      </c>
      <c r="C128" s="41">
        <v>2017.0</v>
      </c>
      <c r="D128" s="42" t="s">
        <v>4</v>
      </c>
      <c r="E128" s="42" t="s">
        <v>13</v>
      </c>
      <c r="F128" s="41">
        <v>28.77799366</v>
      </c>
    </row>
    <row r="129">
      <c r="A129" s="39" t="s">
        <v>31</v>
      </c>
      <c r="B129" s="39" t="s">
        <v>429</v>
      </c>
      <c r="C129" s="41">
        <v>2017.0</v>
      </c>
      <c r="D129" s="42" t="s">
        <v>4</v>
      </c>
      <c r="E129" s="42" t="s">
        <v>13</v>
      </c>
      <c r="F129" s="41">
        <v>6.120571691</v>
      </c>
    </row>
    <row r="130">
      <c r="A130" s="39" t="s">
        <v>32</v>
      </c>
      <c r="B130" s="39" t="s">
        <v>430</v>
      </c>
      <c r="C130" s="41">
        <v>2017.0</v>
      </c>
      <c r="D130" s="42" t="s">
        <v>4</v>
      </c>
      <c r="E130" s="42" t="s">
        <v>13</v>
      </c>
      <c r="F130" s="41">
        <v>7.558876673</v>
      </c>
    </row>
    <row r="131">
      <c r="A131" s="39" t="s">
        <v>33</v>
      </c>
      <c r="B131" s="39" t="s">
        <v>431</v>
      </c>
      <c r="C131" s="41">
        <v>2017.0</v>
      </c>
      <c r="D131" s="42" t="s">
        <v>4</v>
      </c>
      <c r="E131" s="42" t="s">
        <v>13</v>
      </c>
      <c r="F131" s="41">
        <v>30.01802766</v>
      </c>
    </row>
    <row r="132">
      <c r="A132" s="39" t="s">
        <v>34</v>
      </c>
      <c r="B132" s="39" t="s">
        <v>432</v>
      </c>
      <c r="C132" s="41">
        <v>2017.0</v>
      </c>
      <c r="D132" s="42" t="s">
        <v>4</v>
      </c>
      <c r="E132" s="42" t="s">
        <v>13</v>
      </c>
      <c r="F132" s="41">
        <v>32.9184542</v>
      </c>
    </row>
    <row r="133">
      <c r="A133" s="39" t="s">
        <v>35</v>
      </c>
      <c r="B133" s="39" t="s">
        <v>433</v>
      </c>
      <c r="C133" s="41">
        <v>2017.0</v>
      </c>
      <c r="D133" s="42" t="s">
        <v>4</v>
      </c>
      <c r="E133" s="42" t="s">
        <v>13</v>
      </c>
      <c r="F133" s="41">
        <v>6.487303644</v>
      </c>
    </row>
    <row r="134">
      <c r="A134" s="40" t="s">
        <v>3</v>
      </c>
      <c r="B134" s="39" t="s">
        <v>418</v>
      </c>
      <c r="C134" s="41">
        <v>2020.0</v>
      </c>
      <c r="D134" s="42" t="s">
        <v>4</v>
      </c>
      <c r="E134" s="42" t="s">
        <v>13</v>
      </c>
      <c r="F134" s="41">
        <v>11.7</v>
      </c>
    </row>
    <row r="135">
      <c r="A135" s="40" t="s">
        <v>4</v>
      </c>
      <c r="B135" s="39" t="s">
        <v>401</v>
      </c>
      <c r="C135" s="41">
        <v>2020.0</v>
      </c>
      <c r="D135" s="42" t="s">
        <v>4</v>
      </c>
      <c r="E135" s="42" t="s">
        <v>13</v>
      </c>
      <c r="F135" s="43">
        <v>0.8856</v>
      </c>
    </row>
    <row r="136">
      <c r="A136" s="39" t="s">
        <v>5</v>
      </c>
      <c r="B136" s="39" t="s">
        <v>402</v>
      </c>
      <c r="C136" s="41">
        <v>2020.0</v>
      </c>
      <c r="D136" s="42" t="s">
        <v>4</v>
      </c>
      <c r="E136" s="42" t="s">
        <v>13</v>
      </c>
      <c r="F136" s="43">
        <v>0.6678</v>
      </c>
    </row>
    <row r="137">
      <c r="A137" s="39" t="s">
        <v>6</v>
      </c>
      <c r="B137" s="39" t="s">
        <v>403</v>
      </c>
      <c r="C137" s="41">
        <v>2020.0</v>
      </c>
      <c r="D137" s="42" t="s">
        <v>4</v>
      </c>
      <c r="E137" s="42" t="s">
        <v>13</v>
      </c>
      <c r="F137" s="43">
        <v>2.7877</v>
      </c>
    </row>
    <row r="138">
      <c r="A138" s="39" t="s">
        <v>7</v>
      </c>
      <c r="B138" s="39" t="s">
        <v>404</v>
      </c>
      <c r="C138" s="41">
        <v>2020.0</v>
      </c>
      <c r="D138" s="42" t="s">
        <v>4</v>
      </c>
      <c r="E138" s="42" t="s">
        <v>13</v>
      </c>
      <c r="F138" s="43">
        <v>24.2607</v>
      </c>
    </row>
    <row r="139">
      <c r="A139" s="39" t="s">
        <v>8</v>
      </c>
      <c r="B139" s="39" t="s">
        <v>408</v>
      </c>
      <c r="C139" s="41">
        <v>2020.0</v>
      </c>
      <c r="D139" s="42" t="s">
        <v>4</v>
      </c>
      <c r="E139" s="42" t="s">
        <v>13</v>
      </c>
      <c r="F139" s="43">
        <v>1.1888</v>
      </c>
    </row>
    <row r="140">
      <c r="A140" s="39" t="s">
        <v>9</v>
      </c>
      <c r="B140" s="39" t="s">
        <v>409</v>
      </c>
      <c r="C140" s="41">
        <v>2020.0</v>
      </c>
      <c r="D140" s="42" t="s">
        <v>4</v>
      </c>
      <c r="E140" s="42" t="s">
        <v>13</v>
      </c>
      <c r="F140" s="43">
        <v>5.9143</v>
      </c>
    </row>
    <row r="141">
      <c r="A141" s="39" t="s">
        <v>10</v>
      </c>
      <c r="B141" s="39" t="s">
        <v>407</v>
      </c>
      <c r="C141" s="41">
        <v>2020.0</v>
      </c>
      <c r="D141" s="42" t="s">
        <v>4</v>
      </c>
      <c r="E141" s="42" t="s">
        <v>13</v>
      </c>
      <c r="F141" s="43">
        <v>49.1678</v>
      </c>
    </row>
    <row r="142">
      <c r="A142" s="39" t="s">
        <v>11</v>
      </c>
      <c r="B142" s="39" t="s">
        <v>406</v>
      </c>
      <c r="C142" s="41">
        <v>2020.0</v>
      </c>
      <c r="D142" s="42" t="s">
        <v>4</v>
      </c>
      <c r="E142" s="42" t="s">
        <v>13</v>
      </c>
      <c r="F142" s="43">
        <v>5.992</v>
      </c>
    </row>
    <row r="143">
      <c r="A143" s="39" t="s">
        <v>12</v>
      </c>
      <c r="B143" s="39" t="s">
        <v>405</v>
      </c>
      <c r="C143" s="41">
        <v>2020.0</v>
      </c>
      <c r="D143" s="42" t="s">
        <v>4</v>
      </c>
      <c r="E143" s="42" t="s">
        <v>13</v>
      </c>
      <c r="F143" s="43">
        <v>0.2302</v>
      </c>
    </row>
    <row r="144">
      <c r="A144" s="39" t="s">
        <v>13</v>
      </c>
      <c r="B144" s="39" t="s">
        <v>410</v>
      </c>
      <c r="C144" s="41">
        <v>2020.0</v>
      </c>
      <c r="D144" s="42" t="s">
        <v>4</v>
      </c>
      <c r="E144" s="42" t="s">
        <v>13</v>
      </c>
      <c r="F144" s="43">
        <v>10.5213</v>
      </c>
    </row>
    <row r="145">
      <c r="A145" s="39" t="s">
        <v>14</v>
      </c>
      <c r="B145" s="39" t="s">
        <v>412</v>
      </c>
      <c r="C145" s="41">
        <v>2020.0</v>
      </c>
      <c r="D145" s="42" t="s">
        <v>4</v>
      </c>
      <c r="E145" s="42" t="s">
        <v>13</v>
      </c>
      <c r="F145" s="43">
        <v>5.4663</v>
      </c>
    </row>
    <row r="146">
      <c r="A146" s="39" t="s">
        <v>15</v>
      </c>
      <c r="B146" s="39" t="s">
        <v>411</v>
      </c>
      <c r="C146" s="41">
        <v>2020.0</v>
      </c>
      <c r="D146" s="42" t="s">
        <v>4</v>
      </c>
      <c r="E146" s="42" t="s">
        <v>13</v>
      </c>
      <c r="F146" s="43">
        <v>40.6947</v>
      </c>
    </row>
    <row r="147">
      <c r="A147" s="39" t="s">
        <v>16</v>
      </c>
      <c r="B147" s="39" t="s">
        <v>413</v>
      </c>
      <c r="C147" s="41">
        <v>2020.0</v>
      </c>
      <c r="D147" s="42" t="s">
        <v>4</v>
      </c>
      <c r="E147" s="42" t="s">
        <v>13</v>
      </c>
      <c r="F147" s="43">
        <v>18.8083</v>
      </c>
    </row>
    <row r="148">
      <c r="A148" s="39" t="s">
        <v>17</v>
      </c>
      <c r="B148" s="39" t="s">
        <v>414</v>
      </c>
      <c r="C148" s="41">
        <v>2020.0</v>
      </c>
      <c r="D148" s="42" t="s">
        <v>4</v>
      </c>
      <c r="E148" s="42" t="s">
        <v>13</v>
      </c>
      <c r="F148" s="43">
        <v>2.6186</v>
      </c>
    </row>
    <row r="149">
      <c r="A149" s="39" t="s">
        <v>18</v>
      </c>
      <c r="B149" s="39" t="s">
        <v>415</v>
      </c>
      <c r="C149" s="41">
        <v>2020.0</v>
      </c>
      <c r="D149" s="42" t="s">
        <v>4</v>
      </c>
      <c r="E149" s="42" t="s">
        <v>13</v>
      </c>
      <c r="F149" s="43">
        <v>5.075</v>
      </c>
    </row>
    <row r="150">
      <c r="A150" s="39" t="s">
        <v>19</v>
      </c>
      <c r="B150" s="39" t="s">
        <v>416</v>
      </c>
      <c r="C150" s="41">
        <v>2020.0</v>
      </c>
      <c r="D150" s="42" t="s">
        <v>4</v>
      </c>
      <c r="E150" s="42" t="s">
        <v>13</v>
      </c>
      <c r="F150" s="43">
        <v>14.8433</v>
      </c>
    </row>
    <row r="151">
      <c r="A151" s="39" t="s">
        <v>20</v>
      </c>
      <c r="B151" s="39" t="s">
        <v>417</v>
      </c>
      <c r="C151" s="41">
        <v>2020.0</v>
      </c>
      <c r="D151" s="42" t="s">
        <v>4</v>
      </c>
      <c r="E151" s="42" t="s">
        <v>13</v>
      </c>
      <c r="F151" s="43">
        <v>8.7019</v>
      </c>
    </row>
    <row r="152">
      <c r="A152" s="39" t="s">
        <v>21</v>
      </c>
      <c r="B152" s="39" t="s">
        <v>419</v>
      </c>
      <c r="C152" s="41">
        <v>2020.0</v>
      </c>
      <c r="D152" s="42" t="s">
        <v>4</v>
      </c>
      <c r="E152" s="42" t="s">
        <v>13</v>
      </c>
      <c r="F152" s="43">
        <v>10.8704</v>
      </c>
    </row>
    <row r="153">
      <c r="A153" s="39" t="s">
        <v>22</v>
      </c>
      <c r="B153" s="39" t="s">
        <v>420</v>
      </c>
      <c r="C153" s="41">
        <v>2020.0</v>
      </c>
      <c r="D153" s="42" t="s">
        <v>4</v>
      </c>
      <c r="E153" s="42" t="s">
        <v>13</v>
      </c>
      <c r="F153" s="43">
        <v>1.1674</v>
      </c>
    </row>
    <row r="154">
      <c r="A154" s="39" t="s">
        <v>23</v>
      </c>
      <c r="B154" s="39" t="s">
        <v>421</v>
      </c>
      <c r="C154" s="41">
        <v>2020.0</v>
      </c>
      <c r="D154" s="42" t="s">
        <v>4</v>
      </c>
      <c r="E154" s="42" t="s">
        <v>13</v>
      </c>
      <c r="F154" s="43">
        <v>45.9016</v>
      </c>
    </row>
    <row r="155">
      <c r="A155" s="39" t="s">
        <v>24</v>
      </c>
      <c r="B155" s="39" t="s">
        <v>422</v>
      </c>
      <c r="C155" s="41">
        <v>2020.0</v>
      </c>
      <c r="D155" s="42" t="s">
        <v>4</v>
      </c>
      <c r="E155" s="42" t="s">
        <v>13</v>
      </c>
      <c r="F155" s="43">
        <v>21.2064</v>
      </c>
    </row>
    <row r="156">
      <c r="A156" s="39" t="s">
        <v>25</v>
      </c>
      <c r="B156" s="39" t="s">
        <v>423</v>
      </c>
      <c r="C156" s="41">
        <v>2020.0</v>
      </c>
      <c r="D156" s="42" t="s">
        <v>4</v>
      </c>
      <c r="E156" s="42" t="s">
        <v>13</v>
      </c>
      <c r="F156" s="43">
        <v>5.6653</v>
      </c>
    </row>
    <row r="157">
      <c r="A157" s="39" t="s">
        <v>26</v>
      </c>
      <c r="B157" s="39" t="s">
        <v>424</v>
      </c>
      <c r="C157" s="41">
        <v>2020.0</v>
      </c>
      <c r="D157" s="42" t="s">
        <v>4</v>
      </c>
      <c r="E157" s="42" t="s">
        <v>13</v>
      </c>
      <c r="F157" s="43">
        <v>11.0462</v>
      </c>
    </row>
    <row r="158">
      <c r="A158" s="39" t="s">
        <v>27</v>
      </c>
      <c r="B158" s="39" t="s">
        <v>426</v>
      </c>
      <c r="C158" s="41">
        <v>2020.0</v>
      </c>
      <c r="D158" s="42" t="s">
        <v>4</v>
      </c>
      <c r="E158" s="42" t="s">
        <v>13</v>
      </c>
      <c r="F158" s="43">
        <v>18.9898</v>
      </c>
    </row>
    <row r="159">
      <c r="A159" s="39" t="s">
        <v>28</v>
      </c>
      <c r="B159" s="39" t="s">
        <v>425</v>
      </c>
      <c r="C159" s="41">
        <v>2020.0</v>
      </c>
      <c r="D159" s="42" t="s">
        <v>4</v>
      </c>
      <c r="E159" s="42" t="s">
        <v>13</v>
      </c>
      <c r="F159" s="43">
        <v>6.0497</v>
      </c>
    </row>
    <row r="160">
      <c r="A160" s="39" t="s">
        <v>29</v>
      </c>
      <c r="B160" s="39" t="s">
        <v>427</v>
      </c>
      <c r="C160" s="41">
        <v>2020.0</v>
      </c>
      <c r="D160" s="42" t="s">
        <v>4</v>
      </c>
      <c r="E160" s="42" t="s">
        <v>13</v>
      </c>
      <c r="F160" s="43">
        <v>3.3448</v>
      </c>
    </row>
    <row r="161">
      <c r="A161" s="39" t="s">
        <v>30</v>
      </c>
      <c r="B161" s="39" t="s">
        <v>428</v>
      </c>
      <c r="C161" s="41">
        <v>2020.0</v>
      </c>
      <c r="D161" s="42" t="s">
        <v>4</v>
      </c>
      <c r="E161" s="42" t="s">
        <v>13</v>
      </c>
      <c r="F161" s="43">
        <v>26.5536</v>
      </c>
    </row>
    <row r="162">
      <c r="A162" s="39" t="s">
        <v>31</v>
      </c>
      <c r="B162" s="39" t="s">
        <v>429</v>
      </c>
      <c r="C162" s="41">
        <v>2020.0</v>
      </c>
      <c r="D162" s="42" t="s">
        <v>4</v>
      </c>
      <c r="E162" s="42" t="s">
        <v>13</v>
      </c>
      <c r="F162" s="43">
        <v>3.3868</v>
      </c>
    </row>
    <row r="163">
      <c r="A163" s="39" t="s">
        <v>32</v>
      </c>
      <c r="B163" s="39" t="s">
        <v>430</v>
      </c>
      <c r="C163" s="41">
        <v>2020.0</v>
      </c>
      <c r="D163" s="42" t="s">
        <v>4</v>
      </c>
      <c r="E163" s="42" t="s">
        <v>13</v>
      </c>
      <c r="F163" s="43">
        <v>7.3153</v>
      </c>
    </row>
    <row r="164">
      <c r="A164" s="39" t="s">
        <v>33</v>
      </c>
      <c r="B164" s="39" t="s">
        <v>431</v>
      </c>
      <c r="C164" s="41">
        <v>2020.0</v>
      </c>
      <c r="D164" s="42" t="s">
        <v>4</v>
      </c>
      <c r="E164" s="42" t="s">
        <v>13</v>
      </c>
      <c r="F164" s="43">
        <v>25.1218</v>
      </c>
    </row>
    <row r="165">
      <c r="A165" s="39" t="s">
        <v>34</v>
      </c>
      <c r="B165" s="39" t="s">
        <v>432</v>
      </c>
      <c r="C165" s="41">
        <v>2020.0</v>
      </c>
      <c r="D165" s="42" t="s">
        <v>4</v>
      </c>
      <c r="E165" s="42" t="s">
        <v>13</v>
      </c>
      <c r="F165" s="43">
        <v>27.4265</v>
      </c>
    </row>
    <row r="166">
      <c r="A166" s="39" t="s">
        <v>35</v>
      </c>
      <c r="B166" s="39" t="s">
        <v>433</v>
      </c>
      <c r="C166" s="41">
        <v>2020.0</v>
      </c>
      <c r="D166" s="42" t="s">
        <v>4</v>
      </c>
      <c r="E166" s="42" t="s">
        <v>13</v>
      </c>
      <c r="F166" s="43">
        <v>4.6223</v>
      </c>
    </row>
    <row r="167">
      <c r="A167" s="40" t="s">
        <v>4</v>
      </c>
      <c r="B167" s="39" t="s">
        <v>401</v>
      </c>
      <c r="C167" s="39">
        <v>2022.0</v>
      </c>
      <c r="D167" s="41" t="s">
        <v>4</v>
      </c>
      <c r="E167" s="41" t="s">
        <v>13</v>
      </c>
      <c r="F167" s="43">
        <v>1.289459</v>
      </c>
    </row>
    <row r="168">
      <c r="A168" s="39" t="s">
        <v>5</v>
      </c>
      <c r="B168" s="39" t="s">
        <v>402</v>
      </c>
      <c r="C168" s="39">
        <v>2022.0</v>
      </c>
      <c r="D168" s="41" t="s">
        <v>4</v>
      </c>
      <c r="E168" s="41" t="s">
        <v>13</v>
      </c>
      <c r="F168" s="43">
        <v>0.997739</v>
      </c>
    </row>
    <row r="169">
      <c r="A169" s="39" t="s">
        <v>6</v>
      </c>
      <c r="B169" s="39" t="s">
        <v>403</v>
      </c>
      <c r="C169" s="39">
        <v>2022.0</v>
      </c>
      <c r="D169" s="41" t="s">
        <v>4</v>
      </c>
      <c r="E169" s="41" t="s">
        <v>13</v>
      </c>
      <c r="F169" s="43">
        <v>3.46648</v>
      </c>
    </row>
    <row r="170">
      <c r="A170" s="39" t="s">
        <v>7</v>
      </c>
      <c r="B170" s="39" t="s">
        <v>404</v>
      </c>
      <c r="C170" s="39">
        <v>2022.0</v>
      </c>
      <c r="D170" s="41" t="s">
        <v>4</v>
      </c>
      <c r="E170" s="41" t="s">
        <v>13</v>
      </c>
      <c r="F170" s="43">
        <v>29.821157</v>
      </c>
    </row>
    <row r="171">
      <c r="A171" s="39" t="s">
        <v>8</v>
      </c>
      <c r="B171" s="39" t="s">
        <v>408</v>
      </c>
      <c r="C171" s="39">
        <v>2022.0</v>
      </c>
      <c r="D171" s="41" t="s">
        <v>4</v>
      </c>
      <c r="E171" s="41" t="s">
        <v>13</v>
      </c>
      <c r="F171" s="43">
        <v>1.61295</v>
      </c>
    </row>
    <row r="172">
      <c r="A172" s="39" t="s">
        <v>9</v>
      </c>
      <c r="B172" s="39" t="s">
        <v>409</v>
      </c>
      <c r="C172" s="39">
        <v>2022.0</v>
      </c>
      <c r="D172" s="41" t="s">
        <v>4</v>
      </c>
      <c r="E172" s="41" t="s">
        <v>13</v>
      </c>
      <c r="F172" s="43">
        <v>5.254759</v>
      </c>
    </row>
    <row r="173">
      <c r="A173" s="39" t="s">
        <v>10</v>
      </c>
      <c r="B173" s="39" t="s">
        <v>407</v>
      </c>
      <c r="C173" s="39">
        <v>2022.0</v>
      </c>
      <c r="D173" s="41" t="s">
        <v>4</v>
      </c>
      <c r="E173" s="41" t="s">
        <v>13</v>
      </c>
      <c r="F173" s="43">
        <v>48.173141</v>
      </c>
    </row>
    <row r="174">
      <c r="A174" s="39" t="s">
        <v>11</v>
      </c>
      <c r="B174" s="39" t="s">
        <v>406</v>
      </c>
      <c r="C174" s="39">
        <v>2022.0</v>
      </c>
      <c r="D174" s="41" t="s">
        <v>4</v>
      </c>
      <c r="E174" s="41" t="s">
        <v>13</v>
      </c>
      <c r="F174" s="43">
        <v>3.954282</v>
      </c>
    </row>
    <row r="175">
      <c r="A175" s="39" t="s">
        <v>12</v>
      </c>
      <c r="B175" s="39" t="s">
        <v>405</v>
      </c>
      <c r="C175" s="39">
        <v>2022.0</v>
      </c>
      <c r="D175" s="41" t="s">
        <v>4</v>
      </c>
      <c r="E175" s="41" t="s">
        <v>13</v>
      </c>
      <c r="F175" s="43">
        <v>0.474601</v>
      </c>
    </row>
    <row r="176">
      <c r="A176" s="39">
        <v>10.0</v>
      </c>
      <c r="B176" s="39" t="s">
        <v>410</v>
      </c>
      <c r="C176" s="39">
        <v>2022.0</v>
      </c>
      <c r="D176" s="41" t="s">
        <v>4</v>
      </c>
      <c r="E176" s="41" t="s">
        <v>13</v>
      </c>
      <c r="F176" s="43">
        <v>12.294855</v>
      </c>
    </row>
    <row r="177">
      <c r="A177" s="39">
        <v>11.0</v>
      </c>
      <c r="B177" s="39" t="s">
        <v>412</v>
      </c>
      <c r="C177" s="39">
        <v>2022.0</v>
      </c>
      <c r="D177" s="41" t="s">
        <v>4</v>
      </c>
      <c r="E177" s="41" t="s">
        <v>13</v>
      </c>
      <c r="F177" s="43">
        <v>5.285396</v>
      </c>
    </row>
    <row r="178">
      <c r="A178" s="39">
        <v>12.0</v>
      </c>
      <c r="B178" s="39" t="s">
        <v>411</v>
      </c>
      <c r="C178" s="39">
        <v>2022.0</v>
      </c>
      <c r="D178" s="41" t="s">
        <v>4</v>
      </c>
      <c r="E178" s="41" t="s">
        <v>13</v>
      </c>
      <c r="F178" s="43">
        <v>45.421549</v>
      </c>
    </row>
    <row r="179">
      <c r="A179" s="39">
        <v>13.0</v>
      </c>
      <c r="B179" s="39" t="s">
        <v>413</v>
      </c>
      <c r="C179" s="39">
        <v>2022.0</v>
      </c>
      <c r="D179" s="41" t="s">
        <v>4</v>
      </c>
      <c r="E179" s="41" t="s">
        <v>13</v>
      </c>
      <c r="F179" s="43">
        <v>21.931028</v>
      </c>
    </row>
    <row r="180">
      <c r="A180" s="39">
        <v>14.0</v>
      </c>
      <c r="B180" s="39" t="s">
        <v>414</v>
      </c>
      <c r="C180" s="39">
        <v>2022.0</v>
      </c>
      <c r="D180" s="41" t="s">
        <v>4</v>
      </c>
      <c r="E180" s="41" t="s">
        <v>13</v>
      </c>
      <c r="F180" s="43">
        <v>2.60957</v>
      </c>
    </row>
    <row r="181">
      <c r="A181" s="39">
        <v>15.0</v>
      </c>
      <c r="B181" s="39" t="s">
        <v>415</v>
      </c>
      <c r="C181" s="39">
        <v>2022.0</v>
      </c>
      <c r="D181" s="41" t="s">
        <v>4</v>
      </c>
      <c r="E181" s="41" t="s">
        <v>13</v>
      </c>
      <c r="F181" s="43">
        <v>5.871235</v>
      </c>
    </row>
    <row r="182">
      <c r="A182" s="39">
        <v>16.0</v>
      </c>
      <c r="B182" s="39" t="s">
        <v>416</v>
      </c>
      <c r="C182" s="39">
        <v>2022.0</v>
      </c>
      <c r="D182" s="41" t="s">
        <v>4</v>
      </c>
      <c r="E182" s="41" t="s">
        <v>13</v>
      </c>
      <c r="F182" s="43">
        <v>16.8334</v>
      </c>
    </row>
    <row r="183">
      <c r="A183" s="39">
        <v>17.0</v>
      </c>
      <c r="B183" s="39" t="s">
        <v>417</v>
      </c>
      <c r="C183" s="39">
        <v>2022.0</v>
      </c>
      <c r="D183" s="41" t="s">
        <v>4</v>
      </c>
      <c r="E183" s="41" t="s">
        <v>13</v>
      </c>
      <c r="F183" s="43">
        <v>8.48675</v>
      </c>
    </row>
    <row r="184">
      <c r="A184" s="39">
        <v>18.0</v>
      </c>
      <c r="B184" s="39" t="s">
        <v>419</v>
      </c>
      <c r="C184" s="39">
        <v>2022.0</v>
      </c>
      <c r="D184" s="41" t="s">
        <v>4</v>
      </c>
      <c r="E184" s="41" t="s">
        <v>13</v>
      </c>
      <c r="F184" s="43">
        <v>10.025059</v>
      </c>
    </row>
    <row r="185">
      <c r="A185" s="39">
        <v>19.0</v>
      </c>
      <c r="B185" s="39" t="s">
        <v>420</v>
      </c>
      <c r="C185" s="39">
        <v>2022.0</v>
      </c>
      <c r="D185" s="41" t="s">
        <v>4</v>
      </c>
      <c r="E185" s="41" t="s">
        <v>13</v>
      </c>
      <c r="F185" s="43">
        <v>1.971611</v>
      </c>
    </row>
    <row r="186">
      <c r="A186" s="39">
        <v>20.0</v>
      </c>
      <c r="B186" s="39" t="s">
        <v>421</v>
      </c>
      <c r="C186" s="39">
        <v>2022.0</v>
      </c>
      <c r="D186" s="41" t="s">
        <v>4</v>
      </c>
      <c r="E186" s="41" t="s">
        <v>13</v>
      </c>
      <c r="F186" s="43">
        <v>51.278798</v>
      </c>
    </row>
    <row r="187">
      <c r="A187" s="39">
        <v>21.0</v>
      </c>
      <c r="B187" s="39" t="s">
        <v>422</v>
      </c>
      <c r="C187" s="39">
        <v>2022.0</v>
      </c>
      <c r="D187" s="41" t="s">
        <v>4</v>
      </c>
      <c r="E187" s="41" t="s">
        <v>13</v>
      </c>
      <c r="F187" s="43">
        <v>20.45133</v>
      </c>
    </row>
    <row r="188">
      <c r="A188" s="39">
        <v>22.0</v>
      </c>
      <c r="B188" s="39" t="s">
        <v>423</v>
      </c>
      <c r="C188" s="39">
        <v>2022.0</v>
      </c>
      <c r="D188" s="41" t="s">
        <v>4</v>
      </c>
      <c r="E188" s="41" t="s">
        <v>13</v>
      </c>
      <c r="F188" s="43">
        <v>6.503018</v>
      </c>
    </row>
    <row r="189">
      <c r="A189" s="39">
        <v>23.0</v>
      </c>
      <c r="B189" s="39" t="s">
        <v>424</v>
      </c>
      <c r="C189" s="39">
        <v>2022.0</v>
      </c>
      <c r="D189" s="41" t="s">
        <v>4</v>
      </c>
      <c r="E189" s="41" t="s">
        <v>13</v>
      </c>
      <c r="F189" s="43">
        <v>12.261398</v>
      </c>
    </row>
    <row r="190">
      <c r="A190" s="39">
        <v>24.0</v>
      </c>
      <c r="B190" s="39" t="s">
        <v>426</v>
      </c>
      <c r="C190" s="39">
        <v>2022.0</v>
      </c>
      <c r="D190" s="41" t="s">
        <v>4</v>
      </c>
      <c r="E190" s="41" t="s">
        <v>13</v>
      </c>
      <c r="F190" s="43">
        <v>18.100514</v>
      </c>
    </row>
    <row r="191">
      <c r="A191" s="39">
        <v>25.0</v>
      </c>
      <c r="B191" s="39" t="s">
        <v>425</v>
      </c>
      <c r="C191" s="39">
        <v>2022.0</v>
      </c>
      <c r="D191" s="41" t="s">
        <v>4</v>
      </c>
      <c r="E191" s="41" t="s">
        <v>13</v>
      </c>
      <c r="F191" s="43">
        <v>5.235075</v>
      </c>
    </row>
    <row r="192">
      <c r="A192" s="39">
        <v>26.0</v>
      </c>
      <c r="B192" s="39" t="s">
        <v>427</v>
      </c>
      <c r="C192" s="39">
        <v>2022.0</v>
      </c>
      <c r="D192" s="41" t="s">
        <v>4</v>
      </c>
      <c r="E192" s="41" t="s">
        <v>13</v>
      </c>
      <c r="F192" s="43">
        <v>4.37191</v>
      </c>
    </row>
    <row r="193">
      <c r="A193" s="39">
        <v>27.0</v>
      </c>
      <c r="B193" s="39" t="s">
        <v>428</v>
      </c>
      <c r="C193" s="39">
        <v>2022.0</v>
      </c>
      <c r="D193" s="41" t="s">
        <v>4</v>
      </c>
      <c r="E193" s="41" t="s">
        <v>13</v>
      </c>
      <c r="F193" s="43">
        <v>34.41997</v>
      </c>
    </row>
    <row r="194">
      <c r="A194" s="39">
        <v>28.0</v>
      </c>
      <c r="B194" s="39" t="s">
        <v>429</v>
      </c>
      <c r="C194" s="39">
        <v>2022.0</v>
      </c>
      <c r="D194" s="41" t="s">
        <v>4</v>
      </c>
      <c r="E194" s="41" t="s">
        <v>13</v>
      </c>
      <c r="F194" s="43">
        <v>5.12918</v>
      </c>
    </row>
    <row r="195">
      <c r="A195" s="39">
        <v>29.0</v>
      </c>
      <c r="B195" s="39" t="s">
        <v>430</v>
      </c>
      <c r="C195" s="39">
        <v>2022.0</v>
      </c>
      <c r="D195" s="41" t="s">
        <v>4</v>
      </c>
      <c r="E195" s="41" t="s">
        <v>13</v>
      </c>
      <c r="F195" s="43">
        <v>8.404996</v>
      </c>
    </row>
    <row r="196">
      <c r="A196" s="39">
        <v>30.0</v>
      </c>
      <c r="B196" s="39" t="s">
        <v>431</v>
      </c>
      <c r="C196" s="39">
        <v>2022.0</v>
      </c>
      <c r="D196" s="41" t="s">
        <v>4</v>
      </c>
      <c r="E196" s="41" t="s">
        <v>13</v>
      </c>
      <c r="F196" s="43">
        <v>28.819582</v>
      </c>
    </row>
    <row r="197">
      <c r="A197" s="39">
        <v>31.0</v>
      </c>
      <c r="B197" s="39" t="s">
        <v>432</v>
      </c>
      <c r="C197" s="39">
        <v>2022.0</v>
      </c>
      <c r="D197" s="41" t="s">
        <v>4</v>
      </c>
      <c r="E197" s="41" t="s">
        <v>13</v>
      </c>
      <c r="F197" s="43">
        <v>30.810069</v>
      </c>
    </row>
    <row r="198">
      <c r="A198" s="39">
        <v>32.0</v>
      </c>
      <c r="B198" s="39" t="s">
        <v>433</v>
      </c>
      <c r="C198" s="39">
        <v>2022.0</v>
      </c>
      <c r="D198" s="41" t="s">
        <v>4</v>
      </c>
      <c r="E198" s="41" t="s">
        <v>13</v>
      </c>
      <c r="F198" s="43">
        <v>4.378135</v>
      </c>
    </row>
    <row r="199">
      <c r="A199" s="40" t="s">
        <v>3</v>
      </c>
      <c r="B199" s="39" t="s">
        <v>418</v>
      </c>
      <c r="C199" s="39">
        <v>2022.0</v>
      </c>
      <c r="D199" s="41" t="s">
        <v>4</v>
      </c>
      <c r="E199" s="41" t="s">
        <v>13</v>
      </c>
      <c r="F199" s="43">
        <v>13.496961</v>
      </c>
    </row>
  </sheetData>
  <autoFilter ref="$A$1:$F$199"/>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40" t="s">
        <v>3</v>
      </c>
      <c r="B2" s="39" t="s">
        <v>418</v>
      </c>
      <c r="C2" s="41">
        <v>2012.0</v>
      </c>
      <c r="D2" s="41" t="s">
        <v>4</v>
      </c>
      <c r="E2" s="41" t="s">
        <v>14</v>
      </c>
      <c r="F2" s="43">
        <v>6.712249</v>
      </c>
    </row>
    <row r="3">
      <c r="A3" s="40" t="s">
        <v>4</v>
      </c>
      <c r="B3" s="39" t="s">
        <v>401</v>
      </c>
      <c r="C3" s="41">
        <v>2012.0</v>
      </c>
      <c r="D3" s="41" t="s">
        <v>4</v>
      </c>
      <c r="E3" s="41" t="s">
        <v>14</v>
      </c>
      <c r="F3" s="43">
        <v>1.760098</v>
      </c>
    </row>
    <row r="4">
      <c r="A4" s="39" t="s">
        <v>5</v>
      </c>
      <c r="B4" s="39" t="s">
        <v>402</v>
      </c>
      <c r="C4" s="41">
        <v>2012.0</v>
      </c>
      <c r="D4" s="41" t="s">
        <v>4</v>
      </c>
      <c r="E4" s="41" t="s">
        <v>14</v>
      </c>
      <c r="F4" s="43">
        <v>1.248209</v>
      </c>
    </row>
    <row r="5">
      <c r="A5" s="39" t="s">
        <v>6</v>
      </c>
      <c r="B5" s="39" t="s">
        <v>403</v>
      </c>
      <c r="C5" s="41">
        <v>2012.0</v>
      </c>
      <c r="D5" s="41" t="s">
        <v>4</v>
      </c>
      <c r="E5" s="41" t="s">
        <v>14</v>
      </c>
      <c r="F5" s="43">
        <v>2.707156</v>
      </c>
    </row>
    <row r="6">
      <c r="A6" s="39" t="s">
        <v>7</v>
      </c>
      <c r="B6" s="39" t="s">
        <v>404</v>
      </c>
      <c r="C6" s="41">
        <v>2012.0</v>
      </c>
      <c r="D6" s="41" t="s">
        <v>4</v>
      </c>
      <c r="E6" s="41" t="s">
        <v>14</v>
      </c>
      <c r="F6" s="43">
        <v>12.5502</v>
      </c>
    </row>
    <row r="7">
      <c r="A7" s="39" t="s">
        <v>8</v>
      </c>
      <c r="B7" s="39" t="s">
        <v>408</v>
      </c>
      <c r="C7" s="41">
        <v>2012.0</v>
      </c>
      <c r="D7" s="41" t="s">
        <v>4</v>
      </c>
      <c r="E7" s="41" t="s">
        <v>14</v>
      </c>
      <c r="F7" s="43">
        <v>4.938019</v>
      </c>
    </row>
    <row r="8">
      <c r="A8" s="39" t="s">
        <v>9</v>
      </c>
      <c r="B8" s="39" t="s">
        <v>409</v>
      </c>
      <c r="C8" s="41">
        <v>2012.0</v>
      </c>
      <c r="D8" s="41" t="s">
        <v>4</v>
      </c>
      <c r="E8" s="41" t="s">
        <v>14</v>
      </c>
      <c r="F8" s="43">
        <v>7.614489</v>
      </c>
    </row>
    <row r="9">
      <c r="A9" s="39" t="s">
        <v>10</v>
      </c>
      <c r="B9" s="39" t="s">
        <v>407</v>
      </c>
      <c r="C9" s="41">
        <v>2012.0</v>
      </c>
      <c r="D9" s="41" t="s">
        <v>4</v>
      </c>
      <c r="E9" s="41" t="s">
        <v>14</v>
      </c>
      <c r="F9" s="43">
        <v>17.19922</v>
      </c>
    </row>
    <row r="10">
      <c r="A10" s="39" t="s">
        <v>11</v>
      </c>
      <c r="B10" s="39" t="s">
        <v>406</v>
      </c>
      <c r="C10" s="41">
        <v>2012.0</v>
      </c>
      <c r="D10" s="41" t="s">
        <v>4</v>
      </c>
      <c r="E10" s="41" t="s">
        <v>14</v>
      </c>
      <c r="F10" s="43">
        <v>2.894849</v>
      </c>
    </row>
    <row r="11">
      <c r="A11" s="39" t="s">
        <v>12</v>
      </c>
      <c r="B11" s="39" t="s">
        <v>405</v>
      </c>
      <c r="C11" s="41">
        <v>2012.0</v>
      </c>
      <c r="D11" s="41" t="s">
        <v>4</v>
      </c>
      <c r="E11" s="41" t="s">
        <v>14</v>
      </c>
      <c r="F11" s="43">
        <v>4.29742</v>
      </c>
    </row>
    <row r="12">
      <c r="A12" s="39" t="s">
        <v>13</v>
      </c>
      <c r="B12" s="39" t="s">
        <v>410</v>
      </c>
      <c r="C12" s="41">
        <v>2012.0</v>
      </c>
      <c r="D12" s="41" t="s">
        <v>4</v>
      </c>
      <c r="E12" s="41" t="s">
        <v>14</v>
      </c>
      <c r="F12" s="43">
        <v>4.719479</v>
      </c>
    </row>
    <row r="13">
      <c r="A13" s="39" t="s">
        <v>14</v>
      </c>
      <c r="B13" s="39" t="s">
        <v>412</v>
      </c>
      <c r="C13" s="41">
        <v>2012.0</v>
      </c>
      <c r="D13" s="41" t="s">
        <v>4</v>
      </c>
      <c r="E13" s="41" t="s">
        <v>14</v>
      </c>
      <c r="F13" s="43">
        <v>2.32457</v>
      </c>
    </row>
    <row r="14">
      <c r="A14" s="39" t="s">
        <v>15</v>
      </c>
      <c r="B14" s="39" t="s">
        <v>411</v>
      </c>
      <c r="C14" s="41">
        <v>2012.0</v>
      </c>
      <c r="D14" s="41" t="s">
        <v>4</v>
      </c>
      <c r="E14" s="41" t="s">
        <v>14</v>
      </c>
      <c r="F14" s="43">
        <v>19.87358</v>
      </c>
    </row>
    <row r="15">
      <c r="A15" s="39" t="s">
        <v>16</v>
      </c>
      <c r="B15" s="39" t="s">
        <v>413</v>
      </c>
      <c r="C15" s="41">
        <v>2012.0</v>
      </c>
      <c r="D15" s="41" t="s">
        <v>4</v>
      </c>
      <c r="E15" s="41" t="s">
        <v>14</v>
      </c>
      <c r="F15" s="43">
        <v>6.930095</v>
      </c>
    </row>
    <row r="16">
      <c r="A16" s="39" t="s">
        <v>17</v>
      </c>
      <c r="B16" s="39" t="s">
        <v>414</v>
      </c>
      <c r="C16" s="41">
        <v>2012.0</v>
      </c>
      <c r="D16" s="41" t="s">
        <v>4</v>
      </c>
      <c r="E16" s="41" t="s">
        <v>14</v>
      </c>
      <c r="F16" s="43">
        <v>3.527844</v>
      </c>
    </row>
    <row r="17">
      <c r="A17" s="39" t="s">
        <v>18</v>
      </c>
      <c r="B17" s="39" t="s">
        <v>415</v>
      </c>
      <c r="C17" s="41">
        <v>2012.0</v>
      </c>
      <c r="D17" s="41" t="s">
        <v>4</v>
      </c>
      <c r="E17" s="41" t="s">
        <v>14</v>
      </c>
      <c r="F17" s="43">
        <v>7.762011</v>
      </c>
    </row>
    <row r="18">
      <c r="A18" s="39" t="s">
        <v>19</v>
      </c>
      <c r="B18" s="39" t="s">
        <v>416</v>
      </c>
      <c r="C18" s="41">
        <v>2012.0</v>
      </c>
      <c r="D18" s="41" t="s">
        <v>4</v>
      </c>
      <c r="E18" s="41" t="s">
        <v>14</v>
      </c>
      <c r="F18" s="43">
        <v>10.80886</v>
      </c>
    </row>
    <row r="19">
      <c r="A19" s="39" t="s">
        <v>20</v>
      </c>
      <c r="B19" s="39" t="s">
        <v>417</v>
      </c>
      <c r="C19" s="41">
        <v>2012.0</v>
      </c>
      <c r="D19" s="41" t="s">
        <v>4</v>
      </c>
      <c r="E19" s="41" t="s">
        <v>14</v>
      </c>
      <c r="F19" s="43">
        <v>5.215179</v>
      </c>
    </row>
    <row r="20">
      <c r="A20" s="39" t="s">
        <v>21</v>
      </c>
      <c r="B20" s="39" t="s">
        <v>419</v>
      </c>
      <c r="C20" s="41">
        <v>2012.0</v>
      </c>
      <c r="D20" s="41" t="s">
        <v>4</v>
      </c>
      <c r="E20" s="41" t="s">
        <v>14</v>
      </c>
      <c r="F20" s="43">
        <v>6.566148</v>
      </c>
    </row>
    <row r="21">
      <c r="A21" s="39" t="s">
        <v>22</v>
      </c>
      <c r="B21" s="39" t="s">
        <v>420</v>
      </c>
      <c r="C21" s="41">
        <v>2012.0</v>
      </c>
      <c r="D21" s="41" t="s">
        <v>4</v>
      </c>
      <c r="E21" s="41" t="s">
        <v>14</v>
      </c>
      <c r="F21" s="43">
        <v>4.208636</v>
      </c>
    </row>
    <row r="22">
      <c r="A22" s="39" t="s">
        <v>23</v>
      </c>
      <c r="B22" s="39" t="s">
        <v>421</v>
      </c>
      <c r="C22" s="41">
        <v>2012.0</v>
      </c>
      <c r="D22" s="41" t="s">
        <v>4</v>
      </c>
      <c r="E22" s="41" t="s">
        <v>14</v>
      </c>
      <c r="F22" s="43">
        <v>6.364712</v>
      </c>
    </row>
    <row r="23">
      <c r="A23" s="39" t="s">
        <v>24</v>
      </c>
      <c r="B23" s="39" t="s">
        <v>422</v>
      </c>
      <c r="C23" s="41">
        <v>2012.0</v>
      </c>
      <c r="D23" s="41" t="s">
        <v>4</v>
      </c>
      <c r="E23" s="41" t="s">
        <v>14</v>
      </c>
      <c r="F23" s="43">
        <v>7.600779</v>
      </c>
    </row>
    <row r="24">
      <c r="A24" s="39" t="s">
        <v>25</v>
      </c>
      <c r="B24" s="39" t="s">
        <v>423</v>
      </c>
      <c r="C24" s="41">
        <v>2012.0</v>
      </c>
      <c r="D24" s="41" t="s">
        <v>4</v>
      </c>
      <c r="E24" s="41" t="s">
        <v>14</v>
      </c>
      <c r="F24" s="43">
        <v>2.953983</v>
      </c>
    </row>
    <row r="25">
      <c r="A25" s="39" t="s">
        <v>26</v>
      </c>
      <c r="B25" s="39" t="s">
        <v>424</v>
      </c>
      <c r="C25" s="41">
        <v>2012.0</v>
      </c>
      <c r="D25" s="41" t="s">
        <v>4</v>
      </c>
      <c r="E25" s="41" t="s">
        <v>14</v>
      </c>
      <c r="F25" s="43">
        <v>7.573694</v>
      </c>
    </row>
    <row r="26">
      <c r="A26" s="39" t="s">
        <v>27</v>
      </c>
      <c r="B26" s="39" t="s">
        <v>426</v>
      </c>
      <c r="C26" s="41">
        <v>2012.0</v>
      </c>
      <c r="D26" s="41" t="s">
        <v>4</v>
      </c>
      <c r="E26" s="41" t="s">
        <v>14</v>
      </c>
      <c r="F26" s="43">
        <v>4.018244</v>
      </c>
    </row>
    <row r="27">
      <c r="A27" s="39" t="s">
        <v>28</v>
      </c>
      <c r="B27" s="39" t="s">
        <v>425</v>
      </c>
      <c r="C27" s="41">
        <v>2012.0</v>
      </c>
      <c r="D27" s="41" t="s">
        <v>4</v>
      </c>
      <c r="E27" s="41" t="s">
        <v>14</v>
      </c>
      <c r="F27" s="43">
        <v>3.735255</v>
      </c>
    </row>
    <row r="28">
      <c r="A28" s="39" t="s">
        <v>29</v>
      </c>
      <c r="B28" s="39" t="s">
        <v>427</v>
      </c>
      <c r="C28" s="41">
        <v>2012.0</v>
      </c>
      <c r="D28" s="41" t="s">
        <v>4</v>
      </c>
      <c r="E28" s="41" t="s">
        <v>14</v>
      </c>
      <c r="F28" s="43">
        <v>4.065337</v>
      </c>
    </row>
    <row r="29">
      <c r="A29" s="39" t="s">
        <v>30</v>
      </c>
      <c r="B29" s="39" t="s">
        <v>428</v>
      </c>
      <c r="C29" s="41">
        <v>2012.0</v>
      </c>
      <c r="D29" s="41" t="s">
        <v>4</v>
      </c>
      <c r="E29" s="41" t="s">
        <v>14</v>
      </c>
      <c r="F29" s="43">
        <v>13.20764</v>
      </c>
    </row>
    <row r="30">
      <c r="A30" s="39" t="s">
        <v>31</v>
      </c>
      <c r="B30" s="39" t="s">
        <v>429</v>
      </c>
      <c r="C30" s="41">
        <v>2012.0</v>
      </c>
      <c r="D30" s="41" t="s">
        <v>4</v>
      </c>
      <c r="E30" s="41" t="s">
        <v>14</v>
      </c>
      <c r="F30" s="43">
        <v>4.371126</v>
      </c>
    </row>
    <row r="31">
      <c r="A31" s="39" t="s">
        <v>32</v>
      </c>
      <c r="B31" s="39" t="s">
        <v>430</v>
      </c>
      <c r="C31" s="41">
        <v>2012.0</v>
      </c>
      <c r="D31" s="41" t="s">
        <v>4</v>
      </c>
      <c r="E31" s="41" t="s">
        <v>14</v>
      </c>
      <c r="F31" s="43">
        <v>6.351572</v>
      </c>
    </row>
    <row r="32">
      <c r="A32" s="39" t="s">
        <v>33</v>
      </c>
      <c r="B32" s="39" t="s">
        <v>431</v>
      </c>
      <c r="C32" s="41">
        <v>2012.0</v>
      </c>
      <c r="D32" s="41" t="s">
        <v>4</v>
      </c>
      <c r="E32" s="41" t="s">
        <v>14</v>
      </c>
      <c r="F32" s="43">
        <v>9.138181</v>
      </c>
    </row>
    <row r="33">
      <c r="A33" s="39" t="s">
        <v>34</v>
      </c>
      <c r="B33" s="39" t="s">
        <v>432</v>
      </c>
      <c r="C33" s="41">
        <v>2012.0</v>
      </c>
      <c r="D33" s="41" t="s">
        <v>4</v>
      </c>
      <c r="E33" s="41" t="s">
        <v>14</v>
      </c>
      <c r="F33" s="43">
        <v>12.64837</v>
      </c>
    </row>
    <row r="34">
      <c r="A34" s="39" t="s">
        <v>35</v>
      </c>
      <c r="B34" s="39" t="s">
        <v>433</v>
      </c>
      <c r="C34" s="41">
        <v>2012.0</v>
      </c>
      <c r="D34" s="41" t="s">
        <v>4</v>
      </c>
      <c r="E34" s="41" t="s">
        <v>14</v>
      </c>
      <c r="F34" s="43">
        <v>3.872818</v>
      </c>
    </row>
    <row r="35">
      <c r="A35" s="40" t="s">
        <v>3</v>
      </c>
      <c r="B35" s="39" t="s">
        <v>418</v>
      </c>
      <c r="C35" s="41">
        <v>2014.0</v>
      </c>
      <c r="D35" s="41" t="s">
        <v>4</v>
      </c>
      <c r="E35" s="41" t="s">
        <v>14</v>
      </c>
      <c r="F35" s="43">
        <v>5.739875</v>
      </c>
    </row>
    <row r="36">
      <c r="A36" s="40" t="s">
        <v>4</v>
      </c>
      <c r="B36" s="39" t="s">
        <v>401</v>
      </c>
      <c r="C36" s="41">
        <v>2014.0</v>
      </c>
      <c r="D36" s="41" t="s">
        <v>4</v>
      </c>
      <c r="E36" s="41" t="s">
        <v>14</v>
      </c>
      <c r="F36" s="43">
        <v>1.450427</v>
      </c>
    </row>
    <row r="37">
      <c r="A37" s="39" t="s">
        <v>5</v>
      </c>
      <c r="B37" s="39" t="s">
        <v>402</v>
      </c>
      <c r="C37" s="41">
        <v>2014.0</v>
      </c>
      <c r="D37" s="41" t="s">
        <v>4</v>
      </c>
      <c r="E37" s="41" t="s">
        <v>14</v>
      </c>
      <c r="F37" s="43">
        <v>4.628005</v>
      </c>
    </row>
    <row r="38">
      <c r="A38" s="39" t="s">
        <v>6</v>
      </c>
      <c r="B38" s="39" t="s">
        <v>403</v>
      </c>
      <c r="C38" s="41">
        <v>2014.0</v>
      </c>
      <c r="D38" s="41" t="s">
        <v>4</v>
      </c>
      <c r="E38" s="41" t="s">
        <v>14</v>
      </c>
      <c r="F38" s="43">
        <v>8.723302</v>
      </c>
    </row>
    <row r="39">
      <c r="A39" s="39" t="s">
        <v>7</v>
      </c>
      <c r="B39" s="39" t="s">
        <v>404</v>
      </c>
      <c r="C39" s="41">
        <v>2014.0</v>
      </c>
      <c r="D39" s="41" t="s">
        <v>4</v>
      </c>
      <c r="E39" s="41" t="s">
        <v>14</v>
      </c>
      <c r="F39" s="43">
        <v>11.76396</v>
      </c>
    </row>
    <row r="40">
      <c r="A40" s="39" t="s">
        <v>8</v>
      </c>
      <c r="B40" s="39" t="s">
        <v>408</v>
      </c>
      <c r="C40" s="41">
        <v>2014.0</v>
      </c>
      <c r="D40" s="41" t="s">
        <v>4</v>
      </c>
      <c r="E40" s="41" t="s">
        <v>14</v>
      </c>
      <c r="F40" s="43">
        <v>2.421342</v>
      </c>
    </row>
    <row r="41">
      <c r="A41" s="39" t="s">
        <v>9</v>
      </c>
      <c r="B41" s="39" t="s">
        <v>409</v>
      </c>
      <c r="C41" s="41">
        <v>2014.0</v>
      </c>
      <c r="D41" s="41" t="s">
        <v>4</v>
      </c>
      <c r="E41" s="41" t="s">
        <v>14</v>
      </c>
      <c r="F41" s="43">
        <v>6.312058</v>
      </c>
    </row>
    <row r="42">
      <c r="A42" s="39" t="s">
        <v>10</v>
      </c>
      <c r="B42" s="39" t="s">
        <v>407</v>
      </c>
      <c r="C42" s="41">
        <v>2014.0</v>
      </c>
      <c r="D42" s="41" t="s">
        <v>4</v>
      </c>
      <c r="E42" s="41" t="s">
        <v>14</v>
      </c>
      <c r="F42" s="43">
        <v>13.05773</v>
      </c>
    </row>
    <row r="43">
      <c r="A43" s="39" t="s">
        <v>11</v>
      </c>
      <c r="B43" s="39" t="s">
        <v>406</v>
      </c>
      <c r="C43" s="41">
        <v>2014.0</v>
      </c>
      <c r="D43" s="41" t="s">
        <v>4</v>
      </c>
      <c r="E43" s="41" t="s">
        <v>14</v>
      </c>
      <c r="F43" s="43">
        <v>5.320226</v>
      </c>
    </row>
    <row r="44">
      <c r="A44" s="39" t="s">
        <v>12</v>
      </c>
      <c r="B44" s="39" t="s">
        <v>405</v>
      </c>
      <c r="C44" s="41">
        <v>2014.0</v>
      </c>
      <c r="D44" s="41" t="s">
        <v>4</v>
      </c>
      <c r="E44" s="41" t="s">
        <v>14</v>
      </c>
      <c r="F44" s="43">
        <v>3.827258</v>
      </c>
    </row>
    <row r="45">
      <c r="A45" s="39" t="s">
        <v>13</v>
      </c>
      <c r="B45" s="39" t="s">
        <v>410</v>
      </c>
      <c r="C45" s="41">
        <v>2014.0</v>
      </c>
      <c r="D45" s="41" t="s">
        <v>4</v>
      </c>
      <c r="E45" s="41" t="s">
        <v>14</v>
      </c>
      <c r="F45" s="43">
        <v>2.052803</v>
      </c>
    </row>
    <row r="46">
      <c r="A46" s="39" t="s">
        <v>14</v>
      </c>
      <c r="B46" s="39" t="s">
        <v>412</v>
      </c>
      <c r="C46" s="41">
        <v>2014.0</v>
      </c>
      <c r="D46" s="41" t="s">
        <v>4</v>
      </c>
      <c r="E46" s="41" t="s">
        <v>14</v>
      </c>
      <c r="F46" s="43">
        <v>5.074126</v>
      </c>
    </row>
    <row r="47">
      <c r="A47" s="39" t="s">
        <v>15</v>
      </c>
      <c r="B47" s="39" t="s">
        <v>411</v>
      </c>
      <c r="C47" s="41">
        <v>2014.0</v>
      </c>
      <c r="D47" s="41" t="s">
        <v>4</v>
      </c>
      <c r="E47" s="41" t="s">
        <v>14</v>
      </c>
      <c r="F47" s="43">
        <v>16.84035</v>
      </c>
    </row>
    <row r="48">
      <c r="A48" s="39" t="s">
        <v>16</v>
      </c>
      <c r="B48" s="39" t="s">
        <v>413</v>
      </c>
      <c r="C48" s="41">
        <v>2014.0</v>
      </c>
      <c r="D48" s="41" t="s">
        <v>4</v>
      </c>
      <c r="E48" s="41" t="s">
        <v>14</v>
      </c>
      <c r="F48" s="43">
        <v>2.371533</v>
      </c>
    </row>
    <row r="49">
      <c r="A49" s="39" t="s">
        <v>17</v>
      </c>
      <c r="B49" s="39" t="s">
        <v>414</v>
      </c>
      <c r="C49" s="41">
        <v>2014.0</v>
      </c>
      <c r="D49" s="41" t="s">
        <v>4</v>
      </c>
      <c r="E49" s="41" t="s">
        <v>14</v>
      </c>
      <c r="F49" s="43">
        <v>2.391282</v>
      </c>
    </row>
    <row r="50">
      <c r="A50" s="39" t="s">
        <v>18</v>
      </c>
      <c r="B50" s="39" t="s">
        <v>415</v>
      </c>
      <c r="C50" s="41">
        <v>2014.0</v>
      </c>
      <c r="D50" s="41" t="s">
        <v>4</v>
      </c>
      <c r="E50" s="41" t="s">
        <v>14</v>
      </c>
      <c r="F50" s="43">
        <v>5.652748</v>
      </c>
    </row>
    <row r="51">
      <c r="A51" s="39" t="s">
        <v>19</v>
      </c>
      <c r="B51" s="39" t="s">
        <v>416</v>
      </c>
      <c r="C51" s="41">
        <v>2014.0</v>
      </c>
      <c r="D51" s="41" t="s">
        <v>4</v>
      </c>
      <c r="E51" s="41" t="s">
        <v>14</v>
      </c>
      <c r="F51" s="43">
        <v>7.007274</v>
      </c>
    </row>
    <row r="52">
      <c r="A52" s="39" t="s">
        <v>20</v>
      </c>
      <c r="B52" s="39" t="s">
        <v>417</v>
      </c>
      <c r="C52" s="41">
        <v>2014.0</v>
      </c>
      <c r="D52" s="41" t="s">
        <v>4</v>
      </c>
      <c r="E52" s="41" t="s">
        <v>14</v>
      </c>
      <c r="F52" s="43">
        <v>6.278495</v>
      </c>
    </row>
    <row r="53">
      <c r="A53" s="39" t="s">
        <v>21</v>
      </c>
      <c r="B53" s="39" t="s">
        <v>419</v>
      </c>
      <c r="C53" s="41">
        <v>2014.0</v>
      </c>
      <c r="D53" s="41" t="s">
        <v>4</v>
      </c>
      <c r="E53" s="41" t="s">
        <v>14</v>
      </c>
      <c r="F53" s="43">
        <v>3.357513</v>
      </c>
    </row>
    <row r="54">
      <c r="A54" s="39" t="s">
        <v>22</v>
      </c>
      <c r="B54" s="39" t="s">
        <v>420</v>
      </c>
      <c r="C54" s="41">
        <v>2014.0</v>
      </c>
      <c r="D54" s="41" t="s">
        <v>4</v>
      </c>
      <c r="E54" s="41" t="s">
        <v>14</v>
      </c>
      <c r="F54" s="43">
        <v>1.526889</v>
      </c>
    </row>
    <row r="55">
      <c r="A55" s="39" t="s">
        <v>23</v>
      </c>
      <c r="B55" s="39" t="s">
        <v>421</v>
      </c>
      <c r="C55" s="41">
        <v>2014.0</v>
      </c>
      <c r="D55" s="41" t="s">
        <v>4</v>
      </c>
      <c r="E55" s="41" t="s">
        <v>14</v>
      </c>
      <c r="F55" s="43">
        <v>9.887345</v>
      </c>
    </row>
    <row r="56">
      <c r="A56" s="39" t="s">
        <v>24</v>
      </c>
      <c r="B56" s="39" t="s">
        <v>422</v>
      </c>
      <c r="C56" s="41">
        <v>2014.0</v>
      </c>
      <c r="D56" s="41" t="s">
        <v>4</v>
      </c>
      <c r="E56" s="41" t="s">
        <v>14</v>
      </c>
      <c r="F56" s="43">
        <v>7.058375</v>
      </c>
    </row>
    <row r="57">
      <c r="A57" s="39" t="s">
        <v>25</v>
      </c>
      <c r="B57" s="39" t="s">
        <v>423</v>
      </c>
      <c r="C57" s="41">
        <v>2014.0</v>
      </c>
      <c r="D57" s="41" t="s">
        <v>4</v>
      </c>
      <c r="E57" s="41" t="s">
        <v>14</v>
      </c>
      <c r="F57" s="43">
        <v>5.449198</v>
      </c>
    </row>
    <row r="58">
      <c r="A58" s="39" t="s">
        <v>26</v>
      </c>
      <c r="B58" s="39" t="s">
        <v>424</v>
      </c>
      <c r="C58" s="41">
        <v>2014.0</v>
      </c>
      <c r="D58" s="41" t="s">
        <v>4</v>
      </c>
      <c r="E58" s="41" t="s">
        <v>14</v>
      </c>
      <c r="F58" s="43">
        <v>9.525614</v>
      </c>
    </row>
    <row r="59">
      <c r="A59" s="39" t="s">
        <v>27</v>
      </c>
      <c r="B59" s="39" t="s">
        <v>426</v>
      </c>
      <c r="C59" s="41">
        <v>2014.0</v>
      </c>
      <c r="D59" s="41" t="s">
        <v>4</v>
      </c>
      <c r="E59" s="41" t="s">
        <v>14</v>
      </c>
      <c r="F59" s="43">
        <v>3.152425</v>
      </c>
    </row>
    <row r="60">
      <c r="A60" s="39" t="s">
        <v>28</v>
      </c>
      <c r="B60" s="39" t="s">
        <v>425</v>
      </c>
      <c r="C60" s="41">
        <v>2014.0</v>
      </c>
      <c r="D60" s="41" t="s">
        <v>4</v>
      </c>
      <c r="E60" s="41" t="s">
        <v>14</v>
      </c>
      <c r="F60" s="43">
        <v>4.981611</v>
      </c>
    </row>
    <row r="61">
      <c r="A61" s="39" t="s">
        <v>29</v>
      </c>
      <c r="B61" s="39" t="s">
        <v>427</v>
      </c>
      <c r="C61" s="41">
        <v>2014.0</v>
      </c>
      <c r="D61" s="41" t="s">
        <v>4</v>
      </c>
      <c r="E61" s="41" t="s">
        <v>14</v>
      </c>
      <c r="F61" s="43">
        <v>3.133573</v>
      </c>
    </row>
    <row r="62">
      <c r="A62" s="39" t="s">
        <v>30</v>
      </c>
      <c r="B62" s="39" t="s">
        <v>428</v>
      </c>
      <c r="C62" s="41">
        <v>2014.0</v>
      </c>
      <c r="D62" s="41" t="s">
        <v>4</v>
      </c>
      <c r="E62" s="41" t="s">
        <v>14</v>
      </c>
      <c r="F62" s="43">
        <v>7.345967</v>
      </c>
    </row>
    <row r="63">
      <c r="A63" s="39" t="s">
        <v>31</v>
      </c>
      <c r="B63" s="39" t="s">
        <v>429</v>
      </c>
      <c r="C63" s="41">
        <v>2014.0</v>
      </c>
      <c r="D63" s="41" t="s">
        <v>4</v>
      </c>
      <c r="E63" s="41" t="s">
        <v>14</v>
      </c>
      <c r="F63" s="43">
        <v>3.359403</v>
      </c>
    </row>
    <row r="64">
      <c r="A64" s="39" t="s">
        <v>32</v>
      </c>
      <c r="B64" s="39" t="s">
        <v>430</v>
      </c>
      <c r="C64" s="41">
        <v>2014.0</v>
      </c>
      <c r="D64" s="41" t="s">
        <v>4</v>
      </c>
      <c r="E64" s="41" t="s">
        <v>14</v>
      </c>
      <c r="F64" s="43">
        <v>6.091983</v>
      </c>
    </row>
    <row r="65">
      <c r="A65" s="39" t="s">
        <v>33</v>
      </c>
      <c r="B65" s="39" t="s">
        <v>431</v>
      </c>
      <c r="C65" s="41">
        <v>2014.0</v>
      </c>
      <c r="D65" s="41" t="s">
        <v>4</v>
      </c>
      <c r="E65" s="41" t="s">
        <v>14</v>
      </c>
      <c r="F65" s="43">
        <v>8.375318</v>
      </c>
    </row>
    <row r="66">
      <c r="A66" s="39" t="s">
        <v>34</v>
      </c>
      <c r="B66" s="39" t="s">
        <v>432</v>
      </c>
      <c r="C66" s="41">
        <v>2014.0</v>
      </c>
      <c r="D66" s="41" t="s">
        <v>4</v>
      </c>
      <c r="E66" s="41" t="s">
        <v>14</v>
      </c>
      <c r="F66" s="43">
        <v>8.586881</v>
      </c>
    </row>
    <row r="67">
      <c r="A67" s="39" t="s">
        <v>35</v>
      </c>
      <c r="B67" s="39" t="s">
        <v>433</v>
      </c>
      <c r="C67" s="41">
        <v>2014.0</v>
      </c>
      <c r="D67" s="41" t="s">
        <v>4</v>
      </c>
      <c r="E67" s="41" t="s">
        <v>14</v>
      </c>
      <c r="F67" s="43">
        <v>1.574721</v>
      </c>
    </row>
    <row r="68">
      <c r="A68" s="40" t="s">
        <v>3</v>
      </c>
      <c r="B68" s="39" t="s">
        <v>418</v>
      </c>
      <c r="C68" s="41">
        <v>2016.0</v>
      </c>
      <c r="D68" s="41" t="s">
        <v>4</v>
      </c>
      <c r="E68" s="41" t="s">
        <v>14</v>
      </c>
      <c r="F68" s="41">
        <v>5.611907</v>
      </c>
    </row>
    <row r="69">
      <c r="A69" s="40" t="s">
        <v>4</v>
      </c>
      <c r="B69" s="39" t="s">
        <v>401</v>
      </c>
      <c r="C69" s="41">
        <v>2016.0</v>
      </c>
      <c r="D69" s="41" t="s">
        <v>4</v>
      </c>
      <c r="E69" s="41" t="s">
        <v>14</v>
      </c>
      <c r="F69" s="51">
        <v>2.761682</v>
      </c>
    </row>
    <row r="70">
      <c r="A70" s="39" t="s">
        <v>5</v>
      </c>
      <c r="B70" s="39" t="s">
        <v>402</v>
      </c>
      <c r="C70" s="41">
        <v>2016.0</v>
      </c>
      <c r="D70" s="41" t="s">
        <v>4</v>
      </c>
      <c r="E70" s="41" t="s">
        <v>14</v>
      </c>
      <c r="F70" s="51">
        <v>2.654276</v>
      </c>
    </row>
    <row r="71">
      <c r="A71" s="39" t="s">
        <v>6</v>
      </c>
      <c r="B71" s="39" t="s">
        <v>403</v>
      </c>
      <c r="C71" s="41">
        <v>2016.0</v>
      </c>
      <c r="D71" s="41" t="s">
        <v>4</v>
      </c>
      <c r="E71" s="41" t="s">
        <v>14</v>
      </c>
      <c r="F71" s="51">
        <v>7.043683</v>
      </c>
    </row>
    <row r="72">
      <c r="A72" s="39" t="s">
        <v>7</v>
      </c>
      <c r="B72" s="39" t="s">
        <v>404</v>
      </c>
      <c r="C72" s="41">
        <v>2016.0</v>
      </c>
      <c r="D72" s="41" t="s">
        <v>4</v>
      </c>
      <c r="E72" s="41" t="s">
        <v>14</v>
      </c>
      <c r="F72" s="51">
        <v>9.468499</v>
      </c>
    </row>
    <row r="73">
      <c r="A73" s="39" t="s">
        <v>8</v>
      </c>
      <c r="B73" s="39" t="s">
        <v>408</v>
      </c>
      <c r="C73" s="41">
        <v>2016.0</v>
      </c>
      <c r="D73" s="41" t="s">
        <v>4</v>
      </c>
      <c r="E73" s="41" t="s">
        <v>14</v>
      </c>
      <c r="F73" s="51">
        <v>2.489302</v>
      </c>
    </row>
    <row r="74">
      <c r="A74" s="39" t="s">
        <v>9</v>
      </c>
      <c r="B74" s="39" t="s">
        <v>409</v>
      </c>
      <c r="C74" s="41">
        <v>2016.0</v>
      </c>
      <c r="D74" s="41" t="s">
        <v>4</v>
      </c>
      <c r="E74" s="41" t="s">
        <v>14</v>
      </c>
      <c r="F74" s="51">
        <v>5.219481</v>
      </c>
    </row>
    <row r="75">
      <c r="A75" s="39" t="s">
        <v>10</v>
      </c>
      <c r="B75" s="39" t="s">
        <v>407</v>
      </c>
      <c r="C75" s="41">
        <v>2016.0</v>
      </c>
      <c r="D75" s="41" t="s">
        <v>4</v>
      </c>
      <c r="E75" s="41" t="s">
        <v>14</v>
      </c>
      <c r="F75" s="51">
        <v>10.45142</v>
      </c>
    </row>
    <row r="76">
      <c r="A76" s="39" t="s">
        <v>11</v>
      </c>
      <c r="B76" s="39" t="s">
        <v>406</v>
      </c>
      <c r="C76" s="41">
        <v>2016.0</v>
      </c>
      <c r="D76" s="41" t="s">
        <v>4</v>
      </c>
      <c r="E76" s="41" t="s">
        <v>14</v>
      </c>
      <c r="F76" s="51">
        <v>3.954421</v>
      </c>
    </row>
    <row r="77">
      <c r="A77" s="39" t="s">
        <v>12</v>
      </c>
      <c r="B77" s="39" t="s">
        <v>405</v>
      </c>
      <c r="C77" s="41">
        <v>2016.0</v>
      </c>
      <c r="D77" s="41" t="s">
        <v>4</v>
      </c>
      <c r="E77" s="41" t="s">
        <v>14</v>
      </c>
      <c r="F77" s="51">
        <v>3.397243</v>
      </c>
    </row>
    <row r="78">
      <c r="A78" s="39" t="s">
        <v>13</v>
      </c>
      <c r="B78" s="39" t="s">
        <v>410</v>
      </c>
      <c r="C78" s="41">
        <v>2016.0</v>
      </c>
      <c r="D78" s="41" t="s">
        <v>4</v>
      </c>
      <c r="E78" s="41" t="s">
        <v>14</v>
      </c>
      <c r="F78" s="51">
        <v>2.880971</v>
      </c>
    </row>
    <row r="79">
      <c r="A79" s="39" t="s">
        <v>14</v>
      </c>
      <c r="B79" s="39" t="s">
        <v>412</v>
      </c>
      <c r="C79" s="41">
        <v>2016.0</v>
      </c>
      <c r="D79" s="41" t="s">
        <v>4</v>
      </c>
      <c r="E79" s="41" t="s">
        <v>14</v>
      </c>
      <c r="F79" s="51">
        <v>4.336999</v>
      </c>
    </row>
    <row r="80">
      <c r="A80" s="39" t="s">
        <v>15</v>
      </c>
      <c r="B80" s="39" t="s">
        <v>411</v>
      </c>
      <c r="C80" s="41">
        <v>2016.0</v>
      </c>
      <c r="D80" s="41" t="s">
        <v>4</v>
      </c>
      <c r="E80" s="41" t="s">
        <v>14</v>
      </c>
      <c r="F80" s="51">
        <v>15.64384</v>
      </c>
    </row>
    <row r="81">
      <c r="A81" s="39" t="s">
        <v>16</v>
      </c>
      <c r="B81" s="39" t="s">
        <v>413</v>
      </c>
      <c r="C81" s="41">
        <v>2016.0</v>
      </c>
      <c r="D81" s="41" t="s">
        <v>4</v>
      </c>
      <c r="E81" s="41" t="s">
        <v>14</v>
      </c>
      <c r="F81" s="51">
        <v>4.604071</v>
      </c>
    </row>
    <row r="82">
      <c r="A82" s="39" t="s">
        <v>17</v>
      </c>
      <c r="B82" s="39" t="s">
        <v>414</v>
      </c>
      <c r="C82" s="41">
        <v>2016.0</v>
      </c>
      <c r="D82" s="41" t="s">
        <v>4</v>
      </c>
      <c r="E82" s="41" t="s">
        <v>14</v>
      </c>
      <c r="F82" s="51">
        <v>3.182507</v>
      </c>
    </row>
    <row r="83">
      <c r="A83" s="39" t="s">
        <v>18</v>
      </c>
      <c r="B83" s="39" t="s">
        <v>415</v>
      </c>
      <c r="C83" s="41">
        <v>2016.0</v>
      </c>
      <c r="D83" s="41" t="s">
        <v>4</v>
      </c>
      <c r="E83" s="41" t="s">
        <v>14</v>
      </c>
      <c r="F83" s="51">
        <v>6.942983</v>
      </c>
    </row>
    <row r="84">
      <c r="A84" s="39" t="s">
        <v>19</v>
      </c>
      <c r="B84" s="39" t="s">
        <v>416</v>
      </c>
      <c r="C84" s="41">
        <v>2016.0</v>
      </c>
      <c r="D84" s="41" t="s">
        <v>4</v>
      </c>
      <c r="E84" s="41" t="s">
        <v>14</v>
      </c>
      <c r="F84" s="51">
        <v>5.442487</v>
      </c>
    </row>
    <row r="85">
      <c r="A85" s="39" t="s">
        <v>20</v>
      </c>
      <c r="B85" s="39" t="s">
        <v>417</v>
      </c>
      <c r="C85" s="41">
        <v>2016.0</v>
      </c>
      <c r="D85" s="41" t="s">
        <v>4</v>
      </c>
      <c r="E85" s="41" t="s">
        <v>14</v>
      </c>
      <c r="F85" s="51">
        <v>5.473563</v>
      </c>
    </row>
    <row r="86">
      <c r="A86" s="39" t="s">
        <v>21</v>
      </c>
      <c r="B86" s="39" t="s">
        <v>419</v>
      </c>
      <c r="C86" s="41">
        <v>2016.0</v>
      </c>
      <c r="D86" s="41" t="s">
        <v>4</v>
      </c>
      <c r="E86" s="41" t="s">
        <v>14</v>
      </c>
      <c r="F86" s="51">
        <v>4.024252</v>
      </c>
    </row>
    <row r="87">
      <c r="A87" s="39" t="s">
        <v>22</v>
      </c>
      <c r="B87" s="39" t="s">
        <v>420</v>
      </c>
      <c r="C87" s="41">
        <v>2016.0</v>
      </c>
      <c r="D87" s="41" t="s">
        <v>4</v>
      </c>
      <c r="E87" s="41" t="s">
        <v>14</v>
      </c>
      <c r="F87" s="51">
        <v>2.165941</v>
      </c>
    </row>
    <row r="88">
      <c r="A88" s="39" t="s">
        <v>23</v>
      </c>
      <c r="B88" s="39" t="s">
        <v>421</v>
      </c>
      <c r="C88" s="41">
        <v>2016.0</v>
      </c>
      <c r="D88" s="41" t="s">
        <v>4</v>
      </c>
      <c r="E88" s="41" t="s">
        <v>14</v>
      </c>
      <c r="F88" s="51">
        <v>9.484616</v>
      </c>
    </row>
    <row r="89">
      <c r="A89" s="39" t="s">
        <v>24</v>
      </c>
      <c r="B89" s="39" t="s">
        <v>422</v>
      </c>
      <c r="C89" s="41">
        <v>2016.0</v>
      </c>
      <c r="D89" s="41" t="s">
        <v>4</v>
      </c>
      <c r="E89" s="41" t="s">
        <v>14</v>
      </c>
      <c r="F89" s="51">
        <v>6.616474</v>
      </c>
    </row>
    <row r="90">
      <c r="A90" s="39" t="s">
        <v>25</v>
      </c>
      <c r="B90" s="39" t="s">
        <v>423</v>
      </c>
      <c r="C90" s="41">
        <v>2016.0</v>
      </c>
      <c r="D90" s="41" t="s">
        <v>4</v>
      </c>
      <c r="E90" s="41" t="s">
        <v>14</v>
      </c>
      <c r="F90" s="51">
        <v>5.312304</v>
      </c>
    </row>
    <row r="91">
      <c r="A91" s="39" t="s">
        <v>26</v>
      </c>
      <c r="B91" s="39" t="s">
        <v>424</v>
      </c>
      <c r="C91" s="41">
        <v>2016.0</v>
      </c>
      <c r="D91" s="41" t="s">
        <v>4</v>
      </c>
      <c r="E91" s="41" t="s">
        <v>14</v>
      </c>
      <c r="F91" s="51">
        <v>10.85644</v>
      </c>
    </row>
    <row r="92">
      <c r="A92" s="39" t="s">
        <v>27</v>
      </c>
      <c r="B92" s="39" t="s">
        <v>426</v>
      </c>
      <c r="C92" s="41">
        <v>2016.0</v>
      </c>
      <c r="D92" s="41" t="s">
        <v>4</v>
      </c>
      <c r="E92" s="41" t="s">
        <v>14</v>
      </c>
      <c r="F92" s="51">
        <v>3.415686</v>
      </c>
    </row>
    <row r="93">
      <c r="A93" s="39" t="s">
        <v>28</v>
      </c>
      <c r="B93" s="39" t="s">
        <v>425</v>
      </c>
      <c r="C93" s="41">
        <v>2016.0</v>
      </c>
      <c r="D93" s="41" t="s">
        <v>4</v>
      </c>
      <c r="E93" s="41" t="s">
        <v>14</v>
      </c>
      <c r="F93" s="51">
        <v>5.564015</v>
      </c>
    </row>
    <row r="94">
      <c r="A94" s="39" t="s">
        <v>29</v>
      </c>
      <c r="B94" s="39" t="s">
        <v>427</v>
      </c>
      <c r="C94" s="41">
        <v>2016.0</v>
      </c>
      <c r="D94" s="41" t="s">
        <v>4</v>
      </c>
      <c r="E94" s="41" t="s">
        <v>14</v>
      </c>
      <c r="F94" s="51">
        <v>3.64523</v>
      </c>
    </row>
    <row r="95">
      <c r="A95" s="39" t="s">
        <v>30</v>
      </c>
      <c r="B95" s="39" t="s">
        <v>428</v>
      </c>
      <c r="C95" s="41">
        <v>2016.0</v>
      </c>
      <c r="D95" s="41" t="s">
        <v>4</v>
      </c>
      <c r="E95" s="41" t="s">
        <v>14</v>
      </c>
      <c r="F95" s="51">
        <v>6.435648</v>
      </c>
    </row>
    <row r="96">
      <c r="A96" s="39" t="s">
        <v>31</v>
      </c>
      <c r="B96" s="39" t="s">
        <v>429</v>
      </c>
      <c r="C96" s="41">
        <v>2016.0</v>
      </c>
      <c r="D96" s="41" t="s">
        <v>4</v>
      </c>
      <c r="E96" s="41" t="s">
        <v>14</v>
      </c>
      <c r="F96" s="51">
        <v>2.861219</v>
      </c>
    </row>
    <row r="97">
      <c r="A97" s="39" t="s">
        <v>32</v>
      </c>
      <c r="B97" s="39" t="s">
        <v>430</v>
      </c>
      <c r="C97" s="41">
        <v>2016.0</v>
      </c>
      <c r="D97" s="41" t="s">
        <v>4</v>
      </c>
      <c r="E97" s="41" t="s">
        <v>14</v>
      </c>
      <c r="F97" s="51">
        <v>6.163355</v>
      </c>
    </row>
    <row r="98">
      <c r="A98" s="39" t="s">
        <v>33</v>
      </c>
      <c r="B98" s="39" t="s">
        <v>431</v>
      </c>
      <c r="C98" s="41">
        <v>2016.0</v>
      </c>
      <c r="D98" s="41" t="s">
        <v>4</v>
      </c>
      <c r="E98" s="41" t="s">
        <v>14</v>
      </c>
      <c r="F98" s="51">
        <v>7.017259</v>
      </c>
    </row>
    <row r="99">
      <c r="A99" s="39" t="s">
        <v>34</v>
      </c>
      <c r="B99" s="39" t="s">
        <v>432</v>
      </c>
      <c r="C99" s="41">
        <v>2016.0</v>
      </c>
      <c r="D99" s="41" t="s">
        <v>4</v>
      </c>
      <c r="E99" s="41" t="s">
        <v>14</v>
      </c>
      <c r="F99" s="51">
        <v>8.135536</v>
      </c>
    </row>
    <row r="100">
      <c r="A100" s="39" t="s">
        <v>35</v>
      </c>
      <c r="B100" s="39" t="s">
        <v>433</v>
      </c>
      <c r="C100" s="41">
        <v>2016.0</v>
      </c>
      <c r="D100" s="41" t="s">
        <v>4</v>
      </c>
      <c r="E100" s="41" t="s">
        <v>14</v>
      </c>
      <c r="F100" s="51">
        <v>2.328023</v>
      </c>
    </row>
    <row r="101">
      <c r="A101" s="40" t="s">
        <v>3</v>
      </c>
      <c r="B101" s="39" t="s">
        <v>418</v>
      </c>
      <c r="C101" s="41">
        <v>2018.0</v>
      </c>
      <c r="D101" s="41" t="s">
        <v>4</v>
      </c>
      <c r="E101" s="41" t="s">
        <v>14</v>
      </c>
      <c r="F101" s="41">
        <v>5.132751</v>
      </c>
    </row>
    <row r="102">
      <c r="A102" s="40" t="s">
        <v>4</v>
      </c>
      <c r="B102" s="39" t="s">
        <v>401</v>
      </c>
      <c r="C102" s="41">
        <v>2018.0</v>
      </c>
      <c r="D102" s="41" t="s">
        <v>4</v>
      </c>
      <c r="E102" s="41" t="s">
        <v>14</v>
      </c>
      <c r="F102" s="43">
        <v>2.291687</v>
      </c>
    </row>
    <row r="103">
      <c r="A103" s="39" t="s">
        <v>5</v>
      </c>
      <c r="B103" s="39" t="s">
        <v>402</v>
      </c>
      <c r="C103" s="41">
        <v>2018.0</v>
      </c>
      <c r="D103" s="41" t="s">
        <v>4</v>
      </c>
      <c r="E103" s="41" t="s">
        <v>14</v>
      </c>
      <c r="F103" s="43">
        <v>3.412958</v>
      </c>
    </row>
    <row r="104">
      <c r="A104" s="39" t="s">
        <v>6</v>
      </c>
      <c r="B104" s="39" t="s">
        <v>403</v>
      </c>
      <c r="C104" s="41">
        <v>2018.0</v>
      </c>
      <c r="D104" s="41" t="s">
        <v>4</v>
      </c>
      <c r="E104" s="41" t="s">
        <v>14</v>
      </c>
      <c r="F104" s="43">
        <v>8.051089</v>
      </c>
    </row>
    <row r="105">
      <c r="A105" s="39" t="s">
        <v>7</v>
      </c>
      <c r="B105" s="39" t="s">
        <v>404</v>
      </c>
      <c r="C105" s="41">
        <v>2018.0</v>
      </c>
      <c r="D105" s="41" t="s">
        <v>4</v>
      </c>
      <c r="E105" s="41" t="s">
        <v>14</v>
      </c>
      <c r="F105" s="43">
        <v>10.56848</v>
      </c>
    </row>
    <row r="106">
      <c r="A106" s="39" t="s">
        <v>8</v>
      </c>
      <c r="B106" s="39" t="s">
        <v>408</v>
      </c>
      <c r="C106" s="41">
        <v>2018.0</v>
      </c>
      <c r="D106" s="41" t="s">
        <v>4</v>
      </c>
      <c r="E106" s="41" t="s">
        <v>14</v>
      </c>
      <c r="F106" s="43">
        <v>1.731975</v>
      </c>
    </row>
    <row r="107">
      <c r="A107" s="39" t="s">
        <v>9</v>
      </c>
      <c r="B107" s="39" t="s">
        <v>409</v>
      </c>
      <c r="C107" s="41">
        <v>2018.0</v>
      </c>
      <c r="D107" s="41" t="s">
        <v>4</v>
      </c>
      <c r="E107" s="41" t="s">
        <v>14</v>
      </c>
      <c r="F107" s="43">
        <v>3.693528</v>
      </c>
    </row>
    <row r="108">
      <c r="A108" s="39" t="s">
        <v>10</v>
      </c>
      <c r="B108" s="39" t="s">
        <v>407</v>
      </c>
      <c r="C108" s="41">
        <v>2018.0</v>
      </c>
      <c r="D108" s="41" t="s">
        <v>4</v>
      </c>
      <c r="E108" s="41" t="s">
        <v>14</v>
      </c>
      <c r="F108" s="43">
        <v>11.51205</v>
      </c>
    </row>
    <row r="109">
      <c r="A109" s="39" t="s">
        <v>11</v>
      </c>
      <c r="B109" s="39" t="s">
        <v>406</v>
      </c>
      <c r="C109" s="41">
        <v>2018.0</v>
      </c>
      <c r="D109" s="41" t="s">
        <v>4</v>
      </c>
      <c r="E109" s="41" t="s">
        <v>14</v>
      </c>
      <c r="F109" s="43">
        <v>2.728008</v>
      </c>
    </row>
    <row r="110">
      <c r="A110" s="39" t="s">
        <v>12</v>
      </c>
      <c r="B110" s="39" t="s">
        <v>405</v>
      </c>
      <c r="C110" s="41">
        <v>2018.0</v>
      </c>
      <c r="D110" s="41" t="s">
        <v>4</v>
      </c>
      <c r="E110" s="41" t="s">
        <v>14</v>
      </c>
      <c r="F110" s="43">
        <v>2.717401</v>
      </c>
    </row>
    <row r="111">
      <c r="A111" s="39" t="s">
        <v>13</v>
      </c>
      <c r="B111" s="39" t="s">
        <v>410</v>
      </c>
      <c r="C111" s="41">
        <v>2018.0</v>
      </c>
      <c r="D111" s="41" t="s">
        <v>4</v>
      </c>
      <c r="E111" s="41" t="s">
        <v>14</v>
      </c>
      <c r="F111" s="43">
        <v>2.24235</v>
      </c>
    </row>
    <row r="112">
      <c r="A112" s="39" t="s">
        <v>14</v>
      </c>
      <c r="B112" s="39" t="s">
        <v>412</v>
      </c>
      <c r="C112" s="41">
        <v>2018.0</v>
      </c>
      <c r="D112" s="41" t="s">
        <v>4</v>
      </c>
      <c r="E112" s="41" t="s">
        <v>14</v>
      </c>
      <c r="F112" s="43">
        <v>5.019144</v>
      </c>
    </row>
    <row r="113">
      <c r="A113" s="39" t="s">
        <v>15</v>
      </c>
      <c r="B113" s="39" t="s">
        <v>411</v>
      </c>
      <c r="C113" s="41">
        <v>2018.0</v>
      </c>
      <c r="D113" s="41" t="s">
        <v>4</v>
      </c>
      <c r="E113" s="41" t="s">
        <v>14</v>
      </c>
      <c r="F113" s="43">
        <v>13.17883</v>
      </c>
    </row>
    <row r="114">
      <c r="A114" s="39" t="s">
        <v>16</v>
      </c>
      <c r="B114" s="39" t="s">
        <v>413</v>
      </c>
      <c r="C114" s="41">
        <v>2018.0</v>
      </c>
      <c r="D114" s="41" t="s">
        <v>4</v>
      </c>
      <c r="E114" s="41" t="s">
        <v>14</v>
      </c>
      <c r="F114" s="43">
        <v>3.418415</v>
      </c>
    </row>
    <row r="115">
      <c r="A115" s="39" t="s">
        <v>17</v>
      </c>
      <c r="B115" s="39" t="s">
        <v>414</v>
      </c>
      <c r="C115" s="41">
        <v>2018.0</v>
      </c>
      <c r="D115" s="41" t="s">
        <v>4</v>
      </c>
      <c r="E115" s="41" t="s">
        <v>14</v>
      </c>
      <c r="F115" s="43">
        <v>3.268066</v>
      </c>
    </row>
    <row r="116">
      <c r="A116" s="39" t="s">
        <v>18</v>
      </c>
      <c r="B116" s="39" t="s">
        <v>415</v>
      </c>
      <c r="C116" s="41">
        <v>2018.0</v>
      </c>
      <c r="D116" s="41" t="s">
        <v>4</v>
      </c>
      <c r="E116" s="41" t="s">
        <v>14</v>
      </c>
      <c r="F116" s="43">
        <v>4.852576</v>
      </c>
    </row>
    <row r="117">
      <c r="A117" s="39" t="s">
        <v>19</v>
      </c>
      <c r="B117" s="39" t="s">
        <v>416</v>
      </c>
      <c r="C117" s="41">
        <v>2018.0</v>
      </c>
      <c r="D117" s="41" t="s">
        <v>4</v>
      </c>
      <c r="E117" s="41" t="s">
        <v>14</v>
      </c>
      <c r="F117" s="43">
        <v>5.151353</v>
      </c>
    </row>
    <row r="118">
      <c r="A118" s="39" t="s">
        <v>20</v>
      </c>
      <c r="B118" s="39" t="s">
        <v>417</v>
      </c>
      <c r="C118" s="41">
        <v>2018.0</v>
      </c>
      <c r="D118" s="41" t="s">
        <v>4</v>
      </c>
      <c r="E118" s="41" t="s">
        <v>14</v>
      </c>
      <c r="F118" s="43">
        <v>5.350314</v>
      </c>
    </row>
    <row r="119">
      <c r="A119" s="39" t="s">
        <v>21</v>
      </c>
      <c r="B119" s="39" t="s">
        <v>419</v>
      </c>
      <c r="C119" s="41">
        <v>2018.0</v>
      </c>
      <c r="D119" s="41" t="s">
        <v>4</v>
      </c>
      <c r="E119" s="41" t="s">
        <v>14</v>
      </c>
      <c r="F119" s="43">
        <v>4.546812</v>
      </c>
    </row>
    <row r="120">
      <c r="A120" s="39" t="s">
        <v>22</v>
      </c>
      <c r="B120" s="39" t="s">
        <v>420</v>
      </c>
      <c r="C120" s="41">
        <v>2018.0</v>
      </c>
      <c r="D120" s="41" t="s">
        <v>4</v>
      </c>
      <c r="E120" s="41" t="s">
        <v>14</v>
      </c>
      <c r="F120" s="43">
        <v>1.438495</v>
      </c>
    </row>
    <row r="121">
      <c r="A121" s="39" t="s">
        <v>23</v>
      </c>
      <c r="B121" s="39" t="s">
        <v>421</v>
      </c>
      <c r="C121" s="41">
        <v>2018.0</v>
      </c>
      <c r="D121" s="41" t="s">
        <v>4</v>
      </c>
      <c r="E121" s="41" t="s">
        <v>14</v>
      </c>
      <c r="F121" s="43">
        <v>9.654075</v>
      </c>
    </row>
    <row r="122">
      <c r="A122" s="39" t="s">
        <v>24</v>
      </c>
      <c r="B122" s="39" t="s">
        <v>422</v>
      </c>
      <c r="C122" s="41">
        <v>2018.0</v>
      </c>
      <c r="D122" s="41" t="s">
        <v>4</v>
      </c>
      <c r="E122" s="41" t="s">
        <v>14</v>
      </c>
      <c r="F122" s="43">
        <v>6.038774</v>
      </c>
    </row>
    <row r="123">
      <c r="A123" s="39" t="s">
        <v>25</v>
      </c>
      <c r="B123" s="39" t="s">
        <v>423</v>
      </c>
      <c r="C123" s="41">
        <v>2018.0</v>
      </c>
      <c r="D123" s="41" t="s">
        <v>4</v>
      </c>
      <c r="E123" s="41" t="s">
        <v>14</v>
      </c>
      <c r="F123" s="43">
        <v>4.722658</v>
      </c>
    </row>
    <row r="124">
      <c r="A124" s="39" t="s">
        <v>26</v>
      </c>
      <c r="B124" s="39" t="s">
        <v>424</v>
      </c>
      <c r="C124" s="41">
        <v>2018.0</v>
      </c>
      <c r="D124" s="41" t="s">
        <v>4</v>
      </c>
      <c r="E124" s="41" t="s">
        <v>14</v>
      </c>
      <c r="F124" s="43">
        <v>12.49214</v>
      </c>
    </row>
    <row r="125">
      <c r="A125" s="39" t="s">
        <v>27</v>
      </c>
      <c r="B125" s="39" t="s">
        <v>426</v>
      </c>
      <c r="C125" s="41">
        <v>2018.0</v>
      </c>
      <c r="D125" s="41" t="s">
        <v>4</v>
      </c>
      <c r="E125" s="41" t="s">
        <v>14</v>
      </c>
      <c r="F125" s="43">
        <v>2.506041</v>
      </c>
    </row>
    <row r="126">
      <c r="A126" s="39" t="s">
        <v>28</v>
      </c>
      <c r="B126" s="39" t="s">
        <v>425</v>
      </c>
      <c r="C126" s="41">
        <v>2018.0</v>
      </c>
      <c r="D126" s="41" t="s">
        <v>4</v>
      </c>
      <c r="E126" s="41" t="s">
        <v>14</v>
      </c>
      <c r="F126" s="43">
        <v>3.558481</v>
      </c>
    </row>
    <row r="127">
      <c r="A127" s="39" t="s">
        <v>29</v>
      </c>
      <c r="B127" s="39" t="s">
        <v>427</v>
      </c>
      <c r="C127" s="41">
        <v>2018.0</v>
      </c>
      <c r="D127" s="41" t="s">
        <v>4</v>
      </c>
      <c r="E127" s="41" t="s">
        <v>14</v>
      </c>
      <c r="F127" s="43">
        <v>3.671932</v>
      </c>
    </row>
    <row r="128">
      <c r="A128" s="39" t="s">
        <v>30</v>
      </c>
      <c r="B128" s="39" t="s">
        <v>428</v>
      </c>
      <c r="C128" s="41">
        <v>2018.0</v>
      </c>
      <c r="D128" s="41" t="s">
        <v>4</v>
      </c>
      <c r="E128" s="41" t="s">
        <v>14</v>
      </c>
      <c r="F128" s="43">
        <v>6.372651</v>
      </c>
    </row>
    <row r="129">
      <c r="A129" s="39" t="s">
        <v>31</v>
      </c>
      <c r="B129" s="39" t="s">
        <v>429</v>
      </c>
      <c r="C129" s="41">
        <v>2018.0</v>
      </c>
      <c r="D129" s="41" t="s">
        <v>4</v>
      </c>
      <c r="E129" s="41" t="s">
        <v>14</v>
      </c>
      <c r="F129" s="43">
        <v>3.685895</v>
      </c>
    </row>
    <row r="130">
      <c r="A130" s="39" t="s">
        <v>32</v>
      </c>
      <c r="B130" s="39" t="s">
        <v>430</v>
      </c>
      <c r="C130" s="41">
        <v>2018.0</v>
      </c>
      <c r="D130" s="41" t="s">
        <v>4</v>
      </c>
      <c r="E130" s="41" t="s">
        <v>14</v>
      </c>
      <c r="F130" s="43">
        <v>5.011043</v>
      </c>
    </row>
    <row r="131">
      <c r="A131" s="39" t="s">
        <v>33</v>
      </c>
      <c r="B131" s="39" t="s">
        <v>431</v>
      </c>
      <c r="C131" s="41">
        <v>2018.0</v>
      </c>
      <c r="D131" s="41" t="s">
        <v>4</v>
      </c>
      <c r="E131" s="41" t="s">
        <v>14</v>
      </c>
      <c r="F131" s="43">
        <v>7.63736</v>
      </c>
    </row>
    <row r="132">
      <c r="A132" s="39" t="s">
        <v>34</v>
      </c>
      <c r="B132" s="39" t="s">
        <v>432</v>
      </c>
      <c r="C132" s="41">
        <v>2018.0</v>
      </c>
      <c r="D132" s="41" t="s">
        <v>4</v>
      </c>
      <c r="E132" s="41" t="s">
        <v>14</v>
      </c>
      <c r="F132" s="43">
        <v>7.394456</v>
      </c>
    </row>
    <row r="133">
      <c r="A133" s="39" t="s">
        <v>35</v>
      </c>
      <c r="B133" s="39" t="s">
        <v>433</v>
      </c>
      <c r="C133" s="41">
        <v>2018.0</v>
      </c>
      <c r="D133" s="41" t="s">
        <v>4</v>
      </c>
      <c r="E133" s="41" t="s">
        <v>14</v>
      </c>
      <c r="F133" s="43">
        <v>2.442076</v>
      </c>
    </row>
    <row r="134">
      <c r="A134" s="40" t="s">
        <v>3</v>
      </c>
      <c r="B134" s="39" t="s">
        <v>418</v>
      </c>
      <c r="C134" s="41">
        <v>2020.0</v>
      </c>
      <c r="D134" s="41" t="s">
        <v>4</v>
      </c>
      <c r="E134" s="41" t="s">
        <v>14</v>
      </c>
      <c r="F134" s="41">
        <v>4.108741</v>
      </c>
    </row>
    <row r="135">
      <c r="A135" s="40" t="s">
        <v>4</v>
      </c>
      <c r="B135" s="39" t="s">
        <v>401</v>
      </c>
      <c r="C135" s="41">
        <v>2020.0</v>
      </c>
      <c r="D135" s="41" t="s">
        <v>4</v>
      </c>
      <c r="E135" s="41" t="s">
        <v>14</v>
      </c>
      <c r="F135" s="43">
        <v>1.591652</v>
      </c>
    </row>
    <row r="136">
      <c r="A136" s="39" t="s">
        <v>5</v>
      </c>
      <c r="B136" s="39" t="s">
        <v>402</v>
      </c>
      <c r="C136" s="41">
        <v>2020.0</v>
      </c>
      <c r="D136" s="41" t="s">
        <v>4</v>
      </c>
      <c r="E136" s="41" t="s">
        <v>14</v>
      </c>
      <c r="F136" s="43">
        <v>2.380158</v>
      </c>
    </row>
    <row r="137">
      <c r="A137" s="39" t="s">
        <v>6</v>
      </c>
      <c r="B137" s="39" t="s">
        <v>403</v>
      </c>
      <c r="C137" s="41">
        <v>2020.0</v>
      </c>
      <c r="D137" s="41" t="s">
        <v>4</v>
      </c>
      <c r="E137" s="41" t="s">
        <v>14</v>
      </c>
      <c r="F137" s="43">
        <v>5.347896</v>
      </c>
    </row>
    <row r="138">
      <c r="A138" s="39" t="s">
        <v>7</v>
      </c>
      <c r="B138" s="39" t="s">
        <v>404</v>
      </c>
      <c r="C138" s="41">
        <v>2020.0</v>
      </c>
      <c r="D138" s="41" t="s">
        <v>4</v>
      </c>
      <c r="E138" s="41" t="s">
        <v>14</v>
      </c>
      <c r="F138" s="43">
        <v>7.395417</v>
      </c>
    </row>
    <row r="139">
      <c r="A139" s="39" t="s">
        <v>8</v>
      </c>
      <c r="B139" s="39" t="s">
        <v>408</v>
      </c>
      <c r="C139" s="41">
        <v>2020.0</v>
      </c>
      <c r="D139" s="41" t="s">
        <v>4</v>
      </c>
      <c r="E139" s="41" t="s">
        <v>14</v>
      </c>
      <c r="F139" s="43">
        <v>0.994783</v>
      </c>
    </row>
    <row r="140">
      <c r="A140" s="39" t="s">
        <v>9</v>
      </c>
      <c r="B140" s="39" t="s">
        <v>409</v>
      </c>
      <c r="C140" s="41">
        <v>2020.0</v>
      </c>
      <c r="D140" s="41" t="s">
        <v>4</v>
      </c>
      <c r="E140" s="41" t="s">
        <v>14</v>
      </c>
      <c r="F140" s="43">
        <v>2.542522</v>
      </c>
    </row>
    <row r="141">
      <c r="A141" s="39" t="s">
        <v>10</v>
      </c>
      <c r="B141" s="39" t="s">
        <v>407</v>
      </c>
      <c r="C141" s="41">
        <v>2020.0</v>
      </c>
      <c r="D141" s="41" t="s">
        <v>4</v>
      </c>
      <c r="E141" s="41" t="s">
        <v>14</v>
      </c>
      <c r="F141" s="43">
        <v>10.03756</v>
      </c>
    </row>
    <row r="142">
      <c r="A142" s="39" t="s">
        <v>11</v>
      </c>
      <c r="B142" s="39" t="s">
        <v>406</v>
      </c>
      <c r="C142" s="41">
        <v>2020.0</v>
      </c>
      <c r="D142" s="41" t="s">
        <v>4</v>
      </c>
      <c r="E142" s="41" t="s">
        <v>14</v>
      </c>
      <c r="F142" s="43">
        <v>2.48155</v>
      </c>
    </row>
    <row r="143">
      <c r="A143" s="39" t="s">
        <v>12</v>
      </c>
      <c r="B143" s="39" t="s">
        <v>405</v>
      </c>
      <c r="C143" s="41">
        <v>2020.0</v>
      </c>
      <c r="D143" s="41" t="s">
        <v>4</v>
      </c>
      <c r="E143" s="41" t="s">
        <v>14</v>
      </c>
      <c r="F143" s="43">
        <v>2.923399</v>
      </c>
    </row>
    <row r="144">
      <c r="A144" s="39" t="s">
        <v>13</v>
      </c>
      <c r="B144" s="39" t="s">
        <v>410</v>
      </c>
      <c r="C144" s="41">
        <v>2020.0</v>
      </c>
      <c r="D144" s="41" t="s">
        <v>4</v>
      </c>
      <c r="E144" s="41" t="s">
        <v>14</v>
      </c>
      <c r="F144" s="43">
        <v>2.292498</v>
      </c>
    </row>
    <row r="145">
      <c r="A145" s="39" t="s">
        <v>14</v>
      </c>
      <c r="B145" s="39" t="s">
        <v>412</v>
      </c>
      <c r="C145" s="41">
        <v>2020.0</v>
      </c>
      <c r="D145" s="41" t="s">
        <v>4</v>
      </c>
      <c r="E145" s="41" t="s">
        <v>14</v>
      </c>
      <c r="F145" s="43">
        <v>2.87585</v>
      </c>
    </row>
    <row r="146">
      <c r="A146" s="39" t="s">
        <v>15</v>
      </c>
      <c r="B146" s="39" t="s">
        <v>411</v>
      </c>
      <c r="C146" s="41">
        <v>2020.0</v>
      </c>
      <c r="D146" s="41" t="s">
        <v>4</v>
      </c>
      <c r="E146" s="41" t="s">
        <v>14</v>
      </c>
      <c r="F146" s="43">
        <v>13.06388</v>
      </c>
    </row>
    <row r="147">
      <c r="A147" s="39" t="s">
        <v>16</v>
      </c>
      <c r="B147" s="39" t="s">
        <v>413</v>
      </c>
      <c r="C147" s="41">
        <v>2020.0</v>
      </c>
      <c r="D147" s="41" t="s">
        <v>4</v>
      </c>
      <c r="E147" s="41" t="s">
        <v>14</v>
      </c>
      <c r="F147" s="43">
        <v>2.8049</v>
      </c>
    </row>
    <row r="148">
      <c r="A148" s="39" t="s">
        <v>17</v>
      </c>
      <c r="B148" s="39" t="s">
        <v>414</v>
      </c>
      <c r="C148" s="41">
        <v>2020.0</v>
      </c>
      <c r="D148" s="41" t="s">
        <v>4</v>
      </c>
      <c r="E148" s="41" t="s">
        <v>14</v>
      </c>
      <c r="F148" s="43">
        <v>2.727139</v>
      </c>
    </row>
    <row r="149">
      <c r="A149" s="39" t="s">
        <v>18</v>
      </c>
      <c r="B149" s="39" t="s">
        <v>415</v>
      </c>
      <c r="C149" s="41">
        <v>2020.0</v>
      </c>
      <c r="D149" s="41" t="s">
        <v>4</v>
      </c>
      <c r="E149" s="41" t="s">
        <v>14</v>
      </c>
      <c r="F149" s="43">
        <v>3.188915</v>
      </c>
    </row>
    <row r="150">
      <c r="A150" s="39" t="s">
        <v>19</v>
      </c>
      <c r="B150" s="39" t="s">
        <v>416</v>
      </c>
      <c r="C150" s="41">
        <v>2020.0</v>
      </c>
      <c r="D150" s="41" t="s">
        <v>4</v>
      </c>
      <c r="E150" s="41" t="s">
        <v>14</v>
      </c>
      <c r="F150" s="43">
        <v>4.403821</v>
      </c>
    </row>
    <row r="151">
      <c r="A151" s="39" t="s">
        <v>20</v>
      </c>
      <c r="B151" s="39" t="s">
        <v>417</v>
      </c>
      <c r="C151" s="41">
        <v>2020.0</v>
      </c>
      <c r="D151" s="41" t="s">
        <v>4</v>
      </c>
      <c r="E151" s="41" t="s">
        <v>14</v>
      </c>
      <c r="F151" s="43">
        <v>4.533883</v>
      </c>
    </row>
    <row r="152">
      <c r="A152" s="39" t="s">
        <v>21</v>
      </c>
      <c r="B152" s="39" t="s">
        <v>419</v>
      </c>
      <c r="C152" s="41">
        <v>2020.0</v>
      </c>
      <c r="D152" s="41" t="s">
        <v>4</v>
      </c>
      <c r="E152" s="41" t="s">
        <v>14</v>
      </c>
      <c r="F152" s="43">
        <v>2.838134</v>
      </c>
    </row>
    <row r="153">
      <c r="A153" s="39" t="s">
        <v>22</v>
      </c>
      <c r="B153" s="39" t="s">
        <v>420</v>
      </c>
      <c r="C153" s="41">
        <v>2020.0</v>
      </c>
      <c r="D153" s="41" t="s">
        <v>4</v>
      </c>
      <c r="E153" s="41" t="s">
        <v>14</v>
      </c>
      <c r="F153" s="43">
        <v>1.75157</v>
      </c>
    </row>
    <row r="154">
      <c r="A154" s="39" t="s">
        <v>23</v>
      </c>
      <c r="B154" s="39" t="s">
        <v>421</v>
      </c>
      <c r="C154" s="41">
        <v>2020.0</v>
      </c>
      <c r="D154" s="41" t="s">
        <v>4</v>
      </c>
      <c r="E154" s="41" t="s">
        <v>14</v>
      </c>
      <c r="F154" s="43">
        <v>7.763281</v>
      </c>
    </row>
    <row r="155">
      <c r="A155" s="39" t="s">
        <v>24</v>
      </c>
      <c r="B155" s="39" t="s">
        <v>422</v>
      </c>
      <c r="C155" s="41">
        <v>2020.0</v>
      </c>
      <c r="D155" s="41" t="s">
        <v>4</v>
      </c>
      <c r="E155" s="41" t="s">
        <v>14</v>
      </c>
      <c r="F155" s="43">
        <v>4.85942</v>
      </c>
    </row>
    <row r="156">
      <c r="A156" s="39" t="s">
        <v>25</v>
      </c>
      <c r="B156" s="39" t="s">
        <v>423</v>
      </c>
      <c r="C156" s="41">
        <v>2020.0</v>
      </c>
      <c r="D156" s="41" t="s">
        <v>4</v>
      </c>
      <c r="E156" s="41" t="s">
        <v>14</v>
      </c>
      <c r="F156" s="43">
        <v>3.049396</v>
      </c>
    </row>
    <row r="157">
      <c r="A157" s="39" t="s">
        <v>26</v>
      </c>
      <c r="B157" s="39" t="s">
        <v>424</v>
      </c>
      <c r="C157" s="41">
        <v>2020.0</v>
      </c>
      <c r="D157" s="41" t="s">
        <v>4</v>
      </c>
      <c r="E157" s="41" t="s">
        <v>14</v>
      </c>
      <c r="F157" s="43">
        <v>7.719686</v>
      </c>
    </row>
    <row r="158">
      <c r="A158" s="39" t="s">
        <v>27</v>
      </c>
      <c r="B158" s="39" t="s">
        <v>426</v>
      </c>
      <c r="C158" s="41">
        <v>2020.0</v>
      </c>
      <c r="D158" s="41" t="s">
        <v>4</v>
      </c>
      <c r="E158" s="41" t="s">
        <v>14</v>
      </c>
      <c r="F158" s="43">
        <v>2.014053</v>
      </c>
    </row>
    <row r="159">
      <c r="A159" s="39" t="s">
        <v>28</v>
      </c>
      <c r="B159" s="39" t="s">
        <v>425</v>
      </c>
      <c r="C159" s="41">
        <v>2020.0</v>
      </c>
      <c r="D159" s="41" t="s">
        <v>4</v>
      </c>
      <c r="E159" s="41" t="s">
        <v>14</v>
      </c>
      <c r="F159" s="43">
        <v>2.815708</v>
      </c>
    </row>
    <row r="160">
      <c r="A160" s="39" t="s">
        <v>29</v>
      </c>
      <c r="B160" s="39" t="s">
        <v>427</v>
      </c>
      <c r="C160" s="41">
        <v>2020.0</v>
      </c>
      <c r="D160" s="41" t="s">
        <v>4</v>
      </c>
      <c r="E160" s="41" t="s">
        <v>14</v>
      </c>
      <c r="F160" s="43">
        <v>3.291568</v>
      </c>
    </row>
    <row r="161">
      <c r="A161" s="39" t="s">
        <v>30</v>
      </c>
      <c r="B161" s="39" t="s">
        <v>428</v>
      </c>
      <c r="C161" s="41">
        <v>2020.0</v>
      </c>
      <c r="D161" s="41" t="s">
        <v>4</v>
      </c>
      <c r="E161" s="41" t="s">
        <v>14</v>
      </c>
      <c r="F161" s="43">
        <v>5.335358</v>
      </c>
    </row>
    <row r="162">
      <c r="A162" s="39" t="s">
        <v>31</v>
      </c>
      <c r="B162" s="39" t="s">
        <v>429</v>
      </c>
      <c r="C162" s="41">
        <v>2020.0</v>
      </c>
      <c r="D162" s="41" t="s">
        <v>4</v>
      </c>
      <c r="E162" s="41" t="s">
        <v>14</v>
      </c>
      <c r="F162" s="43">
        <v>2.399482</v>
      </c>
    </row>
    <row r="163">
      <c r="A163" s="39" t="s">
        <v>32</v>
      </c>
      <c r="B163" s="39" t="s">
        <v>430</v>
      </c>
      <c r="C163" s="41">
        <v>2020.0</v>
      </c>
      <c r="D163" s="41" t="s">
        <v>4</v>
      </c>
      <c r="E163" s="41" t="s">
        <v>14</v>
      </c>
      <c r="F163" s="43">
        <v>4.93581</v>
      </c>
    </row>
    <row r="164">
      <c r="A164" s="39" t="s">
        <v>33</v>
      </c>
      <c r="B164" s="39" t="s">
        <v>431</v>
      </c>
      <c r="C164" s="41">
        <v>2020.0</v>
      </c>
      <c r="D164" s="41" t="s">
        <v>4</v>
      </c>
      <c r="E164" s="41" t="s">
        <v>14</v>
      </c>
      <c r="F164" s="43">
        <v>6.357904</v>
      </c>
    </row>
    <row r="165">
      <c r="A165" s="39" t="s">
        <v>34</v>
      </c>
      <c r="B165" s="39" t="s">
        <v>432</v>
      </c>
      <c r="C165" s="41">
        <v>2020.0</v>
      </c>
      <c r="D165" s="41" t="s">
        <v>4</v>
      </c>
      <c r="E165" s="41" t="s">
        <v>14</v>
      </c>
      <c r="F165" s="43">
        <v>6.618021</v>
      </c>
    </row>
    <row r="166">
      <c r="A166" s="39" t="s">
        <v>35</v>
      </c>
      <c r="B166" s="39" t="s">
        <v>433</v>
      </c>
      <c r="C166" s="41">
        <v>2020.0</v>
      </c>
      <c r="D166" s="41" t="s">
        <v>4</v>
      </c>
      <c r="E166" s="41" t="s">
        <v>14</v>
      </c>
      <c r="F166" s="43">
        <v>1.510106</v>
      </c>
    </row>
    <row r="167">
      <c r="A167" s="40" t="s">
        <v>4</v>
      </c>
      <c r="B167" s="39" t="s">
        <v>401</v>
      </c>
      <c r="C167" s="41">
        <v>2022.0</v>
      </c>
      <c r="D167" s="41" t="s">
        <v>4</v>
      </c>
      <c r="E167" s="41" t="s">
        <v>14</v>
      </c>
      <c r="F167" s="43">
        <v>1.428638</v>
      </c>
    </row>
    <row r="168">
      <c r="A168" s="39" t="s">
        <v>5</v>
      </c>
      <c r="B168" s="39" t="s">
        <v>402</v>
      </c>
      <c r="C168" s="41">
        <v>2022.0</v>
      </c>
      <c r="D168" s="41" t="s">
        <v>4</v>
      </c>
      <c r="E168" s="41" t="s">
        <v>14</v>
      </c>
      <c r="F168" s="43">
        <v>2.03028</v>
      </c>
    </row>
    <row r="169">
      <c r="A169" s="39" t="s">
        <v>6</v>
      </c>
      <c r="B169" s="39" t="s">
        <v>403</v>
      </c>
      <c r="C169" s="41">
        <v>2022.0</v>
      </c>
      <c r="D169" s="41" t="s">
        <v>4</v>
      </c>
      <c r="E169" s="41" t="s">
        <v>14</v>
      </c>
      <c r="F169" s="43">
        <v>4.593869</v>
      </c>
    </row>
    <row r="170">
      <c r="A170" s="39" t="s">
        <v>7</v>
      </c>
      <c r="B170" s="39" t="s">
        <v>404</v>
      </c>
      <c r="C170" s="41">
        <v>2022.0</v>
      </c>
      <c r="D170" s="41" t="s">
        <v>4</v>
      </c>
      <c r="E170" s="41" t="s">
        <v>14</v>
      </c>
      <c r="F170" s="43">
        <v>8.832408</v>
      </c>
    </row>
    <row r="171">
      <c r="A171" s="39" t="s">
        <v>8</v>
      </c>
      <c r="B171" s="39" t="s">
        <v>408</v>
      </c>
      <c r="C171" s="41">
        <v>2022.0</v>
      </c>
      <c r="D171" s="41" t="s">
        <v>4</v>
      </c>
      <c r="E171" s="41" t="s">
        <v>14</v>
      </c>
      <c r="F171" s="43">
        <v>1.321059</v>
      </c>
    </row>
    <row r="172">
      <c r="A172" s="39" t="s">
        <v>9</v>
      </c>
      <c r="B172" s="39" t="s">
        <v>409</v>
      </c>
      <c r="C172" s="41">
        <v>2022.0</v>
      </c>
      <c r="D172" s="41" t="s">
        <v>4</v>
      </c>
      <c r="E172" s="41" t="s">
        <v>14</v>
      </c>
      <c r="F172" s="43">
        <v>1.714136</v>
      </c>
    </row>
    <row r="173">
      <c r="A173" s="39" t="s">
        <v>10</v>
      </c>
      <c r="B173" s="39" t="s">
        <v>407</v>
      </c>
      <c r="C173" s="41">
        <v>2022.0</v>
      </c>
      <c r="D173" s="41" t="s">
        <v>4</v>
      </c>
      <c r="E173" s="41" t="s">
        <v>14</v>
      </c>
      <c r="F173" s="43">
        <v>10.40176</v>
      </c>
    </row>
    <row r="174">
      <c r="A174" s="39" t="s">
        <v>11</v>
      </c>
      <c r="B174" s="39" t="s">
        <v>406</v>
      </c>
      <c r="C174" s="41">
        <v>2022.0</v>
      </c>
      <c r="D174" s="41" t="s">
        <v>4</v>
      </c>
      <c r="E174" s="41" t="s">
        <v>14</v>
      </c>
      <c r="F174" s="43">
        <v>1.760183</v>
      </c>
    </row>
    <row r="175">
      <c r="A175" s="39" t="s">
        <v>12</v>
      </c>
      <c r="B175" s="39" t="s">
        <v>405</v>
      </c>
      <c r="C175" s="41">
        <v>2022.0</v>
      </c>
      <c r="D175" s="41" t="s">
        <v>4</v>
      </c>
      <c r="E175" s="41" t="s">
        <v>14</v>
      </c>
      <c r="F175" s="43">
        <v>1.783126</v>
      </c>
    </row>
    <row r="176">
      <c r="A176" s="43">
        <v>10.0</v>
      </c>
      <c r="B176" s="39" t="s">
        <v>410</v>
      </c>
      <c r="C176" s="41">
        <v>2022.0</v>
      </c>
      <c r="D176" s="41" t="s">
        <v>4</v>
      </c>
      <c r="E176" s="41" t="s">
        <v>14</v>
      </c>
      <c r="F176" s="43">
        <v>2.651748</v>
      </c>
    </row>
    <row r="177">
      <c r="A177" s="43">
        <v>11.0</v>
      </c>
      <c r="B177" s="39" t="s">
        <v>412</v>
      </c>
      <c r="C177" s="41">
        <v>2022.0</v>
      </c>
      <c r="D177" s="41" t="s">
        <v>4</v>
      </c>
      <c r="E177" s="41" t="s">
        <v>14</v>
      </c>
      <c r="F177" s="43">
        <v>2.412848</v>
      </c>
    </row>
    <row r="178">
      <c r="A178" s="43">
        <v>12.0</v>
      </c>
      <c r="B178" s="39" t="s">
        <v>411</v>
      </c>
      <c r="C178" s="41">
        <v>2022.0</v>
      </c>
      <c r="D178" s="41" t="s">
        <v>4</v>
      </c>
      <c r="E178" s="41" t="s">
        <v>14</v>
      </c>
      <c r="F178" s="43">
        <v>11.93743</v>
      </c>
    </row>
    <row r="179">
      <c r="A179" s="43">
        <v>13.0</v>
      </c>
      <c r="B179" s="39" t="s">
        <v>413</v>
      </c>
      <c r="C179" s="41">
        <v>2022.0</v>
      </c>
      <c r="D179" s="41" t="s">
        <v>4</v>
      </c>
      <c r="E179" s="41" t="s">
        <v>14</v>
      </c>
      <c r="F179" s="43">
        <v>2.22184</v>
      </c>
    </row>
    <row r="180">
      <c r="A180" s="43">
        <v>14.0</v>
      </c>
      <c r="B180" s="39" t="s">
        <v>414</v>
      </c>
      <c r="C180" s="41">
        <v>2022.0</v>
      </c>
      <c r="D180" s="41" t="s">
        <v>4</v>
      </c>
      <c r="E180" s="41" t="s">
        <v>14</v>
      </c>
      <c r="F180" s="43">
        <v>2.361523</v>
      </c>
    </row>
    <row r="181">
      <c r="A181" s="43">
        <v>15.0</v>
      </c>
      <c r="B181" s="39" t="s">
        <v>415</v>
      </c>
      <c r="C181" s="41">
        <v>2022.0</v>
      </c>
      <c r="D181" s="41" t="s">
        <v>4</v>
      </c>
      <c r="E181" s="41" t="s">
        <v>14</v>
      </c>
      <c r="F181" s="43">
        <v>3.124657</v>
      </c>
    </row>
    <row r="182">
      <c r="A182" s="43">
        <v>16.0</v>
      </c>
      <c r="B182" s="39" t="s">
        <v>416</v>
      </c>
      <c r="C182" s="41">
        <v>2022.0</v>
      </c>
      <c r="D182" s="41" t="s">
        <v>4</v>
      </c>
      <c r="E182" s="41" t="s">
        <v>14</v>
      </c>
      <c r="F182" s="43">
        <v>3.038586</v>
      </c>
    </row>
    <row r="183">
      <c r="A183" s="43">
        <v>17.0</v>
      </c>
      <c r="B183" s="39" t="s">
        <v>417</v>
      </c>
      <c r="C183" s="41">
        <v>2022.0</v>
      </c>
      <c r="D183" s="41" t="s">
        <v>4</v>
      </c>
      <c r="E183" s="41" t="s">
        <v>14</v>
      </c>
      <c r="F183" s="43">
        <v>4.640785</v>
      </c>
    </row>
    <row r="184">
      <c r="A184" s="43">
        <v>18.0</v>
      </c>
      <c r="B184" s="39" t="s">
        <v>419</v>
      </c>
      <c r="C184" s="41">
        <v>2022.0</v>
      </c>
      <c r="D184" s="41" t="s">
        <v>4</v>
      </c>
      <c r="E184" s="41" t="s">
        <v>14</v>
      </c>
      <c r="F184" s="43">
        <v>3.276102</v>
      </c>
    </row>
    <row r="185">
      <c r="A185" s="43">
        <v>19.0</v>
      </c>
      <c r="B185" s="39" t="s">
        <v>420</v>
      </c>
      <c r="C185" s="41">
        <v>2022.0</v>
      </c>
      <c r="D185" s="41" t="s">
        <v>4</v>
      </c>
      <c r="E185" s="41" t="s">
        <v>14</v>
      </c>
      <c r="F185" s="43">
        <v>1.507856</v>
      </c>
    </row>
    <row r="186">
      <c r="A186" s="43">
        <v>20.0</v>
      </c>
      <c r="B186" s="39" t="s">
        <v>421</v>
      </c>
      <c r="C186" s="41">
        <v>2022.0</v>
      </c>
      <c r="D186" s="41" t="s">
        <v>4</v>
      </c>
      <c r="E186" s="41" t="s">
        <v>14</v>
      </c>
      <c r="F186" s="43">
        <v>6.430477</v>
      </c>
    </row>
    <row r="187">
      <c r="A187" s="43">
        <v>21.0</v>
      </c>
      <c r="B187" s="39" t="s">
        <v>422</v>
      </c>
      <c r="C187" s="41">
        <v>2022.0</v>
      </c>
      <c r="D187" s="41" t="s">
        <v>4</v>
      </c>
      <c r="E187" s="41" t="s">
        <v>14</v>
      </c>
      <c r="F187" s="43">
        <v>4.697395</v>
      </c>
    </row>
    <row r="188">
      <c r="A188" s="43">
        <v>22.0</v>
      </c>
      <c r="B188" s="39" t="s">
        <v>423</v>
      </c>
      <c r="C188" s="41">
        <v>2022.0</v>
      </c>
      <c r="D188" s="41" t="s">
        <v>4</v>
      </c>
      <c r="E188" s="41" t="s">
        <v>14</v>
      </c>
      <c r="F188" s="43">
        <v>2.6815</v>
      </c>
    </row>
    <row r="189">
      <c r="A189" s="43">
        <v>23.0</v>
      </c>
      <c r="B189" s="39" t="s">
        <v>424</v>
      </c>
      <c r="C189" s="41">
        <v>2022.0</v>
      </c>
      <c r="D189" s="41" t="s">
        <v>4</v>
      </c>
      <c r="E189" s="41" t="s">
        <v>14</v>
      </c>
      <c r="F189" s="43">
        <v>7.489925</v>
      </c>
    </row>
    <row r="190">
      <c r="A190" s="43">
        <v>24.0</v>
      </c>
      <c r="B190" s="39" t="s">
        <v>426</v>
      </c>
      <c r="C190" s="41">
        <v>2022.0</v>
      </c>
      <c r="D190" s="41" t="s">
        <v>4</v>
      </c>
      <c r="E190" s="41" t="s">
        <v>14</v>
      </c>
      <c r="F190" s="43">
        <v>2.050077</v>
      </c>
    </row>
    <row r="191">
      <c r="A191" s="43">
        <v>25.0</v>
      </c>
      <c r="B191" s="39" t="s">
        <v>425</v>
      </c>
      <c r="C191" s="41">
        <v>2022.0</v>
      </c>
      <c r="D191" s="41" t="s">
        <v>4</v>
      </c>
      <c r="E191" s="41" t="s">
        <v>14</v>
      </c>
      <c r="F191" s="43">
        <v>3.01547</v>
      </c>
    </row>
    <row r="192">
      <c r="A192" s="43">
        <v>26.0</v>
      </c>
      <c r="B192" s="39" t="s">
        <v>427</v>
      </c>
      <c r="C192" s="41">
        <v>2022.0</v>
      </c>
      <c r="D192" s="41" t="s">
        <v>4</v>
      </c>
      <c r="E192" s="41" t="s">
        <v>14</v>
      </c>
      <c r="F192" s="43">
        <v>2.706169</v>
      </c>
    </row>
    <row r="193">
      <c r="A193" s="43">
        <v>27.0</v>
      </c>
      <c r="B193" s="39" t="s">
        <v>428</v>
      </c>
      <c r="C193" s="41">
        <v>2022.0</v>
      </c>
      <c r="D193" s="41" t="s">
        <v>4</v>
      </c>
      <c r="E193" s="41" t="s">
        <v>14</v>
      </c>
      <c r="F193" s="43">
        <v>5.894667</v>
      </c>
    </row>
    <row r="194">
      <c r="A194" s="43">
        <v>28.0</v>
      </c>
      <c r="B194" s="39" t="s">
        <v>429</v>
      </c>
      <c r="C194" s="41">
        <v>2022.0</v>
      </c>
      <c r="D194" s="41" t="s">
        <v>4</v>
      </c>
      <c r="E194" s="41" t="s">
        <v>14</v>
      </c>
      <c r="F194" s="43">
        <v>2.521011</v>
      </c>
    </row>
    <row r="195">
      <c r="A195" s="43">
        <v>29.0</v>
      </c>
      <c r="B195" s="39" t="s">
        <v>430</v>
      </c>
      <c r="C195" s="41">
        <v>2022.0</v>
      </c>
      <c r="D195" s="41" t="s">
        <v>4</v>
      </c>
      <c r="E195" s="41" t="s">
        <v>14</v>
      </c>
      <c r="F195" s="43">
        <v>4.667665</v>
      </c>
    </row>
    <row r="196">
      <c r="A196" s="43">
        <v>30.0</v>
      </c>
      <c r="B196" s="39" t="s">
        <v>431</v>
      </c>
      <c r="C196" s="41">
        <v>2022.0</v>
      </c>
      <c r="D196" s="41" t="s">
        <v>4</v>
      </c>
      <c r="E196" s="41" t="s">
        <v>14</v>
      </c>
      <c r="F196" s="43">
        <v>4.681663</v>
      </c>
    </row>
    <row r="197">
      <c r="A197" s="43">
        <v>31.0</v>
      </c>
      <c r="B197" s="39" t="s">
        <v>432</v>
      </c>
      <c r="C197" s="41">
        <v>2022.0</v>
      </c>
      <c r="D197" s="41" t="s">
        <v>4</v>
      </c>
      <c r="E197" s="41" t="s">
        <v>14</v>
      </c>
      <c r="F197" s="43">
        <v>7.17966</v>
      </c>
    </row>
    <row r="198">
      <c r="A198" s="43">
        <v>32.0</v>
      </c>
      <c r="B198" s="39" t="s">
        <v>433</v>
      </c>
      <c r="C198" s="41">
        <v>2022.0</v>
      </c>
      <c r="D198" s="41" t="s">
        <v>4</v>
      </c>
      <c r="E198" s="41" t="s">
        <v>14</v>
      </c>
      <c r="F198" s="43">
        <v>1.843259</v>
      </c>
    </row>
    <row r="199">
      <c r="A199" s="42" t="s">
        <v>3</v>
      </c>
      <c r="B199" s="41" t="s">
        <v>418</v>
      </c>
      <c r="C199" s="41">
        <v>2022.0</v>
      </c>
      <c r="D199" s="41" t="s">
        <v>4</v>
      </c>
      <c r="E199" s="41" t="s">
        <v>14</v>
      </c>
      <c r="F199" s="41">
        <v>3.693143</v>
      </c>
    </row>
  </sheetData>
  <autoFilter ref="$A$1:$F$199"/>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v>
      </c>
      <c r="B1" s="1" t="s">
        <v>399</v>
      </c>
      <c r="C1" s="1" t="s">
        <v>0</v>
      </c>
      <c r="D1" s="1" t="s">
        <v>36</v>
      </c>
      <c r="E1" s="1" t="s">
        <v>38</v>
      </c>
      <c r="F1" s="1" t="s">
        <v>400</v>
      </c>
    </row>
    <row r="2">
      <c r="A2" s="37" t="s">
        <v>3</v>
      </c>
      <c r="B2" s="35" t="s">
        <v>418</v>
      </c>
      <c r="C2" s="36">
        <v>2010.0</v>
      </c>
      <c r="D2" s="35">
        <v>1.0</v>
      </c>
      <c r="E2" s="35">
        <v>12.0</v>
      </c>
      <c r="F2" s="36">
        <v>22.6128245</v>
      </c>
    </row>
    <row r="3">
      <c r="A3" s="37" t="s">
        <v>4</v>
      </c>
      <c r="B3" s="35" t="s">
        <v>401</v>
      </c>
      <c r="C3" s="36">
        <v>2010.0</v>
      </c>
      <c r="D3" s="35">
        <v>1.0</v>
      </c>
      <c r="E3" s="35">
        <v>12.0</v>
      </c>
      <c r="F3" s="36">
        <v>6.26500992</v>
      </c>
    </row>
    <row r="4">
      <c r="A4" s="37" t="s">
        <v>5</v>
      </c>
      <c r="B4" s="35" t="s">
        <v>402</v>
      </c>
      <c r="C4" s="36">
        <v>2010.0</v>
      </c>
      <c r="D4" s="35">
        <v>1.0</v>
      </c>
      <c r="E4" s="35">
        <v>12.0</v>
      </c>
      <c r="F4" s="36">
        <v>48.2335565</v>
      </c>
    </row>
    <row r="5">
      <c r="A5" s="37" t="s">
        <v>6</v>
      </c>
      <c r="B5" s="35" t="s">
        <v>403</v>
      </c>
      <c r="C5" s="36">
        <v>2010.0</v>
      </c>
      <c r="D5" s="35">
        <v>1.0</v>
      </c>
      <c r="E5" s="35">
        <v>12.0</v>
      </c>
      <c r="F5" s="36">
        <v>8.65626446</v>
      </c>
    </row>
    <row r="6">
      <c r="A6" s="37" t="s">
        <v>7</v>
      </c>
      <c r="B6" s="35" t="s">
        <v>404</v>
      </c>
      <c r="C6" s="36">
        <v>2010.0</v>
      </c>
      <c r="D6" s="35">
        <v>1.0</v>
      </c>
      <c r="E6" s="35">
        <v>12.0</v>
      </c>
      <c r="F6" s="36">
        <v>5.76647922</v>
      </c>
    </row>
    <row r="7">
      <c r="A7" s="37" t="s">
        <v>8</v>
      </c>
      <c r="B7" s="35" t="s">
        <v>408</v>
      </c>
      <c r="C7" s="36">
        <v>2010.0</v>
      </c>
      <c r="D7" s="35">
        <v>1.0</v>
      </c>
      <c r="E7" s="35">
        <v>12.0</v>
      </c>
      <c r="F7" s="36">
        <v>16.1553214</v>
      </c>
    </row>
    <row r="8">
      <c r="A8" s="37" t="s">
        <v>9</v>
      </c>
      <c r="B8" s="35" t="s">
        <v>409</v>
      </c>
      <c r="C8" s="36">
        <v>2010.0</v>
      </c>
      <c r="D8" s="35">
        <v>1.0</v>
      </c>
      <c r="E8" s="35">
        <v>12.0</v>
      </c>
      <c r="F8" s="36">
        <v>20.022621</v>
      </c>
    </row>
    <row r="9">
      <c r="A9" s="37" t="s">
        <v>10</v>
      </c>
      <c r="B9" s="35" t="s">
        <v>407</v>
      </c>
      <c r="C9" s="36">
        <v>2010.0</v>
      </c>
      <c r="D9" s="35">
        <v>1.0</v>
      </c>
      <c r="E9" s="35">
        <v>12.0</v>
      </c>
      <c r="F9" s="36">
        <v>4.07031791</v>
      </c>
    </row>
    <row r="10">
      <c r="A10" s="37" t="s">
        <v>11</v>
      </c>
      <c r="B10" s="35" t="s">
        <v>406</v>
      </c>
      <c r="C10" s="36">
        <v>2010.0</v>
      </c>
      <c r="D10" s="35">
        <v>1.0</v>
      </c>
      <c r="E10" s="35">
        <v>12.0</v>
      </c>
      <c r="F10" s="36">
        <v>185.938445</v>
      </c>
    </row>
    <row r="11">
      <c r="A11" s="37" t="s">
        <v>12</v>
      </c>
      <c r="B11" s="35" t="s">
        <v>405</v>
      </c>
      <c r="C11" s="36">
        <v>2010.0</v>
      </c>
      <c r="D11" s="35">
        <v>1.0</v>
      </c>
      <c r="E11" s="35">
        <v>12.0</v>
      </c>
      <c r="F11" s="36">
        <v>11.9255791</v>
      </c>
    </row>
    <row r="12">
      <c r="A12" s="37" t="s">
        <v>13</v>
      </c>
      <c r="B12" s="35" t="s">
        <v>410</v>
      </c>
      <c r="C12" s="36">
        <v>2010.0</v>
      </c>
      <c r="D12" s="35">
        <v>1.0</v>
      </c>
      <c r="E12" s="35">
        <v>12.0</v>
      </c>
      <c r="F12" s="36">
        <v>66.7343438</v>
      </c>
    </row>
    <row r="13">
      <c r="A13" s="37" t="s">
        <v>14</v>
      </c>
      <c r="B13" s="35" t="s">
        <v>412</v>
      </c>
      <c r="C13" s="36">
        <v>2010.0</v>
      </c>
      <c r="D13" s="35">
        <v>1.0</v>
      </c>
      <c r="E13" s="35">
        <v>12.0</v>
      </c>
      <c r="F13" s="36">
        <v>8.0277265</v>
      </c>
    </row>
    <row r="14">
      <c r="A14" s="37" t="s">
        <v>15</v>
      </c>
      <c r="B14" s="35" t="s">
        <v>411</v>
      </c>
      <c r="C14" s="36">
        <v>2010.0</v>
      </c>
      <c r="D14" s="35">
        <v>1.0</v>
      </c>
      <c r="E14" s="35">
        <v>12.0</v>
      </c>
      <c r="F14" s="36">
        <v>45.0668598</v>
      </c>
    </row>
    <row r="15">
      <c r="A15" s="37" t="s">
        <v>16</v>
      </c>
      <c r="B15" s="35" t="s">
        <v>413</v>
      </c>
      <c r="C15" s="36">
        <v>2010.0</v>
      </c>
      <c r="D15" s="35">
        <v>1.0</v>
      </c>
      <c r="E15" s="35">
        <v>12.0</v>
      </c>
      <c r="F15" s="36">
        <v>4.16489721</v>
      </c>
    </row>
    <row r="16">
      <c r="A16" s="37" t="s">
        <v>17</v>
      </c>
      <c r="B16" s="35" t="s">
        <v>414</v>
      </c>
      <c r="C16" s="36">
        <v>2010.0</v>
      </c>
      <c r="D16" s="35">
        <v>1.0</v>
      </c>
      <c r="E16" s="35">
        <v>12.0</v>
      </c>
      <c r="F16" s="36">
        <v>14.3735184</v>
      </c>
    </row>
    <row r="17">
      <c r="A17" s="37" t="s">
        <v>18</v>
      </c>
      <c r="B17" s="35" t="s">
        <v>415</v>
      </c>
      <c r="C17" s="36">
        <v>2010.0</v>
      </c>
      <c r="D17" s="35">
        <v>1.0</v>
      </c>
      <c r="E17" s="35">
        <v>12.0</v>
      </c>
      <c r="F17" s="36">
        <v>13.6906638</v>
      </c>
    </row>
    <row r="18">
      <c r="A18" s="37" t="s">
        <v>19</v>
      </c>
      <c r="B18" s="35" t="s">
        <v>416</v>
      </c>
      <c r="C18" s="36">
        <v>2010.0</v>
      </c>
      <c r="D18" s="35">
        <v>1.0</v>
      </c>
      <c r="E18" s="35">
        <v>12.0</v>
      </c>
      <c r="F18" s="36">
        <v>16.3691207</v>
      </c>
    </row>
    <row r="19">
      <c r="A19" s="37" t="s">
        <v>20</v>
      </c>
      <c r="B19" s="35" t="s">
        <v>417</v>
      </c>
      <c r="C19" s="36">
        <v>2010.0</v>
      </c>
      <c r="D19" s="35">
        <v>1.0</v>
      </c>
      <c r="E19" s="35">
        <v>12.0</v>
      </c>
      <c r="F19" s="36">
        <v>27.4573339</v>
      </c>
    </row>
    <row r="20">
      <c r="A20" s="37" t="s">
        <v>21</v>
      </c>
      <c r="B20" s="35" t="s">
        <v>419</v>
      </c>
      <c r="C20" s="36">
        <v>2010.0</v>
      </c>
      <c r="D20" s="35">
        <v>1.0</v>
      </c>
      <c r="E20" s="35">
        <v>12.0</v>
      </c>
      <c r="F20" s="36">
        <v>49.307725</v>
      </c>
    </row>
    <row r="21">
      <c r="A21" s="37" t="s">
        <v>22</v>
      </c>
      <c r="B21" s="35" t="s">
        <v>420</v>
      </c>
      <c r="C21" s="36">
        <v>2010.0</v>
      </c>
      <c r="D21" s="35">
        <v>1.0</v>
      </c>
      <c r="E21" s="35">
        <v>12.0</v>
      </c>
      <c r="F21" s="36">
        <v>20.2132788</v>
      </c>
    </row>
    <row r="22">
      <c r="A22" s="37" t="s">
        <v>23</v>
      </c>
      <c r="B22" s="35" t="s">
        <v>421</v>
      </c>
      <c r="C22" s="36">
        <v>2010.0</v>
      </c>
      <c r="D22" s="35">
        <v>1.0</v>
      </c>
      <c r="E22" s="35">
        <v>12.0</v>
      </c>
      <c r="F22" s="36">
        <v>18.941146</v>
      </c>
    </row>
    <row r="23">
      <c r="A23" s="37" t="s">
        <v>24</v>
      </c>
      <c r="B23" s="35" t="s">
        <v>422</v>
      </c>
      <c r="C23" s="36">
        <v>2010.0</v>
      </c>
      <c r="D23" s="35">
        <v>1.0</v>
      </c>
      <c r="E23" s="35">
        <v>12.0</v>
      </c>
      <c r="F23" s="36">
        <v>6.37755535</v>
      </c>
    </row>
    <row r="24">
      <c r="A24" s="37" t="s">
        <v>25</v>
      </c>
      <c r="B24" s="35" t="s">
        <v>423</v>
      </c>
      <c r="C24" s="36">
        <v>2010.0</v>
      </c>
      <c r="D24" s="35">
        <v>1.0</v>
      </c>
      <c r="E24" s="35">
        <v>12.0</v>
      </c>
      <c r="F24" s="36">
        <v>4.01528412</v>
      </c>
    </row>
    <row r="25">
      <c r="A25" s="37" t="s">
        <v>26</v>
      </c>
      <c r="B25" s="35" t="s">
        <v>424</v>
      </c>
      <c r="C25" s="36">
        <v>2010.0</v>
      </c>
      <c r="D25" s="35">
        <v>1.0</v>
      </c>
      <c r="E25" s="35">
        <v>12.0</v>
      </c>
      <c r="F25" s="36">
        <v>10.9666953</v>
      </c>
    </row>
    <row r="26">
      <c r="A26" s="37" t="s">
        <v>27</v>
      </c>
      <c r="B26" s="35" t="s">
        <v>426</v>
      </c>
      <c r="C26" s="36">
        <v>2010.0</v>
      </c>
      <c r="D26" s="35">
        <v>1.0</v>
      </c>
      <c r="E26" s="35">
        <v>12.0</v>
      </c>
      <c r="F26" s="36">
        <v>13.9371336</v>
      </c>
    </row>
    <row r="27">
      <c r="A27" s="37" t="s">
        <v>28</v>
      </c>
      <c r="B27" s="35" t="s">
        <v>425</v>
      </c>
      <c r="C27" s="36">
        <v>2010.0</v>
      </c>
      <c r="D27" s="35">
        <v>1.0</v>
      </c>
      <c r="E27" s="35">
        <v>12.0</v>
      </c>
      <c r="F27" s="36">
        <v>86.2315326</v>
      </c>
    </row>
    <row r="28">
      <c r="A28" s="37" t="s">
        <v>29</v>
      </c>
      <c r="B28" s="35" t="s">
        <v>427</v>
      </c>
      <c r="C28" s="36">
        <v>2010.0</v>
      </c>
      <c r="D28" s="35">
        <v>1.0</v>
      </c>
      <c r="E28" s="35">
        <v>12.0</v>
      </c>
      <c r="F28" s="36">
        <v>27.5283359</v>
      </c>
    </row>
    <row r="29">
      <c r="A29" s="37" t="s">
        <v>30</v>
      </c>
      <c r="B29" s="35" t="s">
        <v>428</v>
      </c>
      <c r="C29" s="36">
        <v>2010.0</v>
      </c>
      <c r="D29" s="35">
        <v>1.0</v>
      </c>
      <c r="E29" s="35">
        <v>12.0</v>
      </c>
      <c r="F29" s="36">
        <v>8.55090892</v>
      </c>
    </row>
    <row r="30">
      <c r="A30" s="37" t="s">
        <v>31</v>
      </c>
      <c r="B30" s="35" t="s">
        <v>429</v>
      </c>
      <c r="C30" s="36">
        <v>2010.0</v>
      </c>
      <c r="D30" s="35">
        <v>1.0</v>
      </c>
      <c r="E30" s="35">
        <v>12.0</v>
      </c>
      <c r="F30" s="36">
        <v>28.3310926</v>
      </c>
    </row>
    <row r="31">
      <c r="A31" s="37" t="s">
        <v>32</v>
      </c>
      <c r="B31" s="35" t="s">
        <v>430</v>
      </c>
      <c r="C31" s="36">
        <v>2010.0</v>
      </c>
      <c r="D31" s="35">
        <v>1.0</v>
      </c>
      <c r="E31" s="35">
        <v>12.0</v>
      </c>
      <c r="F31" s="36">
        <v>4.79675235</v>
      </c>
    </row>
    <row r="32">
      <c r="A32" s="37" t="s">
        <v>33</v>
      </c>
      <c r="B32" s="35" t="s">
        <v>431</v>
      </c>
      <c r="C32" s="36">
        <v>2010.0</v>
      </c>
      <c r="D32" s="35">
        <v>1.0</v>
      </c>
      <c r="E32" s="35">
        <v>12.0</v>
      </c>
      <c r="F32" s="36">
        <v>5.94362453</v>
      </c>
    </row>
    <row r="33">
      <c r="A33" s="37" t="s">
        <v>34</v>
      </c>
      <c r="B33" s="35" t="s">
        <v>432</v>
      </c>
      <c r="C33" s="36">
        <v>2010.0</v>
      </c>
      <c r="D33" s="35">
        <v>1.0</v>
      </c>
      <c r="E33" s="35">
        <v>12.0</v>
      </c>
      <c r="F33" s="36">
        <v>1.71907659</v>
      </c>
    </row>
    <row r="34">
      <c r="A34" s="37" t="s">
        <v>35</v>
      </c>
      <c r="B34" s="35" t="s">
        <v>433</v>
      </c>
      <c r="C34" s="36">
        <v>2010.0</v>
      </c>
      <c r="D34" s="35">
        <v>1.0</v>
      </c>
      <c r="E34" s="35">
        <v>12.0</v>
      </c>
      <c r="F34" s="36">
        <v>9.4538704</v>
      </c>
    </row>
    <row r="35">
      <c r="A35" s="37" t="s">
        <v>3</v>
      </c>
      <c r="B35" s="35" t="s">
        <v>418</v>
      </c>
      <c r="C35" s="36">
        <v>2011.0</v>
      </c>
      <c r="D35" s="35">
        <v>1.0</v>
      </c>
      <c r="E35" s="35">
        <v>12.0</v>
      </c>
      <c r="F35" s="36">
        <v>23.5397857</v>
      </c>
    </row>
    <row r="36">
      <c r="A36" s="37" t="s">
        <v>4</v>
      </c>
      <c r="B36" s="35" t="s">
        <v>401</v>
      </c>
      <c r="C36" s="36">
        <v>2011.0</v>
      </c>
      <c r="D36" s="35">
        <v>1.0</v>
      </c>
      <c r="E36" s="35">
        <v>12.0</v>
      </c>
      <c r="F36" s="36">
        <v>6.69996495</v>
      </c>
    </row>
    <row r="37">
      <c r="A37" s="37" t="s">
        <v>5</v>
      </c>
      <c r="B37" s="35" t="s">
        <v>402</v>
      </c>
      <c r="C37" s="36">
        <v>2011.0</v>
      </c>
      <c r="D37" s="35">
        <v>1.0</v>
      </c>
      <c r="E37" s="35">
        <v>12.0</v>
      </c>
      <c r="F37" s="36">
        <v>25.1203463</v>
      </c>
    </row>
    <row r="38">
      <c r="A38" s="37" t="s">
        <v>6</v>
      </c>
      <c r="B38" s="35" t="s">
        <v>403</v>
      </c>
      <c r="C38" s="36">
        <v>2011.0</v>
      </c>
      <c r="D38" s="35">
        <v>1.0</v>
      </c>
      <c r="E38" s="35">
        <v>12.0</v>
      </c>
      <c r="F38" s="36">
        <v>6.39703665</v>
      </c>
    </row>
    <row r="39">
      <c r="A39" s="37" t="s">
        <v>7</v>
      </c>
      <c r="B39" s="35" t="s">
        <v>404</v>
      </c>
      <c r="C39" s="36">
        <v>2011.0</v>
      </c>
      <c r="D39" s="35">
        <v>1.0</v>
      </c>
      <c r="E39" s="35">
        <v>12.0</v>
      </c>
      <c r="F39" s="36">
        <v>5.54881303</v>
      </c>
    </row>
    <row r="40">
      <c r="A40" s="37" t="s">
        <v>8</v>
      </c>
      <c r="B40" s="35" t="s">
        <v>408</v>
      </c>
      <c r="C40" s="36">
        <v>2011.0</v>
      </c>
      <c r="D40" s="35">
        <v>1.0</v>
      </c>
      <c r="E40" s="35">
        <v>12.0</v>
      </c>
      <c r="F40" s="36">
        <v>25.8213214</v>
      </c>
    </row>
    <row r="41">
      <c r="A41" s="37" t="s">
        <v>9</v>
      </c>
      <c r="B41" s="35" t="s">
        <v>409</v>
      </c>
      <c r="C41" s="36">
        <v>2011.0</v>
      </c>
      <c r="D41" s="35">
        <v>1.0</v>
      </c>
      <c r="E41" s="35">
        <v>12.0</v>
      </c>
      <c r="F41" s="36">
        <v>24.334024</v>
      </c>
    </row>
    <row r="42">
      <c r="A42" s="37" t="s">
        <v>10</v>
      </c>
      <c r="B42" s="35" t="s">
        <v>407</v>
      </c>
      <c r="C42" s="36">
        <v>2011.0</v>
      </c>
      <c r="D42" s="35">
        <v>1.0</v>
      </c>
      <c r="E42" s="35">
        <v>12.0</v>
      </c>
      <c r="F42" s="36">
        <v>3.72820503</v>
      </c>
    </row>
    <row r="43">
      <c r="A43" s="37" t="s">
        <v>11</v>
      </c>
      <c r="B43" s="35" t="s">
        <v>406</v>
      </c>
      <c r="C43" s="36">
        <v>2011.0</v>
      </c>
      <c r="D43" s="35">
        <v>1.0</v>
      </c>
      <c r="E43" s="35">
        <v>12.0</v>
      </c>
      <c r="F43" s="36">
        <v>129.382435</v>
      </c>
    </row>
    <row r="44">
      <c r="A44" s="37" t="s">
        <v>12</v>
      </c>
      <c r="B44" s="35" t="s">
        <v>405</v>
      </c>
      <c r="C44" s="36">
        <v>2011.0</v>
      </c>
      <c r="D44" s="35">
        <v>1.0</v>
      </c>
      <c r="E44" s="35">
        <v>12.0</v>
      </c>
      <c r="F44" s="36">
        <v>12.1560962</v>
      </c>
    </row>
    <row r="45">
      <c r="A45" s="37" t="s">
        <v>13</v>
      </c>
      <c r="B45" s="35" t="s">
        <v>410</v>
      </c>
      <c r="C45" s="36">
        <v>2011.0</v>
      </c>
      <c r="D45" s="35">
        <v>1.0</v>
      </c>
      <c r="E45" s="35">
        <v>12.0</v>
      </c>
      <c r="F45" s="36">
        <v>63.0434757</v>
      </c>
    </row>
    <row r="46">
      <c r="A46" s="37" t="s">
        <v>14</v>
      </c>
      <c r="B46" s="35" t="s">
        <v>412</v>
      </c>
      <c r="C46" s="36">
        <v>2011.0</v>
      </c>
      <c r="D46" s="35">
        <v>1.0</v>
      </c>
      <c r="E46" s="35">
        <v>12.0</v>
      </c>
      <c r="F46" s="36">
        <v>10.8953111</v>
      </c>
    </row>
    <row r="47">
      <c r="A47" s="37" t="s">
        <v>15</v>
      </c>
      <c r="B47" s="35" t="s">
        <v>411</v>
      </c>
      <c r="C47" s="36">
        <v>2011.0</v>
      </c>
      <c r="D47" s="35">
        <v>1.0</v>
      </c>
      <c r="E47" s="35">
        <v>12.0</v>
      </c>
      <c r="F47" s="36">
        <v>69.1679349</v>
      </c>
    </row>
    <row r="48">
      <c r="A48" s="37" t="s">
        <v>16</v>
      </c>
      <c r="B48" s="35" t="s">
        <v>413</v>
      </c>
      <c r="C48" s="36">
        <v>2011.0</v>
      </c>
      <c r="D48" s="35">
        <v>1.0</v>
      </c>
      <c r="E48" s="35">
        <v>12.0</v>
      </c>
      <c r="F48" s="36">
        <v>7.69228806</v>
      </c>
    </row>
    <row r="49">
      <c r="A49" s="37" t="s">
        <v>17</v>
      </c>
      <c r="B49" s="35" t="s">
        <v>414</v>
      </c>
      <c r="C49" s="36">
        <v>2011.0</v>
      </c>
      <c r="D49" s="35">
        <v>1.0</v>
      </c>
      <c r="E49" s="35">
        <v>12.0</v>
      </c>
      <c r="F49" s="36">
        <v>20.1820529</v>
      </c>
    </row>
    <row r="50">
      <c r="A50" s="37" t="s">
        <v>18</v>
      </c>
      <c r="B50" s="35" t="s">
        <v>415</v>
      </c>
      <c r="C50" s="36">
        <v>2011.0</v>
      </c>
      <c r="D50" s="35">
        <v>1.0</v>
      </c>
      <c r="E50" s="35">
        <v>12.0</v>
      </c>
      <c r="F50" s="36">
        <v>16.770941</v>
      </c>
    </row>
    <row r="51">
      <c r="A51" s="37" t="s">
        <v>19</v>
      </c>
      <c r="B51" s="35" t="s">
        <v>416</v>
      </c>
      <c r="C51" s="36">
        <v>2011.0</v>
      </c>
      <c r="D51" s="35">
        <v>1.0</v>
      </c>
      <c r="E51" s="35">
        <v>12.0</v>
      </c>
      <c r="F51" s="36">
        <v>19.0823339</v>
      </c>
    </row>
    <row r="52">
      <c r="A52" s="37" t="s">
        <v>20</v>
      </c>
      <c r="B52" s="35" t="s">
        <v>417</v>
      </c>
      <c r="C52" s="36">
        <v>2011.0</v>
      </c>
      <c r="D52" s="35">
        <v>1.0</v>
      </c>
      <c r="E52" s="35">
        <v>12.0</v>
      </c>
      <c r="F52" s="36">
        <v>24.9683378</v>
      </c>
    </row>
    <row r="53">
      <c r="A53" s="37" t="s">
        <v>21</v>
      </c>
      <c r="B53" s="35" t="s">
        <v>419</v>
      </c>
      <c r="C53" s="36">
        <v>2011.0</v>
      </c>
      <c r="D53" s="35">
        <v>1.0</v>
      </c>
      <c r="E53" s="35">
        <v>12.0</v>
      </c>
      <c r="F53" s="36">
        <v>52.6036098</v>
      </c>
    </row>
    <row r="54">
      <c r="A54" s="37" t="s">
        <v>22</v>
      </c>
      <c r="B54" s="35" t="s">
        <v>420</v>
      </c>
      <c r="C54" s="36">
        <v>2011.0</v>
      </c>
      <c r="D54" s="35">
        <v>1.0</v>
      </c>
      <c r="E54" s="35">
        <v>12.0</v>
      </c>
      <c r="F54" s="36">
        <v>45.2701728</v>
      </c>
    </row>
    <row r="55">
      <c r="A55" s="37" t="s">
        <v>23</v>
      </c>
      <c r="B55" s="35" t="s">
        <v>421</v>
      </c>
      <c r="C55" s="36">
        <v>2011.0</v>
      </c>
      <c r="D55" s="35">
        <v>1.0</v>
      </c>
      <c r="E55" s="35">
        <v>12.0</v>
      </c>
      <c r="F55" s="36">
        <v>17.4245628</v>
      </c>
    </row>
    <row r="56">
      <c r="A56" s="37" t="s">
        <v>24</v>
      </c>
      <c r="B56" s="35" t="s">
        <v>422</v>
      </c>
      <c r="C56" s="36">
        <v>2011.0</v>
      </c>
      <c r="D56" s="35">
        <v>1.0</v>
      </c>
      <c r="E56" s="35">
        <v>12.0</v>
      </c>
      <c r="F56" s="36">
        <v>7.31272439</v>
      </c>
    </row>
    <row r="57">
      <c r="A57" s="37" t="s">
        <v>25</v>
      </c>
      <c r="B57" s="35" t="s">
        <v>423</v>
      </c>
      <c r="C57" s="36">
        <v>2011.0</v>
      </c>
      <c r="D57" s="35">
        <v>1.0</v>
      </c>
      <c r="E57" s="35">
        <v>12.0</v>
      </c>
      <c r="F57" s="36">
        <v>5.76455444</v>
      </c>
    </row>
    <row r="58">
      <c r="A58" s="37" t="s">
        <v>26</v>
      </c>
      <c r="B58" s="35" t="s">
        <v>424</v>
      </c>
      <c r="C58" s="36">
        <v>2011.0</v>
      </c>
      <c r="D58" s="35">
        <v>1.0</v>
      </c>
      <c r="E58" s="35">
        <v>12.0</v>
      </c>
      <c r="F58" s="36">
        <v>11.9424681</v>
      </c>
    </row>
    <row r="59">
      <c r="A59" s="37" t="s">
        <v>27</v>
      </c>
      <c r="B59" s="35" t="s">
        <v>426</v>
      </c>
      <c r="C59" s="36">
        <v>2011.0</v>
      </c>
      <c r="D59" s="35">
        <v>1.0</v>
      </c>
      <c r="E59" s="35">
        <v>12.0</v>
      </c>
      <c r="F59" s="36">
        <v>13.6995221</v>
      </c>
    </row>
    <row r="60">
      <c r="A60" s="37" t="s">
        <v>28</v>
      </c>
      <c r="B60" s="35" t="s">
        <v>425</v>
      </c>
      <c r="C60" s="36">
        <v>2011.0</v>
      </c>
      <c r="D60" s="35">
        <v>1.0</v>
      </c>
      <c r="E60" s="35">
        <v>12.0</v>
      </c>
      <c r="F60" s="36">
        <v>69.8973282</v>
      </c>
    </row>
    <row r="61">
      <c r="A61" s="37" t="s">
        <v>29</v>
      </c>
      <c r="B61" s="35" t="s">
        <v>427</v>
      </c>
      <c r="C61" s="36">
        <v>2011.0</v>
      </c>
      <c r="D61" s="35">
        <v>1.0</v>
      </c>
      <c r="E61" s="35">
        <v>12.0</v>
      </c>
      <c r="F61" s="36">
        <v>19.8724278</v>
      </c>
    </row>
    <row r="62">
      <c r="A62" s="37" t="s">
        <v>30</v>
      </c>
      <c r="B62" s="35" t="s">
        <v>428</v>
      </c>
      <c r="C62" s="36">
        <v>2011.0</v>
      </c>
      <c r="D62" s="35">
        <v>1.0</v>
      </c>
      <c r="E62" s="35">
        <v>12.0</v>
      </c>
      <c r="F62" s="36">
        <v>10.0095265</v>
      </c>
    </row>
    <row r="63">
      <c r="A63" s="37" t="s">
        <v>31</v>
      </c>
      <c r="B63" s="35" t="s">
        <v>429</v>
      </c>
      <c r="C63" s="36">
        <v>2011.0</v>
      </c>
      <c r="D63" s="35">
        <v>1.0</v>
      </c>
      <c r="E63" s="35">
        <v>12.0</v>
      </c>
      <c r="F63" s="36">
        <v>32.2149723</v>
      </c>
    </row>
    <row r="64">
      <c r="A64" s="37" t="s">
        <v>32</v>
      </c>
      <c r="B64" s="35" t="s">
        <v>430</v>
      </c>
      <c r="C64" s="36">
        <v>2011.0</v>
      </c>
      <c r="D64" s="35">
        <v>1.0</v>
      </c>
      <c r="E64" s="35">
        <v>12.0</v>
      </c>
      <c r="F64" s="36">
        <v>7.19431004</v>
      </c>
    </row>
    <row r="65">
      <c r="A65" s="37" t="s">
        <v>33</v>
      </c>
      <c r="B65" s="35" t="s">
        <v>431</v>
      </c>
      <c r="C65" s="36">
        <v>2011.0</v>
      </c>
      <c r="D65" s="35">
        <v>1.0</v>
      </c>
      <c r="E65" s="35">
        <v>12.0</v>
      </c>
      <c r="F65" s="36">
        <v>12.7267914</v>
      </c>
    </row>
    <row r="66">
      <c r="A66" s="37" t="s">
        <v>34</v>
      </c>
      <c r="B66" s="35" t="s">
        <v>432</v>
      </c>
      <c r="C66" s="36">
        <v>2011.0</v>
      </c>
      <c r="D66" s="35">
        <v>1.0</v>
      </c>
      <c r="E66" s="35">
        <v>12.0</v>
      </c>
      <c r="F66" s="36">
        <v>2.63904007</v>
      </c>
    </row>
    <row r="67">
      <c r="A67" s="37" t="s">
        <v>35</v>
      </c>
      <c r="B67" s="35" t="s">
        <v>433</v>
      </c>
      <c r="C67" s="36">
        <v>2011.0</v>
      </c>
      <c r="D67" s="35">
        <v>1.0</v>
      </c>
      <c r="E67" s="35">
        <v>12.0</v>
      </c>
      <c r="F67" s="36">
        <v>18.9045898</v>
      </c>
    </row>
    <row r="68">
      <c r="A68" s="37" t="s">
        <v>3</v>
      </c>
      <c r="B68" s="35" t="s">
        <v>418</v>
      </c>
      <c r="C68" s="36">
        <v>2012.0</v>
      </c>
      <c r="D68" s="35">
        <v>1.0</v>
      </c>
      <c r="E68" s="35">
        <v>12.0</v>
      </c>
      <c r="F68" s="36">
        <v>22.1401492</v>
      </c>
    </row>
    <row r="69">
      <c r="A69" s="37" t="s">
        <v>4</v>
      </c>
      <c r="B69" s="35" t="s">
        <v>401</v>
      </c>
      <c r="C69" s="36">
        <v>2012.0</v>
      </c>
      <c r="D69" s="35">
        <v>1.0</v>
      </c>
      <c r="E69" s="35">
        <v>12.0</v>
      </c>
      <c r="F69" s="36">
        <v>3.59355173</v>
      </c>
    </row>
    <row r="70">
      <c r="A70" s="37" t="s">
        <v>5</v>
      </c>
      <c r="B70" s="35" t="s">
        <v>402</v>
      </c>
      <c r="C70" s="36">
        <v>2012.0</v>
      </c>
      <c r="D70" s="35">
        <v>1.0</v>
      </c>
      <c r="E70" s="35">
        <v>12.0</v>
      </c>
      <c r="F70" s="36">
        <v>17.8132612</v>
      </c>
    </row>
    <row r="71">
      <c r="A71" s="37" t="s">
        <v>6</v>
      </c>
      <c r="B71" s="35" t="s">
        <v>403</v>
      </c>
      <c r="C71" s="36">
        <v>2012.0</v>
      </c>
      <c r="D71" s="35">
        <v>1.0</v>
      </c>
      <c r="E71" s="35">
        <v>12.0</v>
      </c>
      <c r="F71" s="36">
        <v>5.49313507</v>
      </c>
    </row>
    <row r="72">
      <c r="A72" s="37" t="s">
        <v>7</v>
      </c>
      <c r="B72" s="35" t="s">
        <v>404</v>
      </c>
      <c r="C72" s="36">
        <v>2012.0</v>
      </c>
      <c r="D72" s="35">
        <v>1.0</v>
      </c>
      <c r="E72" s="35">
        <v>12.0</v>
      </c>
      <c r="F72" s="36">
        <v>9.25791986</v>
      </c>
    </row>
    <row r="73">
      <c r="A73" s="37" t="s">
        <v>8</v>
      </c>
      <c r="B73" s="35" t="s">
        <v>408</v>
      </c>
      <c r="C73" s="36">
        <v>2012.0</v>
      </c>
      <c r="D73" s="35">
        <v>1.0</v>
      </c>
      <c r="E73" s="35">
        <v>12.0</v>
      </c>
      <c r="F73" s="36">
        <v>40.3695344</v>
      </c>
    </row>
    <row r="74">
      <c r="A74" s="37" t="s">
        <v>9</v>
      </c>
      <c r="B74" s="35" t="s">
        <v>409</v>
      </c>
      <c r="C74" s="36">
        <v>2012.0</v>
      </c>
      <c r="D74" s="35">
        <v>1.0</v>
      </c>
      <c r="E74" s="35">
        <v>12.0</v>
      </c>
      <c r="F74" s="36">
        <v>38.763035</v>
      </c>
    </row>
    <row r="75">
      <c r="A75" s="37" t="s">
        <v>10</v>
      </c>
      <c r="B75" s="35" t="s">
        <v>407</v>
      </c>
      <c r="C75" s="36">
        <v>2012.0</v>
      </c>
      <c r="D75" s="35">
        <v>1.0</v>
      </c>
      <c r="E75" s="35">
        <v>12.0</v>
      </c>
      <c r="F75" s="36">
        <v>7.67051254</v>
      </c>
    </row>
    <row r="76">
      <c r="A76" s="37" t="s">
        <v>11</v>
      </c>
      <c r="B76" s="35" t="s">
        <v>406</v>
      </c>
      <c r="C76" s="36">
        <v>2012.0</v>
      </c>
      <c r="D76" s="35">
        <v>1.0</v>
      </c>
      <c r="E76" s="35">
        <v>12.0</v>
      </c>
      <c r="F76" s="36">
        <v>78.8754613</v>
      </c>
    </row>
    <row r="77">
      <c r="A77" s="37" t="s">
        <v>12</v>
      </c>
      <c r="B77" s="35" t="s">
        <v>405</v>
      </c>
      <c r="C77" s="36">
        <v>2012.0</v>
      </c>
      <c r="D77" s="35">
        <v>1.0</v>
      </c>
      <c r="E77" s="35">
        <v>12.0</v>
      </c>
      <c r="F77" s="36">
        <v>11.9455179</v>
      </c>
    </row>
    <row r="78">
      <c r="A78" s="37" t="s">
        <v>13</v>
      </c>
      <c r="B78" s="35" t="s">
        <v>410</v>
      </c>
      <c r="C78" s="36">
        <v>2012.0</v>
      </c>
      <c r="D78" s="35">
        <v>1.0</v>
      </c>
      <c r="E78" s="35">
        <v>12.0</v>
      </c>
      <c r="F78" s="36">
        <v>48.0028031</v>
      </c>
    </row>
    <row r="79">
      <c r="A79" s="37" t="s">
        <v>14</v>
      </c>
      <c r="B79" s="35" t="s">
        <v>412</v>
      </c>
      <c r="C79" s="36">
        <v>2012.0</v>
      </c>
      <c r="D79" s="35">
        <v>1.0</v>
      </c>
      <c r="E79" s="35">
        <v>12.0</v>
      </c>
      <c r="F79" s="36">
        <v>11.9374103</v>
      </c>
    </row>
    <row r="80">
      <c r="A80" s="37" t="s">
        <v>15</v>
      </c>
      <c r="B80" s="35" t="s">
        <v>411</v>
      </c>
      <c r="C80" s="36">
        <v>2012.0</v>
      </c>
      <c r="D80" s="35">
        <v>1.0</v>
      </c>
      <c r="E80" s="35">
        <v>12.0</v>
      </c>
      <c r="F80" s="36">
        <v>74.983762</v>
      </c>
    </row>
    <row r="81">
      <c r="A81" s="37" t="s">
        <v>16</v>
      </c>
      <c r="B81" s="35" t="s">
        <v>413</v>
      </c>
      <c r="C81" s="36">
        <v>2012.0</v>
      </c>
      <c r="D81" s="35">
        <v>1.0</v>
      </c>
      <c r="E81" s="35">
        <v>12.0</v>
      </c>
      <c r="F81" s="36">
        <v>5.80890843</v>
      </c>
    </row>
    <row r="82">
      <c r="A82" s="37" t="s">
        <v>17</v>
      </c>
      <c r="B82" s="35" t="s">
        <v>414</v>
      </c>
      <c r="C82" s="36">
        <v>2012.0</v>
      </c>
      <c r="D82" s="35">
        <v>1.0</v>
      </c>
      <c r="E82" s="35">
        <v>12.0</v>
      </c>
      <c r="F82" s="36">
        <v>20.2836012</v>
      </c>
    </row>
    <row r="83">
      <c r="A83" s="37" t="s">
        <v>18</v>
      </c>
      <c r="B83" s="35" t="s">
        <v>415</v>
      </c>
      <c r="C83" s="36">
        <v>2012.0</v>
      </c>
      <c r="D83" s="35">
        <v>1.0</v>
      </c>
      <c r="E83" s="35">
        <v>12.0</v>
      </c>
      <c r="F83" s="36">
        <v>18.3078139</v>
      </c>
    </row>
    <row r="84">
      <c r="A84" s="37" t="s">
        <v>19</v>
      </c>
      <c r="B84" s="35" t="s">
        <v>416</v>
      </c>
      <c r="C84" s="36">
        <v>2012.0</v>
      </c>
      <c r="D84" s="35">
        <v>1.0</v>
      </c>
      <c r="E84" s="35">
        <v>12.0</v>
      </c>
      <c r="F84" s="36">
        <v>18.2376679</v>
      </c>
    </row>
    <row r="85">
      <c r="A85" s="37" t="s">
        <v>20</v>
      </c>
      <c r="B85" s="35" t="s">
        <v>417</v>
      </c>
      <c r="C85" s="36">
        <v>2012.0</v>
      </c>
      <c r="D85" s="35">
        <v>1.0</v>
      </c>
      <c r="E85" s="35">
        <v>12.0</v>
      </c>
      <c r="F85" s="36">
        <v>36.1689776</v>
      </c>
    </row>
    <row r="86">
      <c r="A86" s="37" t="s">
        <v>21</v>
      </c>
      <c r="B86" s="35" t="s">
        <v>419</v>
      </c>
      <c r="C86" s="36">
        <v>2012.0</v>
      </c>
      <c r="D86" s="35">
        <v>1.0</v>
      </c>
      <c r="E86" s="35">
        <v>12.0</v>
      </c>
      <c r="F86" s="36">
        <v>25.0724021</v>
      </c>
    </row>
    <row r="87">
      <c r="A87" s="37" t="s">
        <v>22</v>
      </c>
      <c r="B87" s="35" t="s">
        <v>420</v>
      </c>
      <c r="C87" s="36">
        <v>2012.0</v>
      </c>
      <c r="D87" s="35">
        <v>1.0</v>
      </c>
      <c r="E87" s="35">
        <v>12.0</v>
      </c>
      <c r="F87" s="36">
        <v>37.334618</v>
      </c>
    </row>
    <row r="88">
      <c r="A88" s="37" t="s">
        <v>23</v>
      </c>
      <c r="B88" s="35" t="s">
        <v>421</v>
      </c>
      <c r="C88" s="36">
        <v>2012.0</v>
      </c>
      <c r="D88" s="35">
        <v>1.0</v>
      </c>
      <c r="E88" s="35">
        <v>12.0</v>
      </c>
      <c r="F88" s="36">
        <v>17.5793556</v>
      </c>
    </row>
    <row r="89">
      <c r="A89" s="37" t="s">
        <v>24</v>
      </c>
      <c r="B89" s="35" t="s">
        <v>422</v>
      </c>
      <c r="C89" s="36">
        <v>2012.0</v>
      </c>
      <c r="D89" s="35">
        <v>1.0</v>
      </c>
      <c r="E89" s="35">
        <v>12.0</v>
      </c>
      <c r="F89" s="36">
        <v>7.67020684</v>
      </c>
    </row>
    <row r="90">
      <c r="A90" s="37" t="s">
        <v>25</v>
      </c>
      <c r="B90" s="35" t="s">
        <v>423</v>
      </c>
      <c r="C90" s="36">
        <v>2012.0</v>
      </c>
      <c r="D90" s="35">
        <v>1.0</v>
      </c>
      <c r="E90" s="35">
        <v>12.0</v>
      </c>
      <c r="F90" s="36">
        <v>5.77712074</v>
      </c>
    </row>
    <row r="91">
      <c r="A91" s="37" t="s">
        <v>26</v>
      </c>
      <c r="B91" s="35" t="s">
        <v>424</v>
      </c>
      <c r="C91" s="36">
        <v>2012.0</v>
      </c>
      <c r="D91" s="35">
        <v>1.0</v>
      </c>
      <c r="E91" s="35">
        <v>12.0</v>
      </c>
      <c r="F91" s="36">
        <v>10.9565962</v>
      </c>
    </row>
    <row r="92">
      <c r="A92" s="37" t="s">
        <v>27</v>
      </c>
      <c r="B92" s="35" t="s">
        <v>426</v>
      </c>
      <c r="C92" s="36">
        <v>2012.0</v>
      </c>
      <c r="D92" s="35">
        <v>1.0</v>
      </c>
      <c r="E92" s="35">
        <v>12.0</v>
      </c>
      <c r="F92" s="36">
        <v>16.8844099</v>
      </c>
    </row>
    <row r="93">
      <c r="A93" s="37" t="s">
        <v>28</v>
      </c>
      <c r="B93" s="35" t="s">
        <v>425</v>
      </c>
      <c r="C93" s="36">
        <v>2012.0</v>
      </c>
      <c r="D93" s="35">
        <v>1.0</v>
      </c>
      <c r="E93" s="35">
        <v>12.0</v>
      </c>
      <c r="F93" s="36">
        <v>48.2389498</v>
      </c>
    </row>
    <row r="94">
      <c r="A94" s="37" t="s">
        <v>29</v>
      </c>
      <c r="B94" s="35" t="s">
        <v>427</v>
      </c>
      <c r="C94" s="36">
        <v>2012.0</v>
      </c>
      <c r="D94" s="35">
        <v>1.0</v>
      </c>
      <c r="E94" s="35">
        <v>12.0</v>
      </c>
      <c r="F94" s="36">
        <v>18.9468715</v>
      </c>
    </row>
    <row r="95">
      <c r="A95" s="37" t="s">
        <v>30</v>
      </c>
      <c r="B95" s="35" t="s">
        <v>428</v>
      </c>
      <c r="C95" s="36">
        <v>2012.0</v>
      </c>
      <c r="D95" s="35">
        <v>1.0</v>
      </c>
      <c r="E95" s="35">
        <v>12.0</v>
      </c>
      <c r="F95" s="36">
        <v>8.35351027</v>
      </c>
    </row>
    <row r="96">
      <c r="A96" s="37" t="s">
        <v>31</v>
      </c>
      <c r="B96" s="35" t="s">
        <v>429</v>
      </c>
      <c r="C96" s="36">
        <v>2012.0</v>
      </c>
      <c r="D96" s="35">
        <v>1.0</v>
      </c>
      <c r="E96" s="35">
        <v>12.0</v>
      </c>
      <c r="F96" s="36">
        <v>46.1253522</v>
      </c>
    </row>
    <row r="97">
      <c r="A97" s="37" t="s">
        <v>32</v>
      </c>
      <c r="B97" s="35" t="s">
        <v>430</v>
      </c>
      <c r="C97" s="36">
        <v>2012.0</v>
      </c>
      <c r="D97" s="35">
        <v>1.0</v>
      </c>
      <c r="E97" s="35">
        <v>12.0</v>
      </c>
      <c r="F97" s="36">
        <v>6.08455092</v>
      </c>
    </row>
    <row r="98">
      <c r="A98" s="37" t="s">
        <v>33</v>
      </c>
      <c r="B98" s="35" t="s">
        <v>431</v>
      </c>
      <c r="C98" s="36">
        <v>2012.0</v>
      </c>
      <c r="D98" s="35">
        <v>1.0</v>
      </c>
      <c r="E98" s="35">
        <v>12.0</v>
      </c>
      <c r="F98" s="36">
        <v>12.7964886</v>
      </c>
    </row>
    <row r="99">
      <c r="A99" s="37" t="s">
        <v>34</v>
      </c>
      <c r="B99" s="35" t="s">
        <v>432</v>
      </c>
      <c r="C99" s="36">
        <v>2012.0</v>
      </c>
      <c r="D99" s="35">
        <v>1.0</v>
      </c>
      <c r="E99" s="35">
        <v>12.0</v>
      </c>
      <c r="F99" s="36">
        <v>2.00767913</v>
      </c>
    </row>
    <row r="100">
      <c r="A100" s="37" t="s">
        <v>35</v>
      </c>
      <c r="B100" s="35" t="s">
        <v>433</v>
      </c>
      <c r="C100" s="36">
        <v>2012.0</v>
      </c>
      <c r="D100" s="35">
        <v>1.0</v>
      </c>
      <c r="E100" s="35">
        <v>12.0</v>
      </c>
      <c r="F100" s="36">
        <v>29.8405332</v>
      </c>
    </row>
    <row r="101">
      <c r="A101" s="37" t="s">
        <v>3</v>
      </c>
      <c r="B101" s="35" t="s">
        <v>418</v>
      </c>
      <c r="C101" s="36">
        <v>2013.0</v>
      </c>
      <c r="D101" s="35">
        <v>1.0</v>
      </c>
      <c r="E101" s="35">
        <v>12.0</v>
      </c>
      <c r="F101" s="36">
        <v>19.4079189</v>
      </c>
    </row>
    <row r="102">
      <c r="A102" s="37" t="s">
        <v>4</v>
      </c>
      <c r="B102" s="35" t="s">
        <v>401</v>
      </c>
      <c r="C102" s="36">
        <v>2013.0</v>
      </c>
      <c r="D102" s="35">
        <v>1.0</v>
      </c>
      <c r="E102" s="35">
        <v>12.0</v>
      </c>
      <c r="F102" s="36">
        <v>3.51674321</v>
      </c>
    </row>
    <row r="103">
      <c r="A103" s="37" t="s">
        <v>5</v>
      </c>
      <c r="B103" s="35" t="s">
        <v>402</v>
      </c>
      <c r="C103" s="36">
        <v>2013.0</v>
      </c>
      <c r="D103" s="35">
        <v>1.0</v>
      </c>
      <c r="E103" s="35">
        <v>12.0</v>
      </c>
      <c r="F103" s="36">
        <v>23.2515064</v>
      </c>
    </row>
    <row r="104">
      <c r="A104" s="37" t="s">
        <v>6</v>
      </c>
      <c r="B104" s="35" t="s">
        <v>403</v>
      </c>
      <c r="C104" s="36">
        <v>2013.0</v>
      </c>
      <c r="D104" s="35">
        <v>1.0</v>
      </c>
      <c r="E104" s="35">
        <v>12.0</v>
      </c>
      <c r="F104" s="36">
        <v>6.81214707</v>
      </c>
    </row>
    <row r="105">
      <c r="A105" s="37" t="s">
        <v>7</v>
      </c>
      <c r="B105" s="35" t="s">
        <v>404</v>
      </c>
      <c r="C105" s="36">
        <v>2013.0</v>
      </c>
      <c r="D105" s="35">
        <v>1.0</v>
      </c>
      <c r="E105" s="35">
        <v>12.0</v>
      </c>
      <c r="F105" s="36">
        <v>8.0613663</v>
      </c>
    </row>
    <row r="106">
      <c r="A106" s="37" t="s">
        <v>8</v>
      </c>
      <c r="B106" s="35" t="s">
        <v>408</v>
      </c>
      <c r="C106" s="36">
        <v>2013.0</v>
      </c>
      <c r="D106" s="35">
        <v>1.0</v>
      </c>
      <c r="E106" s="35">
        <v>12.0</v>
      </c>
      <c r="F106" s="36">
        <v>27.4285777</v>
      </c>
    </row>
    <row r="107">
      <c r="A107" s="37" t="s">
        <v>9</v>
      </c>
      <c r="B107" s="35" t="s">
        <v>409</v>
      </c>
      <c r="C107" s="36">
        <v>2013.0</v>
      </c>
      <c r="D107" s="35">
        <v>1.0</v>
      </c>
      <c r="E107" s="35">
        <v>12.0</v>
      </c>
      <c r="F107" s="36">
        <v>32.3007154</v>
      </c>
    </row>
    <row r="108">
      <c r="A108" s="37" t="s">
        <v>10</v>
      </c>
      <c r="B108" s="35" t="s">
        <v>407</v>
      </c>
      <c r="C108" s="36">
        <v>2013.0</v>
      </c>
      <c r="D108" s="35">
        <v>1.0</v>
      </c>
      <c r="E108" s="35">
        <v>12.0</v>
      </c>
      <c r="F108" s="36">
        <v>9.50723352</v>
      </c>
    </row>
    <row r="109">
      <c r="A109" s="37" t="s">
        <v>11</v>
      </c>
      <c r="B109" s="35" t="s">
        <v>406</v>
      </c>
      <c r="C109" s="36">
        <v>2013.0</v>
      </c>
      <c r="D109" s="35">
        <v>1.0</v>
      </c>
      <c r="E109" s="35">
        <v>12.0</v>
      </c>
      <c r="F109" s="36">
        <v>60.1452113</v>
      </c>
    </row>
    <row r="110">
      <c r="A110" s="37" t="s">
        <v>12</v>
      </c>
      <c r="B110" s="35" t="s">
        <v>405</v>
      </c>
      <c r="C110" s="36">
        <v>2013.0</v>
      </c>
      <c r="D110" s="35">
        <v>1.0</v>
      </c>
      <c r="E110" s="35">
        <v>12.0</v>
      </c>
      <c r="F110" s="36">
        <v>12.1914445</v>
      </c>
    </row>
    <row r="111">
      <c r="A111" s="37" t="s">
        <v>13</v>
      </c>
      <c r="B111" s="35" t="s">
        <v>410</v>
      </c>
      <c r="C111" s="36">
        <v>2013.0</v>
      </c>
      <c r="D111" s="35">
        <v>1.0</v>
      </c>
      <c r="E111" s="35">
        <v>12.0</v>
      </c>
      <c r="F111" s="36">
        <v>27.2324413</v>
      </c>
    </row>
    <row r="112">
      <c r="A112" s="37" t="s">
        <v>14</v>
      </c>
      <c r="B112" s="35" t="s">
        <v>412</v>
      </c>
      <c r="C112" s="36">
        <v>2013.0</v>
      </c>
      <c r="D112" s="35">
        <v>1.0</v>
      </c>
      <c r="E112" s="35">
        <v>12.0</v>
      </c>
      <c r="F112" s="36">
        <v>12.0869579</v>
      </c>
    </row>
    <row r="113">
      <c r="A113" s="37" t="s">
        <v>15</v>
      </c>
      <c r="B113" s="35" t="s">
        <v>411</v>
      </c>
      <c r="C113" s="36">
        <v>2013.0</v>
      </c>
      <c r="D113" s="35">
        <v>1.0</v>
      </c>
      <c r="E113" s="35">
        <v>12.0</v>
      </c>
      <c r="F113" s="36">
        <v>64.1178488</v>
      </c>
    </row>
    <row r="114">
      <c r="A114" s="37" t="s">
        <v>16</v>
      </c>
      <c r="B114" s="35" t="s">
        <v>413</v>
      </c>
      <c r="C114" s="36">
        <v>2013.0</v>
      </c>
      <c r="D114" s="35">
        <v>1.0</v>
      </c>
      <c r="E114" s="35">
        <v>12.0</v>
      </c>
      <c r="F114" s="36">
        <v>5.89862558</v>
      </c>
    </row>
    <row r="115">
      <c r="A115" s="37" t="s">
        <v>17</v>
      </c>
      <c r="B115" s="35" t="s">
        <v>414</v>
      </c>
      <c r="C115" s="36">
        <v>2013.0</v>
      </c>
      <c r="D115" s="35">
        <v>1.0</v>
      </c>
      <c r="E115" s="35">
        <v>12.0</v>
      </c>
      <c r="F115" s="36">
        <v>19.1244025</v>
      </c>
    </row>
    <row r="116">
      <c r="A116" s="37" t="s">
        <v>18</v>
      </c>
      <c r="B116" s="35" t="s">
        <v>415</v>
      </c>
      <c r="C116" s="36">
        <v>2013.0</v>
      </c>
      <c r="D116" s="35">
        <v>1.0</v>
      </c>
      <c r="E116" s="35">
        <v>12.0</v>
      </c>
      <c r="F116" s="36">
        <v>20.5655329</v>
      </c>
    </row>
    <row r="117">
      <c r="A117" s="37" t="s">
        <v>19</v>
      </c>
      <c r="B117" s="35" t="s">
        <v>416</v>
      </c>
      <c r="C117" s="36">
        <v>2013.0</v>
      </c>
      <c r="D117" s="35">
        <v>1.0</v>
      </c>
      <c r="E117" s="35">
        <v>12.0</v>
      </c>
      <c r="F117" s="36">
        <v>20.1213303</v>
      </c>
    </row>
    <row r="118">
      <c r="A118" s="37" t="s">
        <v>20</v>
      </c>
      <c r="B118" s="35" t="s">
        <v>417</v>
      </c>
      <c r="C118" s="36">
        <v>2013.0</v>
      </c>
      <c r="D118" s="35">
        <v>1.0</v>
      </c>
      <c r="E118" s="35">
        <v>12.0</v>
      </c>
      <c r="F118" s="36">
        <v>33.4185711</v>
      </c>
    </row>
    <row r="119">
      <c r="A119" s="37" t="s">
        <v>21</v>
      </c>
      <c r="B119" s="35" t="s">
        <v>419</v>
      </c>
      <c r="C119" s="36">
        <v>2013.0</v>
      </c>
      <c r="D119" s="35">
        <v>1.0</v>
      </c>
      <c r="E119" s="35">
        <v>12.0</v>
      </c>
      <c r="F119" s="36">
        <v>19.3755033</v>
      </c>
    </row>
    <row r="120">
      <c r="A120" s="37" t="s">
        <v>22</v>
      </c>
      <c r="B120" s="35" t="s">
        <v>420</v>
      </c>
      <c r="C120" s="36">
        <v>2013.0</v>
      </c>
      <c r="D120" s="35">
        <v>1.0</v>
      </c>
      <c r="E120" s="35">
        <v>12.0</v>
      </c>
      <c r="F120" s="36">
        <v>18.4916745</v>
      </c>
    </row>
    <row r="121">
      <c r="A121" s="37" t="s">
        <v>23</v>
      </c>
      <c r="B121" s="35" t="s">
        <v>421</v>
      </c>
      <c r="C121" s="36">
        <v>2013.0</v>
      </c>
      <c r="D121" s="35">
        <v>1.0</v>
      </c>
      <c r="E121" s="35">
        <v>12.0</v>
      </c>
      <c r="F121" s="36">
        <v>19.1051518</v>
      </c>
    </row>
    <row r="122">
      <c r="A122" s="37" t="s">
        <v>24</v>
      </c>
      <c r="B122" s="35" t="s">
        <v>422</v>
      </c>
      <c r="C122" s="36">
        <v>2013.0</v>
      </c>
      <c r="D122" s="35">
        <v>1.0</v>
      </c>
      <c r="E122" s="35">
        <v>12.0</v>
      </c>
      <c r="F122" s="36">
        <v>9.06737565</v>
      </c>
    </row>
    <row r="123">
      <c r="A123" s="37" t="s">
        <v>25</v>
      </c>
      <c r="B123" s="35" t="s">
        <v>423</v>
      </c>
      <c r="C123" s="36">
        <v>2013.0</v>
      </c>
      <c r="D123" s="35">
        <v>1.0</v>
      </c>
      <c r="E123" s="35">
        <v>12.0</v>
      </c>
      <c r="F123" s="36">
        <v>5.9946421</v>
      </c>
    </row>
    <row r="124">
      <c r="A124" s="37" t="s">
        <v>26</v>
      </c>
      <c r="B124" s="35" t="s">
        <v>424</v>
      </c>
      <c r="C124" s="36">
        <v>2013.0</v>
      </c>
      <c r="D124" s="35">
        <v>1.0</v>
      </c>
      <c r="E124" s="35">
        <v>12.0</v>
      </c>
      <c r="F124" s="36">
        <v>11.3489469</v>
      </c>
    </row>
    <row r="125">
      <c r="A125" s="37" t="s">
        <v>27</v>
      </c>
      <c r="B125" s="35" t="s">
        <v>426</v>
      </c>
      <c r="C125" s="36">
        <v>2013.0</v>
      </c>
      <c r="D125" s="35">
        <v>1.0</v>
      </c>
      <c r="E125" s="35">
        <v>12.0</v>
      </c>
      <c r="F125" s="36">
        <v>11.1118756</v>
      </c>
    </row>
    <row r="126">
      <c r="A126" s="37" t="s">
        <v>28</v>
      </c>
      <c r="B126" s="35" t="s">
        <v>425</v>
      </c>
      <c r="C126" s="36">
        <v>2013.0</v>
      </c>
      <c r="D126" s="35">
        <v>1.0</v>
      </c>
      <c r="E126" s="35">
        <v>12.0</v>
      </c>
      <c r="F126" s="36">
        <v>41.5915377</v>
      </c>
    </row>
    <row r="127">
      <c r="A127" s="37" t="s">
        <v>29</v>
      </c>
      <c r="B127" s="35" t="s">
        <v>427</v>
      </c>
      <c r="C127" s="36">
        <v>2013.0</v>
      </c>
      <c r="D127" s="35">
        <v>1.0</v>
      </c>
      <c r="E127" s="35">
        <v>12.0</v>
      </c>
      <c r="F127" s="36">
        <v>23.4058916</v>
      </c>
    </row>
    <row r="128">
      <c r="A128" s="37" t="s">
        <v>30</v>
      </c>
      <c r="B128" s="35" t="s">
        <v>428</v>
      </c>
      <c r="C128" s="36">
        <v>2013.0</v>
      </c>
      <c r="D128" s="35">
        <v>1.0</v>
      </c>
      <c r="E128" s="35">
        <v>12.0</v>
      </c>
      <c r="F128" s="36">
        <v>10.3841546</v>
      </c>
    </row>
    <row r="129">
      <c r="A129" s="37" t="s">
        <v>31</v>
      </c>
      <c r="B129" s="35" t="s">
        <v>429</v>
      </c>
      <c r="C129" s="36">
        <v>2013.0</v>
      </c>
      <c r="D129" s="35">
        <v>1.0</v>
      </c>
      <c r="E129" s="35">
        <v>12.0</v>
      </c>
      <c r="F129" s="36">
        <v>25.7210667</v>
      </c>
    </row>
    <row r="130">
      <c r="A130" s="37" t="s">
        <v>32</v>
      </c>
      <c r="B130" s="35" t="s">
        <v>430</v>
      </c>
      <c r="C130" s="36">
        <v>2013.0</v>
      </c>
      <c r="D130" s="35">
        <v>1.0</v>
      </c>
      <c r="E130" s="35">
        <v>12.0</v>
      </c>
      <c r="F130" s="36">
        <v>7.25164317</v>
      </c>
    </row>
    <row r="131">
      <c r="A131" s="37" t="s">
        <v>33</v>
      </c>
      <c r="B131" s="35" t="s">
        <v>431</v>
      </c>
      <c r="C131" s="36">
        <v>2013.0</v>
      </c>
      <c r="D131" s="35">
        <v>1.0</v>
      </c>
      <c r="E131" s="35">
        <v>12.0</v>
      </c>
      <c r="F131" s="36">
        <v>9.4926613</v>
      </c>
    </row>
    <row r="132">
      <c r="A132" s="37" t="s">
        <v>34</v>
      </c>
      <c r="B132" s="35" t="s">
        <v>432</v>
      </c>
      <c r="C132" s="36">
        <v>2013.0</v>
      </c>
      <c r="D132" s="35">
        <v>1.0</v>
      </c>
      <c r="E132" s="35">
        <v>12.0</v>
      </c>
      <c r="F132" s="36">
        <v>2.36288629</v>
      </c>
    </row>
    <row r="133">
      <c r="A133" s="37" t="s">
        <v>35</v>
      </c>
      <c r="B133" s="35" t="s">
        <v>433</v>
      </c>
      <c r="C133" s="36">
        <v>2013.0</v>
      </c>
      <c r="D133" s="35">
        <v>1.0</v>
      </c>
      <c r="E133" s="35">
        <v>12.0</v>
      </c>
      <c r="F133" s="36">
        <v>27.385736</v>
      </c>
    </row>
    <row r="134">
      <c r="A134" s="37" t="s">
        <v>3</v>
      </c>
      <c r="B134" s="35" t="s">
        <v>418</v>
      </c>
      <c r="C134" s="36">
        <v>2014.0</v>
      </c>
      <c r="D134" s="35">
        <v>1.0</v>
      </c>
      <c r="E134" s="35">
        <v>12.0</v>
      </c>
      <c r="F134" s="36">
        <v>16.6252739</v>
      </c>
    </row>
    <row r="135">
      <c r="A135" s="37" t="s">
        <v>4</v>
      </c>
      <c r="B135" s="35" t="s">
        <v>401</v>
      </c>
      <c r="C135" s="36">
        <v>2014.0</v>
      </c>
      <c r="D135" s="35">
        <v>1.0</v>
      </c>
      <c r="E135" s="35">
        <v>12.0</v>
      </c>
      <c r="F135" s="36">
        <v>3.51958304</v>
      </c>
    </row>
    <row r="136">
      <c r="A136" s="37" t="s">
        <v>5</v>
      </c>
      <c r="B136" s="35" t="s">
        <v>402</v>
      </c>
      <c r="C136" s="36">
        <v>2014.0</v>
      </c>
      <c r="D136" s="35">
        <v>1.0</v>
      </c>
      <c r="E136" s="35">
        <v>12.0</v>
      </c>
      <c r="F136" s="36">
        <v>21.5000756</v>
      </c>
    </row>
    <row r="137">
      <c r="A137" s="37" t="s">
        <v>6</v>
      </c>
      <c r="B137" s="35" t="s">
        <v>403</v>
      </c>
      <c r="C137" s="36">
        <v>2014.0</v>
      </c>
      <c r="D137" s="35">
        <v>1.0</v>
      </c>
      <c r="E137" s="35">
        <v>12.0</v>
      </c>
      <c r="F137" s="36">
        <v>13.0245016</v>
      </c>
    </row>
    <row r="138">
      <c r="A138" s="37" t="s">
        <v>7</v>
      </c>
      <c r="B138" s="35" t="s">
        <v>404</v>
      </c>
      <c r="C138" s="36">
        <v>2014.0</v>
      </c>
      <c r="D138" s="35">
        <v>1.0</v>
      </c>
      <c r="E138" s="35">
        <v>12.0</v>
      </c>
      <c r="F138" s="36">
        <v>8.69161159</v>
      </c>
    </row>
    <row r="139">
      <c r="A139" s="37" t="s">
        <v>8</v>
      </c>
      <c r="B139" s="35" t="s">
        <v>408</v>
      </c>
      <c r="C139" s="36">
        <v>2014.0</v>
      </c>
      <c r="D139" s="35">
        <v>1.0</v>
      </c>
      <c r="E139" s="35">
        <v>12.0</v>
      </c>
      <c r="F139" s="36">
        <v>15.8480694</v>
      </c>
    </row>
    <row r="140">
      <c r="A140" s="37" t="s">
        <v>9</v>
      </c>
      <c r="B140" s="35" t="s">
        <v>409</v>
      </c>
      <c r="C140" s="36">
        <v>2014.0</v>
      </c>
      <c r="D140" s="35">
        <v>1.0</v>
      </c>
      <c r="E140" s="35">
        <v>12.0</v>
      </c>
      <c r="F140" s="36">
        <v>19.7379088</v>
      </c>
    </row>
    <row r="141">
      <c r="A141" s="37" t="s">
        <v>10</v>
      </c>
      <c r="B141" s="35" t="s">
        <v>407</v>
      </c>
      <c r="C141" s="36">
        <v>2014.0</v>
      </c>
      <c r="D141" s="35">
        <v>1.0</v>
      </c>
      <c r="E141" s="35">
        <v>12.0</v>
      </c>
      <c r="F141" s="36">
        <v>8.73548533</v>
      </c>
    </row>
    <row r="142">
      <c r="A142" s="37" t="s">
        <v>11</v>
      </c>
      <c r="B142" s="35" t="s">
        <v>406</v>
      </c>
      <c r="C142" s="36">
        <v>2014.0</v>
      </c>
      <c r="D142" s="35">
        <v>1.0</v>
      </c>
      <c r="E142" s="35">
        <v>12.0</v>
      </c>
      <c r="F142" s="36">
        <v>49.0608002</v>
      </c>
    </row>
    <row r="143">
      <c r="A143" s="37" t="s">
        <v>12</v>
      </c>
      <c r="B143" s="35" t="s">
        <v>405</v>
      </c>
      <c r="C143" s="36">
        <v>2014.0</v>
      </c>
      <c r="D143" s="35">
        <v>1.0</v>
      </c>
      <c r="E143" s="35">
        <v>12.0</v>
      </c>
      <c r="F143" s="36">
        <v>12.037348</v>
      </c>
    </row>
    <row r="144">
      <c r="A144" s="37" t="s">
        <v>13</v>
      </c>
      <c r="B144" s="35" t="s">
        <v>410</v>
      </c>
      <c r="C144" s="36">
        <v>2014.0</v>
      </c>
      <c r="D144" s="35">
        <v>1.0</v>
      </c>
      <c r="E144" s="35">
        <v>12.0</v>
      </c>
      <c r="F144" s="36">
        <v>19.7596926</v>
      </c>
    </row>
    <row r="145">
      <c r="A145" s="37" t="s">
        <v>14</v>
      </c>
      <c r="B145" s="35" t="s">
        <v>412</v>
      </c>
      <c r="C145" s="36">
        <v>2014.0</v>
      </c>
      <c r="D145" s="35">
        <v>1.0</v>
      </c>
      <c r="E145" s="35">
        <v>12.0</v>
      </c>
      <c r="F145" s="36">
        <v>13.5940999</v>
      </c>
    </row>
    <row r="146">
      <c r="A146" s="37" t="s">
        <v>15</v>
      </c>
      <c r="B146" s="35" t="s">
        <v>411</v>
      </c>
      <c r="C146" s="36">
        <v>2014.0</v>
      </c>
      <c r="D146" s="35">
        <v>1.0</v>
      </c>
      <c r="E146" s="35">
        <v>12.0</v>
      </c>
      <c r="F146" s="36">
        <v>48.1363386</v>
      </c>
    </row>
    <row r="147">
      <c r="A147" s="37" t="s">
        <v>16</v>
      </c>
      <c r="B147" s="35" t="s">
        <v>413</v>
      </c>
      <c r="C147" s="36">
        <v>2014.0</v>
      </c>
      <c r="D147" s="35">
        <v>1.0</v>
      </c>
      <c r="E147" s="35">
        <v>12.0</v>
      </c>
      <c r="F147" s="36">
        <v>7.30998478</v>
      </c>
    </row>
    <row r="148">
      <c r="A148" s="37" t="s">
        <v>17</v>
      </c>
      <c r="B148" s="35" t="s">
        <v>414</v>
      </c>
      <c r="C148" s="36">
        <v>2014.0</v>
      </c>
      <c r="D148" s="35">
        <v>1.0</v>
      </c>
      <c r="E148" s="35">
        <v>12.0</v>
      </c>
      <c r="F148" s="36">
        <v>13.1400921</v>
      </c>
    </row>
    <row r="149">
      <c r="A149" s="37" t="s">
        <v>18</v>
      </c>
      <c r="B149" s="35" t="s">
        <v>415</v>
      </c>
      <c r="C149" s="36">
        <v>2014.0</v>
      </c>
      <c r="D149" s="35">
        <v>1.0</v>
      </c>
      <c r="E149" s="35">
        <v>12.0</v>
      </c>
      <c r="F149" s="36">
        <v>17.8200863</v>
      </c>
    </row>
    <row r="150">
      <c r="A150" s="37" t="s">
        <v>19</v>
      </c>
      <c r="B150" s="35" t="s">
        <v>416</v>
      </c>
      <c r="C150" s="36">
        <v>2014.0</v>
      </c>
      <c r="D150" s="35">
        <v>1.0</v>
      </c>
      <c r="E150" s="35">
        <v>12.0</v>
      </c>
      <c r="F150" s="36">
        <v>20.1369964</v>
      </c>
    </row>
    <row r="151">
      <c r="A151" s="37" t="s">
        <v>20</v>
      </c>
      <c r="B151" s="35" t="s">
        <v>417</v>
      </c>
      <c r="C151" s="36">
        <v>2014.0</v>
      </c>
      <c r="D151" s="35">
        <v>1.0</v>
      </c>
      <c r="E151" s="35">
        <v>12.0</v>
      </c>
      <c r="F151" s="36">
        <v>22.9430483</v>
      </c>
    </row>
    <row r="152">
      <c r="A152" s="37" t="s">
        <v>21</v>
      </c>
      <c r="B152" s="35" t="s">
        <v>419</v>
      </c>
      <c r="C152" s="36">
        <v>2014.0</v>
      </c>
      <c r="D152" s="35">
        <v>1.0</v>
      </c>
      <c r="E152" s="35">
        <v>12.0</v>
      </c>
      <c r="F152" s="36">
        <v>14.8068724</v>
      </c>
    </row>
    <row r="153">
      <c r="A153" s="37" t="s">
        <v>22</v>
      </c>
      <c r="B153" s="35" t="s">
        <v>420</v>
      </c>
      <c r="C153" s="36">
        <v>2014.0</v>
      </c>
      <c r="D153" s="35">
        <v>1.0</v>
      </c>
      <c r="E153" s="35">
        <v>12.0</v>
      </c>
      <c r="F153" s="36">
        <v>11.2360716</v>
      </c>
    </row>
    <row r="154">
      <c r="A154" s="37" t="s">
        <v>23</v>
      </c>
      <c r="B154" s="35" t="s">
        <v>421</v>
      </c>
      <c r="C154" s="36">
        <v>2014.0</v>
      </c>
      <c r="D154" s="35">
        <v>1.0</v>
      </c>
      <c r="E154" s="35">
        <v>12.0</v>
      </c>
      <c r="F154" s="36">
        <v>18.5194668</v>
      </c>
    </row>
    <row r="155">
      <c r="A155" s="37" t="s">
        <v>24</v>
      </c>
      <c r="B155" s="35" t="s">
        <v>422</v>
      </c>
      <c r="C155" s="36">
        <v>2014.0</v>
      </c>
      <c r="D155" s="35">
        <v>1.0</v>
      </c>
      <c r="E155" s="35">
        <v>12.0</v>
      </c>
      <c r="F155" s="36">
        <v>9.12722223</v>
      </c>
    </row>
    <row r="156">
      <c r="A156" s="37" t="s">
        <v>25</v>
      </c>
      <c r="B156" s="35" t="s">
        <v>423</v>
      </c>
      <c r="C156" s="36">
        <v>2014.0</v>
      </c>
      <c r="D156" s="35">
        <v>1.0</v>
      </c>
      <c r="E156" s="35">
        <v>12.0</v>
      </c>
      <c r="F156" s="36">
        <v>5.21701041</v>
      </c>
    </row>
    <row r="157">
      <c r="A157" s="37" t="s">
        <v>26</v>
      </c>
      <c r="B157" s="35" t="s">
        <v>424</v>
      </c>
      <c r="C157" s="36">
        <v>2014.0</v>
      </c>
      <c r="D157" s="35">
        <v>1.0</v>
      </c>
      <c r="E157" s="35">
        <v>12.0</v>
      </c>
      <c r="F157" s="36">
        <v>8.41884636</v>
      </c>
    </row>
    <row r="158">
      <c r="A158" s="37" t="s">
        <v>27</v>
      </c>
      <c r="B158" s="35" t="s">
        <v>426</v>
      </c>
      <c r="C158" s="36">
        <v>2014.0</v>
      </c>
      <c r="D158" s="35">
        <v>1.0</v>
      </c>
      <c r="E158" s="35">
        <v>12.0</v>
      </c>
      <c r="F158" s="36">
        <v>9.79501474</v>
      </c>
    </row>
    <row r="159">
      <c r="A159" s="37" t="s">
        <v>28</v>
      </c>
      <c r="B159" s="35" t="s">
        <v>425</v>
      </c>
      <c r="C159" s="36">
        <v>2014.0</v>
      </c>
      <c r="D159" s="35">
        <v>1.0</v>
      </c>
      <c r="E159" s="35">
        <v>12.0</v>
      </c>
      <c r="F159" s="36">
        <v>38.8702608</v>
      </c>
    </row>
    <row r="160">
      <c r="A160" s="37" t="s">
        <v>29</v>
      </c>
      <c r="B160" s="35" t="s">
        <v>427</v>
      </c>
      <c r="C160" s="36">
        <v>2014.0</v>
      </c>
      <c r="D160" s="35">
        <v>1.0</v>
      </c>
      <c r="E160" s="35">
        <v>12.0</v>
      </c>
      <c r="F160" s="36">
        <v>23.4650474</v>
      </c>
    </row>
    <row r="161">
      <c r="A161" s="37" t="s">
        <v>30</v>
      </c>
      <c r="B161" s="35" t="s">
        <v>428</v>
      </c>
      <c r="C161" s="36">
        <v>2014.0</v>
      </c>
      <c r="D161" s="35">
        <v>1.0</v>
      </c>
      <c r="E161" s="35">
        <v>12.0</v>
      </c>
      <c r="F161" s="36">
        <v>9.77587049</v>
      </c>
    </row>
    <row r="162">
      <c r="A162" s="37" t="s">
        <v>31</v>
      </c>
      <c r="B162" s="35" t="s">
        <v>429</v>
      </c>
      <c r="C162" s="36">
        <v>2014.0</v>
      </c>
      <c r="D162" s="35">
        <v>1.0</v>
      </c>
      <c r="E162" s="35">
        <v>12.0</v>
      </c>
      <c r="F162" s="36">
        <v>26.4057749</v>
      </c>
    </row>
    <row r="163">
      <c r="A163" s="37" t="s">
        <v>32</v>
      </c>
      <c r="B163" s="35" t="s">
        <v>430</v>
      </c>
      <c r="C163" s="36">
        <v>2014.0</v>
      </c>
      <c r="D163" s="35">
        <v>1.0</v>
      </c>
      <c r="E163" s="35">
        <v>12.0</v>
      </c>
      <c r="F163" s="36">
        <v>6.89047126</v>
      </c>
    </row>
    <row r="164">
      <c r="A164" s="37" t="s">
        <v>33</v>
      </c>
      <c r="B164" s="35" t="s">
        <v>431</v>
      </c>
      <c r="C164" s="36">
        <v>2014.0</v>
      </c>
      <c r="D164" s="35">
        <v>1.0</v>
      </c>
      <c r="E164" s="35">
        <v>12.0</v>
      </c>
      <c r="F164" s="36">
        <v>10.8317868</v>
      </c>
    </row>
    <row r="165">
      <c r="A165" s="37" t="s">
        <v>34</v>
      </c>
      <c r="B165" s="35" t="s">
        <v>432</v>
      </c>
      <c r="C165" s="36">
        <v>2014.0</v>
      </c>
      <c r="D165" s="35">
        <v>1.0</v>
      </c>
      <c r="E165" s="35">
        <v>12.0</v>
      </c>
      <c r="F165" s="36">
        <v>2.2326497</v>
      </c>
    </row>
    <row r="166">
      <c r="A166" s="37" t="s">
        <v>35</v>
      </c>
      <c r="B166" s="35" t="s">
        <v>433</v>
      </c>
      <c r="C166" s="36">
        <v>2014.0</v>
      </c>
      <c r="D166" s="35">
        <v>1.0</v>
      </c>
      <c r="E166" s="35">
        <v>12.0</v>
      </c>
      <c r="F166" s="36">
        <v>12.4981394</v>
      </c>
    </row>
    <row r="167">
      <c r="A167" s="37" t="s">
        <v>3</v>
      </c>
      <c r="B167" s="35" t="s">
        <v>418</v>
      </c>
      <c r="C167" s="36">
        <v>2015.0</v>
      </c>
      <c r="D167" s="35">
        <v>1.0</v>
      </c>
      <c r="E167" s="35">
        <v>12.0</v>
      </c>
      <c r="F167" s="36">
        <v>17.0551044</v>
      </c>
    </row>
    <row r="168">
      <c r="A168" s="37" t="s">
        <v>4</v>
      </c>
      <c r="B168" s="35" t="s">
        <v>401</v>
      </c>
      <c r="C168" s="36">
        <v>2015.0</v>
      </c>
      <c r="D168" s="35">
        <v>1.0</v>
      </c>
      <c r="E168" s="35">
        <v>12.0</v>
      </c>
      <c r="F168" s="36">
        <v>3.37586929</v>
      </c>
    </row>
    <row r="169">
      <c r="A169" s="37" t="s">
        <v>5</v>
      </c>
      <c r="B169" s="35" t="s">
        <v>402</v>
      </c>
      <c r="C169" s="36">
        <v>2015.0</v>
      </c>
      <c r="D169" s="35">
        <v>1.0</v>
      </c>
      <c r="E169" s="35">
        <v>12.0</v>
      </c>
      <c r="F169" s="36">
        <v>25.3654752</v>
      </c>
    </row>
    <row r="170">
      <c r="A170" s="37" t="s">
        <v>6</v>
      </c>
      <c r="B170" s="35" t="s">
        <v>403</v>
      </c>
      <c r="C170" s="36">
        <v>2015.0</v>
      </c>
      <c r="D170" s="35">
        <v>1.0</v>
      </c>
      <c r="E170" s="35">
        <v>12.0</v>
      </c>
      <c r="F170" s="36">
        <v>24.9273299</v>
      </c>
    </row>
    <row r="171">
      <c r="A171" s="37" t="s">
        <v>7</v>
      </c>
      <c r="B171" s="35" t="s">
        <v>404</v>
      </c>
      <c r="C171" s="36">
        <v>2015.0</v>
      </c>
      <c r="D171" s="35">
        <v>1.0</v>
      </c>
      <c r="E171" s="35">
        <v>12.0</v>
      </c>
      <c r="F171" s="36">
        <v>7.33771333</v>
      </c>
    </row>
    <row r="172">
      <c r="A172" s="37" t="s">
        <v>8</v>
      </c>
      <c r="B172" s="35" t="s">
        <v>408</v>
      </c>
      <c r="C172" s="36">
        <v>2015.0</v>
      </c>
      <c r="D172" s="35">
        <v>1.0</v>
      </c>
      <c r="E172" s="35">
        <v>12.0</v>
      </c>
      <c r="F172" s="36">
        <v>10.4388764</v>
      </c>
    </row>
    <row r="173">
      <c r="A173" s="37" t="s">
        <v>9</v>
      </c>
      <c r="B173" s="35" t="s">
        <v>409</v>
      </c>
      <c r="C173" s="36">
        <v>2015.0</v>
      </c>
      <c r="D173" s="35">
        <v>1.0</v>
      </c>
      <c r="E173" s="35">
        <v>12.0</v>
      </c>
      <c r="F173" s="36">
        <v>31.4701263</v>
      </c>
    </row>
    <row r="174">
      <c r="A174" s="37" t="s">
        <v>10</v>
      </c>
      <c r="B174" s="35" t="s">
        <v>407</v>
      </c>
      <c r="C174" s="36">
        <v>2015.0</v>
      </c>
      <c r="D174" s="35">
        <v>1.0</v>
      </c>
      <c r="E174" s="35">
        <v>12.0</v>
      </c>
      <c r="F174" s="36">
        <v>10.073085</v>
      </c>
    </row>
    <row r="175">
      <c r="A175" s="37" t="s">
        <v>11</v>
      </c>
      <c r="B175" s="35" t="s">
        <v>406</v>
      </c>
      <c r="C175" s="36">
        <v>2015.0</v>
      </c>
      <c r="D175" s="35">
        <v>1.0</v>
      </c>
      <c r="E175" s="35">
        <v>12.0</v>
      </c>
      <c r="F175" s="36">
        <v>42.7343431</v>
      </c>
    </row>
    <row r="176">
      <c r="A176" s="37" t="s">
        <v>12</v>
      </c>
      <c r="B176" s="35" t="s">
        <v>405</v>
      </c>
      <c r="C176" s="36">
        <v>2015.0</v>
      </c>
      <c r="D176" s="35">
        <v>1.0</v>
      </c>
      <c r="E176" s="35">
        <v>12.0</v>
      </c>
      <c r="F176" s="36">
        <v>11.8258952</v>
      </c>
    </row>
    <row r="177">
      <c r="A177" s="37" t="s">
        <v>13</v>
      </c>
      <c r="B177" s="35" t="s">
        <v>410</v>
      </c>
      <c r="C177" s="36">
        <v>2015.0</v>
      </c>
      <c r="D177" s="35">
        <v>1.0</v>
      </c>
      <c r="E177" s="35">
        <v>12.0</v>
      </c>
      <c r="F177" s="36">
        <v>11.1037834</v>
      </c>
    </row>
    <row r="178">
      <c r="A178" s="37" t="s">
        <v>14</v>
      </c>
      <c r="B178" s="35" t="s">
        <v>412</v>
      </c>
      <c r="C178" s="36">
        <v>2015.0</v>
      </c>
      <c r="D178" s="35">
        <v>1.0</v>
      </c>
      <c r="E178" s="35">
        <v>12.0</v>
      </c>
      <c r="F178" s="36">
        <v>16.2888767</v>
      </c>
    </row>
    <row r="179">
      <c r="A179" s="37" t="s">
        <v>15</v>
      </c>
      <c r="B179" s="35" t="s">
        <v>411</v>
      </c>
      <c r="C179" s="36">
        <v>2015.0</v>
      </c>
      <c r="D179" s="35">
        <v>1.0</v>
      </c>
      <c r="E179" s="35">
        <v>12.0</v>
      </c>
      <c r="F179" s="36">
        <v>66.9923238</v>
      </c>
    </row>
    <row r="180">
      <c r="A180" s="37" t="s">
        <v>16</v>
      </c>
      <c r="B180" s="35" t="s">
        <v>413</v>
      </c>
      <c r="C180" s="36">
        <v>2015.0</v>
      </c>
      <c r="D180" s="35">
        <v>1.0</v>
      </c>
      <c r="E180" s="35">
        <v>12.0</v>
      </c>
      <c r="F180" s="36">
        <v>8.00485651</v>
      </c>
    </row>
    <row r="181">
      <c r="A181" s="37" t="s">
        <v>17</v>
      </c>
      <c r="B181" s="35" t="s">
        <v>414</v>
      </c>
      <c r="C181" s="36">
        <v>2015.0</v>
      </c>
      <c r="D181" s="35">
        <v>1.0</v>
      </c>
      <c r="E181" s="35">
        <v>12.0</v>
      </c>
      <c r="F181" s="36">
        <v>15.3899687</v>
      </c>
    </row>
    <row r="182">
      <c r="A182" s="37" t="s">
        <v>18</v>
      </c>
      <c r="B182" s="35" t="s">
        <v>415</v>
      </c>
      <c r="C182" s="36">
        <v>2015.0</v>
      </c>
      <c r="D182" s="35">
        <v>1.0</v>
      </c>
      <c r="E182" s="35">
        <v>12.0</v>
      </c>
      <c r="F182" s="36">
        <v>16.3037237</v>
      </c>
    </row>
    <row r="183">
      <c r="A183" s="37" t="s">
        <v>19</v>
      </c>
      <c r="B183" s="35" t="s">
        <v>416</v>
      </c>
      <c r="C183" s="36">
        <v>2015.0</v>
      </c>
      <c r="D183" s="35">
        <v>1.0</v>
      </c>
      <c r="E183" s="35">
        <v>12.0</v>
      </c>
      <c r="F183" s="36">
        <v>18.7224639</v>
      </c>
    </row>
    <row r="184">
      <c r="A184" s="37" t="s">
        <v>20</v>
      </c>
      <c r="B184" s="35" t="s">
        <v>417</v>
      </c>
      <c r="C184" s="36">
        <v>2015.0</v>
      </c>
      <c r="D184" s="35">
        <v>1.0</v>
      </c>
      <c r="E184" s="35">
        <v>12.0</v>
      </c>
      <c r="F184" s="36">
        <v>24.253795</v>
      </c>
    </row>
    <row r="185">
      <c r="A185" s="37" t="s">
        <v>21</v>
      </c>
      <c r="B185" s="35" t="s">
        <v>419</v>
      </c>
      <c r="C185" s="36">
        <v>2015.0</v>
      </c>
      <c r="D185" s="35">
        <v>1.0</v>
      </c>
      <c r="E185" s="35">
        <v>12.0</v>
      </c>
      <c r="F185" s="36">
        <v>12.0742668</v>
      </c>
    </row>
    <row r="186">
      <c r="A186" s="37" t="s">
        <v>22</v>
      </c>
      <c r="B186" s="35" t="s">
        <v>420</v>
      </c>
      <c r="C186" s="36">
        <v>2015.0</v>
      </c>
      <c r="D186" s="35">
        <v>1.0</v>
      </c>
      <c r="E186" s="35">
        <v>12.0</v>
      </c>
      <c r="F186" s="36">
        <v>9.08874826</v>
      </c>
    </row>
    <row r="187">
      <c r="A187" s="37" t="s">
        <v>23</v>
      </c>
      <c r="B187" s="35" t="s">
        <v>421</v>
      </c>
      <c r="C187" s="36">
        <v>2015.0</v>
      </c>
      <c r="D187" s="35">
        <v>1.0</v>
      </c>
      <c r="E187" s="35">
        <v>12.0</v>
      </c>
      <c r="F187" s="36">
        <v>19.9401647</v>
      </c>
    </row>
    <row r="188">
      <c r="A188" s="37" t="s">
        <v>24</v>
      </c>
      <c r="B188" s="35" t="s">
        <v>422</v>
      </c>
      <c r="C188" s="36">
        <v>2015.0</v>
      </c>
      <c r="D188" s="35">
        <v>1.0</v>
      </c>
      <c r="E188" s="35">
        <v>12.0</v>
      </c>
      <c r="F188" s="36">
        <v>10.0378117</v>
      </c>
    </row>
    <row r="189">
      <c r="A189" s="37" t="s">
        <v>25</v>
      </c>
      <c r="B189" s="35" t="s">
        <v>423</v>
      </c>
      <c r="C189" s="36">
        <v>2015.0</v>
      </c>
      <c r="D189" s="35">
        <v>1.0</v>
      </c>
      <c r="E189" s="35">
        <v>12.0</v>
      </c>
      <c r="F189" s="36">
        <v>6.74224726</v>
      </c>
    </row>
    <row r="190">
      <c r="A190" s="37" t="s">
        <v>26</v>
      </c>
      <c r="B190" s="35" t="s">
        <v>424</v>
      </c>
      <c r="C190" s="36">
        <v>2015.0</v>
      </c>
      <c r="D190" s="35">
        <v>1.0</v>
      </c>
      <c r="E190" s="35">
        <v>12.0</v>
      </c>
      <c r="F190" s="36">
        <v>9.51990152</v>
      </c>
    </row>
    <row r="191">
      <c r="A191" s="37" t="s">
        <v>27</v>
      </c>
      <c r="B191" s="35" t="s">
        <v>426</v>
      </c>
      <c r="C191" s="36">
        <v>2015.0</v>
      </c>
      <c r="D191" s="35">
        <v>1.0</v>
      </c>
      <c r="E191" s="35">
        <v>12.0</v>
      </c>
      <c r="F191" s="36">
        <v>9.59776697</v>
      </c>
    </row>
    <row r="192">
      <c r="A192" s="37" t="s">
        <v>28</v>
      </c>
      <c r="B192" s="35" t="s">
        <v>425</v>
      </c>
      <c r="C192" s="36">
        <v>2015.0</v>
      </c>
      <c r="D192" s="35">
        <v>1.0</v>
      </c>
      <c r="E192" s="35">
        <v>12.0</v>
      </c>
      <c r="F192" s="36">
        <v>36.4629237</v>
      </c>
    </row>
    <row r="193">
      <c r="A193" s="37" t="s">
        <v>29</v>
      </c>
      <c r="B193" s="35" t="s">
        <v>427</v>
      </c>
      <c r="C193" s="36">
        <v>2015.0</v>
      </c>
      <c r="D193" s="35">
        <v>1.0</v>
      </c>
      <c r="E193" s="35">
        <v>12.0</v>
      </c>
      <c r="F193" s="36">
        <v>20.2618524</v>
      </c>
    </row>
    <row r="194">
      <c r="A194" s="37" t="s">
        <v>30</v>
      </c>
      <c r="B194" s="35" t="s">
        <v>428</v>
      </c>
      <c r="C194" s="36">
        <v>2015.0</v>
      </c>
      <c r="D194" s="35">
        <v>1.0</v>
      </c>
      <c r="E194" s="35">
        <v>12.0</v>
      </c>
      <c r="F194" s="36">
        <v>15.2703028</v>
      </c>
    </row>
    <row r="195">
      <c r="A195" s="37" t="s">
        <v>31</v>
      </c>
      <c r="B195" s="35" t="s">
        <v>429</v>
      </c>
      <c r="C195" s="36">
        <v>2015.0</v>
      </c>
      <c r="D195" s="35">
        <v>1.0</v>
      </c>
      <c r="E195" s="35">
        <v>12.0</v>
      </c>
      <c r="F195" s="36">
        <v>19.5441737</v>
      </c>
    </row>
    <row r="196">
      <c r="A196" s="37" t="s">
        <v>32</v>
      </c>
      <c r="B196" s="35" t="s">
        <v>430</v>
      </c>
      <c r="C196" s="36">
        <v>2015.0</v>
      </c>
      <c r="D196" s="35">
        <v>1.0</v>
      </c>
      <c r="E196" s="35">
        <v>12.0</v>
      </c>
      <c r="F196" s="36">
        <v>6.16315726</v>
      </c>
    </row>
    <row r="197">
      <c r="A197" s="37" t="s">
        <v>33</v>
      </c>
      <c r="B197" s="35" t="s">
        <v>431</v>
      </c>
      <c r="C197" s="36">
        <v>2015.0</v>
      </c>
      <c r="D197" s="35">
        <v>1.0</v>
      </c>
      <c r="E197" s="35">
        <v>12.0</v>
      </c>
      <c r="F197" s="36">
        <v>12.2187382</v>
      </c>
    </row>
    <row r="198">
      <c r="A198" s="37" t="s">
        <v>34</v>
      </c>
      <c r="B198" s="35" t="s">
        <v>432</v>
      </c>
      <c r="C198" s="36">
        <v>2015.0</v>
      </c>
      <c r="D198" s="35">
        <v>1.0</v>
      </c>
      <c r="E198" s="35">
        <v>12.0</v>
      </c>
      <c r="F198" s="36">
        <v>2.71811337</v>
      </c>
    </row>
    <row r="199">
      <c r="A199" s="37" t="s">
        <v>35</v>
      </c>
      <c r="B199" s="35" t="s">
        <v>433</v>
      </c>
      <c r="C199" s="36">
        <v>2015.0</v>
      </c>
      <c r="D199" s="35">
        <v>1.0</v>
      </c>
      <c r="E199" s="35">
        <v>12.0</v>
      </c>
      <c r="F199" s="36">
        <v>20.9503502</v>
      </c>
    </row>
    <row r="200">
      <c r="A200" s="37" t="s">
        <v>3</v>
      </c>
      <c r="B200" s="35" t="s">
        <v>418</v>
      </c>
      <c r="C200" s="36">
        <v>2016.0</v>
      </c>
      <c r="D200" s="35">
        <v>1.0</v>
      </c>
      <c r="E200" s="35">
        <v>12.0</v>
      </c>
      <c r="F200" s="36">
        <v>19.9668759</v>
      </c>
    </row>
    <row r="201">
      <c r="A201" s="37" t="s">
        <v>4</v>
      </c>
      <c r="B201" s="35" t="s">
        <v>401</v>
      </c>
      <c r="C201" s="36">
        <v>2016.0</v>
      </c>
      <c r="D201" s="35">
        <v>1.0</v>
      </c>
      <c r="E201" s="35">
        <v>12.0</v>
      </c>
      <c r="F201" s="36">
        <v>3.39184262</v>
      </c>
    </row>
    <row r="202">
      <c r="A202" s="37" t="s">
        <v>5</v>
      </c>
      <c r="B202" s="35" t="s">
        <v>402</v>
      </c>
      <c r="C202" s="36">
        <v>2016.0</v>
      </c>
      <c r="D202" s="35">
        <v>1.0</v>
      </c>
      <c r="E202" s="35">
        <v>12.0</v>
      </c>
      <c r="F202" s="36">
        <v>33.4355556</v>
      </c>
    </row>
    <row r="203">
      <c r="A203" s="37" t="s">
        <v>6</v>
      </c>
      <c r="B203" s="35" t="s">
        <v>403</v>
      </c>
      <c r="C203" s="36">
        <v>2016.0</v>
      </c>
      <c r="D203" s="35">
        <v>1.0</v>
      </c>
      <c r="E203" s="35">
        <v>12.0</v>
      </c>
      <c r="F203" s="36">
        <v>32.2227322</v>
      </c>
    </row>
    <row r="204">
      <c r="A204" s="37" t="s">
        <v>7</v>
      </c>
      <c r="B204" s="35" t="s">
        <v>404</v>
      </c>
      <c r="C204" s="36">
        <v>2016.0</v>
      </c>
      <c r="D204" s="35">
        <v>1.0</v>
      </c>
      <c r="E204" s="35">
        <v>12.0</v>
      </c>
      <c r="F204" s="36">
        <v>10.0981036</v>
      </c>
    </row>
    <row r="205">
      <c r="A205" s="37" t="s">
        <v>8</v>
      </c>
      <c r="B205" s="35" t="s">
        <v>408</v>
      </c>
      <c r="C205" s="36">
        <v>2016.0</v>
      </c>
      <c r="D205" s="35">
        <v>1.0</v>
      </c>
      <c r="E205" s="35">
        <v>12.0</v>
      </c>
      <c r="F205" s="36">
        <v>8.46477058</v>
      </c>
    </row>
    <row r="206">
      <c r="A206" s="37" t="s">
        <v>9</v>
      </c>
      <c r="B206" s="35" t="s">
        <v>409</v>
      </c>
      <c r="C206" s="36">
        <v>2016.0</v>
      </c>
      <c r="D206" s="35">
        <v>1.0</v>
      </c>
      <c r="E206" s="35">
        <v>12.0</v>
      </c>
      <c r="F206" s="36">
        <v>84.365422</v>
      </c>
    </row>
    <row r="207">
      <c r="A207" s="37" t="s">
        <v>10</v>
      </c>
      <c r="B207" s="35" t="s">
        <v>407</v>
      </c>
      <c r="C207" s="36">
        <v>2016.0</v>
      </c>
      <c r="D207" s="35">
        <v>1.0</v>
      </c>
      <c r="E207" s="35">
        <v>12.0</v>
      </c>
      <c r="F207" s="36">
        <v>10.1815131</v>
      </c>
    </row>
    <row r="208">
      <c r="A208" s="37" t="s">
        <v>11</v>
      </c>
      <c r="B208" s="35" t="s">
        <v>406</v>
      </c>
      <c r="C208" s="36">
        <v>2016.0</v>
      </c>
      <c r="D208" s="35">
        <v>1.0</v>
      </c>
      <c r="E208" s="35">
        <v>12.0</v>
      </c>
      <c r="F208" s="36">
        <v>49.1300303</v>
      </c>
    </row>
    <row r="209">
      <c r="A209" s="37" t="s">
        <v>12</v>
      </c>
      <c r="B209" s="35" t="s">
        <v>405</v>
      </c>
      <c r="C209" s="36">
        <v>2016.0</v>
      </c>
      <c r="D209" s="35">
        <v>1.0</v>
      </c>
      <c r="E209" s="35">
        <v>12.0</v>
      </c>
      <c r="F209" s="36">
        <v>13.9448345</v>
      </c>
    </row>
    <row r="210">
      <c r="A210" s="37" t="s">
        <v>13</v>
      </c>
      <c r="B210" s="35" t="s">
        <v>410</v>
      </c>
      <c r="C210" s="36">
        <v>2016.0</v>
      </c>
      <c r="D210" s="35">
        <v>1.0</v>
      </c>
      <c r="E210" s="35">
        <v>12.0</v>
      </c>
      <c r="F210" s="36">
        <v>11.8896287</v>
      </c>
    </row>
    <row r="211">
      <c r="A211" s="37" t="s">
        <v>14</v>
      </c>
      <c r="B211" s="35" t="s">
        <v>412</v>
      </c>
      <c r="C211" s="36">
        <v>2016.0</v>
      </c>
      <c r="D211" s="35">
        <v>1.0</v>
      </c>
      <c r="E211" s="35">
        <v>12.0</v>
      </c>
      <c r="F211" s="36">
        <v>20.4818522</v>
      </c>
    </row>
    <row r="212">
      <c r="A212" s="37" t="s">
        <v>15</v>
      </c>
      <c r="B212" s="35" t="s">
        <v>411</v>
      </c>
      <c r="C212" s="36">
        <v>2016.0</v>
      </c>
      <c r="D212" s="35">
        <v>1.0</v>
      </c>
      <c r="E212" s="35">
        <v>12.0</v>
      </c>
      <c r="F212" s="36">
        <v>71.5969967</v>
      </c>
    </row>
    <row r="213">
      <c r="A213" s="37" t="s">
        <v>16</v>
      </c>
      <c r="B213" s="35" t="s">
        <v>413</v>
      </c>
      <c r="C213" s="36">
        <v>2016.0</v>
      </c>
      <c r="D213" s="35">
        <v>1.0</v>
      </c>
      <c r="E213" s="35">
        <v>12.0</v>
      </c>
      <c r="F213" s="36">
        <v>7.4201973</v>
      </c>
    </row>
    <row r="214">
      <c r="A214" s="37" t="s">
        <v>17</v>
      </c>
      <c r="B214" s="35" t="s">
        <v>414</v>
      </c>
      <c r="C214" s="36">
        <v>2016.0</v>
      </c>
      <c r="D214" s="35">
        <v>1.0</v>
      </c>
      <c r="E214" s="35">
        <v>12.0</v>
      </c>
      <c r="F214" s="36">
        <v>16.0729902</v>
      </c>
    </row>
    <row r="215">
      <c r="A215" s="37" t="s">
        <v>18</v>
      </c>
      <c r="B215" s="35" t="s">
        <v>415</v>
      </c>
      <c r="C215" s="36">
        <v>2016.0</v>
      </c>
      <c r="D215" s="35">
        <v>1.0</v>
      </c>
      <c r="E215" s="35">
        <v>12.0</v>
      </c>
      <c r="F215" s="36">
        <v>16.6028495</v>
      </c>
    </row>
    <row r="216">
      <c r="A216" s="37" t="s">
        <v>19</v>
      </c>
      <c r="B216" s="35" t="s">
        <v>416</v>
      </c>
      <c r="C216" s="36">
        <v>2016.0</v>
      </c>
      <c r="D216" s="35">
        <v>1.0</v>
      </c>
      <c r="E216" s="35">
        <v>12.0</v>
      </c>
      <c r="F216" s="36">
        <v>30.3850152</v>
      </c>
    </row>
    <row r="217">
      <c r="A217" s="37" t="s">
        <v>20</v>
      </c>
      <c r="B217" s="35" t="s">
        <v>417</v>
      </c>
      <c r="C217" s="36">
        <v>2016.0</v>
      </c>
      <c r="D217" s="35">
        <v>1.0</v>
      </c>
      <c r="E217" s="35">
        <v>12.0</v>
      </c>
      <c r="F217" s="36">
        <v>33.8063486</v>
      </c>
    </row>
    <row r="218">
      <c r="A218" s="37" t="s">
        <v>21</v>
      </c>
      <c r="B218" s="35" t="s">
        <v>419</v>
      </c>
      <c r="C218" s="36">
        <v>2016.0</v>
      </c>
      <c r="D218" s="35">
        <v>1.0</v>
      </c>
      <c r="E218" s="35">
        <v>12.0</v>
      </c>
      <c r="F218" s="36">
        <v>12.3663049</v>
      </c>
    </row>
    <row r="219">
      <c r="A219" s="37" t="s">
        <v>22</v>
      </c>
      <c r="B219" s="35" t="s">
        <v>420</v>
      </c>
      <c r="C219" s="36">
        <v>2016.0</v>
      </c>
      <c r="D219" s="35">
        <v>1.0</v>
      </c>
      <c r="E219" s="35">
        <v>12.0</v>
      </c>
      <c r="F219" s="36">
        <v>11.7678148</v>
      </c>
    </row>
    <row r="220">
      <c r="A220" s="37" t="s">
        <v>23</v>
      </c>
      <c r="B220" s="35" t="s">
        <v>421</v>
      </c>
      <c r="C220" s="36">
        <v>2016.0</v>
      </c>
      <c r="D220" s="35">
        <v>1.0</v>
      </c>
      <c r="E220" s="35">
        <v>12.0</v>
      </c>
      <c r="F220" s="36">
        <v>19.5010571</v>
      </c>
    </row>
    <row r="221">
      <c r="A221" s="37" t="s">
        <v>24</v>
      </c>
      <c r="B221" s="35" t="s">
        <v>422</v>
      </c>
      <c r="C221" s="36">
        <v>2016.0</v>
      </c>
      <c r="D221" s="35">
        <v>1.0</v>
      </c>
      <c r="E221" s="35">
        <v>12.0</v>
      </c>
      <c r="F221" s="36">
        <v>11.5357904</v>
      </c>
    </row>
    <row r="222">
      <c r="A222" s="37" t="s">
        <v>25</v>
      </c>
      <c r="B222" s="35" t="s">
        <v>423</v>
      </c>
      <c r="C222" s="36">
        <v>2016.0</v>
      </c>
      <c r="D222" s="35">
        <v>1.0</v>
      </c>
      <c r="E222" s="35">
        <v>12.0</v>
      </c>
      <c r="F222" s="36">
        <v>6.41161241</v>
      </c>
    </row>
    <row r="223">
      <c r="A223" s="37" t="s">
        <v>26</v>
      </c>
      <c r="B223" s="35" t="s">
        <v>424</v>
      </c>
      <c r="C223" s="36">
        <v>2016.0</v>
      </c>
      <c r="D223" s="35">
        <v>1.0</v>
      </c>
      <c r="E223" s="35">
        <v>12.0</v>
      </c>
      <c r="F223" s="36">
        <v>12.1617091</v>
      </c>
    </row>
    <row r="224">
      <c r="A224" s="37" t="s">
        <v>27</v>
      </c>
      <c r="B224" s="35" t="s">
        <v>426</v>
      </c>
      <c r="C224" s="36">
        <v>2016.0</v>
      </c>
      <c r="D224" s="35">
        <v>1.0</v>
      </c>
      <c r="E224" s="35">
        <v>12.0</v>
      </c>
      <c r="F224" s="36">
        <v>11.8919267</v>
      </c>
    </row>
    <row r="225">
      <c r="A225" s="37" t="s">
        <v>28</v>
      </c>
      <c r="B225" s="35" t="s">
        <v>425</v>
      </c>
      <c r="C225" s="36">
        <v>2016.0</v>
      </c>
      <c r="D225" s="35">
        <v>1.0</v>
      </c>
      <c r="E225" s="35">
        <v>12.0</v>
      </c>
      <c r="F225" s="36">
        <v>43.0351293</v>
      </c>
    </row>
    <row r="226">
      <c r="A226" s="37" t="s">
        <v>29</v>
      </c>
      <c r="B226" s="35" t="s">
        <v>427</v>
      </c>
      <c r="C226" s="36">
        <v>2016.0</v>
      </c>
      <c r="D226" s="35">
        <v>1.0</v>
      </c>
      <c r="E226" s="35">
        <v>12.0</v>
      </c>
      <c r="F226" s="36">
        <v>19.9229668</v>
      </c>
    </row>
    <row r="227">
      <c r="A227" s="37" t="s">
        <v>30</v>
      </c>
      <c r="B227" s="35" t="s">
        <v>428</v>
      </c>
      <c r="C227" s="36">
        <v>2016.0</v>
      </c>
      <c r="D227" s="35">
        <v>1.0</v>
      </c>
      <c r="E227" s="35">
        <v>12.0</v>
      </c>
      <c r="F227" s="36">
        <v>17.6294919</v>
      </c>
    </row>
    <row r="228">
      <c r="A228" s="37" t="s">
        <v>31</v>
      </c>
      <c r="B228" s="35" t="s">
        <v>429</v>
      </c>
      <c r="C228" s="36">
        <v>2016.0</v>
      </c>
      <c r="D228" s="35">
        <v>1.0</v>
      </c>
      <c r="E228" s="35">
        <v>12.0</v>
      </c>
      <c r="F228" s="36">
        <v>22.9869997</v>
      </c>
    </row>
    <row r="229">
      <c r="A229" s="37" t="s">
        <v>32</v>
      </c>
      <c r="B229" s="35" t="s">
        <v>430</v>
      </c>
      <c r="C229" s="36">
        <v>2016.0</v>
      </c>
      <c r="D229" s="35">
        <v>1.0</v>
      </c>
      <c r="E229" s="35">
        <v>12.0</v>
      </c>
      <c r="F229" s="36">
        <v>7.31175654</v>
      </c>
    </row>
    <row r="230">
      <c r="A230" s="37" t="s">
        <v>33</v>
      </c>
      <c r="B230" s="35" t="s">
        <v>431</v>
      </c>
      <c r="C230" s="36">
        <v>2016.0</v>
      </c>
      <c r="D230" s="35">
        <v>1.0</v>
      </c>
      <c r="E230" s="35">
        <v>12.0</v>
      </c>
      <c r="F230" s="36">
        <v>15.6871423</v>
      </c>
    </row>
    <row r="231">
      <c r="A231" s="37" t="s">
        <v>34</v>
      </c>
      <c r="B231" s="35" t="s">
        <v>432</v>
      </c>
      <c r="C231" s="36">
        <v>2016.0</v>
      </c>
      <c r="D231" s="35">
        <v>1.0</v>
      </c>
      <c r="E231" s="35">
        <v>12.0</v>
      </c>
      <c r="F231" s="36">
        <v>2.94322834</v>
      </c>
    </row>
    <row r="232">
      <c r="A232" s="37" t="s">
        <v>35</v>
      </c>
      <c r="B232" s="35" t="s">
        <v>433</v>
      </c>
      <c r="C232" s="36">
        <v>2016.0</v>
      </c>
      <c r="D232" s="35">
        <v>1.0</v>
      </c>
      <c r="E232" s="35">
        <v>12.0</v>
      </c>
      <c r="F232" s="36">
        <v>36.1035827</v>
      </c>
    </row>
    <row r="233">
      <c r="A233" s="37" t="s">
        <v>3</v>
      </c>
      <c r="B233" s="35" t="s">
        <v>418</v>
      </c>
      <c r="C233" s="36">
        <v>2017.0</v>
      </c>
      <c r="D233" s="35">
        <v>1.0</v>
      </c>
      <c r="E233" s="35">
        <v>12.0</v>
      </c>
      <c r="F233" s="36">
        <v>25.8341995</v>
      </c>
    </row>
    <row r="234">
      <c r="A234" s="37" t="s">
        <v>4</v>
      </c>
      <c r="B234" s="35" t="s">
        <v>401</v>
      </c>
      <c r="C234" s="36">
        <v>2017.0</v>
      </c>
      <c r="D234" s="35">
        <v>1.0</v>
      </c>
      <c r="E234" s="35">
        <v>12.0</v>
      </c>
      <c r="F234" s="36">
        <v>6.09344295</v>
      </c>
    </row>
    <row r="235">
      <c r="A235" s="37" t="s">
        <v>5</v>
      </c>
      <c r="B235" s="35" t="s">
        <v>402</v>
      </c>
      <c r="C235" s="36">
        <v>2017.0</v>
      </c>
      <c r="D235" s="35">
        <v>1.0</v>
      </c>
      <c r="E235" s="35">
        <v>12.0</v>
      </c>
      <c r="F235" s="36">
        <v>61.3463444</v>
      </c>
    </row>
    <row r="236">
      <c r="A236" s="37" t="s">
        <v>6</v>
      </c>
      <c r="B236" s="35" t="s">
        <v>403</v>
      </c>
      <c r="C236" s="36">
        <v>2017.0</v>
      </c>
      <c r="D236" s="35">
        <v>1.0</v>
      </c>
      <c r="E236" s="35">
        <v>12.0</v>
      </c>
      <c r="F236" s="36">
        <v>99.4771818</v>
      </c>
    </row>
    <row r="237">
      <c r="A237" s="37" t="s">
        <v>7</v>
      </c>
      <c r="B237" s="35" t="s">
        <v>404</v>
      </c>
      <c r="C237" s="36">
        <v>2017.0</v>
      </c>
      <c r="D237" s="35">
        <v>1.0</v>
      </c>
      <c r="E237" s="35">
        <v>12.0</v>
      </c>
      <c r="F237" s="36">
        <v>8.42586481</v>
      </c>
    </row>
    <row r="238">
      <c r="A238" s="37" t="s">
        <v>8</v>
      </c>
      <c r="B238" s="35" t="s">
        <v>408</v>
      </c>
      <c r="C238" s="36">
        <v>2017.0</v>
      </c>
      <c r="D238" s="35">
        <v>1.0</v>
      </c>
      <c r="E238" s="35">
        <v>12.0</v>
      </c>
      <c r="F238" s="36">
        <v>8.95288665</v>
      </c>
    </row>
    <row r="239">
      <c r="A239" s="37" t="s">
        <v>9</v>
      </c>
      <c r="B239" s="35" t="s">
        <v>409</v>
      </c>
      <c r="C239" s="36">
        <v>2017.0</v>
      </c>
      <c r="D239" s="35">
        <v>1.0</v>
      </c>
      <c r="E239" s="35">
        <v>12.0</v>
      </c>
      <c r="F239" s="36">
        <v>118.707119</v>
      </c>
    </row>
    <row r="240">
      <c r="A240" s="37" t="s">
        <v>10</v>
      </c>
      <c r="B240" s="35" t="s">
        <v>407</v>
      </c>
      <c r="C240" s="36">
        <v>2017.0</v>
      </c>
      <c r="D240" s="35">
        <v>1.0</v>
      </c>
      <c r="E240" s="35">
        <v>12.0</v>
      </c>
      <c r="F240" s="36">
        <v>10.7747442</v>
      </c>
    </row>
    <row r="241">
      <c r="A241" s="37" t="s">
        <v>11</v>
      </c>
      <c r="B241" s="35" t="s">
        <v>406</v>
      </c>
      <c r="C241" s="36">
        <v>2017.0</v>
      </c>
      <c r="D241" s="35">
        <v>1.0</v>
      </c>
      <c r="E241" s="35">
        <v>12.0</v>
      </c>
      <c r="F241" s="36">
        <v>61.151132</v>
      </c>
    </row>
    <row r="242">
      <c r="A242" s="37" t="s">
        <v>12</v>
      </c>
      <c r="B242" s="35" t="s">
        <v>405</v>
      </c>
      <c r="C242" s="36">
        <v>2017.0</v>
      </c>
      <c r="D242" s="35">
        <v>1.0</v>
      </c>
      <c r="E242" s="35">
        <v>12.0</v>
      </c>
      <c r="F242" s="36">
        <v>14.3140496</v>
      </c>
    </row>
    <row r="243">
      <c r="A243" s="37" t="s">
        <v>13</v>
      </c>
      <c r="B243" s="35" t="s">
        <v>410</v>
      </c>
      <c r="C243" s="36">
        <v>2017.0</v>
      </c>
      <c r="D243" s="35">
        <v>1.0</v>
      </c>
      <c r="E243" s="35">
        <v>12.0</v>
      </c>
      <c r="F243" s="36">
        <v>11.0288846</v>
      </c>
    </row>
    <row r="244">
      <c r="A244" s="37" t="s">
        <v>14</v>
      </c>
      <c r="B244" s="35" t="s">
        <v>412</v>
      </c>
      <c r="C244" s="36">
        <v>2017.0</v>
      </c>
      <c r="D244" s="35">
        <v>1.0</v>
      </c>
      <c r="E244" s="35">
        <v>12.0</v>
      </c>
      <c r="F244" s="36">
        <v>37.6445547</v>
      </c>
    </row>
    <row r="245">
      <c r="A245" s="37" t="s">
        <v>15</v>
      </c>
      <c r="B245" s="35" t="s">
        <v>411</v>
      </c>
      <c r="C245" s="36">
        <v>2017.0</v>
      </c>
      <c r="D245" s="35">
        <v>1.0</v>
      </c>
      <c r="E245" s="35">
        <v>12.0</v>
      </c>
      <c r="F245" s="36">
        <v>72.8669224</v>
      </c>
    </row>
    <row r="246">
      <c r="A246" s="37" t="s">
        <v>16</v>
      </c>
      <c r="B246" s="35" t="s">
        <v>413</v>
      </c>
      <c r="C246" s="36">
        <v>2017.0</v>
      </c>
      <c r="D246" s="35">
        <v>1.0</v>
      </c>
      <c r="E246" s="35">
        <v>12.0</v>
      </c>
      <c r="F246" s="36">
        <v>10.4960802</v>
      </c>
    </row>
    <row r="247">
      <c r="A247" s="37" t="s">
        <v>17</v>
      </c>
      <c r="B247" s="35" t="s">
        <v>414</v>
      </c>
      <c r="C247" s="36">
        <v>2017.0</v>
      </c>
      <c r="D247" s="35">
        <v>1.0</v>
      </c>
      <c r="E247" s="35">
        <v>12.0</v>
      </c>
      <c r="F247" s="36">
        <v>19.3857954</v>
      </c>
    </row>
    <row r="248">
      <c r="A248" s="37" t="s">
        <v>18</v>
      </c>
      <c r="B248" s="35" t="s">
        <v>415</v>
      </c>
      <c r="C248" s="36">
        <v>2017.0</v>
      </c>
      <c r="D248" s="35">
        <v>1.0</v>
      </c>
      <c r="E248" s="35">
        <v>12.0</v>
      </c>
      <c r="F248" s="36">
        <v>18.3063997</v>
      </c>
    </row>
    <row r="249">
      <c r="A249" s="37" t="s">
        <v>19</v>
      </c>
      <c r="B249" s="35" t="s">
        <v>416</v>
      </c>
      <c r="C249" s="36">
        <v>2017.0</v>
      </c>
      <c r="D249" s="35">
        <v>1.0</v>
      </c>
      <c r="E249" s="35">
        <v>12.0</v>
      </c>
      <c r="F249" s="36">
        <v>36.6477313</v>
      </c>
    </row>
    <row r="250">
      <c r="A250" s="37" t="s">
        <v>20</v>
      </c>
      <c r="B250" s="35" t="s">
        <v>417</v>
      </c>
      <c r="C250" s="36">
        <v>2017.0</v>
      </c>
      <c r="D250" s="35">
        <v>1.0</v>
      </c>
      <c r="E250" s="35">
        <v>12.0</v>
      </c>
      <c r="F250" s="36">
        <v>33.3415583</v>
      </c>
    </row>
    <row r="251">
      <c r="A251" s="37" t="s">
        <v>21</v>
      </c>
      <c r="B251" s="35" t="s">
        <v>419</v>
      </c>
      <c r="C251" s="36">
        <v>2017.0</v>
      </c>
      <c r="D251" s="35">
        <v>1.0</v>
      </c>
      <c r="E251" s="35">
        <v>12.0</v>
      </c>
      <c r="F251" s="36">
        <v>39.0258682</v>
      </c>
    </row>
    <row r="252">
      <c r="A252" s="37" t="s">
        <v>22</v>
      </c>
      <c r="B252" s="35" t="s">
        <v>420</v>
      </c>
      <c r="C252" s="36">
        <v>2017.0</v>
      </c>
      <c r="D252" s="35">
        <v>1.0</v>
      </c>
      <c r="E252" s="35">
        <v>12.0</v>
      </c>
      <c r="F252" s="36">
        <v>12.1669459</v>
      </c>
    </row>
    <row r="253">
      <c r="A253" s="37" t="s">
        <v>23</v>
      </c>
      <c r="B253" s="35" t="s">
        <v>421</v>
      </c>
      <c r="C253" s="36">
        <v>2017.0</v>
      </c>
      <c r="D253" s="35">
        <v>1.0</v>
      </c>
      <c r="E253" s="35">
        <v>12.0</v>
      </c>
      <c r="F253" s="36">
        <v>24.7759758</v>
      </c>
    </row>
    <row r="254">
      <c r="A254" s="37" t="s">
        <v>24</v>
      </c>
      <c r="B254" s="35" t="s">
        <v>422</v>
      </c>
      <c r="C254" s="36">
        <v>2017.0</v>
      </c>
      <c r="D254" s="35">
        <v>1.0</v>
      </c>
      <c r="E254" s="35">
        <v>12.0</v>
      </c>
      <c r="F254" s="36">
        <v>16.8054839</v>
      </c>
    </row>
    <row r="255">
      <c r="A255" s="37" t="s">
        <v>25</v>
      </c>
      <c r="B255" s="35" t="s">
        <v>423</v>
      </c>
      <c r="C255" s="36">
        <v>2017.0</v>
      </c>
      <c r="D255" s="35">
        <v>1.0</v>
      </c>
      <c r="E255" s="35">
        <v>12.0</v>
      </c>
      <c r="F255" s="36">
        <v>9.90475983</v>
      </c>
    </row>
    <row r="256">
      <c r="A256" s="37" t="s">
        <v>26</v>
      </c>
      <c r="B256" s="35" t="s">
        <v>424</v>
      </c>
      <c r="C256" s="36">
        <v>2017.0</v>
      </c>
      <c r="D256" s="35">
        <v>1.0</v>
      </c>
      <c r="E256" s="35">
        <v>12.0</v>
      </c>
      <c r="F256" s="36">
        <v>27.4500198</v>
      </c>
    </row>
    <row r="257">
      <c r="A257" s="37" t="s">
        <v>27</v>
      </c>
      <c r="B257" s="35" t="s">
        <v>426</v>
      </c>
      <c r="C257" s="36">
        <v>2017.0</v>
      </c>
      <c r="D257" s="35">
        <v>1.0</v>
      </c>
      <c r="E257" s="35">
        <v>12.0</v>
      </c>
      <c r="F257" s="36">
        <v>18.045845</v>
      </c>
    </row>
    <row r="258">
      <c r="A258" s="37" t="s">
        <v>28</v>
      </c>
      <c r="B258" s="35" t="s">
        <v>425</v>
      </c>
      <c r="C258" s="36">
        <v>2017.0</v>
      </c>
      <c r="D258" s="35">
        <v>1.0</v>
      </c>
      <c r="E258" s="35">
        <v>12.0</v>
      </c>
      <c r="F258" s="36">
        <v>53.9901698</v>
      </c>
    </row>
    <row r="259">
      <c r="A259" s="37" t="s">
        <v>29</v>
      </c>
      <c r="B259" s="35" t="s">
        <v>427</v>
      </c>
      <c r="C259" s="36">
        <v>2017.0</v>
      </c>
      <c r="D259" s="35">
        <v>1.0</v>
      </c>
      <c r="E259" s="35">
        <v>12.0</v>
      </c>
      <c r="F259" s="36">
        <v>25.9700461</v>
      </c>
    </row>
    <row r="260">
      <c r="A260" s="37" t="s">
        <v>30</v>
      </c>
      <c r="B260" s="35" t="s">
        <v>428</v>
      </c>
      <c r="C260" s="36">
        <v>2017.0</v>
      </c>
      <c r="D260" s="35">
        <v>1.0</v>
      </c>
      <c r="E260" s="35">
        <v>12.0</v>
      </c>
      <c r="F260" s="36">
        <v>18.4035757</v>
      </c>
    </row>
    <row r="261">
      <c r="A261" s="37" t="s">
        <v>31</v>
      </c>
      <c r="B261" s="35" t="s">
        <v>429</v>
      </c>
      <c r="C261" s="36">
        <v>2017.0</v>
      </c>
      <c r="D261" s="35">
        <v>1.0</v>
      </c>
      <c r="E261" s="35">
        <v>12.0</v>
      </c>
      <c r="F261" s="36">
        <v>34.1229799</v>
      </c>
    </row>
    <row r="262">
      <c r="A262" s="37" t="s">
        <v>32</v>
      </c>
      <c r="B262" s="35" t="s">
        <v>430</v>
      </c>
      <c r="C262" s="36">
        <v>2017.0</v>
      </c>
      <c r="D262" s="35">
        <v>1.0</v>
      </c>
      <c r="E262" s="35">
        <v>12.0</v>
      </c>
      <c r="F262" s="36">
        <v>9.50654254</v>
      </c>
    </row>
    <row r="263">
      <c r="A263" s="37" t="s">
        <v>33</v>
      </c>
      <c r="B263" s="35" t="s">
        <v>431</v>
      </c>
      <c r="C263" s="36">
        <v>2017.0</v>
      </c>
      <c r="D263" s="35">
        <v>1.0</v>
      </c>
      <c r="E263" s="35">
        <v>12.0</v>
      </c>
      <c r="F263" s="36">
        <v>22.5003355</v>
      </c>
    </row>
    <row r="264">
      <c r="A264" s="37" t="s">
        <v>34</v>
      </c>
      <c r="B264" s="35" t="s">
        <v>432</v>
      </c>
      <c r="C264" s="36">
        <v>2017.0</v>
      </c>
      <c r="D264" s="35">
        <v>1.0</v>
      </c>
      <c r="E264" s="35">
        <v>12.0</v>
      </c>
      <c r="F264" s="36">
        <v>2.34535644</v>
      </c>
    </row>
    <row r="265">
      <c r="A265" s="37" t="s">
        <v>35</v>
      </c>
      <c r="B265" s="35" t="s">
        <v>433</v>
      </c>
      <c r="C265" s="36">
        <v>2017.0</v>
      </c>
      <c r="D265" s="35">
        <v>1.0</v>
      </c>
      <c r="E265" s="35">
        <v>12.0</v>
      </c>
      <c r="F265" s="36">
        <v>43.670274</v>
      </c>
    </row>
    <row r="266">
      <c r="A266" s="37" t="s">
        <v>3</v>
      </c>
      <c r="B266" s="35" t="s">
        <v>418</v>
      </c>
      <c r="C266" s="36">
        <v>2018.0</v>
      </c>
      <c r="D266" s="35">
        <v>1.0</v>
      </c>
      <c r="E266" s="35">
        <v>12.0</v>
      </c>
      <c r="F266" s="36">
        <v>29.2594506</v>
      </c>
    </row>
    <row r="267">
      <c r="A267" s="37" t="s">
        <v>4</v>
      </c>
      <c r="B267" s="35" t="s">
        <v>401</v>
      </c>
      <c r="C267" s="36">
        <v>2018.0</v>
      </c>
      <c r="D267" s="35">
        <v>1.0</v>
      </c>
      <c r="E267" s="35">
        <v>12.0</v>
      </c>
      <c r="F267" s="36">
        <v>5.85167572</v>
      </c>
    </row>
    <row r="268">
      <c r="A268" s="37" t="s">
        <v>5</v>
      </c>
      <c r="B268" s="35" t="s">
        <v>402</v>
      </c>
      <c r="C268" s="36">
        <v>2018.0</v>
      </c>
      <c r="D268" s="35">
        <v>1.0</v>
      </c>
      <c r="E268" s="35">
        <v>12.0</v>
      </c>
      <c r="F268" s="36">
        <v>80.2707152</v>
      </c>
    </row>
    <row r="269">
      <c r="A269" s="37" t="s">
        <v>6</v>
      </c>
      <c r="B269" s="35" t="s">
        <v>403</v>
      </c>
      <c r="C269" s="36">
        <v>2018.0</v>
      </c>
      <c r="D269" s="35">
        <v>1.0</v>
      </c>
      <c r="E269" s="35">
        <v>12.0</v>
      </c>
      <c r="F269" s="36">
        <v>25.9154973</v>
      </c>
    </row>
    <row r="270">
      <c r="A270" s="37" t="s">
        <v>7</v>
      </c>
      <c r="B270" s="35" t="s">
        <v>404</v>
      </c>
      <c r="C270" s="36">
        <v>2018.0</v>
      </c>
      <c r="D270" s="35">
        <v>1.0</v>
      </c>
      <c r="E270" s="35">
        <v>12.0</v>
      </c>
      <c r="F270" s="36">
        <v>8.49326291</v>
      </c>
    </row>
    <row r="271">
      <c r="A271" s="37" t="s">
        <v>8</v>
      </c>
      <c r="B271" s="35" t="s">
        <v>408</v>
      </c>
      <c r="C271" s="36">
        <v>2018.0</v>
      </c>
      <c r="D271" s="35">
        <v>1.0</v>
      </c>
      <c r="E271" s="35">
        <v>12.0</v>
      </c>
      <c r="F271" s="36">
        <v>7.85131413</v>
      </c>
    </row>
    <row r="272">
      <c r="A272" s="37" t="s">
        <v>9</v>
      </c>
      <c r="B272" s="35" t="s">
        <v>409</v>
      </c>
      <c r="C272" s="36">
        <v>2018.0</v>
      </c>
      <c r="D272" s="35">
        <v>1.0</v>
      </c>
      <c r="E272" s="35">
        <v>12.0</v>
      </c>
      <c r="F272" s="36">
        <v>101.708069</v>
      </c>
    </row>
    <row r="273">
      <c r="A273" s="37" t="s">
        <v>10</v>
      </c>
      <c r="B273" s="35" t="s">
        <v>407</v>
      </c>
      <c r="C273" s="36">
        <v>2018.0</v>
      </c>
      <c r="D273" s="35">
        <v>1.0</v>
      </c>
      <c r="E273" s="35">
        <v>12.0</v>
      </c>
      <c r="F273" s="36">
        <v>11.9285147</v>
      </c>
    </row>
    <row r="274">
      <c r="A274" s="37" t="s">
        <v>11</v>
      </c>
      <c r="B274" s="35" t="s">
        <v>406</v>
      </c>
      <c r="C274" s="36">
        <v>2018.0</v>
      </c>
      <c r="D274" s="35">
        <v>1.0</v>
      </c>
      <c r="E274" s="35">
        <v>12.0</v>
      </c>
      <c r="F274" s="36">
        <v>80.1618095</v>
      </c>
    </row>
    <row r="275">
      <c r="A275" s="37" t="s">
        <v>12</v>
      </c>
      <c r="B275" s="35" t="s">
        <v>405</v>
      </c>
      <c r="C275" s="36">
        <v>2018.0</v>
      </c>
      <c r="D275" s="35">
        <v>1.0</v>
      </c>
      <c r="E275" s="35">
        <v>12.0</v>
      </c>
      <c r="F275" s="36">
        <v>15.843907</v>
      </c>
    </row>
    <row r="276">
      <c r="A276" s="37" t="s">
        <v>13</v>
      </c>
      <c r="B276" s="35" t="s">
        <v>410</v>
      </c>
      <c r="C276" s="36">
        <v>2018.0</v>
      </c>
      <c r="D276" s="35">
        <v>1.0</v>
      </c>
      <c r="E276" s="35">
        <v>12.0</v>
      </c>
      <c r="F276" s="36">
        <v>9.74362764</v>
      </c>
    </row>
    <row r="277">
      <c r="A277" s="37" t="s">
        <v>14</v>
      </c>
      <c r="B277" s="35" t="s">
        <v>412</v>
      </c>
      <c r="C277" s="36">
        <v>2018.0</v>
      </c>
      <c r="D277" s="35">
        <v>1.0</v>
      </c>
      <c r="E277" s="35">
        <v>12.0</v>
      </c>
      <c r="F277" s="36">
        <v>57.3957444</v>
      </c>
    </row>
    <row r="278">
      <c r="A278" s="37" t="s">
        <v>15</v>
      </c>
      <c r="B278" s="35" t="s">
        <v>411</v>
      </c>
      <c r="C278" s="36">
        <v>2018.0</v>
      </c>
      <c r="D278" s="35">
        <v>1.0</v>
      </c>
      <c r="E278" s="35">
        <v>12.0</v>
      </c>
      <c r="F278" s="36">
        <v>65.4955317</v>
      </c>
    </row>
    <row r="279">
      <c r="A279" s="37" t="s">
        <v>16</v>
      </c>
      <c r="B279" s="35" t="s">
        <v>413</v>
      </c>
      <c r="C279" s="36">
        <v>2018.0</v>
      </c>
      <c r="D279" s="35">
        <v>1.0</v>
      </c>
      <c r="E279" s="35">
        <v>12.0</v>
      </c>
      <c r="F279" s="36">
        <v>11.2113279</v>
      </c>
    </row>
    <row r="280">
      <c r="A280" s="37" t="s">
        <v>17</v>
      </c>
      <c r="B280" s="35" t="s">
        <v>414</v>
      </c>
      <c r="C280" s="36">
        <v>2018.0</v>
      </c>
      <c r="D280" s="35">
        <v>1.0</v>
      </c>
      <c r="E280" s="35">
        <v>12.0</v>
      </c>
      <c r="F280" s="36">
        <v>35.3765164</v>
      </c>
    </row>
    <row r="281">
      <c r="A281" s="37" t="s">
        <v>18</v>
      </c>
      <c r="B281" s="35" t="s">
        <v>415</v>
      </c>
      <c r="C281" s="36">
        <v>2018.0</v>
      </c>
      <c r="D281" s="35">
        <v>1.0</v>
      </c>
      <c r="E281" s="35">
        <v>12.0</v>
      </c>
      <c r="F281" s="36">
        <v>18.7162539</v>
      </c>
    </row>
    <row r="282">
      <c r="A282" s="37" t="s">
        <v>19</v>
      </c>
      <c r="B282" s="35" t="s">
        <v>416</v>
      </c>
      <c r="C282" s="36">
        <v>2018.0</v>
      </c>
      <c r="D282" s="35">
        <v>1.0</v>
      </c>
      <c r="E282" s="35">
        <v>12.0</v>
      </c>
      <c r="F282" s="36">
        <v>43.6670017</v>
      </c>
    </row>
    <row r="283">
      <c r="A283" s="37" t="s">
        <v>20</v>
      </c>
      <c r="B283" s="35" t="s">
        <v>417</v>
      </c>
      <c r="C283" s="36">
        <v>2018.0</v>
      </c>
      <c r="D283" s="35">
        <v>1.0</v>
      </c>
      <c r="E283" s="35">
        <v>12.0</v>
      </c>
      <c r="F283" s="36">
        <v>41.6920382</v>
      </c>
    </row>
    <row r="284">
      <c r="A284" s="37" t="s">
        <v>21</v>
      </c>
      <c r="B284" s="35" t="s">
        <v>419</v>
      </c>
      <c r="C284" s="36">
        <v>2018.0</v>
      </c>
      <c r="D284" s="35">
        <v>1.0</v>
      </c>
      <c r="E284" s="35">
        <v>12.0</v>
      </c>
      <c r="F284" s="36">
        <v>32.4180872</v>
      </c>
    </row>
    <row r="285">
      <c r="A285" s="37" t="s">
        <v>22</v>
      </c>
      <c r="B285" s="35" t="s">
        <v>420</v>
      </c>
      <c r="C285" s="36">
        <v>2018.0</v>
      </c>
      <c r="D285" s="35">
        <v>1.0</v>
      </c>
      <c r="E285" s="35">
        <v>12.0</v>
      </c>
      <c r="F285" s="36">
        <v>15.2066032</v>
      </c>
    </row>
    <row r="286">
      <c r="A286" s="37" t="s">
        <v>23</v>
      </c>
      <c r="B286" s="35" t="s">
        <v>421</v>
      </c>
      <c r="C286" s="36">
        <v>2018.0</v>
      </c>
      <c r="D286" s="35">
        <v>1.0</v>
      </c>
      <c r="E286" s="35">
        <v>12.0</v>
      </c>
      <c r="F286" s="36">
        <v>27.2674201</v>
      </c>
    </row>
    <row r="287">
      <c r="A287" s="37" t="s">
        <v>24</v>
      </c>
      <c r="B287" s="35" t="s">
        <v>422</v>
      </c>
      <c r="C287" s="36">
        <v>2018.0</v>
      </c>
      <c r="D287" s="35">
        <v>1.0</v>
      </c>
      <c r="E287" s="35">
        <v>12.0</v>
      </c>
      <c r="F287" s="36">
        <v>19.1575318</v>
      </c>
    </row>
    <row r="288">
      <c r="A288" s="37" t="s">
        <v>25</v>
      </c>
      <c r="B288" s="35" t="s">
        <v>423</v>
      </c>
      <c r="C288" s="36">
        <v>2018.0</v>
      </c>
      <c r="D288" s="35">
        <v>1.0</v>
      </c>
      <c r="E288" s="35">
        <v>12.0</v>
      </c>
      <c r="F288" s="36">
        <v>10.1053248</v>
      </c>
    </row>
    <row r="289">
      <c r="A289" s="37" t="s">
        <v>26</v>
      </c>
      <c r="B289" s="35" t="s">
        <v>424</v>
      </c>
      <c r="C289" s="36">
        <v>2018.0</v>
      </c>
      <c r="D289" s="35">
        <v>1.0</v>
      </c>
      <c r="E289" s="35">
        <v>12.0</v>
      </c>
      <c r="F289" s="36">
        <v>48.614178</v>
      </c>
    </row>
    <row r="290">
      <c r="A290" s="37" t="s">
        <v>27</v>
      </c>
      <c r="B290" s="35" t="s">
        <v>426</v>
      </c>
      <c r="C290" s="36">
        <v>2018.0</v>
      </c>
      <c r="D290" s="35">
        <v>1.0</v>
      </c>
      <c r="E290" s="35">
        <v>12.0</v>
      </c>
      <c r="F290" s="36">
        <v>19.909773</v>
      </c>
    </row>
    <row r="291">
      <c r="A291" s="37" t="s">
        <v>28</v>
      </c>
      <c r="B291" s="35" t="s">
        <v>425</v>
      </c>
      <c r="C291" s="36">
        <v>2018.0</v>
      </c>
      <c r="D291" s="35">
        <v>1.0</v>
      </c>
      <c r="E291" s="35">
        <v>12.0</v>
      </c>
      <c r="F291" s="36">
        <v>39.8157586</v>
      </c>
    </row>
    <row r="292">
      <c r="A292" s="37" t="s">
        <v>29</v>
      </c>
      <c r="B292" s="35" t="s">
        <v>427</v>
      </c>
      <c r="C292" s="36">
        <v>2018.0</v>
      </c>
      <c r="D292" s="35">
        <v>1.0</v>
      </c>
      <c r="E292" s="35">
        <v>12.0</v>
      </c>
      <c r="F292" s="36">
        <v>31.7254904</v>
      </c>
    </row>
    <row r="293">
      <c r="A293" s="37" t="s">
        <v>30</v>
      </c>
      <c r="B293" s="35" t="s">
        <v>428</v>
      </c>
      <c r="C293" s="36">
        <v>2018.0</v>
      </c>
      <c r="D293" s="35">
        <v>1.0</v>
      </c>
      <c r="E293" s="35">
        <v>12.0</v>
      </c>
      <c r="F293" s="36">
        <v>23.2731259</v>
      </c>
    </row>
    <row r="294">
      <c r="A294" s="37" t="s">
        <v>31</v>
      </c>
      <c r="B294" s="35" t="s">
        <v>429</v>
      </c>
      <c r="C294" s="36">
        <v>2018.0</v>
      </c>
      <c r="D294" s="35">
        <v>1.0</v>
      </c>
      <c r="E294" s="35">
        <v>12.0</v>
      </c>
      <c r="F294" s="36">
        <v>40.5147773</v>
      </c>
    </row>
    <row r="295">
      <c r="A295" s="37" t="s">
        <v>32</v>
      </c>
      <c r="B295" s="35" t="s">
        <v>430</v>
      </c>
      <c r="C295" s="36">
        <v>2018.0</v>
      </c>
      <c r="D295" s="35">
        <v>1.0</v>
      </c>
      <c r="E295" s="35">
        <v>12.0</v>
      </c>
      <c r="F295" s="36">
        <v>11.3578199</v>
      </c>
    </row>
    <row r="296">
      <c r="A296" s="37" t="s">
        <v>33</v>
      </c>
      <c r="B296" s="35" t="s">
        <v>431</v>
      </c>
      <c r="C296" s="36">
        <v>2018.0</v>
      </c>
      <c r="D296" s="35">
        <v>1.0</v>
      </c>
      <c r="E296" s="35">
        <v>12.0</v>
      </c>
      <c r="F296" s="36">
        <v>18.4627001</v>
      </c>
    </row>
    <row r="297">
      <c r="A297" s="37" t="s">
        <v>34</v>
      </c>
      <c r="B297" s="35" t="s">
        <v>432</v>
      </c>
      <c r="C297" s="36">
        <v>2018.0</v>
      </c>
      <c r="D297" s="35">
        <v>1.0</v>
      </c>
      <c r="E297" s="35">
        <v>12.0</v>
      </c>
      <c r="F297" s="36">
        <v>2.60986653</v>
      </c>
    </row>
    <row r="298">
      <c r="A298" s="37" t="s">
        <v>35</v>
      </c>
      <c r="B298" s="35" t="s">
        <v>433</v>
      </c>
      <c r="C298" s="36">
        <v>2018.0</v>
      </c>
      <c r="D298" s="35">
        <v>1.0</v>
      </c>
      <c r="E298" s="35">
        <v>12.0</v>
      </c>
      <c r="F298" s="36">
        <v>47.4259897</v>
      </c>
    </row>
    <row r="299">
      <c r="A299" s="37" t="s">
        <v>3</v>
      </c>
      <c r="B299" s="35" t="s">
        <v>418</v>
      </c>
      <c r="C299" s="36">
        <v>2019.0</v>
      </c>
      <c r="D299" s="35">
        <v>1.0</v>
      </c>
      <c r="E299" s="35">
        <v>12.0</v>
      </c>
      <c r="F299" s="36">
        <v>28.9558695</v>
      </c>
    </row>
    <row r="300">
      <c r="A300" s="37" t="s">
        <v>4</v>
      </c>
      <c r="B300" s="35" t="s">
        <v>401</v>
      </c>
      <c r="C300" s="36">
        <v>2019.0</v>
      </c>
      <c r="D300" s="35">
        <v>1.0</v>
      </c>
      <c r="E300" s="35">
        <v>12.0</v>
      </c>
      <c r="F300" s="36">
        <v>8.42349397</v>
      </c>
    </row>
    <row r="301">
      <c r="A301" s="37" t="s">
        <v>5</v>
      </c>
      <c r="B301" s="35" t="s">
        <v>402</v>
      </c>
      <c r="C301" s="36">
        <v>2019.0</v>
      </c>
      <c r="D301" s="35">
        <v>1.0</v>
      </c>
      <c r="E301" s="35">
        <v>12.0</v>
      </c>
      <c r="F301" s="36">
        <v>75.8659481</v>
      </c>
    </row>
    <row r="302">
      <c r="A302" s="37" t="s">
        <v>6</v>
      </c>
      <c r="B302" s="35" t="s">
        <v>403</v>
      </c>
      <c r="C302" s="36">
        <v>2019.0</v>
      </c>
      <c r="D302" s="35">
        <v>1.0</v>
      </c>
      <c r="E302" s="35">
        <v>12.0</v>
      </c>
      <c r="F302" s="36">
        <v>13.1812755</v>
      </c>
    </row>
    <row r="303">
      <c r="A303" s="37" t="s">
        <v>7</v>
      </c>
      <c r="B303" s="35" t="s">
        <v>404</v>
      </c>
      <c r="C303" s="36">
        <v>2019.0</v>
      </c>
      <c r="D303" s="35">
        <v>1.0</v>
      </c>
      <c r="E303" s="35">
        <v>12.0</v>
      </c>
      <c r="F303" s="36">
        <v>8.88289561</v>
      </c>
    </row>
    <row r="304">
      <c r="A304" s="37" t="s">
        <v>8</v>
      </c>
      <c r="B304" s="35" t="s">
        <v>408</v>
      </c>
      <c r="C304" s="36">
        <v>2019.0</v>
      </c>
      <c r="D304" s="35">
        <v>1.0</v>
      </c>
      <c r="E304" s="35">
        <v>12.0</v>
      </c>
      <c r="F304" s="36">
        <v>9.73175034</v>
      </c>
    </row>
    <row r="305">
      <c r="A305" s="37" t="s">
        <v>9</v>
      </c>
      <c r="B305" s="35" t="s">
        <v>409</v>
      </c>
      <c r="C305" s="36">
        <v>2019.0</v>
      </c>
      <c r="D305" s="35">
        <v>1.0</v>
      </c>
      <c r="E305" s="35">
        <v>12.0</v>
      </c>
      <c r="F305" s="36">
        <v>112.326402</v>
      </c>
    </row>
    <row r="306">
      <c r="A306" s="37" t="s">
        <v>10</v>
      </c>
      <c r="B306" s="35" t="s">
        <v>407</v>
      </c>
      <c r="C306" s="36">
        <v>2019.0</v>
      </c>
      <c r="D306" s="35">
        <v>1.0</v>
      </c>
      <c r="E306" s="35">
        <v>12.0</v>
      </c>
      <c r="F306" s="36">
        <v>11.0219699</v>
      </c>
    </row>
    <row r="307">
      <c r="A307" s="37" t="s">
        <v>11</v>
      </c>
      <c r="B307" s="35" t="s">
        <v>406</v>
      </c>
      <c r="C307" s="36">
        <v>2019.0</v>
      </c>
      <c r="D307" s="35">
        <v>1.0</v>
      </c>
      <c r="E307" s="35">
        <v>12.0</v>
      </c>
      <c r="F307" s="36">
        <v>78.1737171</v>
      </c>
    </row>
    <row r="308">
      <c r="A308" s="37" t="s">
        <v>12</v>
      </c>
      <c r="B308" s="35" t="s">
        <v>405</v>
      </c>
      <c r="C308" s="36">
        <v>2019.0</v>
      </c>
      <c r="D308" s="35">
        <v>1.0</v>
      </c>
      <c r="E308" s="35">
        <v>12.0</v>
      </c>
      <c r="F308" s="36">
        <v>13.9581372</v>
      </c>
    </row>
    <row r="309">
      <c r="A309" s="37" t="s">
        <v>13</v>
      </c>
      <c r="B309" s="35" t="s">
        <v>410</v>
      </c>
      <c r="C309" s="36">
        <v>2019.0</v>
      </c>
      <c r="D309" s="35">
        <v>1.0</v>
      </c>
      <c r="E309" s="35">
        <v>12.0</v>
      </c>
      <c r="F309" s="36">
        <v>9.51040438</v>
      </c>
    </row>
    <row r="310">
      <c r="A310" s="37" t="s">
        <v>14</v>
      </c>
      <c r="B310" s="35" t="s">
        <v>412</v>
      </c>
      <c r="C310" s="36">
        <v>2019.0</v>
      </c>
      <c r="D310" s="35">
        <v>1.0</v>
      </c>
      <c r="E310" s="35">
        <v>12.0</v>
      </c>
      <c r="F310" s="36">
        <v>64.9698316</v>
      </c>
    </row>
    <row r="311">
      <c r="A311" s="37" t="s">
        <v>15</v>
      </c>
      <c r="B311" s="35" t="s">
        <v>411</v>
      </c>
      <c r="C311" s="36">
        <v>2019.0</v>
      </c>
      <c r="D311" s="35">
        <v>1.0</v>
      </c>
      <c r="E311" s="35">
        <v>12.0</v>
      </c>
      <c r="F311" s="36">
        <v>53.682057</v>
      </c>
    </row>
    <row r="312">
      <c r="A312" s="37" t="s">
        <v>16</v>
      </c>
      <c r="B312" s="35" t="s">
        <v>413</v>
      </c>
      <c r="C312" s="36">
        <v>2019.0</v>
      </c>
      <c r="D312" s="35">
        <v>1.0</v>
      </c>
      <c r="E312" s="35">
        <v>12.0</v>
      </c>
      <c r="F312" s="36">
        <v>15.5805495</v>
      </c>
    </row>
    <row r="313">
      <c r="A313" s="37" t="s">
        <v>17</v>
      </c>
      <c r="B313" s="35" t="s">
        <v>414</v>
      </c>
      <c r="C313" s="36">
        <v>2019.0</v>
      </c>
      <c r="D313" s="35">
        <v>1.0</v>
      </c>
      <c r="E313" s="35">
        <v>12.0</v>
      </c>
      <c r="F313" s="36">
        <v>30.1513274</v>
      </c>
    </row>
    <row r="314">
      <c r="A314" s="37" t="s">
        <v>18</v>
      </c>
      <c r="B314" s="35" t="s">
        <v>415</v>
      </c>
      <c r="C314" s="36">
        <v>2019.0</v>
      </c>
      <c r="D314" s="35">
        <v>1.0</v>
      </c>
      <c r="E314" s="35">
        <v>12.0</v>
      </c>
      <c r="F314" s="36">
        <v>18.9877125</v>
      </c>
    </row>
    <row r="315">
      <c r="A315" s="37" t="s">
        <v>19</v>
      </c>
      <c r="B315" s="35" t="s">
        <v>416</v>
      </c>
      <c r="C315" s="36">
        <v>2019.0</v>
      </c>
      <c r="D315" s="35">
        <v>1.0</v>
      </c>
      <c r="E315" s="35">
        <v>12.0</v>
      </c>
      <c r="F315" s="36">
        <v>51.4579832</v>
      </c>
    </row>
    <row r="316">
      <c r="A316" s="37" t="s">
        <v>20</v>
      </c>
      <c r="B316" s="35" t="s">
        <v>417</v>
      </c>
      <c r="C316" s="36">
        <v>2019.0</v>
      </c>
      <c r="D316" s="35">
        <v>1.0</v>
      </c>
      <c r="E316" s="35">
        <v>12.0</v>
      </c>
      <c r="F316" s="36">
        <v>53.3042869</v>
      </c>
    </row>
    <row r="317">
      <c r="A317" s="37" t="s">
        <v>21</v>
      </c>
      <c r="B317" s="35" t="s">
        <v>419</v>
      </c>
      <c r="C317" s="36">
        <v>2019.0</v>
      </c>
      <c r="D317" s="35">
        <v>1.0</v>
      </c>
      <c r="E317" s="35">
        <v>12.0</v>
      </c>
      <c r="F317" s="36">
        <v>17.6463779</v>
      </c>
    </row>
    <row r="318">
      <c r="A318" s="37" t="s">
        <v>22</v>
      </c>
      <c r="B318" s="35" t="s">
        <v>420</v>
      </c>
      <c r="C318" s="36">
        <v>2019.0</v>
      </c>
      <c r="D318" s="35">
        <v>1.0</v>
      </c>
      <c r="E318" s="35">
        <v>12.0</v>
      </c>
      <c r="F318" s="36">
        <v>17.2416172</v>
      </c>
    </row>
    <row r="319">
      <c r="A319" s="37" t="s">
        <v>23</v>
      </c>
      <c r="B319" s="35" t="s">
        <v>421</v>
      </c>
      <c r="C319" s="36">
        <v>2019.0</v>
      </c>
      <c r="D319" s="35">
        <v>1.0</v>
      </c>
      <c r="E319" s="35">
        <v>12.0</v>
      </c>
      <c r="F319" s="36">
        <v>27.9419528</v>
      </c>
    </row>
    <row r="320">
      <c r="A320" s="37" t="s">
        <v>24</v>
      </c>
      <c r="B320" s="35" t="s">
        <v>422</v>
      </c>
      <c r="C320" s="36">
        <v>2019.0</v>
      </c>
      <c r="D320" s="35">
        <v>1.0</v>
      </c>
      <c r="E320" s="35">
        <v>12.0</v>
      </c>
      <c r="F320" s="36">
        <v>19.3101224</v>
      </c>
    </row>
    <row r="321">
      <c r="A321" s="37" t="s">
        <v>25</v>
      </c>
      <c r="B321" s="35" t="s">
        <v>423</v>
      </c>
      <c r="C321" s="36">
        <v>2019.0</v>
      </c>
      <c r="D321" s="35">
        <v>1.0</v>
      </c>
      <c r="E321" s="35">
        <v>12.0</v>
      </c>
      <c r="F321" s="36">
        <v>9.60653931</v>
      </c>
    </row>
    <row r="322">
      <c r="A322" s="37" t="s">
        <v>26</v>
      </c>
      <c r="B322" s="35" t="s">
        <v>424</v>
      </c>
      <c r="C322" s="36">
        <v>2019.0</v>
      </c>
      <c r="D322" s="35">
        <v>1.0</v>
      </c>
      <c r="E322" s="35">
        <v>12.0</v>
      </c>
      <c r="F322" s="36">
        <v>41.5728506</v>
      </c>
    </row>
    <row r="323">
      <c r="A323" s="37" t="s">
        <v>27</v>
      </c>
      <c r="B323" s="35" t="s">
        <v>426</v>
      </c>
      <c r="C323" s="36">
        <v>2019.0</v>
      </c>
      <c r="D323" s="35">
        <v>1.0</v>
      </c>
      <c r="E323" s="35">
        <v>12.0</v>
      </c>
      <c r="F323" s="36">
        <v>18.3381298</v>
      </c>
    </row>
    <row r="324">
      <c r="A324" s="37" t="s">
        <v>28</v>
      </c>
      <c r="B324" s="35" t="s">
        <v>425</v>
      </c>
      <c r="C324" s="36">
        <v>2019.0</v>
      </c>
      <c r="D324" s="35">
        <v>1.0</v>
      </c>
      <c r="E324" s="35">
        <v>12.0</v>
      </c>
      <c r="F324" s="36">
        <v>37.0147974</v>
      </c>
    </row>
    <row r="325">
      <c r="A325" s="37" t="s">
        <v>29</v>
      </c>
      <c r="B325" s="35" t="s">
        <v>427</v>
      </c>
      <c r="C325" s="36">
        <v>2019.0</v>
      </c>
      <c r="D325" s="35">
        <v>1.0</v>
      </c>
      <c r="E325" s="35">
        <v>12.0</v>
      </c>
      <c r="F325" s="36">
        <v>46.5810549</v>
      </c>
    </row>
    <row r="326">
      <c r="A326" s="37" t="s">
        <v>30</v>
      </c>
      <c r="B326" s="35" t="s">
        <v>428</v>
      </c>
      <c r="C326" s="36">
        <v>2019.0</v>
      </c>
      <c r="D326" s="35">
        <v>1.0</v>
      </c>
      <c r="E326" s="35">
        <v>12.0</v>
      </c>
      <c r="F326" s="36">
        <v>28.2771405</v>
      </c>
    </row>
    <row r="327">
      <c r="A327" s="37" t="s">
        <v>31</v>
      </c>
      <c r="B327" s="35" t="s">
        <v>429</v>
      </c>
      <c r="C327" s="36">
        <v>2019.0</v>
      </c>
      <c r="D327" s="35">
        <v>1.0</v>
      </c>
      <c r="E327" s="35">
        <v>12.0</v>
      </c>
      <c r="F327" s="36">
        <v>24.763346</v>
      </c>
    </row>
    <row r="328">
      <c r="A328" s="37" t="s">
        <v>32</v>
      </c>
      <c r="B328" s="35" t="s">
        <v>430</v>
      </c>
      <c r="C328" s="36">
        <v>2019.0</v>
      </c>
      <c r="D328" s="35">
        <v>1.0</v>
      </c>
      <c r="E328" s="35">
        <v>12.0</v>
      </c>
      <c r="F328" s="36">
        <v>13.9830029</v>
      </c>
    </row>
    <row r="329">
      <c r="A329" s="37" t="s">
        <v>33</v>
      </c>
      <c r="B329" s="35" t="s">
        <v>431</v>
      </c>
      <c r="C329" s="36">
        <v>2019.0</v>
      </c>
      <c r="D329" s="35">
        <v>1.0</v>
      </c>
      <c r="E329" s="35">
        <v>12.0</v>
      </c>
      <c r="F329" s="36">
        <v>18.2154429</v>
      </c>
    </row>
    <row r="330">
      <c r="A330" s="37" t="s">
        <v>34</v>
      </c>
      <c r="B330" s="35" t="s">
        <v>432</v>
      </c>
      <c r="C330" s="36">
        <v>2019.0</v>
      </c>
      <c r="D330" s="35">
        <v>1.0</v>
      </c>
      <c r="E330" s="35">
        <v>12.0</v>
      </c>
      <c r="F330" s="36">
        <v>1.99585643</v>
      </c>
    </row>
    <row r="331">
      <c r="A331" s="37" t="s">
        <v>35</v>
      </c>
      <c r="B331" s="35" t="s">
        <v>433</v>
      </c>
      <c r="C331" s="36">
        <v>2019.0</v>
      </c>
      <c r="D331" s="35">
        <v>1.0</v>
      </c>
      <c r="E331" s="35">
        <v>12.0</v>
      </c>
      <c r="F331" s="36">
        <v>41.7287813</v>
      </c>
    </row>
    <row r="332">
      <c r="A332" s="37" t="s">
        <v>3</v>
      </c>
      <c r="B332" s="35" t="s">
        <v>418</v>
      </c>
      <c r="C332" s="36">
        <v>2020.0</v>
      </c>
      <c r="D332" s="35">
        <v>1.0</v>
      </c>
      <c r="E332" s="35">
        <v>12.0</v>
      </c>
      <c r="F332" s="36">
        <v>28.7698151</v>
      </c>
    </row>
    <row r="333">
      <c r="A333" s="37" t="s">
        <v>4</v>
      </c>
      <c r="B333" s="35" t="s">
        <v>401</v>
      </c>
      <c r="C333" s="36">
        <v>2020.0</v>
      </c>
      <c r="D333" s="35">
        <v>1.0</v>
      </c>
      <c r="E333" s="35">
        <v>12.0</v>
      </c>
      <c r="F333" s="36">
        <v>6.42271403</v>
      </c>
    </row>
    <row r="334">
      <c r="A334" s="37" t="s">
        <v>5</v>
      </c>
      <c r="B334" s="35" t="s">
        <v>402</v>
      </c>
      <c r="C334" s="36">
        <v>2020.0</v>
      </c>
      <c r="D334" s="35">
        <v>1.0</v>
      </c>
      <c r="E334" s="35">
        <v>12.0</v>
      </c>
      <c r="F334" s="36">
        <v>77.7862867</v>
      </c>
    </row>
    <row r="335">
      <c r="A335" s="37" t="s">
        <v>6</v>
      </c>
      <c r="B335" s="35" t="s">
        <v>403</v>
      </c>
      <c r="C335" s="36">
        <v>2020.0</v>
      </c>
      <c r="D335" s="35">
        <v>1.0</v>
      </c>
      <c r="E335" s="35">
        <v>12.0</v>
      </c>
      <c r="F335" s="36">
        <v>9.67235517</v>
      </c>
    </row>
    <row r="336">
      <c r="A336" s="37" t="s">
        <v>7</v>
      </c>
      <c r="B336" s="35" t="s">
        <v>404</v>
      </c>
      <c r="C336" s="36">
        <v>2020.0</v>
      </c>
      <c r="D336" s="35">
        <v>1.0</v>
      </c>
      <c r="E336" s="35">
        <v>12.0</v>
      </c>
      <c r="F336" s="36">
        <v>8.10331298</v>
      </c>
    </row>
    <row r="337">
      <c r="A337" s="37" t="s">
        <v>8</v>
      </c>
      <c r="B337" s="35" t="s">
        <v>408</v>
      </c>
      <c r="C337" s="36">
        <v>2020.0</v>
      </c>
      <c r="D337" s="35">
        <v>1.0</v>
      </c>
      <c r="E337" s="35">
        <v>12.0</v>
      </c>
      <c r="F337" s="36">
        <v>7.60892634</v>
      </c>
    </row>
    <row r="338">
      <c r="A338" s="37" t="s">
        <v>9</v>
      </c>
      <c r="B338" s="35" t="s">
        <v>409</v>
      </c>
      <c r="C338" s="36">
        <v>2020.0</v>
      </c>
      <c r="D338" s="35">
        <v>1.0</v>
      </c>
      <c r="E338" s="35">
        <v>12.0</v>
      </c>
      <c r="F338" s="36">
        <v>93.375958</v>
      </c>
    </row>
    <row r="339">
      <c r="A339" s="37" t="s">
        <v>10</v>
      </c>
      <c r="B339" s="35" t="s">
        <v>407</v>
      </c>
      <c r="C339" s="36">
        <v>2020.0</v>
      </c>
      <c r="D339" s="35">
        <v>1.0</v>
      </c>
      <c r="E339" s="35">
        <v>12.0</v>
      </c>
      <c r="F339" s="36">
        <v>9.43629576</v>
      </c>
    </row>
    <row r="340">
      <c r="A340" s="37" t="s">
        <v>11</v>
      </c>
      <c r="B340" s="35" t="s">
        <v>406</v>
      </c>
      <c r="C340" s="36">
        <v>2020.0</v>
      </c>
      <c r="D340" s="35">
        <v>1.0</v>
      </c>
      <c r="E340" s="35">
        <v>12.0</v>
      </c>
      <c r="F340" s="36">
        <v>91.3893714</v>
      </c>
    </row>
    <row r="341">
      <c r="A341" s="37" t="s">
        <v>12</v>
      </c>
      <c r="B341" s="35" t="s">
        <v>405</v>
      </c>
      <c r="C341" s="36">
        <v>2020.0</v>
      </c>
      <c r="D341" s="35">
        <v>1.0</v>
      </c>
      <c r="E341" s="35">
        <v>12.0</v>
      </c>
      <c r="F341" s="36">
        <v>14.3081314</v>
      </c>
    </row>
    <row r="342">
      <c r="A342" s="37" t="s">
        <v>13</v>
      </c>
      <c r="B342" s="35" t="s">
        <v>410</v>
      </c>
      <c r="C342" s="36">
        <v>2020.0</v>
      </c>
      <c r="D342" s="35">
        <v>1.0</v>
      </c>
      <c r="E342" s="35">
        <v>12.0</v>
      </c>
      <c r="F342" s="36">
        <v>9.06904132</v>
      </c>
    </row>
    <row r="343">
      <c r="A343" s="37" t="s">
        <v>14</v>
      </c>
      <c r="B343" s="35" t="s">
        <v>412</v>
      </c>
      <c r="C343" s="36">
        <v>2020.0</v>
      </c>
      <c r="D343" s="35">
        <v>1.0</v>
      </c>
      <c r="E343" s="35">
        <v>12.0</v>
      </c>
      <c r="F343" s="36">
        <v>86.0158836</v>
      </c>
    </row>
    <row r="344">
      <c r="A344" s="37" t="s">
        <v>15</v>
      </c>
      <c r="B344" s="35" t="s">
        <v>411</v>
      </c>
      <c r="C344" s="36">
        <v>2020.0</v>
      </c>
      <c r="D344" s="35">
        <v>1.0</v>
      </c>
      <c r="E344" s="35">
        <v>12.0</v>
      </c>
      <c r="F344" s="36">
        <v>41.8535426</v>
      </c>
    </row>
    <row r="345">
      <c r="A345" s="37" t="s">
        <v>16</v>
      </c>
      <c r="B345" s="35" t="s">
        <v>413</v>
      </c>
      <c r="C345" s="36">
        <v>2020.0</v>
      </c>
      <c r="D345" s="35">
        <v>1.0</v>
      </c>
      <c r="E345" s="35">
        <v>12.0</v>
      </c>
      <c r="F345" s="36">
        <v>11.7465442</v>
      </c>
    </row>
    <row r="346">
      <c r="A346" s="37" t="s">
        <v>17</v>
      </c>
      <c r="B346" s="35" t="s">
        <v>414</v>
      </c>
      <c r="C346" s="36">
        <v>2020.0</v>
      </c>
      <c r="D346" s="35">
        <v>1.0</v>
      </c>
      <c r="E346" s="35">
        <v>12.0</v>
      </c>
      <c r="F346" s="36">
        <v>26.4511014</v>
      </c>
    </row>
    <row r="347">
      <c r="A347" s="37" t="s">
        <v>18</v>
      </c>
      <c r="B347" s="35" t="s">
        <v>415</v>
      </c>
      <c r="C347" s="36">
        <v>2020.0</v>
      </c>
      <c r="D347" s="35">
        <v>1.0</v>
      </c>
      <c r="E347" s="35">
        <v>12.0</v>
      </c>
      <c r="F347" s="36">
        <v>17.950203</v>
      </c>
    </row>
    <row r="348">
      <c r="A348" s="37" t="s">
        <v>19</v>
      </c>
      <c r="B348" s="35" t="s">
        <v>416</v>
      </c>
      <c r="C348" s="36">
        <v>2020.0</v>
      </c>
      <c r="D348" s="35">
        <v>1.0</v>
      </c>
      <c r="E348" s="35">
        <v>12.0</v>
      </c>
      <c r="F348" s="36">
        <v>49.8741613</v>
      </c>
    </row>
    <row r="349">
      <c r="A349" s="37" t="s">
        <v>20</v>
      </c>
      <c r="B349" s="35" t="s">
        <v>417</v>
      </c>
      <c r="C349" s="36">
        <v>2020.0</v>
      </c>
      <c r="D349" s="35">
        <v>1.0</v>
      </c>
      <c r="E349" s="35">
        <v>12.0</v>
      </c>
      <c r="F349" s="36">
        <v>49.425108</v>
      </c>
    </row>
    <row r="350">
      <c r="A350" s="37" t="s">
        <v>21</v>
      </c>
      <c r="B350" s="35" t="s">
        <v>419</v>
      </c>
      <c r="C350" s="36">
        <v>2020.0</v>
      </c>
      <c r="D350" s="35">
        <v>1.0</v>
      </c>
      <c r="E350" s="35">
        <v>12.0</v>
      </c>
      <c r="F350" s="36">
        <v>14.8435569</v>
      </c>
    </row>
    <row r="351">
      <c r="A351" s="37" t="s">
        <v>22</v>
      </c>
      <c r="B351" s="35" t="s">
        <v>420</v>
      </c>
      <c r="C351" s="36">
        <v>2020.0</v>
      </c>
      <c r="D351" s="35">
        <v>1.0</v>
      </c>
      <c r="E351" s="35">
        <v>12.0</v>
      </c>
      <c r="F351" s="36">
        <v>15.6821041</v>
      </c>
    </row>
    <row r="352">
      <c r="A352" s="37" t="s">
        <v>23</v>
      </c>
      <c r="B352" s="35" t="s">
        <v>421</v>
      </c>
      <c r="C352" s="36">
        <v>2020.0</v>
      </c>
      <c r="D352" s="35">
        <v>1.0</v>
      </c>
      <c r="E352" s="35">
        <v>12.0</v>
      </c>
      <c r="F352" s="36">
        <v>20.8603027</v>
      </c>
    </row>
    <row r="353">
      <c r="A353" s="37" t="s">
        <v>24</v>
      </c>
      <c r="B353" s="35" t="s">
        <v>422</v>
      </c>
      <c r="C353" s="36">
        <v>2020.0</v>
      </c>
      <c r="D353" s="35">
        <v>1.0</v>
      </c>
      <c r="E353" s="35">
        <v>12.0</v>
      </c>
      <c r="F353" s="36">
        <v>15.4421857</v>
      </c>
    </row>
    <row r="354">
      <c r="A354" s="37" t="s">
        <v>25</v>
      </c>
      <c r="B354" s="35" t="s">
        <v>423</v>
      </c>
      <c r="C354" s="36">
        <v>2020.0</v>
      </c>
      <c r="D354" s="35">
        <v>1.0</v>
      </c>
      <c r="E354" s="35">
        <v>12.0</v>
      </c>
      <c r="F354" s="36">
        <v>9.4684251</v>
      </c>
    </row>
    <row r="355">
      <c r="A355" s="37" t="s">
        <v>26</v>
      </c>
      <c r="B355" s="35" t="s">
        <v>424</v>
      </c>
      <c r="C355" s="36">
        <v>2020.0</v>
      </c>
      <c r="D355" s="35">
        <v>1.0</v>
      </c>
      <c r="E355" s="35">
        <v>12.0</v>
      </c>
      <c r="F355" s="36">
        <v>33.4258755</v>
      </c>
    </row>
    <row r="356">
      <c r="A356" s="37" t="s">
        <v>27</v>
      </c>
      <c r="B356" s="35" t="s">
        <v>426</v>
      </c>
      <c r="C356" s="36">
        <v>2020.0</v>
      </c>
      <c r="D356" s="35">
        <v>1.0</v>
      </c>
      <c r="E356" s="35">
        <v>12.0</v>
      </c>
      <c r="F356" s="36">
        <v>28.0295473</v>
      </c>
    </row>
    <row r="357">
      <c r="A357" s="37" t="s">
        <v>28</v>
      </c>
      <c r="B357" s="35" t="s">
        <v>425</v>
      </c>
      <c r="C357" s="36">
        <v>2020.0</v>
      </c>
      <c r="D357" s="35">
        <v>1.0</v>
      </c>
      <c r="E357" s="35">
        <v>12.0</v>
      </c>
      <c r="F357" s="36">
        <v>28.1923159</v>
      </c>
    </row>
    <row r="358">
      <c r="A358" s="37" t="s">
        <v>29</v>
      </c>
      <c r="B358" s="35" t="s">
        <v>427</v>
      </c>
      <c r="C358" s="36">
        <v>2020.0</v>
      </c>
      <c r="D358" s="35">
        <v>1.0</v>
      </c>
      <c r="E358" s="35">
        <v>12.0</v>
      </c>
      <c r="F358" s="36">
        <v>52.8729708</v>
      </c>
    </row>
    <row r="359">
      <c r="A359" s="37" t="s">
        <v>30</v>
      </c>
      <c r="B359" s="35" t="s">
        <v>428</v>
      </c>
      <c r="C359" s="36">
        <v>2020.0</v>
      </c>
      <c r="D359" s="35">
        <v>1.0</v>
      </c>
      <c r="E359" s="35">
        <v>12.0</v>
      </c>
      <c r="F359" s="36">
        <v>23.9698693</v>
      </c>
    </row>
    <row r="360">
      <c r="A360" s="37" t="s">
        <v>31</v>
      </c>
      <c r="B360" s="35" t="s">
        <v>429</v>
      </c>
      <c r="C360" s="36">
        <v>2020.0</v>
      </c>
      <c r="D360" s="35">
        <v>1.0</v>
      </c>
      <c r="E360" s="35">
        <v>12.0</v>
      </c>
      <c r="F360" s="36">
        <v>22.3207061</v>
      </c>
    </row>
    <row r="361">
      <c r="A361" s="37" t="s">
        <v>32</v>
      </c>
      <c r="B361" s="35" t="s">
        <v>430</v>
      </c>
      <c r="C361" s="36">
        <v>2020.0</v>
      </c>
      <c r="D361" s="35">
        <v>1.0</v>
      </c>
      <c r="E361" s="35">
        <v>12.0</v>
      </c>
      <c r="F361" s="36">
        <v>11.284887</v>
      </c>
    </row>
    <row r="362">
      <c r="A362" s="37" t="s">
        <v>33</v>
      </c>
      <c r="B362" s="35" t="s">
        <v>431</v>
      </c>
      <c r="C362" s="36">
        <v>2020.0</v>
      </c>
      <c r="D362" s="35">
        <v>1.0</v>
      </c>
      <c r="E362" s="35">
        <v>12.0</v>
      </c>
      <c r="F362" s="36">
        <v>14.4137051</v>
      </c>
    </row>
    <row r="363">
      <c r="A363" s="37" t="s">
        <v>34</v>
      </c>
      <c r="B363" s="35" t="s">
        <v>432</v>
      </c>
      <c r="C363" s="36">
        <v>2020.0</v>
      </c>
      <c r="D363" s="35">
        <v>1.0</v>
      </c>
      <c r="E363" s="35">
        <v>12.0</v>
      </c>
      <c r="F363" s="36">
        <v>3.06538465</v>
      </c>
    </row>
    <row r="364">
      <c r="A364" s="37" t="s">
        <v>35</v>
      </c>
      <c r="B364" s="35" t="s">
        <v>433</v>
      </c>
      <c r="C364" s="36">
        <v>2020.0</v>
      </c>
      <c r="D364" s="35">
        <v>1.0</v>
      </c>
      <c r="E364" s="35">
        <v>12.0</v>
      </c>
      <c r="F364" s="36">
        <v>75.7113305</v>
      </c>
    </row>
    <row r="365">
      <c r="A365" s="37" t="s">
        <v>3</v>
      </c>
      <c r="B365" s="35" t="s">
        <v>418</v>
      </c>
      <c r="C365" s="36">
        <v>2021.0</v>
      </c>
      <c r="D365" s="35">
        <v>1.0</v>
      </c>
      <c r="E365" s="35">
        <v>12.0</v>
      </c>
      <c r="F365" s="36">
        <v>27.7604245</v>
      </c>
    </row>
    <row r="366">
      <c r="A366" s="37" t="s">
        <v>4</v>
      </c>
      <c r="B366" s="35" t="s">
        <v>401</v>
      </c>
      <c r="C366" s="36">
        <v>2021.0</v>
      </c>
      <c r="D366" s="35">
        <v>1.0</v>
      </c>
      <c r="E366" s="35">
        <v>12.0</v>
      </c>
      <c r="F366" s="36">
        <v>7.03502418</v>
      </c>
    </row>
    <row r="367">
      <c r="A367" s="37" t="s">
        <v>5</v>
      </c>
      <c r="B367" s="35" t="s">
        <v>402</v>
      </c>
      <c r="C367" s="36">
        <v>2021.0</v>
      </c>
      <c r="D367" s="35">
        <v>1.0</v>
      </c>
      <c r="E367" s="35">
        <v>12.0</v>
      </c>
      <c r="F367" s="36">
        <v>84.0811673</v>
      </c>
    </row>
    <row r="368">
      <c r="A368" s="37" t="s">
        <v>6</v>
      </c>
      <c r="B368" s="35" t="s">
        <v>403</v>
      </c>
      <c r="C368" s="36">
        <v>2021.0</v>
      </c>
      <c r="D368" s="35">
        <v>1.0</v>
      </c>
      <c r="E368" s="35">
        <v>12.0</v>
      </c>
      <c r="F368" s="36">
        <v>9.34723522</v>
      </c>
    </row>
    <row r="369">
      <c r="A369" s="37" t="s">
        <v>7</v>
      </c>
      <c r="B369" s="35" t="s">
        <v>404</v>
      </c>
      <c r="C369" s="36">
        <v>2021.0</v>
      </c>
      <c r="D369" s="35">
        <v>1.0</v>
      </c>
      <c r="E369" s="35">
        <v>12.0</v>
      </c>
      <c r="F369" s="36">
        <v>11.3773748</v>
      </c>
    </row>
    <row r="370">
      <c r="A370" s="37" t="s">
        <v>8</v>
      </c>
      <c r="B370" s="35" t="s">
        <v>408</v>
      </c>
      <c r="C370" s="36">
        <v>2021.0</v>
      </c>
      <c r="D370" s="35">
        <v>1.0</v>
      </c>
      <c r="E370" s="35">
        <v>12.0</v>
      </c>
      <c r="F370" s="36">
        <v>5.32086032</v>
      </c>
    </row>
    <row r="371">
      <c r="A371" s="37" t="s">
        <v>9</v>
      </c>
      <c r="B371" s="35" t="s">
        <v>409</v>
      </c>
      <c r="C371" s="36">
        <v>2021.0</v>
      </c>
      <c r="D371" s="35">
        <v>1.0</v>
      </c>
      <c r="E371" s="35">
        <v>12.0</v>
      </c>
      <c r="F371" s="36">
        <v>81.2581492</v>
      </c>
    </row>
    <row r="372">
      <c r="A372" s="37" t="s">
        <v>10</v>
      </c>
      <c r="B372" s="35" t="s">
        <v>407</v>
      </c>
      <c r="C372" s="36">
        <v>2021.0</v>
      </c>
      <c r="D372" s="35">
        <v>1.0</v>
      </c>
      <c r="E372" s="35">
        <v>12.0</v>
      </c>
      <c r="F372" s="36">
        <v>9.87769226</v>
      </c>
    </row>
    <row r="373">
      <c r="A373" s="37" t="s">
        <v>11</v>
      </c>
      <c r="B373" s="35" t="s">
        <v>406</v>
      </c>
      <c r="C373" s="36">
        <v>2021.0</v>
      </c>
      <c r="D373" s="35">
        <v>1.0</v>
      </c>
      <c r="E373" s="35">
        <v>12.0</v>
      </c>
      <c r="F373" s="36">
        <v>71.5052121</v>
      </c>
    </row>
    <row r="374">
      <c r="A374" s="37" t="s">
        <v>12</v>
      </c>
      <c r="B374" s="35" t="s">
        <v>405</v>
      </c>
      <c r="C374" s="36">
        <v>2021.0</v>
      </c>
      <c r="D374" s="35">
        <v>1.0</v>
      </c>
      <c r="E374" s="35">
        <v>12.0</v>
      </c>
      <c r="F374" s="36">
        <v>11.5700268</v>
      </c>
    </row>
    <row r="375">
      <c r="A375" s="37" t="s">
        <v>13</v>
      </c>
      <c r="B375" s="35" t="s">
        <v>410</v>
      </c>
      <c r="C375" s="36">
        <v>2021.0</v>
      </c>
      <c r="D375" s="35">
        <v>1.0</v>
      </c>
      <c r="E375" s="35">
        <v>12.0</v>
      </c>
      <c r="F375" s="36">
        <v>7.67230357</v>
      </c>
    </row>
    <row r="376">
      <c r="A376" s="37" t="s">
        <v>14</v>
      </c>
      <c r="B376" s="35" t="s">
        <v>412</v>
      </c>
      <c r="C376" s="36">
        <v>2021.0</v>
      </c>
      <c r="D376" s="35">
        <v>1.0</v>
      </c>
      <c r="E376" s="35">
        <v>12.0</v>
      </c>
      <c r="F376" s="36">
        <v>68.9029734</v>
      </c>
    </row>
    <row r="377">
      <c r="A377" s="37" t="s">
        <v>15</v>
      </c>
      <c r="B377" s="35" t="s">
        <v>411</v>
      </c>
      <c r="C377" s="36">
        <v>2021.0</v>
      </c>
      <c r="D377" s="35">
        <v>1.0</v>
      </c>
      <c r="E377" s="35">
        <v>12.0</v>
      </c>
      <c r="F377" s="36">
        <v>40.7859236</v>
      </c>
    </row>
    <row r="378">
      <c r="A378" s="37" t="s">
        <v>16</v>
      </c>
      <c r="B378" s="35" t="s">
        <v>413</v>
      </c>
      <c r="C378" s="36">
        <v>2021.0</v>
      </c>
      <c r="D378" s="35">
        <v>1.0</v>
      </c>
      <c r="E378" s="35">
        <v>12.0</v>
      </c>
      <c r="F378" s="36">
        <v>9.12700659</v>
      </c>
    </row>
    <row r="379">
      <c r="A379" s="37" t="s">
        <v>17</v>
      </c>
      <c r="B379" s="35" t="s">
        <v>414</v>
      </c>
      <c r="C379" s="36">
        <v>2021.0</v>
      </c>
      <c r="D379" s="35">
        <v>1.0</v>
      </c>
      <c r="E379" s="35">
        <v>12.0</v>
      </c>
      <c r="F379" s="36">
        <v>26.6179288</v>
      </c>
    </row>
    <row r="380">
      <c r="A380" s="37" t="s">
        <v>18</v>
      </c>
      <c r="B380" s="35" t="s">
        <v>415</v>
      </c>
      <c r="C380" s="36">
        <v>2021.0</v>
      </c>
      <c r="D380" s="35">
        <v>1.0</v>
      </c>
      <c r="E380" s="35">
        <v>12.0</v>
      </c>
      <c r="F380" s="36">
        <v>18.0656031</v>
      </c>
    </row>
    <row r="381">
      <c r="A381" s="37" t="s">
        <v>19</v>
      </c>
      <c r="B381" s="35" t="s">
        <v>416</v>
      </c>
      <c r="C381" s="36">
        <v>2021.0</v>
      </c>
      <c r="D381" s="35">
        <v>1.0</v>
      </c>
      <c r="E381" s="35">
        <v>12.0</v>
      </c>
      <c r="F381" s="36">
        <v>55.6057552</v>
      </c>
    </row>
    <row r="382">
      <c r="A382" s="37" t="s">
        <v>20</v>
      </c>
      <c r="B382" s="35" t="s">
        <v>417</v>
      </c>
      <c r="C382" s="36">
        <v>2021.0</v>
      </c>
      <c r="D382" s="35">
        <v>1.0</v>
      </c>
      <c r="E382" s="35">
        <v>12.0</v>
      </c>
      <c r="F382" s="36">
        <v>59.7550789</v>
      </c>
    </row>
    <row r="383">
      <c r="A383" s="37" t="s">
        <v>21</v>
      </c>
      <c r="B383" s="35" t="s">
        <v>419</v>
      </c>
      <c r="C383" s="36">
        <v>2021.0</v>
      </c>
      <c r="D383" s="35">
        <v>1.0</v>
      </c>
      <c r="E383" s="35">
        <v>12.0</v>
      </c>
      <c r="F383" s="36">
        <v>17.6323278</v>
      </c>
    </row>
    <row r="384">
      <c r="A384" s="37" t="s">
        <v>22</v>
      </c>
      <c r="B384" s="35" t="s">
        <v>420</v>
      </c>
      <c r="C384" s="36">
        <v>2021.0</v>
      </c>
      <c r="D384" s="35">
        <v>1.0</v>
      </c>
      <c r="E384" s="35">
        <v>12.0</v>
      </c>
      <c r="F384" s="36">
        <v>17.9778966</v>
      </c>
    </row>
    <row r="385">
      <c r="A385" s="37" t="s">
        <v>23</v>
      </c>
      <c r="B385" s="35" t="s">
        <v>421</v>
      </c>
      <c r="C385" s="36">
        <v>2021.0</v>
      </c>
      <c r="D385" s="35">
        <v>1.0</v>
      </c>
      <c r="E385" s="35">
        <v>12.0</v>
      </c>
      <c r="F385" s="36">
        <v>18.6507311</v>
      </c>
    </row>
    <row r="386">
      <c r="A386" s="37" t="s">
        <v>24</v>
      </c>
      <c r="B386" s="35" t="s">
        <v>422</v>
      </c>
      <c r="C386" s="36">
        <v>2021.0</v>
      </c>
      <c r="D386" s="35">
        <v>1.0</v>
      </c>
      <c r="E386" s="35">
        <v>12.0</v>
      </c>
      <c r="F386" s="36">
        <v>12.5781064</v>
      </c>
    </row>
    <row r="387">
      <c r="A387" s="37" t="s">
        <v>25</v>
      </c>
      <c r="B387" s="35" t="s">
        <v>423</v>
      </c>
      <c r="C387" s="36">
        <v>2021.0</v>
      </c>
      <c r="D387" s="35">
        <v>1.0</v>
      </c>
      <c r="E387" s="35">
        <v>12.0</v>
      </c>
      <c r="F387" s="36">
        <v>9.45866543</v>
      </c>
    </row>
    <row r="388">
      <c r="A388" s="37" t="s">
        <v>26</v>
      </c>
      <c r="B388" s="35" t="s">
        <v>424</v>
      </c>
      <c r="C388" s="36">
        <v>2021.0</v>
      </c>
      <c r="D388" s="35">
        <v>1.0</v>
      </c>
      <c r="E388" s="35">
        <v>12.0</v>
      </c>
      <c r="F388" s="36">
        <v>35.3025591</v>
      </c>
    </row>
    <row r="389">
      <c r="A389" s="37" t="s">
        <v>27</v>
      </c>
      <c r="B389" s="35" t="s">
        <v>426</v>
      </c>
      <c r="C389" s="36">
        <v>2021.0</v>
      </c>
      <c r="D389" s="35">
        <v>1.0</v>
      </c>
      <c r="E389" s="35">
        <v>12.0</v>
      </c>
      <c r="F389" s="36">
        <v>27.6874933</v>
      </c>
    </row>
    <row r="390">
      <c r="A390" s="37" t="s">
        <v>28</v>
      </c>
      <c r="B390" s="35" t="s">
        <v>425</v>
      </c>
      <c r="C390" s="36">
        <v>2021.0</v>
      </c>
      <c r="D390" s="35">
        <v>1.0</v>
      </c>
      <c r="E390" s="35">
        <v>12.0</v>
      </c>
      <c r="F390" s="36">
        <v>20.5648634</v>
      </c>
    </row>
    <row r="391">
      <c r="A391" s="37" t="s">
        <v>29</v>
      </c>
      <c r="B391" s="35" t="s">
        <v>427</v>
      </c>
      <c r="C391" s="36">
        <v>2021.0</v>
      </c>
      <c r="D391" s="35">
        <v>1.0</v>
      </c>
      <c r="E391" s="35">
        <v>12.0</v>
      </c>
      <c r="F391" s="36">
        <v>69.3443523</v>
      </c>
    </row>
    <row r="392">
      <c r="A392" s="37" t="s">
        <v>30</v>
      </c>
      <c r="B392" s="35" t="s">
        <v>428</v>
      </c>
      <c r="C392" s="36">
        <v>2021.0</v>
      </c>
      <c r="D392" s="35">
        <v>1.0</v>
      </c>
      <c r="E392" s="35">
        <v>12.0</v>
      </c>
      <c r="F392" s="36">
        <v>18.5631164</v>
      </c>
    </row>
    <row r="393">
      <c r="A393" s="37" t="s">
        <v>31</v>
      </c>
      <c r="B393" s="35" t="s">
        <v>429</v>
      </c>
      <c r="C393" s="36">
        <v>2021.0</v>
      </c>
      <c r="D393" s="35">
        <v>1.0</v>
      </c>
      <c r="E393" s="35">
        <v>12.0</v>
      </c>
      <c r="F393" s="36">
        <v>20.4833006</v>
      </c>
    </row>
    <row r="394">
      <c r="A394" s="37" t="s">
        <v>32</v>
      </c>
      <c r="B394" s="35" t="s">
        <v>430</v>
      </c>
      <c r="C394" s="36">
        <v>2021.0</v>
      </c>
      <c r="D394" s="35">
        <v>1.0</v>
      </c>
      <c r="E394" s="35">
        <v>12.0</v>
      </c>
      <c r="F394" s="36">
        <v>11.6342483</v>
      </c>
    </row>
    <row r="395">
      <c r="A395" s="37" t="s">
        <v>33</v>
      </c>
      <c r="B395" s="35" t="s">
        <v>431</v>
      </c>
      <c r="C395" s="36">
        <v>2021.0</v>
      </c>
      <c r="D395" s="35">
        <v>1.0</v>
      </c>
      <c r="E395" s="35">
        <v>12.0</v>
      </c>
      <c r="F395" s="36">
        <v>11.6192447</v>
      </c>
    </row>
    <row r="396">
      <c r="A396" s="37" t="s">
        <v>34</v>
      </c>
      <c r="B396" s="35" t="s">
        <v>432</v>
      </c>
      <c r="C396" s="36">
        <v>2021.0</v>
      </c>
      <c r="D396" s="35">
        <v>1.0</v>
      </c>
      <c r="E396" s="35">
        <v>12.0</v>
      </c>
      <c r="F396" s="36">
        <v>2.31340691</v>
      </c>
    </row>
    <row r="397">
      <c r="A397" s="37" t="s">
        <v>35</v>
      </c>
      <c r="B397" s="35" t="s">
        <v>433</v>
      </c>
      <c r="C397" s="36">
        <v>2021.0</v>
      </c>
      <c r="D397" s="35">
        <v>1.0</v>
      </c>
      <c r="E397" s="35">
        <v>12.0</v>
      </c>
      <c r="F397" s="36">
        <v>107.573515</v>
      </c>
    </row>
    <row r="398">
      <c r="A398" s="37" t="s">
        <v>3</v>
      </c>
      <c r="B398" s="35" t="s">
        <v>418</v>
      </c>
      <c r="C398" s="36">
        <v>2022.0</v>
      </c>
      <c r="D398" s="35">
        <v>1.0</v>
      </c>
      <c r="E398" s="35">
        <v>12.0</v>
      </c>
      <c r="F398" s="36">
        <v>25.7309612</v>
      </c>
    </row>
    <row r="399">
      <c r="A399" s="37" t="s">
        <v>4</v>
      </c>
      <c r="B399" s="35" t="s">
        <v>401</v>
      </c>
      <c r="C399" s="36">
        <v>2022.0</v>
      </c>
      <c r="D399" s="35">
        <v>1.0</v>
      </c>
      <c r="E399" s="35">
        <v>12.0</v>
      </c>
      <c r="F399" s="36">
        <v>5.941197</v>
      </c>
    </row>
    <row r="400">
      <c r="A400" s="37" t="s">
        <v>5</v>
      </c>
      <c r="B400" s="35" t="s">
        <v>402</v>
      </c>
      <c r="C400" s="36">
        <v>2022.0</v>
      </c>
      <c r="D400" s="35">
        <v>1.0</v>
      </c>
      <c r="E400" s="35">
        <v>12.0</v>
      </c>
      <c r="F400" s="36">
        <v>74.6764023</v>
      </c>
    </row>
    <row r="401">
      <c r="A401" s="37" t="s">
        <v>6</v>
      </c>
      <c r="B401" s="35" t="s">
        <v>403</v>
      </c>
      <c r="C401" s="36">
        <v>2022.0</v>
      </c>
      <c r="D401" s="35">
        <v>1.0</v>
      </c>
      <c r="E401" s="35">
        <v>12.0</v>
      </c>
      <c r="F401" s="36">
        <v>10.715689</v>
      </c>
    </row>
    <row r="402">
      <c r="A402" s="37" t="s">
        <v>7</v>
      </c>
      <c r="B402" s="35" t="s">
        <v>404</v>
      </c>
      <c r="C402" s="36">
        <v>2022.0</v>
      </c>
      <c r="D402" s="35">
        <v>1.0</v>
      </c>
      <c r="E402" s="35">
        <v>12.0</v>
      </c>
      <c r="F402" s="36">
        <v>11.6660869</v>
      </c>
    </row>
    <row r="403">
      <c r="A403" s="37" t="s">
        <v>8</v>
      </c>
      <c r="B403" s="35" t="s">
        <v>408</v>
      </c>
      <c r="C403" s="36">
        <v>2022.0</v>
      </c>
      <c r="D403" s="35">
        <v>1.0</v>
      </c>
      <c r="E403" s="35">
        <v>12.0</v>
      </c>
      <c r="F403" s="36">
        <v>5.22765355</v>
      </c>
    </row>
    <row r="404">
      <c r="A404" s="37" t="s">
        <v>9</v>
      </c>
      <c r="B404" s="35" t="s">
        <v>409</v>
      </c>
      <c r="C404" s="36">
        <v>2022.0</v>
      </c>
      <c r="D404" s="35">
        <v>1.0</v>
      </c>
      <c r="E404" s="35">
        <v>12.0</v>
      </c>
      <c r="F404" s="36">
        <v>118.32725</v>
      </c>
    </row>
    <row r="405">
      <c r="A405" s="37" t="s">
        <v>10</v>
      </c>
      <c r="B405" s="35" t="s">
        <v>407</v>
      </c>
      <c r="C405" s="36">
        <v>2022.0</v>
      </c>
      <c r="D405" s="35">
        <v>1.0</v>
      </c>
      <c r="E405" s="35">
        <v>12.0</v>
      </c>
      <c r="F405" s="36">
        <v>8.64144019</v>
      </c>
    </row>
    <row r="406">
      <c r="A406" s="37" t="s">
        <v>11</v>
      </c>
      <c r="B406" s="35" t="s">
        <v>406</v>
      </c>
      <c r="C406" s="36">
        <v>2022.0</v>
      </c>
      <c r="D406" s="35">
        <v>1.0</v>
      </c>
      <c r="E406" s="35">
        <v>12.0</v>
      </c>
      <c r="F406" s="36">
        <v>55.6891343</v>
      </c>
    </row>
    <row r="407">
      <c r="A407" s="37" t="s">
        <v>12</v>
      </c>
      <c r="B407" s="35" t="s">
        <v>405</v>
      </c>
      <c r="C407" s="36">
        <v>2022.0</v>
      </c>
      <c r="D407" s="35">
        <v>1.0</v>
      </c>
      <c r="E407" s="35">
        <v>12.0</v>
      </c>
      <c r="F407" s="36">
        <v>8.07968058</v>
      </c>
    </row>
    <row r="408">
      <c r="A408" s="37" t="s">
        <v>13</v>
      </c>
      <c r="B408" s="35" t="s">
        <v>410</v>
      </c>
      <c r="C408" s="36">
        <v>2022.0</v>
      </c>
      <c r="D408" s="35">
        <v>1.0</v>
      </c>
      <c r="E408" s="35">
        <v>12.0</v>
      </c>
      <c r="F408" s="36">
        <v>6.76793703</v>
      </c>
    </row>
    <row r="409">
      <c r="A409" s="37" t="s">
        <v>14</v>
      </c>
      <c r="B409" s="35" t="s">
        <v>412</v>
      </c>
      <c r="C409" s="36">
        <v>2022.0</v>
      </c>
      <c r="D409" s="35">
        <v>1.0</v>
      </c>
      <c r="E409" s="35">
        <v>12.0</v>
      </c>
      <c r="F409" s="36">
        <v>68.3954003</v>
      </c>
    </row>
    <row r="410">
      <c r="A410" s="37" t="s">
        <v>15</v>
      </c>
      <c r="B410" s="35" t="s">
        <v>411</v>
      </c>
      <c r="C410" s="36">
        <v>2022.0</v>
      </c>
      <c r="D410" s="35">
        <v>1.0</v>
      </c>
      <c r="E410" s="35">
        <v>12.0</v>
      </c>
      <c r="F410" s="36">
        <v>39.028263</v>
      </c>
    </row>
    <row r="411">
      <c r="A411" s="37" t="s">
        <v>16</v>
      </c>
      <c r="B411" s="35" t="s">
        <v>413</v>
      </c>
      <c r="C411" s="36">
        <v>2022.0</v>
      </c>
      <c r="D411" s="35">
        <v>1.0</v>
      </c>
      <c r="E411" s="35">
        <v>12.0</v>
      </c>
      <c r="F411" s="36">
        <v>12.2974391</v>
      </c>
    </row>
    <row r="412">
      <c r="A412" s="37" t="s">
        <v>17</v>
      </c>
      <c r="B412" s="35" t="s">
        <v>414</v>
      </c>
      <c r="C412" s="36">
        <v>2022.0</v>
      </c>
      <c r="D412" s="35">
        <v>1.0</v>
      </c>
      <c r="E412" s="35">
        <v>12.0</v>
      </c>
      <c r="F412" s="36">
        <v>21.6532104</v>
      </c>
    </row>
    <row r="413">
      <c r="A413" s="37" t="s">
        <v>18</v>
      </c>
      <c r="B413" s="35" t="s">
        <v>415</v>
      </c>
      <c r="C413" s="36">
        <v>2022.0</v>
      </c>
      <c r="D413" s="35">
        <v>1.0</v>
      </c>
      <c r="E413" s="35">
        <v>12.0</v>
      </c>
      <c r="F413" s="36">
        <v>18.8078405</v>
      </c>
    </row>
    <row r="414">
      <c r="A414" s="37" t="s">
        <v>19</v>
      </c>
      <c r="B414" s="35" t="s">
        <v>416</v>
      </c>
      <c r="C414" s="36">
        <v>2022.0</v>
      </c>
      <c r="D414" s="35">
        <v>1.0</v>
      </c>
      <c r="E414" s="35">
        <v>12.0</v>
      </c>
      <c r="F414" s="36">
        <v>47.7569803</v>
      </c>
    </row>
    <row r="415">
      <c r="A415" s="37" t="s">
        <v>20</v>
      </c>
      <c r="B415" s="35" t="s">
        <v>417</v>
      </c>
      <c r="C415" s="36">
        <v>2022.0</v>
      </c>
      <c r="D415" s="35">
        <v>1.0</v>
      </c>
      <c r="E415" s="35">
        <v>12.0</v>
      </c>
      <c r="F415" s="36">
        <v>58.4574206</v>
      </c>
    </row>
    <row r="416">
      <c r="A416" s="37" t="s">
        <v>21</v>
      </c>
      <c r="B416" s="35" t="s">
        <v>419</v>
      </c>
      <c r="C416" s="36">
        <v>2022.0</v>
      </c>
      <c r="D416" s="35">
        <v>1.0</v>
      </c>
      <c r="E416" s="35">
        <v>12.0</v>
      </c>
      <c r="F416" s="36">
        <v>15.4230034</v>
      </c>
    </row>
    <row r="417">
      <c r="A417" s="37" t="s">
        <v>22</v>
      </c>
      <c r="B417" s="35" t="s">
        <v>420</v>
      </c>
      <c r="C417" s="36">
        <v>2022.0</v>
      </c>
      <c r="D417" s="35">
        <v>1.0</v>
      </c>
      <c r="E417" s="35">
        <v>12.0</v>
      </c>
      <c r="F417" s="36">
        <v>23.3364658</v>
      </c>
    </row>
    <row r="418">
      <c r="A418" s="37" t="s">
        <v>23</v>
      </c>
      <c r="B418" s="35" t="s">
        <v>421</v>
      </c>
      <c r="C418" s="36">
        <v>2022.0</v>
      </c>
      <c r="D418" s="35">
        <v>1.0</v>
      </c>
      <c r="E418" s="35">
        <v>12.0</v>
      </c>
      <c r="F418" s="36">
        <v>19.0381501</v>
      </c>
    </row>
    <row r="419">
      <c r="A419" s="37" t="s">
        <v>24</v>
      </c>
      <c r="B419" s="35" t="s">
        <v>422</v>
      </c>
      <c r="C419" s="36">
        <v>2022.0</v>
      </c>
      <c r="D419" s="35">
        <v>1.0</v>
      </c>
      <c r="E419" s="35">
        <v>12.0</v>
      </c>
      <c r="F419" s="36">
        <v>16.0539034</v>
      </c>
    </row>
    <row r="420">
      <c r="A420" s="37" t="s">
        <v>25</v>
      </c>
      <c r="B420" s="35" t="s">
        <v>423</v>
      </c>
      <c r="C420" s="36">
        <v>2022.0</v>
      </c>
      <c r="D420" s="35">
        <v>1.0</v>
      </c>
      <c r="E420" s="35">
        <v>12.0</v>
      </c>
      <c r="F420" s="36">
        <v>7.73205218</v>
      </c>
    </row>
    <row r="421">
      <c r="A421" s="37" t="s">
        <v>26</v>
      </c>
      <c r="B421" s="35" t="s">
        <v>424</v>
      </c>
      <c r="C421" s="36">
        <v>2022.0</v>
      </c>
      <c r="D421" s="35">
        <v>1.0</v>
      </c>
      <c r="E421" s="35">
        <v>12.0</v>
      </c>
      <c r="F421" s="36">
        <v>33.0826314</v>
      </c>
    </row>
    <row r="422">
      <c r="A422" s="37" t="s">
        <v>27</v>
      </c>
      <c r="B422" s="35" t="s">
        <v>426</v>
      </c>
      <c r="C422" s="36">
        <v>2022.0</v>
      </c>
      <c r="D422" s="35">
        <v>1.0</v>
      </c>
      <c r="E422" s="35">
        <v>12.0</v>
      </c>
      <c r="F422" s="36">
        <v>26.2355691</v>
      </c>
    </row>
    <row r="423">
      <c r="A423" s="37" t="s">
        <v>28</v>
      </c>
      <c r="B423" s="35" t="s">
        <v>425</v>
      </c>
      <c r="C423" s="36">
        <v>2022.0</v>
      </c>
      <c r="D423" s="35">
        <v>1.0</v>
      </c>
      <c r="E423" s="35">
        <v>12.0</v>
      </c>
      <c r="F423" s="36">
        <v>18.8986133</v>
      </c>
    </row>
    <row r="424">
      <c r="A424" s="37" t="s">
        <v>29</v>
      </c>
      <c r="B424" s="35" t="s">
        <v>427</v>
      </c>
      <c r="C424" s="36">
        <v>2022.0</v>
      </c>
      <c r="D424" s="35">
        <v>1.0</v>
      </c>
      <c r="E424" s="35">
        <v>12.0</v>
      </c>
      <c r="F424" s="36">
        <v>57.9419698</v>
      </c>
    </row>
    <row r="425">
      <c r="A425" s="37" t="s">
        <v>30</v>
      </c>
      <c r="B425" s="35" t="s">
        <v>428</v>
      </c>
      <c r="C425" s="36">
        <v>2022.0</v>
      </c>
      <c r="D425" s="35">
        <v>1.0</v>
      </c>
      <c r="E425" s="35">
        <v>12.0</v>
      </c>
      <c r="F425" s="36">
        <v>14.4891708</v>
      </c>
    </row>
    <row r="426">
      <c r="A426" s="37" t="s">
        <v>31</v>
      </c>
      <c r="B426" s="35" t="s">
        <v>429</v>
      </c>
      <c r="C426" s="36">
        <v>2022.0</v>
      </c>
      <c r="D426" s="35">
        <v>1.0</v>
      </c>
      <c r="E426" s="35">
        <v>12.0</v>
      </c>
      <c r="F426" s="36">
        <v>13.2562053</v>
      </c>
    </row>
    <row r="427">
      <c r="A427" s="37" t="s">
        <v>32</v>
      </c>
      <c r="B427" s="35" t="s">
        <v>430</v>
      </c>
      <c r="C427" s="36">
        <v>2022.0</v>
      </c>
      <c r="D427" s="35">
        <v>1.0</v>
      </c>
      <c r="E427" s="35">
        <v>12.0</v>
      </c>
      <c r="F427" s="36">
        <v>11.1830595</v>
      </c>
    </row>
    <row r="428">
      <c r="A428" s="37" t="s">
        <v>33</v>
      </c>
      <c r="B428" s="35" t="s">
        <v>431</v>
      </c>
      <c r="C428" s="36">
        <v>2022.0</v>
      </c>
      <c r="D428" s="35">
        <v>1.0</v>
      </c>
      <c r="E428" s="35">
        <v>12.0</v>
      </c>
      <c r="F428" s="36">
        <v>9.6760229</v>
      </c>
    </row>
    <row r="429">
      <c r="A429" s="37" t="s">
        <v>34</v>
      </c>
      <c r="B429" s="35" t="s">
        <v>432</v>
      </c>
      <c r="C429" s="36">
        <v>2022.0</v>
      </c>
      <c r="D429" s="35">
        <v>1.0</v>
      </c>
      <c r="E429" s="35">
        <v>12.0</v>
      </c>
      <c r="F429" s="36">
        <v>2.28769846</v>
      </c>
    </row>
    <row r="430">
      <c r="A430" s="37" t="s">
        <v>35</v>
      </c>
      <c r="B430" s="35" t="s">
        <v>433</v>
      </c>
      <c r="C430" s="36">
        <v>2022.0</v>
      </c>
      <c r="D430" s="35">
        <v>1.0</v>
      </c>
      <c r="E430" s="35">
        <v>12.0</v>
      </c>
      <c r="F430" s="36">
        <v>87.8997738</v>
      </c>
    </row>
    <row r="431">
      <c r="A431" s="37" t="s">
        <v>3</v>
      </c>
      <c r="B431" s="35" t="s">
        <v>418</v>
      </c>
      <c r="C431" s="36">
        <v>2023.0</v>
      </c>
      <c r="D431" s="35">
        <v>1.0</v>
      </c>
      <c r="E431" s="35">
        <v>12.0</v>
      </c>
      <c r="F431" s="36">
        <v>23.7921519</v>
      </c>
    </row>
    <row r="432">
      <c r="A432" s="37" t="s">
        <v>4</v>
      </c>
      <c r="B432" s="35" t="s">
        <v>401</v>
      </c>
      <c r="C432" s="36">
        <v>2023.0</v>
      </c>
      <c r="D432" s="35">
        <v>1.0</v>
      </c>
      <c r="E432" s="35">
        <v>12.0</v>
      </c>
      <c r="F432" s="36">
        <v>7.59452688</v>
      </c>
    </row>
    <row r="433">
      <c r="A433" s="37" t="s">
        <v>5</v>
      </c>
      <c r="B433" s="35" t="s">
        <v>402</v>
      </c>
      <c r="C433" s="36">
        <v>2023.0</v>
      </c>
      <c r="D433" s="35">
        <v>1.0</v>
      </c>
      <c r="E433" s="35">
        <v>12.0</v>
      </c>
      <c r="F433" s="36">
        <v>66.3900332</v>
      </c>
    </row>
    <row r="434">
      <c r="A434" s="37" t="s">
        <v>6</v>
      </c>
      <c r="B434" s="35" t="s">
        <v>403</v>
      </c>
      <c r="C434" s="36">
        <v>2023.0</v>
      </c>
      <c r="D434" s="35">
        <v>1.0</v>
      </c>
      <c r="E434" s="35">
        <v>12.0</v>
      </c>
      <c r="F434" s="36">
        <v>5.47428252</v>
      </c>
    </row>
    <row r="435">
      <c r="A435" s="37" t="s">
        <v>7</v>
      </c>
      <c r="B435" s="35" t="s">
        <v>404</v>
      </c>
      <c r="C435" s="36">
        <v>2023.0</v>
      </c>
      <c r="D435" s="35">
        <v>1.0</v>
      </c>
      <c r="E435" s="35">
        <v>12.0</v>
      </c>
      <c r="F435" s="36">
        <v>12.1308017</v>
      </c>
    </row>
    <row r="436">
      <c r="A436" s="37" t="s">
        <v>8</v>
      </c>
      <c r="B436" s="35" t="s">
        <v>408</v>
      </c>
      <c r="C436" s="36">
        <v>2023.0</v>
      </c>
      <c r="D436" s="35">
        <v>1.0</v>
      </c>
      <c r="E436" s="35">
        <v>12.0</v>
      </c>
      <c r="F436" s="36">
        <v>3.91456656</v>
      </c>
    </row>
    <row r="437">
      <c r="A437" s="37" t="s">
        <v>9</v>
      </c>
      <c r="B437" s="35" t="s">
        <v>409</v>
      </c>
      <c r="C437" s="36">
        <v>2023.0</v>
      </c>
      <c r="D437" s="35">
        <v>1.0</v>
      </c>
      <c r="E437" s="35">
        <v>12.0</v>
      </c>
      <c r="F437" s="36">
        <v>116.974403</v>
      </c>
    </row>
    <row r="438">
      <c r="A438" s="37" t="s">
        <v>10</v>
      </c>
      <c r="B438" s="35" t="s">
        <v>407</v>
      </c>
      <c r="C438" s="36">
        <v>2023.0</v>
      </c>
      <c r="D438" s="35">
        <v>1.0</v>
      </c>
      <c r="E438" s="35">
        <v>12.0</v>
      </c>
      <c r="F438" s="36">
        <v>10.6859192</v>
      </c>
    </row>
    <row r="439">
      <c r="A439" s="37" t="s">
        <v>11</v>
      </c>
      <c r="B439" s="35" t="s">
        <v>406</v>
      </c>
      <c r="C439" s="36">
        <v>2023.0</v>
      </c>
      <c r="D439" s="35">
        <v>1.0</v>
      </c>
      <c r="E439" s="35">
        <v>12.0</v>
      </c>
      <c r="F439" s="36">
        <v>61.0716442</v>
      </c>
    </row>
    <row r="440">
      <c r="A440" s="37" t="s">
        <v>12</v>
      </c>
      <c r="B440" s="35" t="s">
        <v>405</v>
      </c>
      <c r="C440" s="36">
        <v>2023.0</v>
      </c>
      <c r="D440" s="35">
        <v>1.0</v>
      </c>
      <c r="E440" s="35">
        <v>12.0</v>
      </c>
      <c r="F440" s="36">
        <v>7.12902705</v>
      </c>
    </row>
    <row r="441">
      <c r="A441" s="37" t="s">
        <v>13</v>
      </c>
      <c r="B441" s="35" t="s">
        <v>410</v>
      </c>
      <c r="C441" s="36">
        <v>2023.0</v>
      </c>
      <c r="D441" s="35">
        <v>1.0</v>
      </c>
      <c r="E441" s="35">
        <v>12.0</v>
      </c>
      <c r="F441" s="36">
        <v>4.70383294</v>
      </c>
    </row>
    <row r="442">
      <c r="A442" s="37" t="s">
        <v>14</v>
      </c>
      <c r="B442" s="35" t="s">
        <v>412</v>
      </c>
      <c r="C442" s="36">
        <v>2023.0</v>
      </c>
      <c r="D442" s="35">
        <v>1.0</v>
      </c>
      <c r="E442" s="35">
        <v>12.0</v>
      </c>
      <c r="F442" s="36">
        <v>58.6021678</v>
      </c>
    </row>
    <row r="443">
      <c r="A443" s="37" t="s">
        <v>15</v>
      </c>
      <c r="B443" s="35" t="s">
        <v>411</v>
      </c>
      <c r="C443" s="36">
        <v>2023.0</v>
      </c>
      <c r="D443" s="35">
        <v>1.0</v>
      </c>
      <c r="E443" s="35">
        <v>12.0</v>
      </c>
      <c r="F443" s="36">
        <v>47.7444893</v>
      </c>
    </row>
    <row r="444">
      <c r="A444" s="37" t="s">
        <v>16</v>
      </c>
      <c r="B444" s="35" t="s">
        <v>413</v>
      </c>
      <c r="C444" s="36">
        <v>2023.0</v>
      </c>
      <c r="D444" s="35">
        <v>1.0</v>
      </c>
      <c r="E444" s="35">
        <v>12.0</v>
      </c>
      <c r="F444" s="36">
        <v>12.2146044</v>
      </c>
    </row>
    <row r="445">
      <c r="A445" s="37" t="s">
        <v>17</v>
      </c>
      <c r="B445" s="35" t="s">
        <v>414</v>
      </c>
      <c r="C445" s="36">
        <v>2023.0</v>
      </c>
      <c r="D445" s="35">
        <v>1.0</v>
      </c>
      <c r="E445" s="35">
        <v>12.0</v>
      </c>
      <c r="F445" s="36">
        <v>17.8321183</v>
      </c>
    </row>
    <row r="446">
      <c r="A446" s="37" t="s">
        <v>18</v>
      </c>
      <c r="B446" s="35" t="s">
        <v>415</v>
      </c>
      <c r="C446" s="36">
        <v>2023.0</v>
      </c>
      <c r="D446" s="35">
        <v>1.0</v>
      </c>
      <c r="E446" s="35">
        <v>12.0</v>
      </c>
      <c r="F446" s="36">
        <v>16.3341379</v>
      </c>
    </row>
    <row r="447">
      <c r="A447" s="37" t="s">
        <v>19</v>
      </c>
      <c r="B447" s="35" t="s">
        <v>416</v>
      </c>
      <c r="C447" s="36">
        <v>2023.0</v>
      </c>
      <c r="D447" s="35">
        <v>1.0</v>
      </c>
      <c r="E447" s="35">
        <v>12.0</v>
      </c>
      <c r="F447" s="36">
        <v>37.858596</v>
      </c>
    </row>
    <row r="448">
      <c r="A448" s="37" t="s">
        <v>20</v>
      </c>
      <c r="B448" s="35" t="s">
        <v>417</v>
      </c>
      <c r="C448" s="36">
        <v>2023.0</v>
      </c>
      <c r="D448" s="35">
        <v>1.0</v>
      </c>
      <c r="E448" s="35">
        <v>12.0</v>
      </c>
      <c r="F448" s="36">
        <v>75.439185</v>
      </c>
    </row>
    <row r="449">
      <c r="A449" s="37" t="s">
        <v>21</v>
      </c>
      <c r="B449" s="35" t="s">
        <v>419</v>
      </c>
      <c r="C449" s="36">
        <v>2023.0</v>
      </c>
      <c r="D449" s="35">
        <v>1.0</v>
      </c>
      <c r="E449" s="35">
        <v>12.0</v>
      </c>
      <c r="F449" s="36">
        <v>11.194056</v>
      </c>
    </row>
    <row r="450">
      <c r="A450" s="37" t="s">
        <v>22</v>
      </c>
      <c r="B450" s="35" t="s">
        <v>420</v>
      </c>
      <c r="C450" s="36">
        <v>2023.0</v>
      </c>
      <c r="D450" s="35">
        <v>1.0</v>
      </c>
      <c r="E450" s="35">
        <v>12.0</v>
      </c>
      <c r="F450" s="36">
        <v>22.0362396</v>
      </c>
    </row>
    <row r="451">
      <c r="A451" s="37" t="s">
        <v>23</v>
      </c>
      <c r="B451" s="35" t="s">
        <v>421</v>
      </c>
      <c r="C451" s="36">
        <v>2023.0</v>
      </c>
      <c r="D451" s="35">
        <v>1.0</v>
      </c>
      <c r="E451" s="35">
        <v>12.0</v>
      </c>
      <c r="F451" s="36">
        <v>18.6353918</v>
      </c>
    </row>
    <row r="452">
      <c r="A452" s="37" t="s">
        <v>24</v>
      </c>
      <c r="B452" s="35" t="s">
        <v>422</v>
      </c>
      <c r="C452" s="36">
        <v>2023.0</v>
      </c>
      <c r="D452" s="35">
        <v>1.0</v>
      </c>
      <c r="E452" s="35">
        <v>12.0</v>
      </c>
      <c r="F452" s="36">
        <v>14.5787308</v>
      </c>
    </row>
    <row r="453">
      <c r="A453" s="37" t="s">
        <v>25</v>
      </c>
      <c r="B453" s="35" t="s">
        <v>423</v>
      </c>
      <c r="C453" s="36">
        <v>2023.0</v>
      </c>
      <c r="D453" s="35">
        <v>1.0</v>
      </c>
      <c r="E453" s="35">
        <v>12.0</v>
      </c>
      <c r="F453" s="36">
        <v>8.76337352</v>
      </c>
    </row>
    <row r="454">
      <c r="A454" s="37" t="s">
        <v>26</v>
      </c>
      <c r="B454" s="35" t="s">
        <v>424</v>
      </c>
      <c r="C454" s="36">
        <v>2023.0</v>
      </c>
      <c r="D454" s="35">
        <v>1.0</v>
      </c>
      <c r="E454" s="35">
        <v>12.0</v>
      </c>
      <c r="F454" s="36">
        <v>34.5740462</v>
      </c>
    </row>
    <row r="455">
      <c r="A455" s="37" t="s">
        <v>27</v>
      </c>
      <c r="B455" s="35" t="s">
        <v>426</v>
      </c>
      <c r="C455" s="36">
        <v>2023.0</v>
      </c>
      <c r="D455" s="35">
        <v>1.0</v>
      </c>
      <c r="E455" s="35">
        <v>12.0</v>
      </c>
      <c r="F455" s="36">
        <v>19.0167093</v>
      </c>
    </row>
    <row r="456">
      <c r="A456" s="37" t="s">
        <v>28</v>
      </c>
      <c r="B456" s="35" t="s">
        <v>425</v>
      </c>
      <c r="C456" s="36">
        <v>2023.0</v>
      </c>
      <c r="D456" s="35">
        <v>1.0</v>
      </c>
      <c r="E456" s="35">
        <v>12.0</v>
      </c>
      <c r="F456" s="36">
        <v>19.7387774</v>
      </c>
    </row>
    <row r="457">
      <c r="A457" s="37" t="s">
        <v>29</v>
      </c>
      <c r="B457" s="35" t="s">
        <v>427</v>
      </c>
      <c r="C457" s="36">
        <v>2023.0</v>
      </c>
      <c r="D457" s="35">
        <v>1.0</v>
      </c>
      <c r="E457" s="35">
        <v>12.0</v>
      </c>
      <c r="F457" s="36">
        <v>47.3818511</v>
      </c>
    </row>
    <row r="458">
      <c r="A458" s="37" t="s">
        <v>30</v>
      </c>
      <c r="B458" s="35" t="s">
        <v>428</v>
      </c>
      <c r="C458" s="36">
        <v>2023.0</v>
      </c>
      <c r="D458" s="35">
        <v>1.0</v>
      </c>
      <c r="E458" s="35">
        <v>12.0</v>
      </c>
      <c r="F458" s="36">
        <v>11.0150445</v>
      </c>
    </row>
    <row r="459">
      <c r="A459" s="37" t="s">
        <v>31</v>
      </c>
      <c r="B459" s="35" t="s">
        <v>429</v>
      </c>
      <c r="C459" s="36">
        <v>2023.0</v>
      </c>
      <c r="D459" s="35">
        <v>1.0</v>
      </c>
      <c r="E459" s="35">
        <v>12.0</v>
      </c>
      <c r="F459" s="36">
        <v>18.5320996</v>
      </c>
    </row>
    <row r="460">
      <c r="A460" s="37" t="s">
        <v>32</v>
      </c>
      <c r="B460" s="35" t="s">
        <v>430</v>
      </c>
      <c r="C460" s="36">
        <v>2023.0</v>
      </c>
      <c r="D460" s="35">
        <v>1.0</v>
      </c>
      <c r="E460" s="35">
        <v>12.0</v>
      </c>
      <c r="F460" s="36">
        <v>9.61517916</v>
      </c>
    </row>
    <row r="461">
      <c r="A461" s="37" t="s">
        <v>33</v>
      </c>
      <c r="B461" s="35" t="s">
        <v>431</v>
      </c>
      <c r="C461" s="36">
        <v>2023.0</v>
      </c>
      <c r="D461" s="35">
        <v>1.0</v>
      </c>
      <c r="E461" s="35">
        <v>12.0</v>
      </c>
      <c r="F461" s="36">
        <v>8.18890652</v>
      </c>
    </row>
    <row r="462">
      <c r="A462" s="37" t="s">
        <v>34</v>
      </c>
      <c r="B462" s="35" t="s">
        <v>432</v>
      </c>
      <c r="C462" s="36">
        <v>2023.0</v>
      </c>
      <c r="D462" s="35">
        <v>1.0</v>
      </c>
      <c r="E462" s="35">
        <v>12.0</v>
      </c>
      <c r="F462" s="36">
        <v>2.13409066</v>
      </c>
    </row>
    <row r="463">
      <c r="A463" s="37" t="s">
        <v>35</v>
      </c>
      <c r="B463" s="35" t="s">
        <v>433</v>
      </c>
      <c r="C463" s="36">
        <v>2023.0</v>
      </c>
      <c r="D463" s="35">
        <v>1.0</v>
      </c>
      <c r="E463" s="35">
        <v>12.0</v>
      </c>
      <c r="F463" s="36">
        <v>64.0483066</v>
      </c>
    </row>
    <row r="464">
      <c r="A464" s="37"/>
      <c r="B464" s="35"/>
      <c r="C464" s="36"/>
      <c r="D464" s="35"/>
      <c r="E464" s="35"/>
      <c r="F464" s="36"/>
    </row>
    <row r="465">
      <c r="A465" s="37"/>
      <c r="B465" s="35"/>
      <c r="C465" s="36"/>
      <c r="D465" s="35"/>
      <c r="E465" s="35"/>
      <c r="F465" s="36"/>
    </row>
    <row r="466">
      <c r="A466" s="37"/>
      <c r="B466" s="35"/>
      <c r="C466" s="36"/>
      <c r="D466" s="35"/>
      <c r="E466" s="35"/>
      <c r="F466" s="36"/>
    </row>
    <row r="467">
      <c r="A467" s="37"/>
      <c r="B467" s="35"/>
      <c r="C467" s="36"/>
      <c r="D467" s="35"/>
      <c r="E467" s="35"/>
      <c r="F467" s="36"/>
    </row>
    <row r="468">
      <c r="A468" s="37"/>
      <c r="B468" s="35"/>
      <c r="C468" s="36"/>
      <c r="D468" s="35"/>
      <c r="E468" s="35"/>
      <c r="F468" s="36"/>
    </row>
    <row r="469">
      <c r="A469" s="37"/>
      <c r="B469" s="35"/>
      <c r="C469" s="36"/>
      <c r="D469" s="35"/>
      <c r="E469" s="35"/>
      <c r="F469" s="36"/>
    </row>
    <row r="470">
      <c r="A470" s="37"/>
      <c r="B470" s="35"/>
      <c r="C470" s="36"/>
      <c r="D470" s="35"/>
      <c r="E470" s="35"/>
      <c r="F470" s="36"/>
    </row>
    <row r="471">
      <c r="A471" s="37"/>
      <c r="B471" s="35"/>
      <c r="C471" s="36"/>
      <c r="D471" s="35"/>
      <c r="E471" s="35"/>
      <c r="F471" s="36"/>
    </row>
    <row r="472">
      <c r="A472" s="37"/>
      <c r="B472" s="35"/>
      <c r="C472" s="36"/>
      <c r="D472" s="35"/>
      <c r="E472" s="35"/>
      <c r="F472" s="36"/>
    </row>
    <row r="473">
      <c r="A473" s="37"/>
      <c r="B473" s="35"/>
      <c r="C473" s="36"/>
      <c r="D473" s="35"/>
      <c r="E473" s="35"/>
      <c r="F473" s="36"/>
    </row>
    <row r="474">
      <c r="A474" s="37"/>
      <c r="B474" s="35"/>
      <c r="C474" s="36"/>
      <c r="D474" s="35"/>
      <c r="E474" s="35"/>
      <c r="F474" s="36"/>
    </row>
    <row r="475">
      <c r="A475" s="37"/>
      <c r="B475" s="35"/>
      <c r="C475" s="36"/>
      <c r="D475" s="35"/>
      <c r="E475" s="35"/>
      <c r="F475" s="36"/>
    </row>
    <row r="476">
      <c r="A476" s="37"/>
      <c r="B476" s="35"/>
      <c r="C476" s="36"/>
      <c r="D476" s="35"/>
      <c r="E476" s="35"/>
      <c r="F476" s="36"/>
    </row>
    <row r="477">
      <c r="A477" s="37"/>
      <c r="B477" s="35"/>
      <c r="C477" s="36"/>
      <c r="D477" s="35"/>
      <c r="E477" s="35"/>
      <c r="F477" s="36"/>
    </row>
    <row r="478">
      <c r="A478" s="37"/>
      <c r="B478" s="35"/>
      <c r="C478" s="36"/>
      <c r="D478" s="35"/>
      <c r="E478" s="35"/>
      <c r="F478" s="36"/>
    </row>
    <row r="479">
      <c r="A479" s="37"/>
      <c r="B479" s="35"/>
      <c r="C479" s="36"/>
      <c r="D479" s="35"/>
      <c r="E479" s="35"/>
      <c r="F479" s="36"/>
    </row>
    <row r="480">
      <c r="A480" s="37"/>
      <c r="B480" s="35"/>
      <c r="C480" s="36"/>
      <c r="D480" s="35"/>
      <c r="E480" s="35"/>
      <c r="F480" s="36"/>
    </row>
    <row r="481">
      <c r="A481" s="37"/>
      <c r="B481" s="35"/>
      <c r="C481" s="36"/>
      <c r="D481" s="35"/>
      <c r="E481" s="35"/>
      <c r="F481" s="36"/>
    </row>
    <row r="482">
      <c r="A482" s="37"/>
      <c r="B482" s="35"/>
      <c r="C482" s="36"/>
      <c r="D482" s="35"/>
      <c r="E482" s="35"/>
      <c r="F482" s="36"/>
    </row>
    <row r="483">
      <c r="A483" s="37"/>
      <c r="B483" s="35"/>
      <c r="C483" s="36"/>
      <c r="D483" s="35"/>
      <c r="E483" s="35"/>
      <c r="F483" s="36"/>
    </row>
    <row r="484">
      <c r="A484" s="37"/>
      <c r="B484" s="35"/>
      <c r="C484" s="36"/>
      <c r="D484" s="35"/>
      <c r="E484" s="35"/>
      <c r="F484" s="36"/>
    </row>
    <row r="485">
      <c r="A485" s="37"/>
      <c r="B485" s="35"/>
      <c r="C485" s="36"/>
      <c r="D485" s="35"/>
      <c r="E485" s="35"/>
      <c r="F485" s="36"/>
    </row>
    <row r="486">
      <c r="A486" s="37"/>
      <c r="B486" s="35"/>
      <c r="C486" s="36"/>
      <c r="D486" s="35"/>
      <c r="E486" s="35"/>
      <c r="F486" s="36"/>
    </row>
    <row r="487">
      <c r="A487" s="37"/>
      <c r="B487" s="35"/>
      <c r="C487" s="36"/>
      <c r="D487" s="35"/>
      <c r="E487" s="35"/>
      <c r="F487" s="36"/>
    </row>
    <row r="488">
      <c r="A488" s="37"/>
      <c r="B488" s="35"/>
      <c r="C488" s="36"/>
      <c r="D488" s="35"/>
      <c r="E488" s="35"/>
      <c r="F488" s="36"/>
    </row>
    <row r="489">
      <c r="A489" s="37"/>
      <c r="B489" s="35"/>
      <c r="C489" s="36"/>
      <c r="D489" s="35"/>
      <c r="E489" s="35"/>
      <c r="F489" s="36"/>
    </row>
    <row r="490">
      <c r="A490" s="37"/>
      <c r="B490" s="35"/>
      <c r="C490" s="36"/>
      <c r="D490" s="35"/>
      <c r="E490" s="35"/>
      <c r="F490" s="36"/>
    </row>
    <row r="491">
      <c r="A491" s="37"/>
      <c r="B491" s="35"/>
      <c r="C491" s="36"/>
      <c r="D491" s="35"/>
      <c r="E491" s="35"/>
      <c r="F491" s="36"/>
    </row>
    <row r="492">
      <c r="A492" s="37"/>
      <c r="B492" s="35"/>
      <c r="C492" s="36"/>
      <c r="D492" s="35"/>
      <c r="E492" s="35"/>
      <c r="F492" s="36"/>
    </row>
    <row r="493">
      <c r="A493" s="37"/>
      <c r="B493" s="35"/>
      <c r="C493" s="36"/>
      <c r="D493" s="35"/>
      <c r="E493" s="35"/>
      <c r="F493" s="36"/>
    </row>
    <row r="494">
      <c r="A494" s="37"/>
      <c r="B494" s="35"/>
      <c r="C494" s="36"/>
      <c r="D494" s="35"/>
      <c r="E494" s="35"/>
      <c r="F494" s="36"/>
    </row>
    <row r="495">
      <c r="A495" s="37"/>
      <c r="B495" s="35"/>
      <c r="C495" s="36"/>
      <c r="D495" s="35"/>
      <c r="E495" s="35"/>
      <c r="F495" s="36"/>
    </row>
    <row r="496">
      <c r="A496" s="37"/>
      <c r="B496" s="35"/>
      <c r="C496" s="36"/>
      <c r="D496" s="35"/>
      <c r="E496" s="35"/>
      <c r="F496" s="36"/>
    </row>
    <row r="497">
      <c r="A497" s="37"/>
      <c r="B497" s="35"/>
      <c r="C497" s="36"/>
      <c r="D497" s="35"/>
      <c r="E497" s="35"/>
      <c r="F497" s="36"/>
    </row>
    <row r="498">
      <c r="A498" s="37"/>
      <c r="B498" s="35"/>
      <c r="C498" s="36"/>
      <c r="D498" s="35"/>
      <c r="E498" s="35"/>
      <c r="F498" s="36"/>
    </row>
    <row r="499">
      <c r="A499" s="37"/>
      <c r="B499" s="35"/>
      <c r="C499" s="36"/>
      <c r="D499" s="35"/>
      <c r="E499" s="35"/>
      <c r="F499" s="36"/>
    </row>
    <row r="500">
      <c r="A500" s="37"/>
      <c r="B500" s="35"/>
      <c r="C500" s="36"/>
      <c r="D500" s="35"/>
      <c r="E500" s="35"/>
      <c r="F500" s="36"/>
    </row>
    <row r="501">
      <c r="A501" s="37"/>
      <c r="B501" s="35"/>
      <c r="C501" s="36"/>
      <c r="D501" s="35"/>
      <c r="E501" s="35"/>
      <c r="F501" s="36"/>
    </row>
    <row r="502">
      <c r="A502" s="37"/>
      <c r="B502" s="35"/>
      <c r="C502" s="36"/>
      <c r="D502" s="35"/>
      <c r="E502" s="35"/>
      <c r="F502" s="36"/>
    </row>
    <row r="503">
      <c r="A503" s="37"/>
      <c r="B503" s="35"/>
      <c r="C503" s="36"/>
      <c r="D503" s="35"/>
      <c r="E503" s="35"/>
      <c r="F503" s="36"/>
    </row>
    <row r="504">
      <c r="A504" s="37"/>
      <c r="B504" s="35"/>
      <c r="C504" s="36"/>
      <c r="D504" s="35"/>
      <c r="E504" s="35"/>
      <c r="F504" s="36"/>
    </row>
    <row r="505">
      <c r="A505" s="37"/>
      <c r="B505" s="35"/>
      <c r="C505" s="36"/>
      <c r="D505" s="35"/>
      <c r="E505" s="35"/>
      <c r="F505" s="36"/>
    </row>
    <row r="506">
      <c r="A506" s="37"/>
      <c r="B506" s="35"/>
      <c r="C506" s="36"/>
      <c r="D506" s="35"/>
      <c r="E506" s="35"/>
      <c r="F506" s="36"/>
    </row>
    <row r="507">
      <c r="A507" s="37"/>
      <c r="B507" s="35"/>
      <c r="C507" s="36"/>
      <c r="D507" s="35"/>
      <c r="E507" s="35"/>
      <c r="F507" s="36"/>
    </row>
    <row r="508">
      <c r="A508" s="37"/>
      <c r="B508" s="35"/>
      <c r="C508" s="36"/>
      <c r="D508" s="35"/>
      <c r="E508" s="35"/>
      <c r="F508" s="36"/>
    </row>
    <row r="509">
      <c r="A509" s="37"/>
      <c r="B509" s="35"/>
      <c r="C509" s="36"/>
      <c r="D509" s="35"/>
      <c r="E509" s="35"/>
      <c r="F509" s="36"/>
    </row>
    <row r="510">
      <c r="A510" s="37"/>
      <c r="B510" s="35"/>
      <c r="C510" s="36"/>
      <c r="D510" s="35"/>
      <c r="E510" s="35"/>
      <c r="F510" s="36"/>
    </row>
    <row r="511">
      <c r="A511" s="37"/>
      <c r="B511" s="35"/>
      <c r="C511" s="36"/>
      <c r="D511" s="35"/>
      <c r="E511" s="35"/>
      <c r="F511" s="36"/>
    </row>
    <row r="512">
      <c r="A512" s="37"/>
      <c r="B512" s="35"/>
      <c r="C512" s="36"/>
      <c r="D512" s="35"/>
      <c r="E512" s="35"/>
      <c r="F512" s="36"/>
    </row>
    <row r="513">
      <c r="A513" s="37"/>
      <c r="B513" s="35"/>
      <c r="C513" s="36"/>
      <c r="D513" s="35"/>
      <c r="E513" s="35"/>
      <c r="F513" s="36"/>
    </row>
    <row r="514">
      <c r="A514" s="37"/>
      <c r="B514" s="35"/>
      <c r="C514" s="36"/>
      <c r="D514" s="35"/>
      <c r="E514" s="35"/>
      <c r="F514" s="36"/>
    </row>
    <row r="515">
      <c r="A515" s="37"/>
      <c r="B515" s="35"/>
      <c r="C515" s="36"/>
      <c r="D515" s="35"/>
      <c r="E515" s="35"/>
      <c r="F515" s="36"/>
    </row>
    <row r="516">
      <c r="A516" s="37"/>
      <c r="B516" s="35"/>
      <c r="C516" s="36"/>
      <c r="D516" s="35"/>
      <c r="E516" s="35"/>
      <c r="F516" s="36"/>
    </row>
    <row r="517">
      <c r="A517" s="37"/>
      <c r="B517" s="35"/>
      <c r="C517" s="36"/>
      <c r="D517" s="35"/>
      <c r="E517" s="35"/>
      <c r="F517" s="36"/>
    </row>
    <row r="518">
      <c r="A518" s="37"/>
      <c r="B518" s="35"/>
      <c r="C518" s="36"/>
      <c r="D518" s="35"/>
      <c r="E518" s="35"/>
      <c r="F518" s="36"/>
    </row>
    <row r="519">
      <c r="A519" s="37"/>
      <c r="B519" s="35"/>
      <c r="C519" s="36"/>
      <c r="D519" s="35"/>
      <c r="E519" s="35"/>
      <c r="F519" s="36"/>
    </row>
    <row r="520">
      <c r="A520" s="37"/>
      <c r="B520" s="35"/>
      <c r="C520" s="36"/>
      <c r="D520" s="35"/>
      <c r="E520" s="35"/>
      <c r="F520" s="36"/>
    </row>
    <row r="521">
      <c r="A521" s="37"/>
      <c r="B521" s="35"/>
      <c r="C521" s="36"/>
      <c r="D521" s="35"/>
      <c r="E521" s="35"/>
      <c r="F521" s="36"/>
    </row>
    <row r="522">
      <c r="A522" s="37"/>
      <c r="B522" s="35"/>
      <c r="C522" s="36"/>
      <c r="D522" s="35"/>
      <c r="E522" s="35"/>
      <c r="F522" s="36"/>
    </row>
    <row r="523">
      <c r="A523" s="37"/>
      <c r="B523" s="35"/>
      <c r="C523" s="36"/>
      <c r="D523" s="35"/>
      <c r="E523" s="35"/>
      <c r="F523" s="36"/>
    </row>
    <row r="524">
      <c r="A524" s="37"/>
      <c r="B524" s="35"/>
      <c r="C524" s="36"/>
      <c r="D524" s="35"/>
      <c r="E524" s="35"/>
      <c r="F524" s="36"/>
    </row>
    <row r="525">
      <c r="A525" s="37"/>
      <c r="B525" s="35"/>
      <c r="C525" s="36"/>
      <c r="D525" s="35"/>
      <c r="E525" s="35"/>
      <c r="F525" s="36"/>
    </row>
    <row r="526">
      <c r="A526" s="37"/>
      <c r="B526" s="35"/>
      <c r="C526" s="36"/>
      <c r="D526" s="35"/>
      <c r="E526" s="35"/>
      <c r="F526" s="36"/>
    </row>
    <row r="527">
      <c r="A527" s="37"/>
      <c r="B527" s="35"/>
      <c r="C527" s="36"/>
      <c r="D527" s="35"/>
      <c r="E527" s="35"/>
      <c r="F527" s="36"/>
    </row>
    <row r="528">
      <c r="A528" s="37"/>
      <c r="B528" s="35"/>
      <c r="C528" s="36"/>
      <c r="D528" s="35"/>
      <c r="E528" s="35"/>
      <c r="F528" s="36"/>
    </row>
    <row r="529">
      <c r="A529" s="37"/>
      <c r="B529" s="35"/>
      <c r="C529" s="36"/>
      <c r="D529" s="35"/>
      <c r="E529" s="35"/>
      <c r="F529" s="36"/>
    </row>
    <row r="530">
      <c r="A530" s="37"/>
      <c r="B530" s="35"/>
      <c r="C530" s="36"/>
      <c r="D530" s="35"/>
      <c r="E530" s="35"/>
      <c r="F530" s="36"/>
    </row>
    <row r="531">
      <c r="A531" s="37"/>
      <c r="B531" s="35"/>
      <c r="C531" s="36"/>
      <c r="D531" s="35"/>
      <c r="E531" s="35"/>
      <c r="F531" s="36"/>
    </row>
    <row r="532">
      <c r="A532" s="37"/>
      <c r="B532" s="35"/>
      <c r="C532" s="36"/>
      <c r="D532" s="35"/>
      <c r="E532" s="35"/>
      <c r="F532" s="36"/>
    </row>
    <row r="533">
      <c r="A533" s="37"/>
      <c r="B533" s="35"/>
      <c r="C533" s="36"/>
      <c r="D533" s="35"/>
      <c r="E533" s="35"/>
      <c r="F533" s="36"/>
    </row>
    <row r="534">
      <c r="A534" s="37"/>
      <c r="B534" s="35"/>
      <c r="C534" s="36"/>
      <c r="D534" s="35"/>
      <c r="E534" s="35"/>
      <c r="F534" s="36"/>
    </row>
    <row r="535">
      <c r="A535" s="37"/>
      <c r="B535" s="35"/>
      <c r="C535" s="36"/>
      <c r="D535" s="35"/>
      <c r="E535" s="35"/>
      <c r="F535" s="36"/>
    </row>
    <row r="536">
      <c r="A536" s="37"/>
      <c r="B536" s="35"/>
      <c r="C536" s="36"/>
      <c r="D536" s="35"/>
      <c r="E536" s="35"/>
      <c r="F536" s="36"/>
    </row>
    <row r="537">
      <c r="A537" s="37"/>
      <c r="B537" s="35"/>
      <c r="C537" s="36"/>
      <c r="D537" s="35"/>
      <c r="E537" s="35"/>
      <c r="F537" s="36"/>
    </row>
    <row r="538">
      <c r="A538" s="37"/>
      <c r="B538" s="35"/>
      <c r="C538" s="36"/>
      <c r="D538" s="35"/>
      <c r="E538" s="35"/>
      <c r="F538" s="36"/>
    </row>
    <row r="539">
      <c r="A539" s="37"/>
      <c r="B539" s="35"/>
      <c r="C539" s="36"/>
      <c r="D539" s="35"/>
      <c r="E539" s="35"/>
      <c r="F539" s="36"/>
    </row>
    <row r="540">
      <c r="A540" s="37"/>
      <c r="B540" s="35"/>
      <c r="C540" s="36"/>
      <c r="D540" s="35"/>
      <c r="E540" s="35"/>
      <c r="F540" s="36"/>
    </row>
    <row r="541">
      <c r="A541" s="37"/>
      <c r="B541" s="35"/>
      <c r="C541" s="36"/>
      <c r="D541" s="35"/>
      <c r="E541" s="35"/>
      <c r="F541" s="36"/>
    </row>
    <row r="542">
      <c r="A542" s="37"/>
      <c r="B542" s="35"/>
      <c r="C542" s="36"/>
      <c r="D542" s="35"/>
      <c r="E542" s="35"/>
      <c r="F542" s="36"/>
    </row>
    <row r="543">
      <c r="A543" s="37"/>
      <c r="B543" s="35"/>
      <c r="C543" s="36"/>
      <c r="D543" s="35"/>
      <c r="E543" s="35"/>
      <c r="F543" s="36"/>
    </row>
    <row r="544">
      <c r="A544" s="37"/>
      <c r="B544" s="35"/>
      <c r="C544" s="36"/>
      <c r="D544" s="35"/>
      <c r="E544" s="35"/>
      <c r="F544" s="36"/>
    </row>
    <row r="545">
      <c r="A545" s="37"/>
      <c r="B545" s="35"/>
      <c r="C545" s="36"/>
      <c r="D545" s="35"/>
      <c r="E545" s="35"/>
      <c r="F545" s="36"/>
    </row>
    <row r="546">
      <c r="A546" s="37"/>
      <c r="B546" s="35"/>
      <c r="C546" s="36"/>
      <c r="D546" s="35"/>
      <c r="E546" s="35"/>
      <c r="F546" s="36"/>
    </row>
    <row r="547">
      <c r="A547" s="37"/>
      <c r="B547" s="35"/>
      <c r="C547" s="36"/>
      <c r="D547" s="35"/>
      <c r="E547" s="35"/>
      <c r="F547" s="36"/>
    </row>
    <row r="548">
      <c r="A548" s="37"/>
      <c r="B548" s="35"/>
      <c r="C548" s="36"/>
      <c r="D548" s="35"/>
      <c r="E548" s="35"/>
      <c r="F548" s="36"/>
    </row>
    <row r="549">
      <c r="A549" s="37"/>
      <c r="B549" s="35"/>
      <c r="C549" s="36"/>
      <c r="D549" s="35"/>
      <c r="E549" s="35"/>
      <c r="F549" s="36"/>
    </row>
    <row r="550">
      <c r="A550" s="37"/>
      <c r="B550" s="35"/>
      <c r="C550" s="36"/>
      <c r="D550" s="35"/>
      <c r="E550" s="35"/>
      <c r="F550" s="36"/>
    </row>
    <row r="551">
      <c r="A551" s="37"/>
      <c r="B551" s="35"/>
      <c r="C551" s="36"/>
      <c r="D551" s="35"/>
      <c r="E551" s="35"/>
      <c r="F551" s="36"/>
    </row>
    <row r="552">
      <c r="A552" s="37"/>
      <c r="B552" s="35"/>
      <c r="C552" s="36"/>
      <c r="D552" s="35"/>
      <c r="E552" s="35"/>
      <c r="F552" s="36"/>
    </row>
    <row r="553">
      <c r="A553" s="37"/>
      <c r="B553" s="35"/>
      <c r="C553" s="36"/>
      <c r="D553" s="35"/>
      <c r="E553" s="35"/>
      <c r="F553" s="36"/>
    </row>
    <row r="554">
      <c r="A554" s="37"/>
      <c r="B554" s="35"/>
      <c r="C554" s="36"/>
      <c r="D554" s="35"/>
      <c r="E554" s="35"/>
      <c r="F554" s="36"/>
    </row>
    <row r="555">
      <c r="A555" s="37"/>
      <c r="B555" s="35"/>
      <c r="C555" s="36"/>
      <c r="D555" s="35"/>
      <c r="E555" s="35"/>
      <c r="F555" s="36"/>
    </row>
    <row r="556">
      <c r="A556" s="37"/>
      <c r="B556" s="35"/>
      <c r="C556" s="36"/>
      <c r="D556" s="35"/>
      <c r="E556" s="35"/>
      <c r="F556" s="36"/>
    </row>
    <row r="557">
      <c r="A557" s="37"/>
      <c r="B557" s="35"/>
      <c r="C557" s="36"/>
      <c r="D557" s="35"/>
      <c r="E557" s="35"/>
      <c r="F557" s="36"/>
    </row>
    <row r="558">
      <c r="A558" s="37"/>
      <c r="B558" s="35"/>
      <c r="C558" s="36"/>
      <c r="D558" s="35"/>
      <c r="E558" s="35"/>
      <c r="F558" s="36"/>
    </row>
    <row r="559">
      <c r="A559" s="37"/>
      <c r="B559" s="35"/>
      <c r="C559" s="36"/>
      <c r="D559" s="35"/>
      <c r="E559" s="35"/>
      <c r="F559" s="36"/>
    </row>
    <row r="560">
      <c r="A560" s="37"/>
      <c r="B560" s="35"/>
      <c r="C560" s="36"/>
      <c r="D560" s="35"/>
      <c r="E560" s="35"/>
      <c r="F560" s="36"/>
    </row>
    <row r="561">
      <c r="A561" s="37"/>
      <c r="B561" s="35"/>
      <c r="C561" s="36"/>
      <c r="D561" s="35"/>
      <c r="E561" s="35"/>
      <c r="F561" s="36"/>
    </row>
    <row r="562">
      <c r="A562" s="37"/>
      <c r="B562" s="35"/>
      <c r="C562" s="36"/>
      <c r="D562" s="35"/>
      <c r="E562" s="35"/>
      <c r="F562" s="36"/>
    </row>
    <row r="563">
      <c r="A563" s="37"/>
      <c r="B563" s="35"/>
      <c r="C563" s="36"/>
      <c r="D563" s="35"/>
      <c r="E563" s="35"/>
      <c r="F563" s="36"/>
    </row>
    <row r="564">
      <c r="A564" s="37"/>
      <c r="B564" s="35"/>
      <c r="C564" s="36"/>
      <c r="D564" s="35"/>
      <c r="E564" s="35"/>
      <c r="F564" s="36"/>
    </row>
    <row r="565">
      <c r="A565" s="37"/>
      <c r="B565" s="35"/>
      <c r="C565" s="36"/>
      <c r="D565" s="35"/>
      <c r="E565" s="35"/>
      <c r="F565" s="36"/>
    </row>
    <row r="566">
      <c r="A566" s="37"/>
      <c r="B566" s="35"/>
      <c r="C566" s="36"/>
      <c r="D566" s="35"/>
      <c r="E566" s="35"/>
      <c r="F566" s="36"/>
    </row>
    <row r="567">
      <c r="A567" s="37"/>
      <c r="B567" s="35"/>
      <c r="C567" s="36"/>
      <c r="D567" s="35"/>
      <c r="E567" s="35"/>
      <c r="F567" s="36"/>
    </row>
    <row r="568">
      <c r="A568" s="37"/>
      <c r="B568" s="35"/>
      <c r="C568" s="36"/>
      <c r="D568" s="35"/>
      <c r="E568" s="35"/>
      <c r="F568" s="36"/>
    </row>
    <row r="569">
      <c r="A569" s="37"/>
      <c r="B569" s="35"/>
      <c r="C569" s="36"/>
      <c r="D569" s="35"/>
      <c r="E569" s="35"/>
      <c r="F569" s="36"/>
    </row>
    <row r="570">
      <c r="A570" s="37"/>
      <c r="B570" s="35"/>
      <c r="C570" s="36"/>
      <c r="D570" s="35"/>
      <c r="E570" s="35"/>
      <c r="F570" s="36"/>
    </row>
    <row r="571">
      <c r="A571" s="37"/>
      <c r="B571" s="35"/>
      <c r="C571" s="36"/>
      <c r="D571" s="35"/>
      <c r="E571" s="35"/>
      <c r="F571" s="36"/>
    </row>
    <row r="572">
      <c r="A572" s="37"/>
      <c r="B572" s="35"/>
      <c r="C572" s="36"/>
      <c r="D572" s="35"/>
      <c r="E572" s="35"/>
      <c r="F572" s="36"/>
    </row>
    <row r="573">
      <c r="A573" s="37"/>
      <c r="B573" s="35"/>
      <c r="C573" s="36"/>
      <c r="D573" s="35"/>
      <c r="E573" s="35"/>
      <c r="F573" s="36"/>
    </row>
    <row r="574">
      <c r="A574" s="37"/>
      <c r="B574" s="35"/>
      <c r="C574" s="36"/>
      <c r="D574" s="35"/>
      <c r="E574" s="35"/>
      <c r="F574" s="36"/>
    </row>
    <row r="575">
      <c r="A575" s="37"/>
      <c r="B575" s="35"/>
      <c r="C575" s="36"/>
      <c r="D575" s="35"/>
      <c r="E575" s="35"/>
      <c r="F575" s="36"/>
    </row>
    <row r="576">
      <c r="A576" s="37"/>
      <c r="B576" s="35"/>
      <c r="C576" s="36"/>
      <c r="D576" s="35"/>
      <c r="E576" s="35"/>
      <c r="F576" s="36"/>
    </row>
    <row r="577">
      <c r="A577" s="37"/>
      <c r="B577" s="35"/>
      <c r="C577" s="36"/>
      <c r="D577" s="35"/>
      <c r="E577" s="35"/>
      <c r="F577" s="36"/>
    </row>
    <row r="578">
      <c r="A578" s="37"/>
      <c r="B578" s="35"/>
      <c r="C578" s="36"/>
      <c r="D578" s="35"/>
      <c r="E578" s="35"/>
      <c r="F578" s="36"/>
    </row>
    <row r="579">
      <c r="A579" s="37"/>
      <c r="B579" s="35"/>
      <c r="C579" s="36"/>
      <c r="D579" s="35"/>
      <c r="E579" s="35"/>
      <c r="F579" s="36"/>
    </row>
    <row r="580">
      <c r="A580" s="37"/>
      <c r="B580" s="35"/>
      <c r="C580" s="36"/>
      <c r="D580" s="35"/>
      <c r="E580" s="35"/>
      <c r="F580" s="36"/>
    </row>
    <row r="581">
      <c r="A581" s="37"/>
      <c r="B581" s="35"/>
      <c r="C581" s="36"/>
      <c r="D581" s="35"/>
      <c r="E581" s="35"/>
      <c r="F581" s="36"/>
    </row>
    <row r="582">
      <c r="A582" s="37"/>
      <c r="B582" s="35"/>
      <c r="C582" s="36"/>
      <c r="D582" s="35"/>
      <c r="E582" s="35"/>
      <c r="F582" s="36"/>
    </row>
    <row r="583">
      <c r="A583" s="37"/>
      <c r="B583" s="35"/>
      <c r="C583" s="36"/>
      <c r="D583" s="35"/>
      <c r="E583" s="35"/>
      <c r="F583" s="36"/>
    </row>
    <row r="584">
      <c r="A584" s="37"/>
      <c r="B584" s="35"/>
      <c r="C584" s="36"/>
      <c r="D584" s="35"/>
      <c r="E584" s="35"/>
      <c r="F584" s="36"/>
    </row>
    <row r="585">
      <c r="A585" s="37"/>
      <c r="B585" s="35"/>
      <c r="C585" s="36"/>
      <c r="D585" s="35"/>
      <c r="E585" s="35"/>
      <c r="F585" s="36"/>
    </row>
    <row r="586">
      <c r="A586" s="37"/>
      <c r="B586" s="35"/>
      <c r="C586" s="36"/>
      <c r="D586" s="35"/>
      <c r="E586" s="35"/>
      <c r="F586" s="36"/>
    </row>
    <row r="587">
      <c r="A587" s="37"/>
      <c r="B587" s="35"/>
      <c r="C587" s="36"/>
      <c r="D587" s="35"/>
      <c r="E587" s="35"/>
      <c r="F587" s="36"/>
    </row>
    <row r="588">
      <c r="A588" s="37"/>
      <c r="B588" s="35"/>
      <c r="C588" s="36"/>
      <c r="D588" s="35"/>
      <c r="E588" s="35"/>
      <c r="F588" s="36"/>
    </row>
    <row r="589">
      <c r="A589" s="37"/>
      <c r="B589" s="35"/>
      <c r="C589" s="36"/>
      <c r="D589" s="35"/>
      <c r="E589" s="35"/>
      <c r="F589" s="36"/>
    </row>
    <row r="590">
      <c r="A590" s="37"/>
      <c r="B590" s="35"/>
      <c r="C590" s="36"/>
      <c r="D590" s="35"/>
      <c r="E590" s="35"/>
      <c r="F590" s="36"/>
    </row>
    <row r="591">
      <c r="A591" s="37"/>
      <c r="B591" s="35"/>
      <c r="C591" s="36"/>
      <c r="D591" s="35"/>
      <c r="E591" s="35"/>
      <c r="F591" s="36"/>
    </row>
    <row r="592">
      <c r="A592" s="37"/>
      <c r="B592" s="35"/>
      <c r="C592" s="36"/>
      <c r="D592" s="35"/>
      <c r="E592" s="35"/>
      <c r="F592" s="36"/>
    </row>
    <row r="593">
      <c r="A593" s="37"/>
      <c r="B593" s="35"/>
      <c r="C593" s="36"/>
      <c r="D593" s="35"/>
      <c r="E593" s="35"/>
      <c r="F593" s="36"/>
    </row>
    <row r="594">
      <c r="A594" s="37"/>
      <c r="B594" s="35"/>
      <c r="C594" s="36"/>
      <c r="D594" s="35"/>
      <c r="E594" s="35"/>
      <c r="F594" s="36"/>
    </row>
    <row r="595">
      <c r="A595" s="37"/>
      <c r="B595" s="35"/>
      <c r="C595" s="36"/>
      <c r="D595" s="35"/>
      <c r="E595" s="35"/>
      <c r="F595" s="36"/>
    </row>
    <row r="596">
      <c r="A596" s="37"/>
      <c r="B596" s="35"/>
      <c r="C596" s="36"/>
      <c r="D596" s="35"/>
      <c r="E596" s="35"/>
      <c r="F596" s="36"/>
    </row>
    <row r="597">
      <c r="A597" s="37"/>
      <c r="B597" s="35"/>
      <c r="C597" s="36"/>
      <c r="D597" s="35"/>
      <c r="E597" s="35"/>
      <c r="F597" s="36"/>
    </row>
    <row r="598">
      <c r="A598" s="37"/>
      <c r="B598" s="35"/>
      <c r="C598" s="36"/>
      <c r="D598" s="35"/>
      <c r="E598" s="35"/>
      <c r="F598" s="36"/>
    </row>
    <row r="599">
      <c r="A599" s="37"/>
      <c r="B599" s="35"/>
      <c r="C599" s="36"/>
      <c r="D599" s="35"/>
      <c r="E599" s="35"/>
      <c r="F599" s="36"/>
    </row>
    <row r="600">
      <c r="A600" s="37"/>
      <c r="B600" s="35"/>
      <c r="C600" s="36"/>
      <c r="D600" s="35"/>
      <c r="E600" s="35"/>
      <c r="F600" s="36"/>
    </row>
    <row r="601">
      <c r="A601" s="37"/>
      <c r="B601" s="35"/>
      <c r="C601" s="36"/>
      <c r="D601" s="35"/>
      <c r="E601" s="35"/>
      <c r="F601" s="36"/>
    </row>
    <row r="602">
      <c r="A602" s="37"/>
      <c r="B602" s="35"/>
      <c r="C602" s="36"/>
      <c r="D602" s="35"/>
      <c r="E602" s="35"/>
      <c r="F602" s="36"/>
    </row>
    <row r="603">
      <c r="A603" s="37"/>
      <c r="B603" s="35"/>
      <c r="C603" s="36"/>
      <c r="D603" s="35"/>
      <c r="E603" s="35"/>
      <c r="F603" s="36"/>
    </row>
    <row r="604">
      <c r="A604" s="37"/>
      <c r="B604" s="35"/>
      <c r="C604" s="36"/>
      <c r="D604" s="35"/>
      <c r="E604" s="35"/>
      <c r="F604" s="36"/>
    </row>
    <row r="605">
      <c r="A605" s="37"/>
      <c r="B605" s="35"/>
      <c r="C605" s="36"/>
      <c r="D605" s="35"/>
      <c r="E605" s="35"/>
      <c r="F605" s="36"/>
    </row>
    <row r="606">
      <c r="A606" s="37"/>
      <c r="B606" s="35"/>
      <c r="C606" s="36"/>
      <c r="D606" s="35"/>
      <c r="E606" s="35"/>
      <c r="F606" s="36"/>
    </row>
    <row r="607">
      <c r="A607" s="37"/>
      <c r="B607" s="35"/>
      <c r="C607" s="36"/>
      <c r="D607" s="35"/>
      <c r="E607" s="35"/>
      <c r="F607" s="36"/>
    </row>
    <row r="608">
      <c r="A608" s="37"/>
      <c r="B608" s="35"/>
      <c r="C608" s="36"/>
      <c r="D608" s="35"/>
      <c r="E608" s="35"/>
      <c r="F608" s="36"/>
    </row>
    <row r="609">
      <c r="A609" s="37"/>
      <c r="B609" s="35"/>
      <c r="C609" s="36"/>
      <c r="D609" s="35"/>
      <c r="E609" s="35"/>
      <c r="F609" s="36"/>
    </row>
    <row r="610">
      <c r="A610" s="37"/>
      <c r="B610" s="35"/>
      <c r="C610" s="36"/>
      <c r="D610" s="35"/>
      <c r="E610" s="35"/>
      <c r="F610" s="36"/>
    </row>
    <row r="611">
      <c r="A611" s="37"/>
      <c r="B611" s="35"/>
      <c r="C611" s="36"/>
      <c r="D611" s="35"/>
      <c r="E611" s="35"/>
      <c r="F611" s="36"/>
    </row>
    <row r="612">
      <c r="A612" s="37"/>
      <c r="B612" s="35"/>
      <c r="C612" s="36"/>
      <c r="D612" s="35"/>
      <c r="E612" s="35"/>
      <c r="F612" s="36"/>
    </row>
    <row r="613">
      <c r="A613" s="37"/>
      <c r="B613" s="35"/>
      <c r="C613" s="36"/>
      <c r="D613" s="35"/>
      <c r="E613" s="35"/>
      <c r="F613" s="36"/>
    </row>
    <row r="614">
      <c r="A614" s="37"/>
      <c r="B614" s="35"/>
      <c r="C614" s="36"/>
      <c r="D614" s="35"/>
      <c r="E614" s="35"/>
      <c r="F614" s="36"/>
    </row>
    <row r="615">
      <c r="A615" s="37"/>
      <c r="B615" s="35"/>
      <c r="C615" s="36"/>
      <c r="D615" s="35"/>
      <c r="E615" s="35"/>
      <c r="F615" s="36"/>
    </row>
    <row r="616">
      <c r="A616" s="37"/>
      <c r="B616" s="35"/>
      <c r="C616" s="36"/>
      <c r="D616" s="35"/>
      <c r="E616" s="35"/>
      <c r="F616" s="36"/>
    </row>
    <row r="617">
      <c r="A617" s="37"/>
      <c r="B617" s="35"/>
      <c r="C617" s="36"/>
      <c r="D617" s="35"/>
      <c r="E617" s="35"/>
      <c r="F617" s="36"/>
    </row>
    <row r="618">
      <c r="A618" s="37"/>
      <c r="B618" s="35"/>
      <c r="C618" s="36"/>
      <c r="D618" s="35"/>
      <c r="E618" s="35"/>
      <c r="F618" s="36"/>
    </row>
    <row r="619">
      <c r="A619" s="37"/>
      <c r="B619" s="35"/>
      <c r="C619" s="36"/>
      <c r="D619" s="35"/>
      <c r="E619" s="35"/>
      <c r="F619" s="36"/>
    </row>
    <row r="620">
      <c r="A620" s="37"/>
      <c r="B620" s="35"/>
      <c r="C620" s="36"/>
      <c r="D620" s="35"/>
      <c r="E620" s="35"/>
      <c r="F620" s="36"/>
    </row>
    <row r="621">
      <c r="A621" s="37"/>
      <c r="B621" s="35"/>
      <c r="C621" s="36"/>
      <c r="D621" s="35"/>
      <c r="E621" s="35"/>
      <c r="F621" s="36"/>
    </row>
    <row r="622">
      <c r="A622" s="37"/>
      <c r="B622" s="35"/>
      <c r="C622" s="36"/>
      <c r="D622" s="35"/>
      <c r="E622" s="35"/>
      <c r="F622" s="36"/>
    </row>
    <row r="623">
      <c r="A623" s="37"/>
      <c r="B623" s="35"/>
      <c r="C623" s="36"/>
      <c r="D623" s="35"/>
      <c r="E623" s="35"/>
      <c r="F623" s="36"/>
    </row>
    <row r="624">
      <c r="A624" s="37"/>
      <c r="B624" s="35"/>
      <c r="C624" s="36"/>
      <c r="D624" s="35"/>
      <c r="E624" s="35"/>
      <c r="F624" s="36"/>
    </row>
    <row r="625">
      <c r="A625" s="37"/>
      <c r="B625" s="35"/>
      <c r="C625" s="36"/>
      <c r="D625" s="35"/>
      <c r="E625" s="35"/>
      <c r="F625" s="36"/>
    </row>
    <row r="626">
      <c r="A626" s="37"/>
      <c r="B626" s="35"/>
      <c r="C626" s="36"/>
      <c r="D626" s="35"/>
      <c r="E626" s="35"/>
      <c r="F626" s="36"/>
    </row>
    <row r="627">
      <c r="A627" s="37"/>
      <c r="B627" s="35"/>
      <c r="C627" s="36"/>
      <c r="D627" s="35"/>
      <c r="E627" s="35"/>
      <c r="F627" s="36"/>
    </row>
    <row r="628">
      <c r="A628" s="37"/>
      <c r="B628" s="35"/>
      <c r="C628" s="36"/>
      <c r="D628" s="35"/>
      <c r="E628" s="35"/>
      <c r="F628" s="36"/>
    </row>
    <row r="629">
      <c r="A629" s="37"/>
      <c r="B629" s="35"/>
      <c r="C629" s="36"/>
      <c r="D629" s="35"/>
      <c r="E629" s="35"/>
      <c r="F629" s="36"/>
    </row>
    <row r="630">
      <c r="A630" s="37"/>
      <c r="B630" s="35"/>
      <c r="C630" s="36"/>
      <c r="D630" s="35"/>
      <c r="E630" s="35"/>
      <c r="F630" s="36"/>
    </row>
    <row r="631">
      <c r="A631" s="37"/>
      <c r="B631" s="35"/>
      <c r="C631" s="36"/>
      <c r="D631" s="35"/>
      <c r="E631" s="35"/>
      <c r="F631" s="36"/>
    </row>
    <row r="632">
      <c r="A632" s="37"/>
      <c r="B632" s="35"/>
      <c r="C632" s="36"/>
      <c r="D632" s="35"/>
      <c r="E632" s="35"/>
      <c r="F632" s="36"/>
    </row>
    <row r="633">
      <c r="A633" s="37"/>
      <c r="B633" s="35"/>
      <c r="C633" s="36"/>
      <c r="D633" s="35"/>
      <c r="E633" s="35"/>
      <c r="F633" s="36"/>
    </row>
    <row r="634">
      <c r="A634" s="37"/>
      <c r="B634" s="35"/>
      <c r="C634" s="36"/>
      <c r="D634" s="35"/>
      <c r="E634" s="35"/>
      <c r="F634" s="36"/>
    </row>
    <row r="635">
      <c r="A635" s="37"/>
      <c r="B635" s="35"/>
      <c r="C635" s="36"/>
      <c r="D635" s="35"/>
      <c r="E635" s="35"/>
      <c r="F635" s="36"/>
    </row>
    <row r="636">
      <c r="A636" s="37"/>
      <c r="B636" s="35"/>
      <c r="C636" s="36"/>
      <c r="D636" s="35"/>
      <c r="E636" s="35"/>
      <c r="F636" s="36"/>
    </row>
    <row r="637">
      <c r="A637" s="37"/>
      <c r="B637" s="35"/>
      <c r="C637" s="36"/>
      <c r="D637" s="35"/>
      <c r="E637" s="35"/>
      <c r="F637" s="36"/>
    </row>
    <row r="638">
      <c r="A638" s="37"/>
      <c r="B638" s="35"/>
      <c r="C638" s="36"/>
      <c r="D638" s="35"/>
      <c r="E638" s="35"/>
      <c r="F638" s="36"/>
    </row>
    <row r="639">
      <c r="A639" s="37"/>
      <c r="B639" s="35"/>
      <c r="C639" s="36"/>
      <c r="D639" s="35"/>
      <c r="E639" s="35"/>
      <c r="F639" s="36"/>
    </row>
    <row r="640">
      <c r="A640" s="37"/>
      <c r="B640" s="35"/>
      <c r="C640" s="36"/>
      <c r="D640" s="35"/>
      <c r="E640" s="35"/>
      <c r="F640" s="36"/>
    </row>
    <row r="641">
      <c r="A641" s="37"/>
      <c r="B641" s="35"/>
      <c r="C641" s="36"/>
      <c r="D641" s="35"/>
      <c r="E641" s="35"/>
      <c r="F641" s="36"/>
    </row>
    <row r="642">
      <c r="A642" s="37"/>
      <c r="B642" s="35"/>
      <c r="C642" s="36"/>
      <c r="D642" s="35"/>
      <c r="E642" s="35"/>
      <c r="F642" s="36"/>
    </row>
    <row r="643">
      <c r="A643" s="37"/>
      <c r="B643" s="35"/>
      <c r="C643" s="36"/>
      <c r="D643" s="35"/>
      <c r="E643" s="35"/>
      <c r="F643" s="36"/>
    </row>
    <row r="644">
      <c r="A644" s="37"/>
      <c r="B644" s="35"/>
      <c r="C644" s="36"/>
      <c r="D644" s="35"/>
      <c r="E644" s="35"/>
      <c r="F644" s="36"/>
    </row>
    <row r="645">
      <c r="A645" s="37"/>
      <c r="B645" s="35"/>
      <c r="C645" s="36"/>
      <c r="D645" s="35"/>
      <c r="E645" s="35"/>
      <c r="F645" s="36"/>
    </row>
    <row r="646">
      <c r="A646" s="37"/>
      <c r="B646" s="35"/>
      <c r="C646" s="36"/>
      <c r="D646" s="35"/>
      <c r="E646" s="35"/>
      <c r="F646" s="36"/>
    </row>
    <row r="647">
      <c r="A647" s="37"/>
      <c r="B647" s="35"/>
      <c r="C647" s="36"/>
      <c r="D647" s="35"/>
      <c r="E647" s="35"/>
      <c r="F647" s="36"/>
    </row>
    <row r="648">
      <c r="A648" s="37"/>
      <c r="B648" s="35"/>
      <c r="C648" s="36"/>
      <c r="D648" s="35"/>
      <c r="E648" s="35"/>
      <c r="F648" s="36"/>
    </row>
    <row r="649">
      <c r="A649" s="37"/>
      <c r="B649" s="35"/>
      <c r="C649" s="36"/>
      <c r="D649" s="35"/>
      <c r="E649" s="35"/>
      <c r="F649" s="36"/>
    </row>
    <row r="650">
      <c r="A650" s="37"/>
      <c r="B650" s="35"/>
      <c r="C650" s="36"/>
      <c r="D650" s="35"/>
      <c r="E650" s="35"/>
      <c r="F650" s="36"/>
    </row>
    <row r="651">
      <c r="A651" s="37"/>
      <c r="B651" s="35"/>
      <c r="C651" s="36"/>
      <c r="D651" s="35"/>
      <c r="E651" s="35"/>
      <c r="F651" s="36"/>
    </row>
    <row r="652">
      <c r="A652" s="37"/>
      <c r="B652" s="35"/>
      <c r="C652" s="36"/>
      <c r="D652" s="35"/>
      <c r="E652" s="35"/>
      <c r="F652" s="36"/>
    </row>
    <row r="653">
      <c r="A653" s="37"/>
      <c r="B653" s="35"/>
      <c r="C653" s="36"/>
      <c r="D653" s="35"/>
      <c r="E653" s="35"/>
      <c r="F653" s="36"/>
    </row>
    <row r="654">
      <c r="A654" s="37"/>
      <c r="B654" s="35"/>
      <c r="C654" s="36"/>
      <c r="D654" s="35"/>
      <c r="E654" s="35"/>
      <c r="F654" s="36"/>
    </row>
    <row r="655">
      <c r="A655" s="37"/>
      <c r="B655" s="35"/>
      <c r="C655" s="36"/>
      <c r="D655" s="35"/>
      <c r="E655" s="35"/>
      <c r="F655" s="36"/>
    </row>
    <row r="656">
      <c r="A656" s="37"/>
      <c r="B656" s="35"/>
      <c r="C656" s="36"/>
      <c r="D656" s="35"/>
      <c r="E656" s="35"/>
      <c r="F656" s="36"/>
    </row>
    <row r="657">
      <c r="A657" s="37"/>
      <c r="B657" s="35"/>
      <c r="C657" s="36"/>
      <c r="D657" s="35"/>
      <c r="E657" s="35"/>
      <c r="F657" s="36"/>
    </row>
    <row r="658">
      <c r="A658" s="37"/>
      <c r="B658" s="35"/>
      <c r="C658" s="36"/>
      <c r="D658" s="35"/>
      <c r="E658" s="35"/>
      <c r="F658" s="36"/>
    </row>
    <row r="659">
      <c r="A659" s="37"/>
      <c r="B659" s="35"/>
      <c r="C659" s="36"/>
      <c r="D659" s="35"/>
      <c r="E659" s="35"/>
      <c r="F659" s="36"/>
    </row>
    <row r="660">
      <c r="A660" s="37"/>
      <c r="B660" s="35"/>
      <c r="C660" s="36"/>
      <c r="D660" s="35"/>
      <c r="E660" s="35"/>
      <c r="F660" s="36"/>
    </row>
    <row r="661">
      <c r="A661" s="37"/>
      <c r="B661" s="35"/>
      <c r="C661" s="36"/>
      <c r="D661" s="35"/>
      <c r="E661" s="35"/>
      <c r="F661" s="36"/>
    </row>
    <row r="662">
      <c r="A662" s="37"/>
      <c r="B662" s="35"/>
      <c r="C662" s="36"/>
      <c r="D662" s="35"/>
      <c r="E662" s="35"/>
      <c r="F662" s="36"/>
    </row>
    <row r="663">
      <c r="A663" s="37"/>
      <c r="B663" s="35"/>
      <c r="C663" s="36"/>
      <c r="D663" s="35"/>
      <c r="E663" s="35"/>
      <c r="F663" s="36"/>
    </row>
    <row r="664">
      <c r="A664" s="37"/>
      <c r="B664" s="35"/>
      <c r="C664" s="36"/>
      <c r="D664" s="35"/>
      <c r="E664" s="35"/>
      <c r="F664" s="36"/>
    </row>
    <row r="665">
      <c r="A665" s="37"/>
      <c r="B665" s="35"/>
      <c r="C665" s="36"/>
      <c r="D665" s="35"/>
      <c r="E665" s="35"/>
      <c r="F665" s="36"/>
    </row>
    <row r="666">
      <c r="A666" s="37"/>
      <c r="B666" s="35"/>
      <c r="C666" s="36"/>
      <c r="D666" s="35"/>
      <c r="E666" s="35"/>
      <c r="F666" s="36"/>
    </row>
    <row r="667">
      <c r="A667" s="37"/>
      <c r="B667" s="35"/>
      <c r="C667" s="36"/>
      <c r="D667" s="35"/>
      <c r="E667" s="35"/>
      <c r="F667" s="36"/>
    </row>
    <row r="668">
      <c r="A668" s="37"/>
      <c r="B668" s="35"/>
      <c r="C668" s="36"/>
      <c r="D668" s="35"/>
      <c r="E668" s="35"/>
      <c r="F668" s="36"/>
    </row>
    <row r="669">
      <c r="A669" s="37"/>
      <c r="B669" s="35"/>
      <c r="C669" s="36"/>
      <c r="D669" s="35"/>
      <c r="E669" s="35"/>
      <c r="F669" s="36"/>
    </row>
    <row r="670">
      <c r="A670" s="37"/>
      <c r="B670" s="35"/>
      <c r="C670" s="36"/>
      <c r="D670" s="35"/>
      <c r="E670" s="35"/>
      <c r="F670" s="36"/>
    </row>
    <row r="671">
      <c r="A671" s="37"/>
      <c r="B671" s="35"/>
      <c r="C671" s="36"/>
      <c r="D671" s="35"/>
      <c r="E671" s="35"/>
      <c r="F671" s="36"/>
    </row>
    <row r="672">
      <c r="A672" s="37"/>
      <c r="B672" s="35"/>
      <c r="C672" s="36"/>
      <c r="D672" s="35"/>
      <c r="E672" s="35"/>
      <c r="F672" s="36"/>
    </row>
    <row r="673">
      <c r="A673" s="37"/>
      <c r="B673" s="35"/>
      <c r="C673" s="36"/>
      <c r="D673" s="35"/>
      <c r="E673" s="35"/>
      <c r="F673" s="36"/>
    </row>
    <row r="674">
      <c r="A674" s="37"/>
      <c r="B674" s="35"/>
      <c r="C674" s="36"/>
      <c r="D674" s="35"/>
      <c r="E674" s="35"/>
      <c r="F674" s="36"/>
    </row>
    <row r="675">
      <c r="A675" s="37"/>
      <c r="B675" s="35"/>
      <c r="C675" s="36"/>
      <c r="D675" s="35"/>
      <c r="E675" s="35"/>
      <c r="F675" s="36"/>
    </row>
    <row r="676">
      <c r="A676" s="37"/>
      <c r="B676" s="35"/>
      <c r="C676" s="36"/>
      <c r="D676" s="35"/>
      <c r="E676" s="35"/>
      <c r="F676" s="36"/>
    </row>
    <row r="677">
      <c r="A677" s="37"/>
      <c r="B677" s="35"/>
      <c r="C677" s="36"/>
      <c r="D677" s="35"/>
      <c r="E677" s="35"/>
      <c r="F677" s="36"/>
    </row>
    <row r="678">
      <c r="A678" s="37"/>
      <c r="B678" s="35"/>
      <c r="C678" s="36"/>
      <c r="D678" s="35"/>
      <c r="E678" s="35"/>
      <c r="F678" s="36"/>
    </row>
    <row r="679">
      <c r="A679" s="37"/>
      <c r="B679" s="35"/>
      <c r="C679" s="36"/>
      <c r="D679" s="35"/>
      <c r="E679" s="35"/>
      <c r="F679" s="36"/>
    </row>
    <row r="680">
      <c r="A680" s="37"/>
      <c r="B680" s="35"/>
      <c r="C680" s="36"/>
      <c r="D680" s="35"/>
      <c r="E680" s="35"/>
      <c r="F680" s="36"/>
    </row>
    <row r="681">
      <c r="A681" s="37"/>
      <c r="B681" s="35"/>
      <c r="C681" s="36"/>
      <c r="D681" s="35"/>
      <c r="E681" s="35"/>
      <c r="F681" s="36"/>
    </row>
    <row r="682">
      <c r="A682" s="37"/>
      <c r="B682" s="35"/>
      <c r="C682" s="36"/>
      <c r="D682" s="35"/>
      <c r="E682" s="35"/>
      <c r="F682" s="36"/>
    </row>
    <row r="683">
      <c r="A683" s="37"/>
      <c r="B683" s="35"/>
      <c r="C683" s="36"/>
      <c r="D683" s="35"/>
      <c r="E683" s="35"/>
      <c r="F683" s="36"/>
    </row>
    <row r="684">
      <c r="A684" s="37"/>
      <c r="B684" s="35"/>
      <c r="C684" s="36"/>
      <c r="D684" s="35"/>
      <c r="E684" s="35"/>
      <c r="F684" s="36"/>
    </row>
    <row r="685">
      <c r="A685" s="37"/>
      <c r="B685" s="35"/>
      <c r="C685" s="36"/>
      <c r="D685" s="35"/>
      <c r="E685" s="35"/>
      <c r="F685" s="36"/>
    </row>
    <row r="686">
      <c r="A686" s="37"/>
      <c r="B686" s="35"/>
      <c r="C686" s="36"/>
      <c r="D686" s="35"/>
      <c r="E686" s="35"/>
      <c r="F686" s="36"/>
    </row>
    <row r="687">
      <c r="A687" s="37"/>
      <c r="B687" s="35"/>
      <c r="C687" s="36"/>
      <c r="D687" s="35"/>
      <c r="E687" s="35"/>
      <c r="F687" s="36"/>
    </row>
    <row r="688">
      <c r="A688" s="37"/>
      <c r="B688" s="35"/>
      <c r="C688" s="36"/>
      <c r="D688" s="35"/>
      <c r="E688" s="35"/>
      <c r="F688" s="36"/>
    </row>
    <row r="689">
      <c r="A689" s="37"/>
      <c r="B689" s="35"/>
      <c r="C689" s="36"/>
      <c r="D689" s="35"/>
      <c r="E689" s="35"/>
      <c r="F689" s="36"/>
    </row>
    <row r="690">
      <c r="A690" s="37"/>
      <c r="B690" s="35"/>
      <c r="C690" s="36"/>
      <c r="D690" s="35"/>
      <c r="E690" s="35"/>
      <c r="F690" s="36"/>
    </row>
    <row r="691">
      <c r="A691" s="37"/>
      <c r="B691" s="35"/>
      <c r="C691" s="36"/>
      <c r="D691" s="35"/>
      <c r="E691" s="35"/>
      <c r="F691" s="36"/>
    </row>
    <row r="692">
      <c r="A692" s="37"/>
      <c r="B692" s="35"/>
      <c r="C692" s="36"/>
      <c r="D692" s="35"/>
      <c r="E692" s="35"/>
      <c r="F692" s="36"/>
    </row>
    <row r="693">
      <c r="A693" s="37"/>
      <c r="B693" s="35"/>
      <c r="C693" s="36"/>
      <c r="D693" s="35"/>
      <c r="E693" s="35"/>
      <c r="F693" s="36"/>
    </row>
    <row r="694">
      <c r="A694" s="37"/>
      <c r="B694" s="35"/>
      <c r="C694" s="36"/>
      <c r="D694" s="35"/>
      <c r="E694" s="35"/>
      <c r="F694" s="36"/>
    </row>
    <row r="695">
      <c r="A695" s="37"/>
      <c r="B695" s="35"/>
      <c r="C695" s="36"/>
      <c r="D695" s="35"/>
      <c r="E695" s="35"/>
      <c r="F695" s="36"/>
    </row>
    <row r="696">
      <c r="A696" s="37"/>
      <c r="B696" s="35"/>
      <c r="C696" s="36"/>
      <c r="D696" s="35"/>
      <c r="E696" s="35"/>
      <c r="F696" s="36"/>
    </row>
    <row r="697">
      <c r="A697" s="37"/>
      <c r="B697" s="35"/>
      <c r="C697" s="36"/>
      <c r="D697" s="35"/>
      <c r="E697" s="35"/>
      <c r="F697" s="36"/>
    </row>
    <row r="698">
      <c r="A698" s="37"/>
      <c r="B698" s="35"/>
      <c r="C698" s="36"/>
      <c r="D698" s="35"/>
      <c r="E698" s="35"/>
      <c r="F698" s="36"/>
    </row>
    <row r="699">
      <c r="A699" s="37"/>
      <c r="B699" s="35"/>
      <c r="C699" s="36"/>
      <c r="D699" s="35"/>
      <c r="E699" s="35"/>
      <c r="F699" s="36"/>
    </row>
    <row r="700">
      <c r="A700" s="37"/>
      <c r="B700" s="35"/>
      <c r="C700" s="36"/>
      <c r="D700" s="35"/>
      <c r="E700" s="35"/>
      <c r="F700" s="36"/>
    </row>
    <row r="701">
      <c r="A701" s="37"/>
      <c r="B701" s="35"/>
      <c r="C701" s="36"/>
      <c r="D701" s="35"/>
      <c r="E701" s="35"/>
      <c r="F701" s="36"/>
    </row>
    <row r="702">
      <c r="A702" s="37"/>
      <c r="B702" s="35"/>
      <c r="C702" s="36"/>
      <c r="D702" s="35"/>
      <c r="E702" s="35"/>
      <c r="F702" s="36"/>
    </row>
    <row r="703">
      <c r="A703" s="37"/>
      <c r="B703" s="35"/>
      <c r="C703" s="36"/>
      <c r="D703" s="35"/>
      <c r="E703" s="35"/>
      <c r="F703" s="36"/>
    </row>
    <row r="704">
      <c r="A704" s="37"/>
      <c r="B704" s="35"/>
      <c r="C704" s="36"/>
      <c r="D704" s="35"/>
      <c r="E704" s="35"/>
      <c r="F704" s="36"/>
    </row>
    <row r="705">
      <c r="A705" s="37"/>
      <c r="B705" s="35"/>
      <c r="C705" s="36"/>
      <c r="D705" s="35"/>
      <c r="E705" s="35"/>
      <c r="F705" s="36"/>
    </row>
    <row r="706">
      <c r="A706" s="37"/>
      <c r="B706" s="35"/>
      <c r="C706" s="36"/>
      <c r="D706" s="35"/>
      <c r="E706" s="35"/>
      <c r="F706" s="36"/>
    </row>
    <row r="707">
      <c r="A707" s="37"/>
      <c r="B707" s="35"/>
      <c r="C707" s="36"/>
      <c r="D707" s="35"/>
      <c r="E707" s="35"/>
      <c r="F707" s="36"/>
    </row>
    <row r="708">
      <c r="A708" s="37"/>
      <c r="B708" s="35"/>
      <c r="C708" s="36"/>
      <c r="D708" s="35"/>
      <c r="E708" s="35"/>
      <c r="F708" s="36"/>
    </row>
    <row r="709">
      <c r="A709" s="37"/>
      <c r="B709" s="35"/>
      <c r="C709" s="36"/>
      <c r="D709" s="35"/>
      <c r="E709" s="35"/>
      <c r="F709" s="36"/>
    </row>
    <row r="710">
      <c r="A710" s="37"/>
      <c r="B710" s="35"/>
      <c r="C710" s="36"/>
      <c r="D710" s="35"/>
      <c r="E710" s="35"/>
      <c r="F710" s="36"/>
    </row>
    <row r="711">
      <c r="A711" s="37"/>
      <c r="B711" s="35"/>
      <c r="C711" s="36"/>
      <c r="D711" s="35"/>
      <c r="E711" s="35"/>
      <c r="F711" s="36"/>
    </row>
    <row r="712">
      <c r="A712" s="37"/>
      <c r="B712" s="35"/>
      <c r="C712" s="36"/>
      <c r="D712" s="35"/>
      <c r="E712" s="35"/>
      <c r="F712" s="36"/>
    </row>
    <row r="713">
      <c r="A713" s="37"/>
      <c r="B713" s="35"/>
      <c r="C713" s="36"/>
      <c r="D713" s="35"/>
      <c r="E713" s="35"/>
      <c r="F713" s="36"/>
    </row>
    <row r="714">
      <c r="A714" s="37"/>
      <c r="B714" s="35"/>
      <c r="C714" s="36"/>
      <c r="D714" s="35"/>
      <c r="E714" s="35"/>
      <c r="F714" s="36"/>
    </row>
    <row r="715">
      <c r="A715" s="37"/>
      <c r="B715" s="35"/>
      <c r="C715" s="36"/>
      <c r="D715" s="35"/>
      <c r="E715" s="35"/>
      <c r="F715" s="36"/>
    </row>
    <row r="716">
      <c r="A716" s="37"/>
      <c r="B716" s="35"/>
      <c r="C716" s="36"/>
      <c r="D716" s="35"/>
      <c r="E716" s="35"/>
      <c r="F716" s="36"/>
    </row>
    <row r="717">
      <c r="A717" s="37"/>
      <c r="B717" s="35"/>
      <c r="C717" s="36"/>
      <c r="D717" s="35"/>
      <c r="E717" s="35"/>
      <c r="F717" s="36"/>
    </row>
    <row r="718">
      <c r="A718" s="37"/>
      <c r="B718" s="35"/>
      <c r="C718" s="36"/>
      <c r="D718" s="35"/>
      <c r="E718" s="35"/>
      <c r="F718" s="36"/>
    </row>
    <row r="719">
      <c r="A719" s="37"/>
      <c r="B719" s="35"/>
      <c r="C719" s="36"/>
      <c r="D719" s="35"/>
      <c r="E719" s="35"/>
      <c r="F719" s="36"/>
    </row>
    <row r="720">
      <c r="A720" s="37"/>
      <c r="B720" s="35"/>
      <c r="C720" s="36"/>
      <c r="D720" s="35"/>
      <c r="E720" s="35"/>
      <c r="F720" s="36"/>
    </row>
    <row r="721">
      <c r="A721" s="37"/>
      <c r="B721" s="35"/>
      <c r="C721" s="36"/>
      <c r="D721" s="35"/>
      <c r="E721" s="35"/>
      <c r="F721" s="36"/>
    </row>
    <row r="722">
      <c r="A722" s="37"/>
      <c r="B722" s="35"/>
      <c r="C722" s="36"/>
      <c r="D722" s="35"/>
      <c r="E722" s="35"/>
      <c r="F722" s="36"/>
    </row>
    <row r="723">
      <c r="A723" s="37"/>
      <c r="B723" s="35"/>
      <c r="C723" s="36"/>
      <c r="D723" s="35"/>
      <c r="E723" s="35"/>
      <c r="F723" s="36"/>
    </row>
    <row r="724">
      <c r="A724" s="37"/>
      <c r="B724" s="35"/>
      <c r="C724" s="36"/>
      <c r="D724" s="35"/>
      <c r="E724" s="35"/>
      <c r="F724" s="36"/>
    </row>
    <row r="725">
      <c r="A725" s="37"/>
      <c r="B725" s="35"/>
      <c r="C725" s="36"/>
      <c r="D725" s="35"/>
      <c r="E725" s="35"/>
      <c r="F725" s="36"/>
    </row>
    <row r="726">
      <c r="A726" s="37"/>
      <c r="B726" s="35"/>
      <c r="C726" s="36"/>
      <c r="D726" s="35"/>
      <c r="E726" s="35"/>
      <c r="F726" s="36"/>
    </row>
    <row r="727">
      <c r="A727" s="37"/>
      <c r="B727" s="35"/>
      <c r="C727" s="36"/>
      <c r="D727" s="35"/>
      <c r="E727" s="35"/>
      <c r="F727" s="36"/>
    </row>
    <row r="728">
      <c r="A728" s="37"/>
      <c r="B728" s="35"/>
      <c r="C728" s="36"/>
      <c r="D728" s="35"/>
      <c r="E728" s="35"/>
      <c r="F728" s="36"/>
    </row>
    <row r="729">
      <c r="A729" s="37"/>
      <c r="B729" s="35"/>
      <c r="C729" s="36"/>
      <c r="D729" s="35"/>
      <c r="E729" s="35"/>
      <c r="F729" s="36"/>
    </row>
    <row r="730">
      <c r="A730" s="37"/>
      <c r="B730" s="35"/>
      <c r="C730" s="36"/>
      <c r="D730" s="35"/>
      <c r="E730" s="35"/>
      <c r="F730" s="36"/>
    </row>
    <row r="731">
      <c r="A731" s="37"/>
      <c r="B731" s="35"/>
      <c r="C731" s="36"/>
      <c r="D731" s="35"/>
      <c r="E731" s="35"/>
      <c r="F731" s="36"/>
    </row>
    <row r="732">
      <c r="A732" s="37"/>
      <c r="B732" s="35"/>
      <c r="C732" s="36"/>
      <c r="D732" s="35"/>
      <c r="E732" s="35"/>
      <c r="F732" s="36"/>
    </row>
    <row r="733">
      <c r="A733" s="37"/>
      <c r="B733" s="35"/>
      <c r="C733" s="36"/>
      <c r="D733" s="35"/>
      <c r="E733" s="35"/>
      <c r="F733" s="36"/>
    </row>
    <row r="734">
      <c r="A734" s="37"/>
      <c r="B734" s="35"/>
      <c r="C734" s="36"/>
      <c r="D734" s="35"/>
      <c r="E734" s="35"/>
      <c r="F734" s="36"/>
    </row>
    <row r="735">
      <c r="A735" s="37"/>
      <c r="B735" s="35"/>
      <c r="C735" s="36"/>
      <c r="D735" s="35"/>
      <c r="E735" s="35"/>
      <c r="F735" s="36"/>
    </row>
    <row r="736">
      <c r="A736" s="37"/>
      <c r="B736" s="35"/>
      <c r="C736" s="36"/>
      <c r="D736" s="35"/>
      <c r="E736" s="35"/>
      <c r="F736" s="36"/>
    </row>
    <row r="737">
      <c r="A737" s="37"/>
      <c r="B737" s="35"/>
      <c r="C737" s="36"/>
      <c r="D737" s="35"/>
      <c r="E737" s="35"/>
      <c r="F737" s="36"/>
    </row>
    <row r="738">
      <c r="A738" s="37"/>
      <c r="B738" s="35"/>
      <c r="C738" s="36"/>
      <c r="D738" s="35"/>
      <c r="E738" s="35"/>
      <c r="F738" s="36"/>
    </row>
    <row r="739">
      <c r="A739" s="37"/>
      <c r="B739" s="35"/>
      <c r="C739" s="36"/>
      <c r="D739" s="35"/>
      <c r="E739" s="35"/>
      <c r="F739" s="36"/>
    </row>
    <row r="740">
      <c r="A740" s="37"/>
      <c r="B740" s="35"/>
      <c r="C740" s="36"/>
      <c r="D740" s="35"/>
      <c r="E740" s="35"/>
      <c r="F740" s="36"/>
    </row>
    <row r="741">
      <c r="A741" s="37"/>
      <c r="B741" s="35"/>
      <c r="C741" s="36"/>
      <c r="D741" s="35"/>
      <c r="E741" s="35"/>
      <c r="F741" s="36"/>
    </row>
    <row r="742">
      <c r="A742" s="37"/>
      <c r="B742" s="35"/>
      <c r="C742" s="36"/>
      <c r="D742" s="35"/>
      <c r="E742" s="35"/>
      <c r="F742" s="36"/>
    </row>
    <row r="743">
      <c r="A743" s="37"/>
      <c r="B743" s="35"/>
      <c r="C743" s="36"/>
      <c r="D743" s="35"/>
      <c r="E743" s="35"/>
      <c r="F743" s="36"/>
    </row>
    <row r="744">
      <c r="A744" s="37"/>
      <c r="B744" s="35"/>
      <c r="C744" s="36"/>
      <c r="D744" s="35"/>
      <c r="E744" s="35"/>
      <c r="F744" s="36"/>
    </row>
    <row r="745">
      <c r="A745" s="37"/>
      <c r="B745" s="35"/>
      <c r="C745" s="36"/>
      <c r="D745" s="35"/>
      <c r="E745" s="35"/>
      <c r="F745" s="36"/>
    </row>
    <row r="746">
      <c r="A746" s="37"/>
      <c r="B746" s="35"/>
      <c r="C746" s="36"/>
      <c r="D746" s="35"/>
      <c r="E746" s="35"/>
      <c r="F746" s="36"/>
    </row>
    <row r="747">
      <c r="A747" s="37"/>
      <c r="B747" s="35"/>
      <c r="C747" s="36"/>
      <c r="D747" s="35"/>
      <c r="E747" s="35"/>
      <c r="F747" s="36"/>
    </row>
    <row r="748">
      <c r="A748" s="37"/>
      <c r="B748" s="35"/>
      <c r="C748" s="36"/>
      <c r="D748" s="35"/>
      <c r="E748" s="35"/>
      <c r="F748" s="36"/>
    </row>
    <row r="749">
      <c r="A749" s="37"/>
      <c r="B749" s="35"/>
      <c r="C749" s="36"/>
      <c r="D749" s="35"/>
      <c r="E749" s="35"/>
      <c r="F749" s="36"/>
    </row>
    <row r="750">
      <c r="A750" s="37"/>
      <c r="B750" s="35"/>
      <c r="C750" s="36"/>
      <c r="D750" s="35"/>
      <c r="E750" s="35"/>
      <c r="F750" s="36"/>
    </row>
    <row r="751">
      <c r="A751" s="37"/>
      <c r="B751" s="35"/>
      <c r="C751" s="36"/>
      <c r="D751" s="35"/>
      <c r="E751" s="35"/>
      <c r="F751" s="36"/>
    </row>
    <row r="752">
      <c r="A752" s="37"/>
      <c r="B752" s="35"/>
      <c r="C752" s="36"/>
      <c r="D752" s="35"/>
      <c r="E752" s="35"/>
      <c r="F752" s="36"/>
    </row>
    <row r="753">
      <c r="A753" s="37"/>
      <c r="B753" s="35"/>
      <c r="C753" s="36"/>
      <c r="D753" s="35"/>
      <c r="E753" s="35"/>
      <c r="F753" s="36"/>
    </row>
    <row r="754">
      <c r="A754" s="37"/>
      <c r="B754" s="35"/>
      <c r="C754" s="36"/>
      <c r="D754" s="35"/>
      <c r="E754" s="35"/>
      <c r="F754" s="36"/>
    </row>
    <row r="755">
      <c r="A755" s="37"/>
      <c r="B755" s="35"/>
      <c r="C755" s="36"/>
      <c r="D755" s="35"/>
      <c r="E755" s="35"/>
      <c r="F755" s="36"/>
    </row>
    <row r="756">
      <c r="A756" s="37"/>
      <c r="B756" s="35"/>
      <c r="C756" s="36"/>
      <c r="D756" s="35"/>
      <c r="E756" s="35"/>
      <c r="F756" s="36"/>
    </row>
    <row r="757">
      <c r="A757" s="37"/>
      <c r="B757" s="35"/>
      <c r="C757" s="36"/>
      <c r="D757" s="35"/>
      <c r="E757" s="35"/>
      <c r="F757" s="36"/>
    </row>
    <row r="758">
      <c r="A758" s="37"/>
      <c r="B758" s="35"/>
      <c r="C758" s="36"/>
      <c r="D758" s="35"/>
      <c r="E758" s="35"/>
      <c r="F758" s="36"/>
    </row>
    <row r="759">
      <c r="A759" s="37"/>
      <c r="B759" s="35"/>
      <c r="C759" s="36"/>
      <c r="D759" s="35"/>
      <c r="E759" s="35"/>
      <c r="F759" s="36"/>
    </row>
    <row r="760">
      <c r="A760" s="37"/>
      <c r="B760" s="35"/>
      <c r="C760" s="36"/>
      <c r="D760" s="35"/>
      <c r="E760" s="35"/>
      <c r="F760" s="36"/>
    </row>
    <row r="761">
      <c r="A761" s="37"/>
      <c r="B761" s="35"/>
      <c r="C761" s="36"/>
      <c r="D761" s="35"/>
      <c r="E761" s="35"/>
      <c r="F761" s="36"/>
    </row>
    <row r="762">
      <c r="A762" s="37"/>
      <c r="B762" s="35"/>
      <c r="C762" s="36"/>
      <c r="D762" s="35"/>
      <c r="E762" s="35"/>
      <c r="F762" s="36"/>
    </row>
    <row r="763">
      <c r="A763" s="37"/>
      <c r="B763" s="35"/>
      <c r="C763" s="36"/>
      <c r="D763" s="35"/>
      <c r="E763" s="35"/>
      <c r="F763" s="36"/>
    </row>
    <row r="764">
      <c r="A764" s="37"/>
      <c r="B764" s="35"/>
      <c r="C764" s="36"/>
      <c r="D764" s="35"/>
      <c r="E764" s="35"/>
      <c r="F764" s="36"/>
    </row>
    <row r="765">
      <c r="A765" s="37"/>
      <c r="B765" s="35"/>
      <c r="C765" s="36"/>
      <c r="D765" s="35"/>
      <c r="E765" s="35"/>
      <c r="F765" s="36"/>
    </row>
    <row r="766">
      <c r="A766" s="37"/>
      <c r="B766" s="35"/>
      <c r="C766" s="36"/>
      <c r="D766" s="35"/>
      <c r="E766" s="35"/>
      <c r="F766" s="36"/>
    </row>
    <row r="767">
      <c r="A767" s="37"/>
      <c r="B767" s="35"/>
      <c r="C767" s="36"/>
      <c r="D767" s="35"/>
      <c r="E767" s="35"/>
      <c r="F767" s="36"/>
    </row>
    <row r="768">
      <c r="A768" s="37"/>
      <c r="B768" s="35"/>
      <c r="C768" s="36"/>
      <c r="D768" s="35"/>
      <c r="E768" s="35"/>
      <c r="F768" s="36"/>
    </row>
    <row r="769">
      <c r="A769" s="37"/>
      <c r="B769" s="35"/>
      <c r="C769" s="36"/>
      <c r="D769" s="35"/>
      <c r="E769" s="35"/>
      <c r="F769" s="36"/>
    </row>
    <row r="770">
      <c r="A770" s="37"/>
      <c r="B770" s="35"/>
      <c r="C770" s="36"/>
      <c r="D770" s="35"/>
      <c r="E770" s="35"/>
      <c r="F770" s="36"/>
    </row>
    <row r="771">
      <c r="A771" s="37"/>
      <c r="B771" s="35"/>
      <c r="C771" s="36"/>
      <c r="D771" s="35"/>
      <c r="E771" s="35"/>
      <c r="F771" s="36"/>
    </row>
    <row r="772">
      <c r="A772" s="37"/>
      <c r="B772" s="35"/>
      <c r="C772" s="36"/>
      <c r="D772" s="35"/>
      <c r="E772" s="35"/>
      <c r="F772" s="36"/>
    </row>
    <row r="773">
      <c r="A773" s="37"/>
      <c r="B773" s="35"/>
      <c r="C773" s="36"/>
      <c r="D773" s="35"/>
      <c r="E773" s="35"/>
      <c r="F773" s="36"/>
    </row>
    <row r="774">
      <c r="A774" s="37"/>
      <c r="B774" s="35"/>
      <c r="C774" s="36"/>
      <c r="D774" s="35"/>
      <c r="E774" s="35"/>
      <c r="F774" s="36"/>
    </row>
    <row r="775">
      <c r="A775" s="37"/>
      <c r="B775" s="35"/>
      <c r="C775" s="36"/>
      <c r="D775" s="35"/>
      <c r="E775" s="35"/>
      <c r="F775" s="36"/>
    </row>
    <row r="776">
      <c r="A776" s="37"/>
      <c r="B776" s="35"/>
      <c r="C776" s="36"/>
      <c r="D776" s="35"/>
      <c r="E776" s="35"/>
      <c r="F776" s="36"/>
    </row>
    <row r="777">
      <c r="A777" s="37"/>
      <c r="B777" s="35"/>
      <c r="C777" s="36"/>
      <c r="D777" s="35"/>
      <c r="E777" s="35"/>
      <c r="F777" s="36"/>
    </row>
    <row r="778">
      <c r="A778" s="37"/>
      <c r="B778" s="35"/>
      <c r="C778" s="36"/>
      <c r="D778" s="35"/>
      <c r="E778" s="35"/>
      <c r="F778" s="36"/>
    </row>
    <row r="779">
      <c r="A779" s="37"/>
      <c r="B779" s="35"/>
      <c r="C779" s="36"/>
      <c r="D779" s="35"/>
      <c r="E779" s="35"/>
      <c r="F779" s="36"/>
    </row>
    <row r="780">
      <c r="A780" s="37"/>
      <c r="B780" s="35"/>
      <c r="C780" s="36"/>
      <c r="D780" s="35"/>
      <c r="E780" s="35"/>
      <c r="F780" s="36"/>
    </row>
    <row r="781">
      <c r="A781" s="37"/>
      <c r="B781" s="35"/>
      <c r="C781" s="36"/>
      <c r="D781" s="35"/>
      <c r="E781" s="35"/>
      <c r="F781" s="36"/>
    </row>
    <row r="782">
      <c r="A782" s="37"/>
      <c r="B782" s="35"/>
      <c r="C782" s="36"/>
      <c r="D782" s="35"/>
      <c r="E782" s="35"/>
      <c r="F782" s="36"/>
    </row>
    <row r="783">
      <c r="A783" s="37"/>
      <c r="B783" s="35"/>
      <c r="C783" s="36"/>
      <c r="D783" s="35"/>
      <c r="E783" s="35"/>
      <c r="F783" s="36"/>
    </row>
    <row r="784">
      <c r="A784" s="37"/>
      <c r="B784" s="35"/>
      <c r="C784" s="36"/>
      <c r="D784" s="35"/>
      <c r="E784" s="35"/>
      <c r="F784" s="36"/>
    </row>
    <row r="785">
      <c r="A785" s="37"/>
      <c r="B785" s="35"/>
      <c r="C785" s="36"/>
      <c r="D785" s="35"/>
      <c r="E785" s="35"/>
      <c r="F785" s="36"/>
    </row>
    <row r="786">
      <c r="A786" s="37"/>
      <c r="B786" s="35"/>
      <c r="C786" s="36"/>
      <c r="D786" s="35"/>
      <c r="E786" s="35"/>
      <c r="F786" s="36"/>
    </row>
    <row r="787">
      <c r="A787" s="37"/>
      <c r="B787" s="35"/>
      <c r="C787" s="36"/>
      <c r="D787" s="35"/>
      <c r="E787" s="35"/>
      <c r="F787" s="36"/>
    </row>
    <row r="788">
      <c r="A788" s="37"/>
      <c r="B788" s="35"/>
      <c r="C788" s="36"/>
      <c r="D788" s="35"/>
      <c r="E788" s="35"/>
      <c r="F788" s="36"/>
    </row>
    <row r="789">
      <c r="A789" s="37"/>
      <c r="B789" s="35"/>
      <c r="C789" s="36"/>
      <c r="D789" s="35"/>
      <c r="E789" s="35"/>
      <c r="F789" s="36"/>
    </row>
    <row r="790">
      <c r="A790" s="37"/>
      <c r="B790" s="35"/>
      <c r="C790" s="36"/>
      <c r="D790" s="35"/>
      <c r="E790" s="35"/>
      <c r="F790" s="36"/>
    </row>
    <row r="791">
      <c r="A791" s="37"/>
      <c r="B791" s="35"/>
      <c r="C791" s="36"/>
      <c r="D791" s="35"/>
      <c r="E791" s="35"/>
      <c r="F791" s="36"/>
    </row>
    <row r="792">
      <c r="A792" s="37"/>
      <c r="B792" s="35"/>
      <c r="C792" s="36"/>
      <c r="D792" s="35"/>
      <c r="E792" s="35"/>
      <c r="F792" s="36"/>
    </row>
    <row r="793">
      <c r="A793" s="37"/>
      <c r="B793" s="35"/>
      <c r="C793" s="36"/>
      <c r="D793" s="35"/>
      <c r="E793" s="35"/>
      <c r="F793" s="36"/>
    </row>
    <row r="794">
      <c r="A794" s="37"/>
      <c r="B794" s="35"/>
      <c r="C794" s="36"/>
      <c r="D794" s="35"/>
      <c r="E794" s="35"/>
      <c r="F794" s="36"/>
    </row>
    <row r="795">
      <c r="A795" s="37"/>
      <c r="B795" s="35"/>
      <c r="C795" s="36"/>
      <c r="D795" s="35"/>
      <c r="E795" s="35"/>
      <c r="F795" s="36"/>
    </row>
    <row r="796">
      <c r="A796" s="37"/>
      <c r="B796" s="35"/>
      <c r="C796" s="36"/>
      <c r="D796" s="35"/>
      <c r="E796" s="35"/>
      <c r="F796" s="36"/>
    </row>
    <row r="797">
      <c r="A797" s="37"/>
      <c r="B797" s="35"/>
      <c r="C797" s="36"/>
      <c r="D797" s="35"/>
      <c r="E797" s="35"/>
      <c r="F797" s="36"/>
    </row>
    <row r="798">
      <c r="A798" s="37"/>
      <c r="B798" s="35"/>
      <c r="C798" s="36"/>
      <c r="D798" s="35"/>
      <c r="E798" s="35"/>
      <c r="F798" s="36"/>
    </row>
    <row r="799">
      <c r="A799" s="37"/>
      <c r="B799" s="35"/>
      <c r="C799" s="36"/>
      <c r="D799" s="35"/>
      <c r="E799" s="35"/>
      <c r="F799" s="36"/>
    </row>
    <row r="800">
      <c r="A800" s="37"/>
      <c r="B800" s="35"/>
      <c r="C800" s="36"/>
      <c r="D800" s="35"/>
      <c r="E800" s="35"/>
      <c r="F800" s="36"/>
    </row>
    <row r="801">
      <c r="A801" s="37"/>
      <c r="B801" s="35"/>
      <c r="C801" s="36"/>
      <c r="D801" s="35"/>
      <c r="E801" s="35"/>
      <c r="F801" s="36"/>
    </row>
    <row r="802">
      <c r="A802" s="37"/>
      <c r="B802" s="35"/>
      <c r="C802" s="36"/>
      <c r="D802" s="35"/>
      <c r="E802" s="35"/>
      <c r="F802" s="36"/>
    </row>
    <row r="803">
      <c r="A803" s="37"/>
      <c r="B803" s="35"/>
      <c r="C803" s="36"/>
      <c r="D803" s="35"/>
      <c r="E803" s="35"/>
      <c r="F803" s="36"/>
    </row>
    <row r="804">
      <c r="A804" s="37"/>
      <c r="B804" s="35"/>
      <c r="C804" s="36"/>
      <c r="D804" s="35"/>
      <c r="E804" s="35"/>
      <c r="F804" s="36"/>
    </row>
    <row r="805">
      <c r="A805" s="37"/>
      <c r="B805" s="35"/>
      <c r="C805" s="36"/>
      <c r="D805" s="35"/>
      <c r="E805" s="35"/>
      <c r="F805" s="36"/>
    </row>
    <row r="806">
      <c r="A806" s="37"/>
      <c r="B806" s="35"/>
      <c r="C806" s="36"/>
      <c r="D806" s="35"/>
      <c r="E806" s="35"/>
      <c r="F806" s="36"/>
    </row>
    <row r="807">
      <c r="A807" s="37"/>
      <c r="B807" s="35"/>
      <c r="C807" s="36"/>
      <c r="D807" s="35"/>
      <c r="E807" s="35"/>
      <c r="F807" s="36"/>
    </row>
    <row r="808">
      <c r="A808" s="37"/>
      <c r="B808" s="35"/>
      <c r="C808" s="36"/>
      <c r="D808" s="35"/>
      <c r="E808" s="35"/>
      <c r="F808" s="36"/>
    </row>
    <row r="809">
      <c r="A809" s="37"/>
      <c r="B809" s="35"/>
      <c r="C809" s="36"/>
      <c r="D809" s="35"/>
      <c r="E809" s="35"/>
      <c r="F809" s="36"/>
    </row>
    <row r="810">
      <c r="A810" s="37"/>
      <c r="B810" s="35"/>
      <c r="C810" s="36"/>
      <c r="D810" s="35"/>
      <c r="E810" s="35"/>
      <c r="F810" s="36"/>
    </row>
    <row r="811">
      <c r="A811" s="37"/>
      <c r="B811" s="35"/>
      <c r="C811" s="36"/>
      <c r="D811" s="35"/>
      <c r="E811" s="35"/>
      <c r="F811" s="36"/>
    </row>
    <row r="812">
      <c r="A812" s="37"/>
      <c r="B812" s="35"/>
      <c r="C812" s="36"/>
      <c r="D812" s="35"/>
      <c r="E812" s="35"/>
      <c r="F812" s="36"/>
    </row>
    <row r="813">
      <c r="A813" s="37"/>
      <c r="B813" s="35"/>
      <c r="C813" s="36"/>
      <c r="D813" s="35"/>
      <c r="E813" s="35"/>
      <c r="F813" s="36"/>
    </row>
    <row r="814">
      <c r="A814" s="37"/>
      <c r="B814" s="35"/>
      <c r="C814" s="36"/>
      <c r="D814" s="35"/>
      <c r="E814" s="35"/>
      <c r="F814" s="36"/>
    </row>
    <row r="815">
      <c r="A815" s="37"/>
      <c r="B815" s="35"/>
      <c r="C815" s="36"/>
      <c r="D815" s="35"/>
      <c r="E815" s="35"/>
      <c r="F815" s="36"/>
    </row>
    <row r="816">
      <c r="A816" s="37"/>
      <c r="B816" s="35"/>
      <c r="C816" s="36"/>
      <c r="D816" s="35"/>
      <c r="E816" s="35"/>
      <c r="F816" s="36"/>
    </row>
    <row r="817">
      <c r="A817" s="37"/>
      <c r="B817" s="35"/>
      <c r="C817" s="36"/>
      <c r="D817" s="35"/>
      <c r="E817" s="35"/>
      <c r="F817" s="36"/>
    </row>
    <row r="818">
      <c r="A818" s="37"/>
      <c r="B818" s="35"/>
      <c r="C818" s="36"/>
      <c r="D818" s="35"/>
      <c r="E818" s="35"/>
      <c r="F818" s="36"/>
    </row>
    <row r="819">
      <c r="A819" s="37"/>
      <c r="B819" s="35"/>
      <c r="C819" s="36"/>
      <c r="D819" s="35"/>
      <c r="E819" s="35"/>
      <c r="F819" s="36"/>
    </row>
    <row r="820">
      <c r="A820" s="37"/>
      <c r="B820" s="35"/>
      <c r="C820" s="36"/>
      <c r="D820" s="35"/>
      <c r="E820" s="35"/>
      <c r="F820" s="36"/>
    </row>
    <row r="821">
      <c r="A821" s="37"/>
      <c r="B821" s="35"/>
      <c r="C821" s="36"/>
      <c r="D821" s="35"/>
      <c r="E821" s="35"/>
      <c r="F821" s="36"/>
    </row>
    <row r="822">
      <c r="A822" s="37"/>
      <c r="B822" s="35"/>
      <c r="C822" s="36"/>
      <c r="D822" s="35"/>
      <c r="E822" s="35"/>
      <c r="F822" s="36"/>
    </row>
    <row r="823">
      <c r="A823" s="37"/>
      <c r="B823" s="35"/>
      <c r="C823" s="36"/>
      <c r="D823" s="35"/>
      <c r="E823" s="35"/>
      <c r="F823" s="36"/>
    </row>
    <row r="824">
      <c r="A824" s="37"/>
      <c r="B824" s="35"/>
      <c r="C824" s="36"/>
      <c r="D824" s="35"/>
      <c r="E824" s="35"/>
      <c r="F824" s="36"/>
    </row>
    <row r="825">
      <c r="A825" s="37"/>
      <c r="B825" s="35"/>
      <c r="C825" s="36"/>
      <c r="D825" s="35"/>
      <c r="E825" s="35"/>
      <c r="F825" s="36"/>
    </row>
    <row r="826">
      <c r="A826" s="37"/>
      <c r="B826" s="35"/>
      <c r="C826" s="36"/>
      <c r="D826" s="35"/>
      <c r="E826" s="35"/>
      <c r="F826" s="36"/>
    </row>
    <row r="827">
      <c r="A827" s="37"/>
      <c r="B827" s="35"/>
      <c r="C827" s="36"/>
      <c r="D827" s="35"/>
      <c r="E827" s="35"/>
      <c r="F827" s="36"/>
    </row>
    <row r="828">
      <c r="A828" s="37"/>
      <c r="B828" s="35"/>
      <c r="C828" s="36"/>
      <c r="D828" s="35"/>
      <c r="E828" s="35"/>
      <c r="F828" s="36"/>
    </row>
    <row r="829">
      <c r="A829" s="37"/>
      <c r="B829" s="35"/>
      <c r="C829" s="36"/>
      <c r="D829" s="35"/>
      <c r="E829" s="35"/>
      <c r="F829" s="36"/>
    </row>
    <row r="830">
      <c r="A830" s="37"/>
      <c r="B830" s="35"/>
      <c r="C830" s="36"/>
      <c r="D830" s="35"/>
      <c r="E830" s="35"/>
      <c r="F830" s="36"/>
    </row>
    <row r="831">
      <c r="A831" s="37"/>
      <c r="B831" s="35"/>
      <c r="C831" s="36"/>
      <c r="D831" s="35"/>
      <c r="E831" s="35"/>
      <c r="F831" s="36"/>
    </row>
    <row r="832">
      <c r="A832" s="37"/>
      <c r="B832" s="35"/>
      <c r="C832" s="36"/>
      <c r="D832" s="35"/>
      <c r="E832" s="35"/>
      <c r="F832" s="36"/>
    </row>
    <row r="833">
      <c r="A833" s="37"/>
      <c r="B833" s="35"/>
      <c r="C833" s="36"/>
      <c r="D833" s="35"/>
      <c r="E833" s="35"/>
      <c r="F833" s="36"/>
    </row>
    <row r="834">
      <c r="A834" s="37"/>
      <c r="B834" s="35"/>
      <c r="C834" s="36"/>
      <c r="D834" s="35"/>
      <c r="E834" s="35"/>
      <c r="F834" s="36"/>
    </row>
    <row r="835">
      <c r="A835" s="37"/>
      <c r="B835" s="35"/>
      <c r="C835" s="36"/>
      <c r="D835" s="35"/>
      <c r="E835" s="35"/>
      <c r="F835" s="36"/>
    </row>
    <row r="836">
      <c r="A836" s="37"/>
      <c r="B836" s="35"/>
      <c r="C836" s="36"/>
      <c r="D836" s="35"/>
      <c r="E836" s="35"/>
      <c r="F836" s="36"/>
    </row>
    <row r="837">
      <c r="A837" s="37"/>
      <c r="B837" s="35"/>
      <c r="C837" s="36"/>
      <c r="D837" s="35"/>
      <c r="E837" s="35"/>
      <c r="F837" s="36"/>
    </row>
    <row r="838">
      <c r="A838" s="37"/>
      <c r="B838" s="35"/>
      <c r="C838" s="36"/>
      <c r="D838" s="35"/>
      <c r="E838" s="35"/>
      <c r="F838" s="36"/>
    </row>
    <row r="839">
      <c r="A839" s="37"/>
      <c r="B839" s="35"/>
      <c r="C839" s="36"/>
      <c r="D839" s="35"/>
      <c r="E839" s="35"/>
      <c r="F839" s="36"/>
    </row>
    <row r="840">
      <c r="A840" s="37"/>
      <c r="B840" s="35"/>
      <c r="C840" s="36"/>
      <c r="D840" s="35"/>
      <c r="E840" s="35"/>
      <c r="F840" s="36"/>
    </row>
    <row r="841">
      <c r="A841" s="37"/>
      <c r="B841" s="35"/>
      <c r="C841" s="36"/>
      <c r="D841" s="35"/>
      <c r="E841" s="35"/>
      <c r="F841" s="36"/>
    </row>
    <row r="842">
      <c r="A842" s="37"/>
      <c r="B842" s="35"/>
      <c r="C842" s="36"/>
      <c r="D842" s="35"/>
      <c r="E842" s="35"/>
      <c r="F842" s="36"/>
    </row>
    <row r="843">
      <c r="A843" s="37"/>
      <c r="B843" s="35"/>
      <c r="C843" s="36"/>
      <c r="D843" s="35"/>
      <c r="E843" s="35"/>
      <c r="F843" s="36"/>
    </row>
    <row r="844">
      <c r="A844" s="37"/>
      <c r="B844" s="35"/>
      <c r="C844" s="36"/>
      <c r="D844" s="35"/>
      <c r="E844" s="35"/>
      <c r="F844" s="36"/>
    </row>
    <row r="845">
      <c r="A845" s="37"/>
      <c r="B845" s="35"/>
      <c r="C845" s="36"/>
      <c r="D845" s="35"/>
      <c r="E845" s="35"/>
      <c r="F845" s="36"/>
    </row>
    <row r="846">
      <c r="A846" s="37"/>
      <c r="B846" s="35"/>
      <c r="C846" s="36"/>
      <c r="D846" s="35"/>
      <c r="E846" s="35"/>
      <c r="F846" s="36"/>
    </row>
    <row r="847">
      <c r="A847" s="37"/>
      <c r="B847" s="35"/>
      <c r="C847" s="36"/>
      <c r="D847" s="35"/>
      <c r="E847" s="35"/>
      <c r="F847" s="36"/>
    </row>
    <row r="848">
      <c r="A848" s="37"/>
      <c r="B848" s="35"/>
      <c r="C848" s="36"/>
      <c r="D848" s="35"/>
      <c r="E848" s="35"/>
      <c r="F848" s="36"/>
    </row>
    <row r="849">
      <c r="A849" s="37"/>
      <c r="B849" s="35"/>
      <c r="C849" s="36"/>
      <c r="D849" s="35"/>
      <c r="E849" s="35"/>
      <c r="F849" s="36"/>
    </row>
    <row r="850">
      <c r="A850" s="37"/>
      <c r="B850" s="35"/>
      <c r="C850" s="36"/>
      <c r="D850" s="35"/>
      <c r="E850" s="35"/>
      <c r="F850" s="36"/>
    </row>
    <row r="851">
      <c r="A851" s="37"/>
      <c r="B851" s="35"/>
      <c r="C851" s="36"/>
      <c r="D851" s="35"/>
      <c r="E851" s="35"/>
      <c r="F851" s="36"/>
    </row>
    <row r="852">
      <c r="A852" s="37"/>
      <c r="B852" s="35"/>
      <c r="C852" s="36"/>
      <c r="D852" s="35"/>
      <c r="E852" s="35"/>
      <c r="F852" s="36"/>
    </row>
    <row r="853">
      <c r="A853" s="37"/>
      <c r="B853" s="35"/>
      <c r="C853" s="36"/>
      <c r="D853" s="35"/>
      <c r="E853" s="35"/>
      <c r="F853" s="36"/>
    </row>
    <row r="854">
      <c r="A854" s="37"/>
      <c r="B854" s="35"/>
      <c r="C854" s="36"/>
      <c r="D854" s="35"/>
      <c r="E854" s="35"/>
      <c r="F854" s="36"/>
    </row>
    <row r="855">
      <c r="A855" s="37"/>
      <c r="B855" s="35"/>
      <c r="C855" s="36"/>
      <c r="D855" s="35"/>
      <c r="E855" s="35"/>
      <c r="F855" s="36"/>
    </row>
    <row r="856">
      <c r="A856" s="37"/>
      <c r="B856" s="35"/>
      <c r="C856" s="36"/>
      <c r="D856" s="35"/>
      <c r="E856" s="35"/>
      <c r="F856" s="36"/>
    </row>
    <row r="857">
      <c r="A857" s="37"/>
      <c r="B857" s="35"/>
      <c r="C857" s="36"/>
      <c r="D857" s="35"/>
      <c r="E857" s="35"/>
      <c r="F857" s="36"/>
    </row>
    <row r="858">
      <c r="A858" s="37"/>
      <c r="B858" s="35"/>
      <c r="C858" s="36"/>
      <c r="D858" s="35"/>
      <c r="E858" s="35"/>
      <c r="F858" s="36"/>
    </row>
    <row r="859">
      <c r="A859" s="37"/>
      <c r="B859" s="35"/>
      <c r="C859" s="36"/>
      <c r="D859" s="35"/>
      <c r="E859" s="35"/>
      <c r="F859" s="36"/>
    </row>
    <row r="860">
      <c r="A860" s="37"/>
      <c r="B860" s="35"/>
      <c r="C860" s="36"/>
      <c r="D860" s="35"/>
      <c r="E860" s="35"/>
      <c r="F860" s="36"/>
    </row>
    <row r="861">
      <c r="A861" s="37"/>
      <c r="B861" s="35"/>
      <c r="C861" s="36"/>
      <c r="D861" s="35"/>
      <c r="E861" s="35"/>
      <c r="F861" s="36"/>
    </row>
    <row r="862">
      <c r="A862" s="37"/>
      <c r="B862" s="35"/>
      <c r="C862" s="36"/>
      <c r="D862" s="35"/>
      <c r="E862" s="35"/>
      <c r="F862" s="36"/>
    </row>
    <row r="863">
      <c r="A863" s="37"/>
      <c r="B863" s="35"/>
      <c r="C863" s="36"/>
      <c r="D863" s="35"/>
      <c r="E863" s="35"/>
      <c r="F863" s="36"/>
    </row>
    <row r="864">
      <c r="A864" s="37"/>
      <c r="B864" s="35"/>
      <c r="C864" s="36"/>
      <c r="D864" s="35"/>
      <c r="E864" s="35"/>
      <c r="F864" s="36"/>
    </row>
    <row r="865">
      <c r="A865" s="37"/>
      <c r="B865" s="35"/>
      <c r="C865" s="36"/>
      <c r="D865" s="35"/>
      <c r="E865" s="35"/>
      <c r="F865" s="36"/>
    </row>
    <row r="866">
      <c r="A866" s="37"/>
      <c r="B866" s="35"/>
      <c r="C866" s="36"/>
      <c r="D866" s="35"/>
      <c r="E866" s="35"/>
      <c r="F866" s="36"/>
    </row>
    <row r="867">
      <c r="A867" s="37"/>
      <c r="B867" s="35"/>
      <c r="C867" s="36"/>
      <c r="D867" s="35"/>
      <c r="E867" s="35"/>
      <c r="F867" s="36"/>
    </row>
    <row r="868">
      <c r="A868" s="37"/>
      <c r="B868" s="35"/>
      <c r="C868" s="36"/>
      <c r="D868" s="35"/>
      <c r="E868" s="35"/>
      <c r="F868" s="36"/>
    </row>
    <row r="869">
      <c r="A869" s="37"/>
      <c r="B869" s="35"/>
      <c r="C869" s="36"/>
      <c r="D869" s="35"/>
      <c r="E869" s="35"/>
      <c r="F869" s="36"/>
    </row>
    <row r="870">
      <c r="A870" s="37"/>
      <c r="B870" s="35"/>
      <c r="C870" s="36"/>
      <c r="D870" s="35"/>
      <c r="E870" s="35"/>
      <c r="F870" s="36"/>
    </row>
    <row r="871">
      <c r="A871" s="37"/>
      <c r="B871" s="35"/>
      <c r="C871" s="36"/>
      <c r="D871" s="35"/>
      <c r="E871" s="35"/>
      <c r="F871" s="36"/>
    </row>
    <row r="872">
      <c r="A872" s="37"/>
      <c r="B872" s="35"/>
      <c r="C872" s="36"/>
      <c r="D872" s="35"/>
      <c r="E872" s="35"/>
      <c r="F872" s="36"/>
    </row>
    <row r="873">
      <c r="A873" s="37"/>
      <c r="B873" s="35"/>
      <c r="C873" s="36"/>
      <c r="D873" s="35"/>
      <c r="E873" s="35"/>
      <c r="F873" s="36"/>
    </row>
    <row r="874">
      <c r="A874" s="37"/>
      <c r="B874" s="35"/>
      <c r="C874" s="36"/>
      <c r="D874" s="35"/>
      <c r="E874" s="35"/>
      <c r="F874" s="36"/>
    </row>
    <row r="875">
      <c r="A875" s="37"/>
      <c r="B875" s="35"/>
      <c r="C875" s="36"/>
      <c r="D875" s="35"/>
      <c r="E875" s="35"/>
      <c r="F875" s="36"/>
    </row>
    <row r="876">
      <c r="A876" s="37"/>
      <c r="B876" s="35"/>
      <c r="C876" s="36"/>
      <c r="D876" s="35"/>
      <c r="E876" s="35"/>
      <c r="F876" s="36"/>
    </row>
    <row r="877">
      <c r="A877" s="37"/>
      <c r="B877" s="35"/>
      <c r="C877" s="36"/>
      <c r="D877" s="35"/>
      <c r="E877" s="35"/>
      <c r="F877" s="36"/>
    </row>
    <row r="878">
      <c r="A878" s="37"/>
      <c r="B878" s="35"/>
      <c r="C878" s="36"/>
      <c r="D878" s="35"/>
      <c r="E878" s="35"/>
      <c r="F878" s="36"/>
    </row>
    <row r="879">
      <c r="A879" s="37"/>
      <c r="B879" s="35"/>
      <c r="C879" s="36"/>
      <c r="D879" s="35"/>
      <c r="E879" s="35"/>
      <c r="F879" s="36"/>
    </row>
    <row r="880">
      <c r="A880" s="37"/>
      <c r="B880" s="35"/>
      <c r="C880" s="36"/>
      <c r="D880" s="35"/>
      <c r="E880" s="35"/>
      <c r="F880" s="36"/>
    </row>
    <row r="881">
      <c r="A881" s="37"/>
      <c r="B881" s="35"/>
      <c r="C881" s="36"/>
      <c r="D881" s="35"/>
      <c r="E881" s="35"/>
      <c r="F881" s="36"/>
    </row>
    <row r="882">
      <c r="A882" s="37"/>
      <c r="B882" s="35"/>
      <c r="C882" s="36"/>
      <c r="D882" s="35"/>
      <c r="E882" s="35"/>
      <c r="F882" s="36"/>
    </row>
    <row r="883">
      <c r="A883" s="37"/>
      <c r="B883" s="35"/>
      <c r="C883" s="36"/>
      <c r="D883" s="35"/>
      <c r="E883" s="35"/>
      <c r="F883" s="36"/>
    </row>
    <row r="884">
      <c r="A884" s="37"/>
      <c r="B884" s="35"/>
      <c r="C884" s="36"/>
      <c r="D884" s="35"/>
      <c r="E884" s="35"/>
      <c r="F884" s="36"/>
    </row>
    <row r="885">
      <c r="A885" s="37"/>
      <c r="B885" s="35"/>
      <c r="C885" s="36"/>
      <c r="D885" s="35"/>
      <c r="E885" s="35"/>
      <c r="F885" s="36"/>
    </row>
    <row r="886">
      <c r="A886" s="37"/>
      <c r="B886" s="35"/>
      <c r="C886" s="36"/>
      <c r="D886" s="35"/>
      <c r="E886" s="35"/>
      <c r="F886" s="36"/>
    </row>
    <row r="887">
      <c r="A887" s="37"/>
      <c r="B887" s="35"/>
      <c r="C887" s="36"/>
      <c r="D887" s="35"/>
      <c r="E887" s="35"/>
      <c r="F887" s="36"/>
    </row>
    <row r="888">
      <c r="A888" s="37"/>
      <c r="B888" s="35"/>
      <c r="C888" s="36"/>
      <c r="D888" s="35"/>
      <c r="E888" s="35"/>
      <c r="F888" s="36"/>
    </row>
    <row r="889">
      <c r="A889" s="37"/>
      <c r="B889" s="35"/>
      <c r="C889" s="36"/>
      <c r="D889" s="35"/>
      <c r="E889" s="35"/>
      <c r="F889" s="36"/>
    </row>
    <row r="890">
      <c r="A890" s="37"/>
      <c r="B890" s="35"/>
      <c r="C890" s="36"/>
      <c r="D890" s="35"/>
      <c r="E890" s="35"/>
      <c r="F890" s="36"/>
    </row>
    <row r="891">
      <c r="A891" s="37"/>
      <c r="B891" s="35"/>
      <c r="C891" s="36"/>
      <c r="D891" s="35"/>
      <c r="E891" s="35"/>
      <c r="F891" s="36"/>
    </row>
    <row r="892">
      <c r="A892" s="37"/>
      <c r="B892" s="35"/>
      <c r="C892" s="36"/>
      <c r="D892" s="35"/>
      <c r="E892" s="35"/>
      <c r="F892" s="36"/>
    </row>
    <row r="893">
      <c r="A893" s="37"/>
      <c r="B893" s="35"/>
      <c r="C893" s="36"/>
      <c r="D893" s="35"/>
      <c r="E893" s="35"/>
      <c r="F893" s="36"/>
    </row>
    <row r="894">
      <c r="A894" s="37"/>
      <c r="B894" s="35"/>
      <c r="C894" s="36"/>
      <c r="D894" s="35"/>
      <c r="E894" s="35"/>
      <c r="F894" s="36"/>
    </row>
    <row r="895">
      <c r="A895" s="37"/>
      <c r="B895" s="35"/>
      <c r="C895" s="36"/>
      <c r="D895" s="35"/>
      <c r="E895" s="35"/>
      <c r="F895" s="36"/>
    </row>
    <row r="896">
      <c r="A896" s="37"/>
      <c r="B896" s="35"/>
      <c r="C896" s="36"/>
      <c r="D896" s="35"/>
      <c r="E896" s="35"/>
      <c r="F896" s="36"/>
    </row>
    <row r="897">
      <c r="A897" s="37"/>
      <c r="B897" s="35"/>
      <c r="C897" s="36"/>
      <c r="D897" s="35"/>
      <c r="E897" s="35"/>
      <c r="F897" s="36"/>
    </row>
    <row r="898">
      <c r="A898" s="37"/>
      <c r="B898" s="35"/>
      <c r="C898" s="36"/>
      <c r="D898" s="35"/>
      <c r="E898" s="35"/>
      <c r="F898" s="36"/>
    </row>
    <row r="899">
      <c r="A899" s="37"/>
      <c r="B899" s="35"/>
      <c r="C899" s="36"/>
      <c r="D899" s="35"/>
      <c r="E899" s="35"/>
      <c r="F899" s="36"/>
    </row>
    <row r="900">
      <c r="A900" s="37"/>
      <c r="B900" s="35"/>
      <c r="C900" s="36"/>
      <c r="D900" s="35"/>
      <c r="E900" s="35"/>
      <c r="F900" s="36"/>
    </row>
    <row r="901">
      <c r="A901" s="37"/>
      <c r="B901" s="35"/>
      <c r="C901" s="36"/>
      <c r="D901" s="35"/>
      <c r="E901" s="35"/>
      <c r="F901" s="36"/>
    </row>
    <row r="902">
      <c r="A902" s="37"/>
      <c r="B902" s="35"/>
      <c r="C902" s="36"/>
      <c r="D902" s="35"/>
      <c r="E902" s="35"/>
      <c r="F902" s="36"/>
    </row>
    <row r="903">
      <c r="A903" s="37"/>
      <c r="B903" s="35"/>
      <c r="C903" s="36"/>
      <c r="D903" s="35"/>
      <c r="E903" s="35"/>
      <c r="F903" s="36"/>
    </row>
    <row r="904">
      <c r="A904" s="37"/>
      <c r="B904" s="35"/>
      <c r="C904" s="36"/>
      <c r="D904" s="35"/>
      <c r="E904" s="35"/>
      <c r="F904" s="36"/>
    </row>
    <row r="905">
      <c r="A905" s="37"/>
      <c r="B905" s="35"/>
      <c r="C905" s="36"/>
      <c r="D905" s="35"/>
      <c r="E905" s="35"/>
      <c r="F905" s="36"/>
    </row>
    <row r="906">
      <c r="A906" s="37"/>
      <c r="B906" s="35"/>
      <c r="C906" s="36"/>
      <c r="D906" s="35"/>
      <c r="E906" s="35"/>
      <c r="F906" s="36"/>
    </row>
    <row r="907">
      <c r="A907" s="37"/>
      <c r="B907" s="35"/>
      <c r="C907" s="36"/>
      <c r="D907" s="35"/>
      <c r="E907" s="35"/>
      <c r="F907" s="36"/>
    </row>
    <row r="908">
      <c r="A908" s="37"/>
      <c r="B908" s="35"/>
      <c r="C908" s="36"/>
      <c r="D908" s="35"/>
      <c r="E908" s="35"/>
      <c r="F908" s="36"/>
    </row>
    <row r="909">
      <c r="A909" s="37"/>
      <c r="B909" s="35"/>
      <c r="C909" s="36"/>
      <c r="D909" s="35"/>
      <c r="E909" s="35"/>
      <c r="F909" s="36"/>
    </row>
    <row r="910">
      <c r="A910" s="37"/>
      <c r="B910" s="35"/>
      <c r="C910" s="36"/>
      <c r="D910" s="35"/>
      <c r="E910" s="35"/>
      <c r="F910" s="36"/>
    </row>
    <row r="911">
      <c r="A911" s="37"/>
      <c r="B911" s="35"/>
      <c r="C911" s="36"/>
      <c r="D911" s="35"/>
      <c r="E911" s="35"/>
      <c r="F911" s="36"/>
    </row>
    <row r="912">
      <c r="A912" s="37"/>
      <c r="B912" s="35"/>
      <c r="C912" s="36"/>
      <c r="D912" s="35"/>
      <c r="E912" s="35"/>
      <c r="F912" s="36"/>
    </row>
    <row r="913">
      <c r="A913" s="37"/>
      <c r="B913" s="35"/>
      <c r="C913" s="36"/>
      <c r="D913" s="35"/>
      <c r="E913" s="35"/>
      <c r="F913" s="36"/>
    </row>
    <row r="914">
      <c r="A914" s="37"/>
      <c r="B914" s="35"/>
      <c r="C914" s="36"/>
      <c r="D914" s="35"/>
      <c r="E914" s="35"/>
      <c r="F914" s="36"/>
    </row>
    <row r="915">
      <c r="A915" s="37"/>
      <c r="B915" s="35"/>
      <c r="C915" s="36"/>
      <c r="D915" s="35"/>
      <c r="E915" s="35"/>
      <c r="F915" s="36"/>
    </row>
    <row r="916">
      <c r="A916" s="37"/>
      <c r="B916" s="35"/>
      <c r="C916" s="36"/>
      <c r="D916" s="35"/>
      <c r="E916" s="35"/>
      <c r="F916" s="36"/>
    </row>
    <row r="917">
      <c r="A917" s="37"/>
      <c r="B917" s="35"/>
      <c r="C917" s="36"/>
      <c r="D917" s="35"/>
      <c r="E917" s="35"/>
      <c r="F917" s="36"/>
    </row>
    <row r="918">
      <c r="A918" s="37"/>
      <c r="B918" s="35"/>
      <c r="C918" s="36"/>
      <c r="D918" s="35"/>
      <c r="E918" s="35"/>
      <c r="F918" s="36"/>
    </row>
    <row r="919">
      <c r="A919" s="37"/>
      <c r="B919" s="35"/>
      <c r="C919" s="36"/>
      <c r="D919" s="35"/>
      <c r="E919" s="35"/>
      <c r="F919" s="36"/>
    </row>
    <row r="920">
      <c r="A920" s="37"/>
      <c r="B920" s="35"/>
      <c r="C920" s="36"/>
      <c r="D920" s="35"/>
      <c r="E920" s="35"/>
      <c r="F920" s="36"/>
    </row>
    <row r="921">
      <c r="A921" s="37"/>
      <c r="B921" s="35"/>
      <c r="C921" s="36"/>
      <c r="D921" s="35"/>
      <c r="E921" s="35"/>
      <c r="F921" s="36"/>
    </row>
    <row r="922">
      <c r="A922" s="37"/>
      <c r="B922" s="35"/>
      <c r="C922" s="36"/>
      <c r="D922" s="35"/>
      <c r="E922" s="35"/>
      <c r="F922" s="36"/>
    </row>
    <row r="923">
      <c r="A923" s="37"/>
      <c r="B923" s="35"/>
      <c r="C923" s="36"/>
      <c r="D923" s="35"/>
      <c r="E923" s="35"/>
      <c r="F923" s="36"/>
    </row>
    <row r="924">
      <c r="A924" s="37"/>
      <c r="B924" s="35"/>
      <c r="C924" s="36"/>
      <c r="D924" s="35"/>
      <c r="E924" s="35"/>
      <c r="F924" s="36"/>
    </row>
    <row r="925">
      <c r="A925" s="37"/>
      <c r="B925" s="35"/>
      <c r="C925" s="36"/>
      <c r="D925" s="35"/>
      <c r="E925" s="35"/>
      <c r="F925" s="36"/>
    </row>
    <row r="926">
      <c r="A926" s="37"/>
      <c r="B926" s="35"/>
      <c r="C926" s="36"/>
      <c r="D926" s="35"/>
      <c r="E926" s="35"/>
      <c r="F926" s="36"/>
    </row>
    <row r="927">
      <c r="A927" s="37"/>
      <c r="B927" s="35"/>
      <c r="C927" s="36"/>
      <c r="D927" s="35"/>
      <c r="E927" s="35"/>
      <c r="F927" s="36"/>
    </row>
    <row r="928">
      <c r="A928" s="37"/>
      <c r="B928" s="35"/>
      <c r="C928" s="36"/>
      <c r="D928" s="35"/>
      <c r="E928" s="35"/>
      <c r="F928" s="36"/>
    </row>
    <row r="929">
      <c r="A929" s="37"/>
      <c r="B929" s="35"/>
      <c r="C929" s="36"/>
      <c r="D929" s="35"/>
      <c r="E929" s="35"/>
      <c r="F929" s="36"/>
    </row>
    <row r="930">
      <c r="A930" s="37"/>
      <c r="B930" s="35"/>
      <c r="C930" s="36"/>
      <c r="D930" s="35"/>
      <c r="E930" s="35"/>
      <c r="F930" s="36"/>
    </row>
    <row r="931">
      <c r="A931" s="37"/>
      <c r="B931" s="35"/>
      <c r="C931" s="36"/>
      <c r="D931" s="35"/>
      <c r="E931" s="35"/>
      <c r="F931" s="36"/>
    </row>
    <row r="932">
      <c r="A932" s="37"/>
      <c r="B932" s="35"/>
      <c r="C932" s="36"/>
      <c r="D932" s="35"/>
      <c r="E932" s="35"/>
      <c r="F932" s="36"/>
    </row>
    <row r="933">
      <c r="A933" s="37"/>
      <c r="B933" s="35"/>
      <c r="C933" s="36"/>
      <c r="D933" s="35"/>
      <c r="E933" s="35"/>
      <c r="F933" s="36"/>
    </row>
    <row r="934">
      <c r="A934" s="37"/>
      <c r="B934" s="35"/>
      <c r="C934" s="36"/>
      <c r="D934" s="35"/>
      <c r="E934" s="35"/>
      <c r="F934" s="36"/>
    </row>
    <row r="935">
      <c r="A935" s="37"/>
      <c r="B935" s="35"/>
      <c r="C935" s="36"/>
      <c r="D935" s="35"/>
      <c r="E935" s="35"/>
      <c r="F935" s="36"/>
    </row>
    <row r="936">
      <c r="A936" s="37"/>
      <c r="B936" s="35"/>
      <c r="C936" s="36"/>
      <c r="D936" s="35"/>
      <c r="E936" s="35"/>
      <c r="F936" s="36"/>
    </row>
    <row r="937">
      <c r="A937" s="37"/>
      <c r="B937" s="35"/>
      <c r="C937" s="36"/>
      <c r="D937" s="35"/>
      <c r="E937" s="35"/>
      <c r="F937" s="36"/>
    </row>
    <row r="938">
      <c r="A938" s="37"/>
      <c r="B938" s="35"/>
      <c r="C938" s="36"/>
      <c r="D938" s="35"/>
      <c r="E938" s="35"/>
      <c r="F938" s="36"/>
    </row>
    <row r="939">
      <c r="A939" s="37"/>
      <c r="B939" s="35"/>
      <c r="C939" s="36"/>
      <c r="D939" s="35"/>
      <c r="E939" s="35"/>
      <c r="F939" s="36"/>
    </row>
    <row r="940">
      <c r="A940" s="37"/>
      <c r="B940" s="35"/>
      <c r="C940" s="36"/>
      <c r="D940" s="35"/>
      <c r="E940" s="35"/>
      <c r="F940" s="36"/>
    </row>
    <row r="941">
      <c r="A941" s="37"/>
      <c r="B941" s="35"/>
      <c r="C941" s="36"/>
      <c r="D941" s="35"/>
      <c r="E941" s="35"/>
      <c r="F941" s="36"/>
    </row>
    <row r="942">
      <c r="A942" s="37"/>
      <c r="B942" s="35"/>
      <c r="C942" s="36"/>
      <c r="D942" s="35"/>
      <c r="E942" s="35"/>
      <c r="F942" s="36"/>
    </row>
    <row r="943">
      <c r="A943" s="37"/>
      <c r="B943" s="35"/>
      <c r="C943" s="36"/>
      <c r="D943" s="35"/>
      <c r="E943" s="35"/>
      <c r="F943" s="36"/>
    </row>
    <row r="944">
      <c r="A944" s="37"/>
      <c r="B944" s="35"/>
      <c r="C944" s="36"/>
      <c r="D944" s="35"/>
      <c r="E944" s="35"/>
      <c r="F944" s="36"/>
    </row>
    <row r="945">
      <c r="A945" s="37"/>
      <c r="B945" s="35"/>
      <c r="C945" s="36"/>
      <c r="D945" s="35"/>
      <c r="E945" s="35"/>
      <c r="F945" s="36"/>
    </row>
    <row r="946">
      <c r="A946" s="37"/>
      <c r="B946" s="35"/>
      <c r="C946" s="36"/>
      <c r="D946" s="35"/>
      <c r="E946" s="35"/>
      <c r="F946" s="36"/>
    </row>
    <row r="947">
      <c r="A947" s="37"/>
      <c r="B947" s="35"/>
      <c r="C947" s="36"/>
      <c r="D947" s="35"/>
      <c r="E947" s="35"/>
      <c r="F947" s="36"/>
    </row>
    <row r="948">
      <c r="A948" s="37"/>
      <c r="B948" s="35"/>
      <c r="C948" s="36"/>
      <c r="D948" s="35"/>
      <c r="E948" s="35"/>
      <c r="F948" s="36"/>
    </row>
    <row r="949">
      <c r="A949" s="37"/>
      <c r="B949" s="35"/>
      <c r="C949" s="36"/>
      <c r="D949" s="35"/>
      <c r="E949" s="35"/>
      <c r="F949" s="36"/>
    </row>
    <row r="950">
      <c r="A950" s="37"/>
      <c r="B950" s="35"/>
      <c r="C950" s="36"/>
      <c r="D950" s="35"/>
      <c r="E950" s="35"/>
      <c r="F950" s="36"/>
    </row>
    <row r="951">
      <c r="A951" s="37"/>
      <c r="B951" s="35"/>
      <c r="C951" s="36"/>
      <c r="D951" s="35"/>
      <c r="E951" s="35"/>
      <c r="F951" s="36"/>
    </row>
    <row r="952">
      <c r="A952" s="37"/>
      <c r="B952" s="35"/>
      <c r="C952" s="36"/>
      <c r="D952" s="35"/>
      <c r="E952" s="35"/>
      <c r="F952" s="36"/>
    </row>
    <row r="953">
      <c r="A953" s="37"/>
      <c r="B953" s="35"/>
      <c r="C953" s="36"/>
      <c r="D953" s="35"/>
      <c r="E953" s="35"/>
      <c r="F953" s="36"/>
    </row>
    <row r="954">
      <c r="A954" s="37"/>
      <c r="B954" s="35"/>
      <c r="C954" s="36"/>
      <c r="D954" s="35"/>
      <c r="E954" s="35"/>
      <c r="F954" s="36"/>
    </row>
    <row r="955">
      <c r="A955" s="37"/>
      <c r="B955" s="35"/>
      <c r="C955" s="36"/>
      <c r="D955" s="35"/>
      <c r="E955" s="35"/>
      <c r="F955" s="36"/>
    </row>
    <row r="956">
      <c r="A956" s="37"/>
      <c r="B956" s="35"/>
      <c r="C956" s="36"/>
      <c r="D956" s="35"/>
      <c r="E956" s="35"/>
      <c r="F956" s="36"/>
    </row>
    <row r="957">
      <c r="A957" s="37"/>
      <c r="B957" s="35"/>
      <c r="C957" s="36"/>
      <c r="D957" s="35"/>
      <c r="E957" s="35"/>
      <c r="F957" s="36"/>
    </row>
    <row r="958">
      <c r="A958" s="37"/>
      <c r="B958" s="35"/>
      <c r="C958" s="36"/>
      <c r="D958" s="35"/>
      <c r="E958" s="35"/>
      <c r="F958" s="36"/>
    </row>
    <row r="959">
      <c r="A959" s="37"/>
      <c r="B959" s="35"/>
      <c r="C959" s="36"/>
      <c r="D959" s="35"/>
      <c r="E959" s="35"/>
      <c r="F959" s="36"/>
    </row>
    <row r="960">
      <c r="A960" s="37"/>
      <c r="B960" s="35"/>
      <c r="C960" s="36"/>
      <c r="D960" s="35"/>
      <c r="E960" s="35"/>
      <c r="F960" s="36"/>
    </row>
    <row r="961">
      <c r="A961" s="37"/>
      <c r="B961" s="35"/>
      <c r="C961" s="36"/>
      <c r="D961" s="35"/>
      <c r="E961" s="35"/>
      <c r="F961" s="36"/>
    </row>
    <row r="962">
      <c r="A962" s="37"/>
      <c r="B962" s="35"/>
      <c r="C962" s="36"/>
      <c r="D962" s="35"/>
      <c r="E962" s="35"/>
      <c r="F962" s="36"/>
    </row>
    <row r="963">
      <c r="A963" s="37"/>
      <c r="B963" s="35"/>
      <c r="C963" s="36"/>
      <c r="D963" s="35"/>
      <c r="E963" s="35"/>
      <c r="F963" s="36"/>
    </row>
    <row r="964">
      <c r="A964" s="37"/>
      <c r="B964" s="35"/>
      <c r="C964" s="36"/>
      <c r="D964" s="35"/>
      <c r="E964" s="35"/>
      <c r="F964" s="36"/>
    </row>
    <row r="965">
      <c r="A965" s="37"/>
      <c r="B965" s="35"/>
      <c r="C965" s="36"/>
      <c r="D965" s="35"/>
      <c r="E965" s="35"/>
      <c r="F965" s="36"/>
    </row>
    <row r="966">
      <c r="A966" s="37"/>
      <c r="B966" s="35"/>
      <c r="C966" s="36"/>
      <c r="D966" s="35"/>
      <c r="E966" s="35"/>
      <c r="F966" s="36"/>
    </row>
    <row r="967">
      <c r="A967" s="37"/>
      <c r="B967" s="35"/>
      <c r="C967" s="36"/>
      <c r="D967" s="35"/>
      <c r="E967" s="35"/>
      <c r="F967" s="36"/>
    </row>
    <row r="968">
      <c r="A968" s="37"/>
      <c r="B968" s="35"/>
      <c r="C968" s="36"/>
      <c r="D968" s="35"/>
      <c r="E968" s="35"/>
      <c r="F968" s="36"/>
    </row>
    <row r="969">
      <c r="A969" s="37"/>
      <c r="B969" s="35"/>
      <c r="C969" s="36"/>
      <c r="D969" s="35"/>
      <c r="E969" s="35"/>
      <c r="F969" s="36"/>
    </row>
    <row r="970">
      <c r="A970" s="37"/>
      <c r="B970" s="35"/>
      <c r="C970" s="36"/>
      <c r="D970" s="35"/>
      <c r="E970" s="35"/>
      <c r="F970" s="36"/>
    </row>
    <row r="971">
      <c r="A971" s="37"/>
      <c r="B971" s="35"/>
      <c r="C971" s="36"/>
      <c r="D971" s="35"/>
      <c r="E971" s="35"/>
      <c r="F971" s="36"/>
    </row>
    <row r="972">
      <c r="A972" s="37"/>
      <c r="B972" s="35"/>
      <c r="C972" s="36"/>
      <c r="D972" s="35"/>
      <c r="E972" s="35"/>
      <c r="F972" s="36"/>
    </row>
    <row r="973">
      <c r="A973" s="37"/>
      <c r="B973" s="35"/>
      <c r="C973" s="36"/>
      <c r="D973" s="35"/>
      <c r="E973" s="35"/>
      <c r="F973" s="36"/>
    </row>
    <row r="974">
      <c r="A974" s="37"/>
      <c r="B974" s="35"/>
      <c r="C974" s="36"/>
      <c r="D974" s="35"/>
      <c r="E974" s="35"/>
      <c r="F974" s="36"/>
    </row>
    <row r="975">
      <c r="A975" s="37"/>
      <c r="B975" s="35"/>
      <c r="C975" s="36"/>
      <c r="D975" s="35"/>
      <c r="E975" s="35"/>
      <c r="F975" s="36"/>
    </row>
    <row r="976">
      <c r="A976" s="37"/>
      <c r="B976" s="35"/>
      <c r="C976" s="36"/>
      <c r="D976" s="35"/>
      <c r="E976" s="35"/>
      <c r="F976" s="36"/>
    </row>
    <row r="977">
      <c r="A977" s="37"/>
      <c r="B977" s="35"/>
      <c r="C977" s="36"/>
      <c r="D977" s="35"/>
      <c r="E977" s="35"/>
      <c r="F977" s="36"/>
    </row>
    <row r="978">
      <c r="A978" s="37"/>
      <c r="B978" s="35"/>
      <c r="C978" s="36"/>
      <c r="D978" s="35"/>
      <c r="E978" s="35"/>
      <c r="F978" s="36"/>
    </row>
    <row r="979">
      <c r="A979" s="37"/>
      <c r="B979" s="35"/>
      <c r="C979" s="36"/>
      <c r="D979" s="35"/>
      <c r="E979" s="35"/>
      <c r="F979" s="36"/>
    </row>
    <row r="980">
      <c r="A980" s="37"/>
      <c r="B980" s="35"/>
      <c r="C980" s="36"/>
      <c r="D980" s="35"/>
      <c r="E980" s="35"/>
      <c r="F980" s="36"/>
    </row>
    <row r="981">
      <c r="A981" s="37"/>
      <c r="B981" s="35"/>
      <c r="C981" s="36"/>
      <c r="D981" s="35"/>
      <c r="E981" s="35"/>
      <c r="F981" s="36"/>
    </row>
    <row r="982">
      <c r="A982" s="37"/>
      <c r="B982" s="35"/>
      <c r="C982" s="36"/>
      <c r="D982" s="35"/>
      <c r="E982" s="35"/>
      <c r="F982" s="36"/>
    </row>
    <row r="983">
      <c r="A983" s="37"/>
      <c r="B983" s="35"/>
      <c r="C983" s="36"/>
      <c r="D983" s="35"/>
      <c r="E983" s="35"/>
      <c r="F983" s="36"/>
    </row>
    <row r="984">
      <c r="A984" s="37"/>
      <c r="B984" s="35"/>
      <c r="C984" s="36"/>
      <c r="D984" s="35"/>
      <c r="E984" s="35"/>
      <c r="F984" s="36"/>
    </row>
    <row r="985">
      <c r="A985" s="37"/>
      <c r="B985" s="35"/>
      <c r="C985" s="36"/>
      <c r="D985" s="35"/>
      <c r="E985" s="35"/>
      <c r="F985" s="36"/>
    </row>
    <row r="986">
      <c r="A986" s="37"/>
      <c r="B986" s="35"/>
      <c r="C986" s="36"/>
      <c r="D986" s="35"/>
      <c r="E986" s="35"/>
      <c r="F986" s="36"/>
    </row>
    <row r="987">
      <c r="A987" s="37"/>
      <c r="B987" s="35"/>
      <c r="C987" s="36"/>
      <c r="D987" s="35"/>
      <c r="E987" s="35"/>
      <c r="F987" s="36"/>
    </row>
    <row r="988">
      <c r="A988" s="37"/>
      <c r="B988" s="35"/>
      <c r="C988" s="36"/>
      <c r="D988" s="35"/>
      <c r="E988" s="35"/>
      <c r="F988" s="36"/>
    </row>
    <row r="989">
      <c r="A989" s="37"/>
      <c r="B989" s="35"/>
      <c r="C989" s="36"/>
      <c r="D989" s="35"/>
      <c r="E989" s="35"/>
      <c r="F989" s="36"/>
    </row>
    <row r="990">
      <c r="A990" s="37"/>
      <c r="B990" s="35"/>
      <c r="C990" s="36"/>
      <c r="D990" s="35"/>
      <c r="E990" s="35"/>
      <c r="F990" s="36"/>
    </row>
    <row r="991">
      <c r="A991" s="37"/>
      <c r="B991" s="35"/>
      <c r="C991" s="36"/>
      <c r="D991" s="35"/>
      <c r="E991" s="35"/>
      <c r="F991" s="36"/>
    </row>
    <row r="992">
      <c r="A992" s="37"/>
      <c r="B992" s="35"/>
      <c r="C992" s="36"/>
      <c r="D992" s="35"/>
      <c r="E992" s="35"/>
      <c r="F992" s="36"/>
    </row>
    <row r="993">
      <c r="A993" s="37"/>
      <c r="B993" s="35"/>
      <c r="C993" s="36"/>
      <c r="D993" s="35"/>
      <c r="E993" s="35"/>
      <c r="F993" s="36"/>
    </row>
    <row r="994">
      <c r="A994" s="37"/>
      <c r="B994" s="35"/>
      <c r="C994" s="36"/>
      <c r="D994" s="35"/>
      <c r="E994" s="35"/>
      <c r="F994" s="36"/>
    </row>
    <row r="995">
      <c r="A995" s="37"/>
      <c r="B995" s="35"/>
      <c r="C995" s="36"/>
      <c r="D995" s="35"/>
      <c r="E995" s="35"/>
      <c r="F995" s="36"/>
    </row>
    <row r="996">
      <c r="A996" s="37"/>
      <c r="B996" s="35"/>
      <c r="C996" s="36"/>
      <c r="D996" s="35"/>
      <c r="E996" s="35"/>
      <c r="F996" s="36"/>
    </row>
    <row r="997">
      <c r="A997" s="37"/>
      <c r="B997" s="35"/>
      <c r="C997" s="36"/>
      <c r="D997" s="35"/>
      <c r="E997" s="35"/>
      <c r="F997" s="36"/>
    </row>
    <row r="998">
      <c r="A998" s="37"/>
      <c r="B998" s="35"/>
      <c r="C998" s="36"/>
      <c r="D998" s="35"/>
      <c r="E998" s="35"/>
      <c r="F998" s="36"/>
    </row>
    <row r="999">
      <c r="A999" s="37"/>
      <c r="B999" s="35"/>
      <c r="C999" s="36"/>
      <c r="D999" s="35"/>
      <c r="E999" s="35"/>
      <c r="F999" s="36"/>
    </row>
    <row r="1000">
      <c r="A1000" s="37"/>
      <c r="B1000" s="35"/>
      <c r="C1000" s="36"/>
      <c r="D1000" s="35"/>
      <c r="E1000" s="35"/>
      <c r="F1000" s="36"/>
    </row>
    <row r="1001">
      <c r="A1001" s="35"/>
      <c r="B1001" s="35"/>
      <c r="C1001" s="36"/>
      <c r="D1001" s="35"/>
      <c r="E1001" s="35"/>
      <c r="F1001" s="36"/>
    </row>
    <row r="1002">
      <c r="A1002" s="35"/>
      <c r="B1002" s="35"/>
      <c r="C1002" s="36"/>
      <c r="D1002" s="35"/>
      <c r="E1002" s="35"/>
      <c r="F1002" s="36"/>
    </row>
    <row r="1003">
      <c r="A1003" s="35"/>
      <c r="B1003" s="35"/>
      <c r="C1003" s="36"/>
      <c r="D1003" s="35"/>
      <c r="E1003" s="35"/>
      <c r="F1003" s="36"/>
    </row>
    <row r="1004">
      <c r="A1004" s="35"/>
      <c r="B1004" s="35"/>
      <c r="C1004" s="36"/>
      <c r="D1004" s="35"/>
      <c r="E1004" s="35"/>
      <c r="F1004" s="36"/>
    </row>
    <row r="1005">
      <c r="A1005" s="35"/>
      <c r="B1005" s="35"/>
      <c r="C1005" s="36"/>
      <c r="D1005" s="35"/>
      <c r="E1005" s="35"/>
      <c r="F1005" s="36"/>
    </row>
    <row r="1006">
      <c r="A1006" s="35"/>
      <c r="B1006" s="35"/>
      <c r="C1006" s="36"/>
      <c r="D1006" s="35"/>
      <c r="E1006" s="35"/>
      <c r="F1006" s="36"/>
    </row>
    <row r="1007">
      <c r="A1007" s="35"/>
      <c r="B1007" s="35"/>
      <c r="C1007" s="36"/>
      <c r="D1007" s="35"/>
      <c r="E1007" s="35"/>
      <c r="F1007" s="36"/>
    </row>
    <row r="1008">
      <c r="A1008" s="35"/>
      <c r="B1008" s="35"/>
      <c r="C1008" s="36"/>
      <c r="D1008" s="35"/>
      <c r="E1008" s="35"/>
      <c r="F1008" s="36"/>
    </row>
    <row r="1009">
      <c r="A1009" s="35"/>
      <c r="B1009" s="35"/>
      <c r="C1009" s="36"/>
      <c r="D1009" s="35"/>
      <c r="E1009" s="35"/>
      <c r="F1009" s="36"/>
    </row>
    <row r="1010">
      <c r="A1010" s="35"/>
      <c r="B1010" s="35"/>
      <c r="C1010" s="36"/>
      <c r="D1010" s="35"/>
      <c r="E1010" s="35"/>
      <c r="F1010" s="36"/>
    </row>
    <row r="1011">
      <c r="A1011" s="35"/>
      <c r="B1011" s="35"/>
      <c r="C1011" s="36"/>
      <c r="D1011" s="35"/>
      <c r="E1011" s="35"/>
      <c r="F1011" s="36"/>
    </row>
    <row r="1012">
      <c r="A1012" s="35"/>
      <c r="B1012" s="35"/>
      <c r="C1012" s="36"/>
      <c r="D1012" s="35"/>
      <c r="E1012" s="35"/>
      <c r="F1012" s="36"/>
    </row>
    <row r="1013">
      <c r="A1013" s="35"/>
      <c r="B1013" s="35"/>
      <c r="C1013" s="36"/>
      <c r="D1013" s="35"/>
      <c r="E1013" s="35"/>
      <c r="F1013" s="36"/>
    </row>
    <row r="1014">
      <c r="A1014" s="35"/>
      <c r="B1014" s="35"/>
      <c r="C1014" s="36"/>
      <c r="D1014" s="35"/>
      <c r="E1014" s="35"/>
      <c r="F1014" s="36"/>
    </row>
    <row r="1015">
      <c r="A1015" s="35"/>
      <c r="B1015" s="35"/>
      <c r="C1015" s="36"/>
      <c r="D1015" s="35"/>
      <c r="E1015" s="35"/>
      <c r="F1015" s="36"/>
    </row>
    <row r="1016">
      <c r="A1016" s="35"/>
      <c r="B1016" s="35"/>
      <c r="C1016" s="36"/>
      <c r="D1016" s="35"/>
      <c r="E1016" s="35"/>
      <c r="F1016" s="36"/>
    </row>
    <row r="1017">
      <c r="A1017" s="35"/>
      <c r="B1017" s="35"/>
      <c r="C1017" s="36"/>
      <c r="D1017" s="35"/>
      <c r="E1017" s="35"/>
      <c r="F1017" s="36"/>
    </row>
    <row r="1018">
      <c r="A1018" s="35"/>
      <c r="B1018" s="35"/>
      <c r="C1018" s="36"/>
      <c r="D1018" s="35"/>
      <c r="E1018" s="35"/>
      <c r="F1018" s="36"/>
    </row>
    <row r="1019">
      <c r="A1019" s="35"/>
      <c r="B1019" s="35"/>
      <c r="C1019" s="36"/>
      <c r="D1019" s="35"/>
      <c r="E1019" s="35"/>
      <c r="F1019" s="36"/>
    </row>
    <row r="1020">
      <c r="A1020" s="35"/>
      <c r="B1020" s="35"/>
      <c r="C1020" s="36"/>
      <c r="D1020" s="35"/>
      <c r="E1020" s="35"/>
      <c r="F1020" s="36"/>
    </row>
    <row r="1021">
      <c r="A1021" s="35"/>
      <c r="B1021" s="35"/>
      <c r="C1021" s="36"/>
      <c r="D1021" s="35"/>
      <c r="E1021" s="35"/>
      <c r="F1021" s="36"/>
    </row>
    <row r="1022">
      <c r="A1022" s="35"/>
      <c r="B1022" s="35"/>
      <c r="C1022" s="36"/>
      <c r="D1022" s="35"/>
      <c r="E1022" s="35"/>
      <c r="F1022" s="36"/>
    </row>
    <row r="1023">
      <c r="A1023" s="35"/>
      <c r="B1023" s="35"/>
      <c r="C1023" s="36"/>
      <c r="D1023" s="35"/>
      <c r="E1023" s="35"/>
      <c r="F1023" s="36"/>
    </row>
    <row r="1024">
      <c r="A1024" s="35"/>
      <c r="B1024" s="35"/>
      <c r="C1024" s="36"/>
      <c r="D1024" s="35"/>
      <c r="E1024" s="35"/>
      <c r="F1024" s="36"/>
    </row>
    <row r="1025">
      <c r="A1025" s="35"/>
      <c r="B1025" s="35"/>
      <c r="C1025" s="36"/>
      <c r="D1025" s="35"/>
      <c r="E1025" s="35"/>
      <c r="F1025" s="36"/>
    </row>
    <row r="1026">
      <c r="A1026" s="35"/>
      <c r="B1026" s="35"/>
      <c r="C1026" s="36"/>
      <c r="D1026" s="35"/>
      <c r="E1026" s="35"/>
      <c r="F1026" s="36"/>
    </row>
    <row r="1027">
      <c r="A1027" s="35"/>
      <c r="B1027" s="35"/>
      <c r="C1027" s="36"/>
      <c r="D1027" s="35"/>
      <c r="E1027" s="35"/>
      <c r="F1027" s="36"/>
    </row>
    <row r="1028">
      <c r="A1028" s="35"/>
      <c r="B1028" s="35"/>
      <c r="C1028" s="36"/>
      <c r="D1028" s="35"/>
      <c r="E1028" s="35"/>
      <c r="F1028" s="36"/>
    </row>
    <row r="1029">
      <c r="A1029" s="35"/>
      <c r="B1029" s="35"/>
      <c r="C1029" s="36"/>
      <c r="D1029" s="35"/>
      <c r="E1029" s="35"/>
      <c r="F1029" s="36"/>
    </row>
    <row r="1030">
      <c r="A1030" s="35"/>
      <c r="B1030" s="35"/>
      <c r="C1030" s="36"/>
      <c r="D1030" s="35"/>
      <c r="E1030" s="35"/>
      <c r="F1030" s="36"/>
    </row>
    <row r="1031">
      <c r="A1031" s="35"/>
      <c r="B1031" s="35"/>
      <c r="C1031" s="36"/>
      <c r="D1031" s="35"/>
      <c r="E1031" s="35"/>
      <c r="F1031" s="36"/>
    </row>
    <row r="1032">
      <c r="A1032" s="35"/>
      <c r="B1032" s="35"/>
      <c r="C1032" s="36"/>
      <c r="D1032" s="35"/>
      <c r="E1032" s="35"/>
      <c r="F1032" s="36"/>
    </row>
    <row r="1033">
      <c r="A1033" s="35"/>
      <c r="B1033" s="35"/>
      <c r="C1033" s="36"/>
      <c r="D1033" s="35"/>
      <c r="E1033" s="35"/>
      <c r="F1033" s="36"/>
    </row>
    <row r="1034">
      <c r="A1034" s="35"/>
      <c r="B1034" s="35"/>
      <c r="C1034" s="36"/>
      <c r="D1034" s="35"/>
      <c r="E1034" s="35"/>
      <c r="F1034" s="36"/>
    </row>
    <row r="1035">
      <c r="A1035" s="35"/>
      <c r="B1035" s="35"/>
      <c r="C1035" s="36"/>
      <c r="D1035" s="35"/>
      <c r="E1035" s="35"/>
      <c r="F1035" s="36"/>
    </row>
    <row r="1036">
      <c r="A1036" s="35"/>
      <c r="B1036" s="35"/>
      <c r="C1036" s="36"/>
      <c r="D1036" s="35"/>
      <c r="E1036" s="35"/>
      <c r="F1036" s="36"/>
    </row>
    <row r="1037">
      <c r="A1037" s="35"/>
      <c r="B1037" s="35"/>
      <c r="C1037" s="36"/>
      <c r="D1037" s="35"/>
      <c r="E1037" s="35"/>
      <c r="F1037" s="36"/>
    </row>
    <row r="1038">
      <c r="A1038" s="35"/>
      <c r="B1038" s="35"/>
      <c r="C1038" s="36"/>
      <c r="D1038" s="35"/>
      <c r="E1038" s="35"/>
      <c r="F1038" s="36"/>
    </row>
    <row r="1039">
      <c r="A1039" s="35"/>
      <c r="B1039" s="35"/>
      <c r="C1039" s="36"/>
      <c r="D1039" s="35"/>
      <c r="E1039" s="35"/>
      <c r="F1039" s="36"/>
    </row>
    <row r="1040">
      <c r="A1040" s="35"/>
      <c r="B1040" s="35"/>
      <c r="C1040" s="36"/>
      <c r="D1040" s="35"/>
      <c r="E1040" s="35"/>
      <c r="F1040" s="36"/>
    </row>
    <row r="1041">
      <c r="A1041" s="35"/>
      <c r="B1041" s="35"/>
      <c r="C1041" s="36"/>
      <c r="D1041" s="35"/>
      <c r="E1041" s="35"/>
      <c r="F1041" s="36"/>
    </row>
    <row r="1042">
      <c r="A1042" s="35"/>
      <c r="B1042" s="35"/>
      <c r="C1042" s="36"/>
      <c r="D1042" s="35"/>
      <c r="E1042" s="35"/>
      <c r="F1042" s="36"/>
    </row>
    <row r="1043">
      <c r="A1043" s="35"/>
      <c r="B1043" s="35"/>
      <c r="C1043" s="36"/>
      <c r="D1043" s="35"/>
      <c r="E1043" s="35"/>
      <c r="F1043" s="36"/>
    </row>
    <row r="1044">
      <c r="A1044" s="35"/>
      <c r="B1044" s="35"/>
      <c r="C1044" s="36"/>
      <c r="D1044" s="35"/>
      <c r="E1044" s="35"/>
      <c r="F1044" s="36"/>
    </row>
    <row r="1045">
      <c r="A1045" s="35"/>
      <c r="B1045" s="35"/>
      <c r="C1045" s="36"/>
      <c r="D1045" s="35"/>
      <c r="E1045" s="35"/>
      <c r="F1045" s="36"/>
    </row>
    <row r="1046">
      <c r="A1046" s="35"/>
      <c r="B1046" s="35"/>
      <c r="C1046" s="36"/>
      <c r="D1046" s="35"/>
      <c r="E1046" s="35"/>
      <c r="F1046" s="36"/>
    </row>
    <row r="1047">
      <c r="A1047" s="35"/>
      <c r="B1047" s="35"/>
      <c r="C1047" s="36"/>
      <c r="D1047" s="35"/>
      <c r="E1047" s="35"/>
      <c r="F1047" s="36"/>
    </row>
    <row r="1048">
      <c r="A1048" s="35"/>
      <c r="B1048" s="35"/>
      <c r="C1048" s="36"/>
      <c r="D1048" s="35"/>
      <c r="E1048" s="35"/>
      <c r="F1048" s="36"/>
    </row>
    <row r="1049">
      <c r="A1049" s="35"/>
      <c r="B1049" s="35"/>
      <c r="C1049" s="36"/>
      <c r="D1049" s="35"/>
      <c r="E1049" s="35"/>
      <c r="F1049" s="36"/>
    </row>
    <row r="1050">
      <c r="A1050" s="35"/>
      <c r="B1050" s="35"/>
      <c r="C1050" s="36"/>
      <c r="D1050" s="35"/>
      <c r="E1050" s="35"/>
      <c r="F1050" s="36"/>
    </row>
    <row r="1051">
      <c r="A1051" s="35"/>
      <c r="B1051" s="35"/>
      <c r="C1051" s="36"/>
      <c r="D1051" s="35"/>
      <c r="E1051" s="35"/>
      <c r="F1051" s="36"/>
    </row>
    <row r="1052">
      <c r="A1052" s="35"/>
      <c r="B1052" s="35"/>
      <c r="C1052" s="36"/>
      <c r="D1052" s="35"/>
      <c r="E1052" s="35"/>
      <c r="F1052" s="36"/>
    </row>
    <row r="1053">
      <c r="A1053" s="35"/>
      <c r="B1053" s="35"/>
      <c r="C1053" s="36"/>
      <c r="D1053" s="35"/>
      <c r="E1053" s="35"/>
      <c r="F1053" s="36"/>
    </row>
    <row r="1054">
      <c r="A1054" s="35"/>
      <c r="B1054" s="35"/>
      <c r="C1054" s="36"/>
      <c r="D1054" s="35"/>
      <c r="E1054" s="35"/>
      <c r="F1054" s="36"/>
    </row>
    <row r="1055">
      <c r="A1055" s="35"/>
      <c r="B1055" s="35"/>
      <c r="C1055" s="36"/>
      <c r="D1055" s="35"/>
      <c r="E1055" s="35"/>
      <c r="F1055" s="36"/>
    </row>
    <row r="1056">
      <c r="A1056" s="35"/>
      <c r="B1056" s="35"/>
      <c r="C1056" s="36"/>
      <c r="D1056" s="35"/>
      <c r="E1056" s="35"/>
      <c r="F1056" s="36"/>
    </row>
    <row r="1057">
      <c r="A1057" s="35"/>
      <c r="B1057" s="35"/>
      <c r="C1057" s="36"/>
      <c r="D1057" s="35"/>
      <c r="E1057" s="35"/>
      <c r="F1057" s="36"/>
    </row>
    <row r="1058">
      <c r="A1058" s="35"/>
      <c r="B1058" s="35"/>
      <c r="C1058" s="36"/>
      <c r="D1058" s="35"/>
      <c r="E1058" s="35"/>
      <c r="F1058" s="36"/>
    </row>
    <row r="1059">
      <c r="A1059" s="35"/>
      <c r="B1059" s="35"/>
      <c r="C1059" s="36"/>
      <c r="D1059" s="35"/>
      <c r="E1059" s="35"/>
      <c r="F1059" s="36"/>
    </row>
    <row r="1060">
      <c r="A1060" s="35"/>
      <c r="B1060" s="35"/>
      <c r="C1060" s="36"/>
      <c r="D1060" s="35"/>
      <c r="E1060" s="35"/>
      <c r="F1060" s="36"/>
    </row>
    <row r="1061">
      <c r="A1061" s="35"/>
      <c r="B1061" s="35"/>
      <c r="C1061" s="36"/>
      <c r="D1061" s="35"/>
      <c r="E1061" s="35"/>
      <c r="F1061" s="36"/>
    </row>
    <row r="1062">
      <c r="A1062" s="35"/>
      <c r="B1062" s="35"/>
      <c r="C1062" s="36"/>
      <c r="D1062" s="35"/>
      <c r="E1062" s="35"/>
      <c r="F1062" s="36"/>
    </row>
    <row r="1063">
      <c r="A1063" s="35"/>
      <c r="B1063" s="35"/>
      <c r="C1063" s="36"/>
      <c r="D1063" s="35"/>
      <c r="E1063" s="35"/>
      <c r="F1063" s="36"/>
    </row>
    <row r="1064">
      <c r="A1064" s="35"/>
      <c r="B1064" s="35"/>
      <c r="C1064" s="36"/>
      <c r="D1064" s="35"/>
      <c r="E1064" s="35"/>
      <c r="F1064" s="36"/>
    </row>
    <row r="1065">
      <c r="A1065" s="35"/>
      <c r="B1065" s="35"/>
      <c r="C1065" s="36"/>
      <c r="D1065" s="35"/>
      <c r="E1065" s="35"/>
      <c r="F1065" s="36"/>
    </row>
    <row r="1066">
      <c r="A1066" s="35"/>
      <c r="B1066" s="35"/>
      <c r="C1066" s="36"/>
      <c r="D1066" s="35"/>
      <c r="E1066" s="35"/>
      <c r="F1066" s="36"/>
    </row>
    <row r="1067">
      <c r="A1067" s="35"/>
      <c r="B1067" s="35"/>
      <c r="C1067" s="36"/>
      <c r="D1067" s="35"/>
      <c r="E1067" s="35"/>
      <c r="F1067" s="36"/>
    </row>
    <row r="1068">
      <c r="A1068" s="35"/>
      <c r="B1068" s="35"/>
      <c r="C1068" s="36"/>
      <c r="D1068" s="35"/>
      <c r="E1068" s="35"/>
      <c r="F1068" s="36"/>
    </row>
    <row r="1069">
      <c r="A1069" s="35"/>
      <c r="B1069" s="35"/>
      <c r="C1069" s="36"/>
      <c r="D1069" s="35"/>
      <c r="E1069" s="35"/>
      <c r="F1069" s="36"/>
    </row>
    <row r="1070">
      <c r="A1070" s="35"/>
      <c r="B1070" s="35"/>
      <c r="C1070" s="36"/>
      <c r="D1070" s="35"/>
      <c r="E1070" s="35"/>
      <c r="F1070" s="36"/>
    </row>
    <row r="1071">
      <c r="A1071" s="35"/>
      <c r="B1071" s="35"/>
      <c r="C1071" s="36"/>
      <c r="D1071" s="35"/>
      <c r="E1071" s="35"/>
      <c r="F1071" s="36"/>
    </row>
    <row r="1072">
      <c r="A1072" s="35"/>
      <c r="B1072" s="35"/>
      <c r="C1072" s="36"/>
      <c r="D1072" s="35"/>
      <c r="E1072" s="35"/>
      <c r="F1072" s="36"/>
    </row>
    <row r="1073">
      <c r="A1073" s="35"/>
      <c r="B1073" s="35"/>
      <c r="C1073" s="36"/>
      <c r="D1073" s="35"/>
      <c r="E1073" s="35"/>
      <c r="F1073" s="36"/>
    </row>
    <row r="1074">
      <c r="A1074" s="35"/>
      <c r="B1074" s="35"/>
      <c r="C1074" s="36"/>
      <c r="D1074" s="35"/>
      <c r="E1074" s="35"/>
      <c r="F1074" s="36"/>
    </row>
    <row r="1075">
      <c r="A1075" s="35"/>
      <c r="B1075" s="35"/>
      <c r="C1075" s="36"/>
      <c r="D1075" s="35"/>
      <c r="E1075" s="35"/>
      <c r="F1075" s="36"/>
    </row>
    <row r="1076">
      <c r="A1076" s="35"/>
      <c r="B1076" s="35"/>
      <c r="C1076" s="36"/>
      <c r="D1076" s="35"/>
      <c r="E1076" s="35"/>
      <c r="F1076" s="36"/>
    </row>
    <row r="1077">
      <c r="A1077" s="35"/>
      <c r="B1077" s="35"/>
      <c r="C1077" s="36"/>
      <c r="D1077" s="35"/>
      <c r="E1077" s="35"/>
      <c r="F1077" s="36"/>
    </row>
    <row r="1078">
      <c r="A1078" s="35"/>
      <c r="B1078" s="35"/>
      <c r="C1078" s="36"/>
      <c r="D1078" s="35"/>
      <c r="E1078" s="35"/>
      <c r="F1078" s="36"/>
    </row>
    <row r="1079">
      <c r="A1079" s="35"/>
      <c r="B1079" s="35"/>
      <c r="C1079" s="36"/>
      <c r="D1079" s="35"/>
      <c r="E1079" s="35"/>
      <c r="F1079" s="36"/>
    </row>
    <row r="1080">
      <c r="A1080" s="35"/>
      <c r="B1080" s="35"/>
      <c r="C1080" s="36"/>
      <c r="D1080" s="35"/>
      <c r="E1080" s="35"/>
      <c r="F1080" s="36"/>
    </row>
    <row r="1081">
      <c r="A1081" s="35"/>
      <c r="B1081" s="35"/>
      <c r="C1081" s="36"/>
      <c r="D1081" s="35"/>
      <c r="E1081" s="35"/>
      <c r="F1081" s="36"/>
    </row>
    <row r="1082">
      <c r="A1082" s="35"/>
      <c r="B1082" s="35"/>
      <c r="C1082" s="36"/>
      <c r="D1082" s="35"/>
      <c r="E1082" s="35"/>
      <c r="F1082" s="36"/>
    </row>
    <row r="1083">
      <c r="A1083" s="35"/>
      <c r="B1083" s="35"/>
      <c r="C1083" s="36"/>
      <c r="D1083" s="35"/>
      <c r="E1083" s="35"/>
      <c r="F1083" s="36"/>
    </row>
    <row r="1084">
      <c r="A1084" s="35"/>
      <c r="B1084" s="35"/>
      <c r="C1084" s="36"/>
      <c r="D1084" s="35"/>
      <c r="E1084" s="35"/>
      <c r="F1084" s="36"/>
    </row>
    <row r="1085">
      <c r="A1085" s="35"/>
      <c r="B1085" s="35"/>
      <c r="C1085" s="36"/>
      <c r="D1085" s="35"/>
      <c r="E1085" s="35"/>
      <c r="F1085" s="36"/>
    </row>
    <row r="1086">
      <c r="A1086" s="35"/>
      <c r="B1086" s="35"/>
      <c r="C1086" s="36"/>
      <c r="D1086" s="35"/>
      <c r="E1086" s="35"/>
      <c r="F1086" s="36"/>
    </row>
    <row r="1087">
      <c r="A1087" s="35"/>
      <c r="B1087" s="35"/>
      <c r="C1087" s="36"/>
      <c r="D1087" s="35"/>
      <c r="E1087" s="35"/>
      <c r="F1087" s="36"/>
    </row>
    <row r="1088">
      <c r="A1088" s="35"/>
      <c r="B1088" s="35"/>
      <c r="C1088" s="36"/>
      <c r="D1088" s="35"/>
      <c r="E1088" s="35"/>
      <c r="F1088" s="36"/>
    </row>
    <row r="1089">
      <c r="A1089" s="35"/>
      <c r="B1089" s="35"/>
      <c r="C1089" s="36"/>
      <c r="D1089" s="35"/>
      <c r="E1089" s="35"/>
      <c r="F1089" s="36"/>
    </row>
    <row r="1090">
      <c r="A1090" s="35"/>
      <c r="B1090" s="35"/>
      <c r="C1090" s="36"/>
      <c r="D1090" s="35"/>
      <c r="E1090" s="35"/>
      <c r="F1090" s="36"/>
    </row>
  </sheetData>
  <autoFilter ref="$A$1:$F$1090"/>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2" t="s">
        <v>1</v>
      </c>
      <c r="B1" s="53" t="s">
        <v>399</v>
      </c>
      <c r="C1" s="53" t="s">
        <v>0</v>
      </c>
      <c r="D1" s="53" t="s">
        <v>36</v>
      </c>
      <c r="E1" s="53" t="s">
        <v>38</v>
      </c>
      <c r="F1" s="53" t="s">
        <v>400</v>
      </c>
    </row>
    <row r="2">
      <c r="A2" s="37" t="s">
        <v>3</v>
      </c>
      <c r="B2" s="35" t="s">
        <v>418</v>
      </c>
      <c r="C2" s="36">
        <v>1998.0</v>
      </c>
      <c r="D2" s="35">
        <v>1.0</v>
      </c>
      <c r="E2" s="35">
        <v>13.0</v>
      </c>
      <c r="F2" s="36">
        <v>12.255734</v>
      </c>
    </row>
    <row r="3">
      <c r="A3" s="37" t="s">
        <v>4</v>
      </c>
      <c r="B3" s="35" t="s">
        <v>401</v>
      </c>
      <c r="C3" s="36">
        <v>1998.0</v>
      </c>
      <c r="D3" s="35">
        <v>1.0</v>
      </c>
      <c r="E3" s="35">
        <v>13.0</v>
      </c>
      <c r="F3" s="36">
        <v>4.77289689</v>
      </c>
    </row>
    <row r="4">
      <c r="A4" s="37" t="s">
        <v>5</v>
      </c>
      <c r="B4" s="35" t="s">
        <v>402</v>
      </c>
      <c r="C4" s="36">
        <v>1998.0</v>
      </c>
      <c r="D4" s="35">
        <v>1.0</v>
      </c>
      <c r="E4" s="35">
        <v>13.0</v>
      </c>
      <c r="F4" s="36">
        <v>11.0069972</v>
      </c>
    </row>
    <row r="5">
      <c r="A5" s="37" t="s">
        <v>6</v>
      </c>
      <c r="B5" s="35" t="s">
        <v>403</v>
      </c>
      <c r="C5" s="36">
        <v>1998.0</v>
      </c>
      <c r="D5" s="35">
        <v>1.0</v>
      </c>
      <c r="E5" s="35">
        <v>13.0</v>
      </c>
      <c r="F5" s="36">
        <v>28.5714286</v>
      </c>
    </row>
    <row r="6">
      <c r="A6" s="37" t="s">
        <v>7</v>
      </c>
      <c r="B6" s="35" t="s">
        <v>404</v>
      </c>
      <c r="C6" s="36">
        <v>1998.0</v>
      </c>
      <c r="D6" s="35">
        <v>1.0</v>
      </c>
      <c r="E6" s="35">
        <v>13.0</v>
      </c>
      <c r="F6" s="36">
        <v>16.4068181</v>
      </c>
    </row>
    <row r="7">
      <c r="A7" s="37" t="s">
        <v>8</v>
      </c>
      <c r="B7" s="35" t="s">
        <v>408</v>
      </c>
      <c r="C7" s="36">
        <v>1998.0</v>
      </c>
      <c r="D7" s="35">
        <v>1.0</v>
      </c>
      <c r="E7" s="35">
        <v>13.0</v>
      </c>
      <c r="F7" s="36">
        <v>13.9807259</v>
      </c>
    </row>
    <row r="8">
      <c r="A8" s="37" t="s">
        <v>9</v>
      </c>
      <c r="B8" s="35" t="s">
        <v>409</v>
      </c>
      <c r="C8" s="36">
        <v>1998.0</v>
      </c>
      <c r="D8" s="35">
        <v>1.0</v>
      </c>
      <c r="E8" s="35">
        <v>13.0</v>
      </c>
      <c r="F8" s="36">
        <v>13.2182135</v>
      </c>
    </row>
    <row r="9">
      <c r="A9" s="37" t="s">
        <v>10</v>
      </c>
      <c r="B9" s="35" t="s">
        <v>407</v>
      </c>
      <c r="C9" s="36">
        <v>1998.0</v>
      </c>
      <c r="D9" s="35">
        <v>1.0</v>
      </c>
      <c r="E9" s="35">
        <v>13.0</v>
      </c>
      <c r="F9" s="36">
        <v>7.51122021</v>
      </c>
    </row>
    <row r="10">
      <c r="A10" s="37" t="s">
        <v>11</v>
      </c>
      <c r="B10" s="35" t="s">
        <v>406</v>
      </c>
      <c r="C10" s="36">
        <v>1998.0</v>
      </c>
      <c r="D10" s="35">
        <v>1.0</v>
      </c>
      <c r="E10" s="35">
        <v>13.0</v>
      </c>
      <c r="F10" s="36">
        <v>12.5196104</v>
      </c>
    </row>
    <row r="11">
      <c r="A11" s="37" t="s">
        <v>12</v>
      </c>
      <c r="B11" s="35" t="s">
        <v>405</v>
      </c>
      <c r="C11" s="36">
        <v>1998.0</v>
      </c>
      <c r="D11" s="35">
        <v>1.0</v>
      </c>
      <c r="E11" s="35">
        <v>13.0</v>
      </c>
      <c r="F11" s="36">
        <v>6.01053124</v>
      </c>
    </row>
    <row r="12">
      <c r="A12" s="37" t="s">
        <v>13</v>
      </c>
      <c r="B12" s="35" t="s">
        <v>410</v>
      </c>
      <c r="C12" s="36">
        <v>1998.0</v>
      </c>
      <c r="D12" s="35">
        <v>1.0</v>
      </c>
      <c r="E12" s="35">
        <v>13.0</v>
      </c>
      <c r="F12" s="36">
        <v>11.0657694</v>
      </c>
    </row>
    <row r="13">
      <c r="A13" s="37" t="s">
        <v>14</v>
      </c>
      <c r="B13" s="35" t="s">
        <v>412</v>
      </c>
      <c r="C13" s="36">
        <v>1998.0</v>
      </c>
      <c r="D13" s="35">
        <v>1.0</v>
      </c>
      <c r="E13" s="35">
        <v>13.0</v>
      </c>
      <c r="F13" s="36">
        <v>16.4842738</v>
      </c>
    </row>
    <row r="14">
      <c r="A14" s="37" t="s">
        <v>15</v>
      </c>
      <c r="B14" s="35" t="s">
        <v>411</v>
      </c>
      <c r="C14" s="36">
        <v>1998.0</v>
      </c>
      <c r="D14" s="35">
        <v>1.0</v>
      </c>
      <c r="E14" s="35">
        <v>13.0</v>
      </c>
      <c r="F14" s="36">
        <v>12.2176346</v>
      </c>
    </row>
    <row r="15">
      <c r="A15" s="37" t="s">
        <v>16</v>
      </c>
      <c r="B15" s="35" t="s">
        <v>413</v>
      </c>
      <c r="C15" s="36">
        <v>1998.0</v>
      </c>
      <c r="D15" s="35">
        <v>1.0</v>
      </c>
      <c r="E15" s="35">
        <v>13.0</v>
      </c>
      <c r="F15" s="36">
        <v>9.07090574</v>
      </c>
    </row>
    <row r="16">
      <c r="A16" s="37" t="s">
        <v>17</v>
      </c>
      <c r="B16" s="35" t="s">
        <v>414</v>
      </c>
      <c r="C16" s="36">
        <v>1998.0</v>
      </c>
      <c r="D16" s="35">
        <v>1.0</v>
      </c>
      <c r="E16" s="35">
        <v>13.0</v>
      </c>
      <c r="F16" s="36">
        <v>16.3826479</v>
      </c>
    </row>
    <row r="17">
      <c r="A17" s="37" t="s">
        <v>18</v>
      </c>
      <c r="B17" s="35" t="s">
        <v>415</v>
      </c>
      <c r="C17" s="36">
        <v>1998.0</v>
      </c>
      <c r="D17" s="35">
        <v>1.0</v>
      </c>
      <c r="E17" s="35">
        <v>13.0</v>
      </c>
      <c r="F17" s="36">
        <v>12.2957821</v>
      </c>
    </row>
    <row r="18">
      <c r="A18" s="37" t="s">
        <v>19</v>
      </c>
      <c r="B18" s="35" t="s">
        <v>416</v>
      </c>
      <c r="C18" s="36">
        <v>1998.0</v>
      </c>
      <c r="D18" s="35">
        <v>1.0</v>
      </c>
      <c r="E18" s="35">
        <v>13.0</v>
      </c>
      <c r="F18" s="36">
        <v>14.0935146</v>
      </c>
    </row>
    <row r="19">
      <c r="A19" s="37" t="s">
        <v>20</v>
      </c>
      <c r="B19" s="35" t="s">
        <v>417</v>
      </c>
      <c r="C19" s="36">
        <v>1998.0</v>
      </c>
      <c r="D19" s="35">
        <v>1.0</v>
      </c>
      <c r="E19" s="35">
        <v>13.0</v>
      </c>
      <c r="F19" s="36">
        <v>14.825758</v>
      </c>
    </row>
    <row r="20">
      <c r="A20" s="37" t="s">
        <v>21</v>
      </c>
      <c r="B20" s="35" t="s">
        <v>419</v>
      </c>
      <c r="C20" s="36">
        <v>1998.0</v>
      </c>
      <c r="D20" s="35">
        <v>1.0</v>
      </c>
      <c r="E20" s="35">
        <v>13.0</v>
      </c>
      <c r="F20" s="36">
        <v>19.8666559</v>
      </c>
    </row>
    <row r="21">
      <c r="A21" s="37" t="s">
        <v>22</v>
      </c>
      <c r="B21" s="35" t="s">
        <v>420</v>
      </c>
      <c r="C21" s="36">
        <v>1998.0</v>
      </c>
      <c r="D21" s="35">
        <v>1.0</v>
      </c>
      <c r="E21" s="35">
        <v>13.0</v>
      </c>
      <c r="F21" s="36">
        <v>8.19917391</v>
      </c>
    </row>
    <row r="22">
      <c r="A22" s="37" t="s">
        <v>23</v>
      </c>
      <c r="B22" s="35" t="s">
        <v>421</v>
      </c>
      <c r="C22" s="36">
        <v>1998.0</v>
      </c>
      <c r="D22" s="35">
        <v>1.0</v>
      </c>
      <c r="E22" s="35">
        <v>13.0</v>
      </c>
      <c r="F22" s="36">
        <v>15.3291518</v>
      </c>
    </row>
    <row r="23">
      <c r="A23" s="37" t="s">
        <v>24</v>
      </c>
      <c r="B23" s="35" t="s">
        <v>422</v>
      </c>
      <c r="C23" s="36">
        <v>1998.0</v>
      </c>
      <c r="D23" s="35">
        <v>1.0</v>
      </c>
      <c r="E23" s="35">
        <v>13.0</v>
      </c>
      <c r="F23" s="36">
        <v>6.61951566</v>
      </c>
    </row>
    <row r="24">
      <c r="A24" s="37" t="s">
        <v>25</v>
      </c>
      <c r="B24" s="35" t="s">
        <v>423</v>
      </c>
      <c r="C24" s="36">
        <v>1998.0</v>
      </c>
      <c r="D24" s="35">
        <v>1.0</v>
      </c>
      <c r="E24" s="35">
        <v>13.0</v>
      </c>
      <c r="F24" s="36">
        <v>17.3738052</v>
      </c>
    </row>
    <row r="25">
      <c r="A25" s="37" t="s">
        <v>26</v>
      </c>
      <c r="B25" s="35" t="s">
        <v>424</v>
      </c>
      <c r="C25" s="36">
        <v>1998.0</v>
      </c>
      <c r="D25" s="35">
        <v>1.0</v>
      </c>
      <c r="E25" s="35">
        <v>13.0</v>
      </c>
      <c r="F25" s="36">
        <v>15.2400178</v>
      </c>
    </row>
    <row r="26">
      <c r="A26" s="37" t="s">
        <v>27</v>
      </c>
      <c r="B26" s="35" t="s">
        <v>426</v>
      </c>
      <c r="C26" s="36">
        <v>1998.0</v>
      </c>
      <c r="D26" s="35">
        <v>1.0</v>
      </c>
      <c r="E26" s="35">
        <v>13.0</v>
      </c>
      <c r="F26" s="36">
        <v>11.0246166</v>
      </c>
    </row>
    <row r="27">
      <c r="A27" s="37" t="s">
        <v>28</v>
      </c>
      <c r="B27" s="35" t="s">
        <v>425</v>
      </c>
      <c r="C27" s="36">
        <v>1998.0</v>
      </c>
      <c r="D27" s="35">
        <v>1.0</v>
      </c>
      <c r="E27" s="35">
        <v>13.0</v>
      </c>
      <c r="F27" s="36">
        <v>20.0168521</v>
      </c>
    </row>
    <row r="28">
      <c r="A28" s="37" t="s">
        <v>29</v>
      </c>
      <c r="B28" s="35" t="s">
        <v>427</v>
      </c>
      <c r="C28" s="36">
        <v>1998.0</v>
      </c>
      <c r="D28" s="35">
        <v>1.0</v>
      </c>
      <c r="E28" s="35">
        <v>13.0</v>
      </c>
      <c r="F28" s="36">
        <v>21.2172399</v>
      </c>
    </row>
    <row r="29">
      <c r="A29" s="37" t="s">
        <v>30</v>
      </c>
      <c r="B29" s="35" t="s">
        <v>428</v>
      </c>
      <c r="C29" s="36">
        <v>1998.0</v>
      </c>
      <c r="D29" s="35">
        <v>1.0</v>
      </c>
      <c r="E29" s="35">
        <v>13.0</v>
      </c>
      <c r="F29" s="36">
        <v>8.07899316</v>
      </c>
    </row>
    <row r="30">
      <c r="A30" s="37" t="s">
        <v>31</v>
      </c>
      <c r="B30" s="35" t="s">
        <v>429</v>
      </c>
      <c r="C30" s="36">
        <v>1998.0</v>
      </c>
      <c r="D30" s="35">
        <v>1.0</v>
      </c>
      <c r="E30" s="35">
        <v>13.0</v>
      </c>
      <c r="F30" s="36">
        <v>22.5568863</v>
      </c>
    </row>
    <row r="31">
      <c r="A31" s="37" t="s">
        <v>32</v>
      </c>
      <c r="B31" s="35" t="s">
        <v>430</v>
      </c>
      <c r="C31" s="36">
        <v>1998.0</v>
      </c>
      <c r="D31" s="35">
        <v>1.0</v>
      </c>
      <c r="E31" s="35">
        <v>13.0</v>
      </c>
      <c r="F31" s="36">
        <v>10.8705059</v>
      </c>
    </row>
    <row r="32">
      <c r="A32" s="37" t="s">
        <v>33</v>
      </c>
      <c r="B32" s="35" t="s">
        <v>431</v>
      </c>
      <c r="C32" s="36">
        <v>1998.0</v>
      </c>
      <c r="D32" s="35">
        <v>1.0</v>
      </c>
      <c r="E32" s="35">
        <v>13.0</v>
      </c>
      <c r="F32" s="36">
        <v>7.10754812</v>
      </c>
    </row>
    <row r="33">
      <c r="A33" s="37" t="s">
        <v>34</v>
      </c>
      <c r="B33" s="35" t="s">
        <v>432</v>
      </c>
      <c r="C33" s="36">
        <v>1998.0</v>
      </c>
      <c r="D33" s="35">
        <v>1.0</v>
      </c>
      <c r="E33" s="35">
        <v>13.0</v>
      </c>
      <c r="F33" s="36">
        <v>11.6338918</v>
      </c>
    </row>
    <row r="34">
      <c r="A34" s="37" t="s">
        <v>35</v>
      </c>
      <c r="B34" s="35" t="s">
        <v>433</v>
      </c>
      <c r="C34" s="36">
        <v>1998.0</v>
      </c>
      <c r="D34" s="35">
        <v>1.0</v>
      </c>
      <c r="E34" s="35">
        <v>13.0</v>
      </c>
      <c r="F34" s="36">
        <v>17.3310225</v>
      </c>
    </row>
    <row r="35">
      <c r="A35" s="37" t="s">
        <v>3</v>
      </c>
      <c r="B35" s="35" t="s">
        <v>418</v>
      </c>
      <c r="C35" s="36">
        <v>1999.0</v>
      </c>
      <c r="D35" s="35">
        <v>1.0</v>
      </c>
      <c r="E35" s="35">
        <v>13.0</v>
      </c>
      <c r="F35" s="36">
        <v>12.2223956</v>
      </c>
    </row>
    <row r="36">
      <c r="A36" s="37" t="s">
        <v>4</v>
      </c>
      <c r="B36" s="35" t="s">
        <v>401</v>
      </c>
      <c r="C36" s="36">
        <v>1999.0</v>
      </c>
      <c r="D36" s="35">
        <v>1.0</v>
      </c>
      <c r="E36" s="35">
        <v>13.0</v>
      </c>
      <c r="F36" s="36">
        <v>5.1062852</v>
      </c>
    </row>
    <row r="37">
      <c r="A37" s="37" t="s">
        <v>5</v>
      </c>
      <c r="B37" s="35" t="s">
        <v>402</v>
      </c>
      <c r="C37" s="36">
        <v>1999.0</v>
      </c>
      <c r="D37" s="35">
        <v>1.0</v>
      </c>
      <c r="E37" s="35">
        <v>13.0</v>
      </c>
      <c r="F37" s="36">
        <v>9.68971519</v>
      </c>
    </row>
    <row r="38">
      <c r="A38" s="37" t="s">
        <v>6</v>
      </c>
      <c r="B38" s="35" t="s">
        <v>403</v>
      </c>
      <c r="C38" s="36">
        <v>1999.0</v>
      </c>
      <c r="D38" s="35">
        <v>1.0</v>
      </c>
      <c r="E38" s="35">
        <v>13.0</v>
      </c>
      <c r="F38" s="36">
        <v>24.2093026</v>
      </c>
    </row>
    <row r="39">
      <c r="A39" s="37" t="s">
        <v>7</v>
      </c>
      <c r="B39" s="35" t="s">
        <v>404</v>
      </c>
      <c r="C39" s="36">
        <v>1999.0</v>
      </c>
      <c r="D39" s="35">
        <v>1.0</v>
      </c>
      <c r="E39" s="35">
        <v>13.0</v>
      </c>
      <c r="F39" s="36">
        <v>14.8432941</v>
      </c>
    </row>
    <row r="40">
      <c r="A40" s="37" t="s">
        <v>8</v>
      </c>
      <c r="B40" s="35" t="s">
        <v>408</v>
      </c>
      <c r="C40" s="36">
        <v>1999.0</v>
      </c>
      <c r="D40" s="35">
        <v>1.0</v>
      </c>
      <c r="E40" s="35">
        <v>13.0</v>
      </c>
      <c r="F40" s="36">
        <v>15.6427814</v>
      </c>
    </row>
    <row r="41">
      <c r="A41" s="37" t="s">
        <v>9</v>
      </c>
      <c r="B41" s="35" t="s">
        <v>409</v>
      </c>
      <c r="C41" s="36">
        <v>1999.0</v>
      </c>
      <c r="D41" s="35">
        <v>1.0</v>
      </c>
      <c r="E41" s="35">
        <v>13.0</v>
      </c>
      <c r="F41" s="36">
        <v>11.4616842</v>
      </c>
    </row>
    <row r="42">
      <c r="A42" s="37" t="s">
        <v>10</v>
      </c>
      <c r="B42" s="35" t="s">
        <v>407</v>
      </c>
      <c r="C42" s="36">
        <v>1999.0</v>
      </c>
      <c r="D42" s="35">
        <v>1.0</v>
      </c>
      <c r="E42" s="35">
        <v>13.0</v>
      </c>
      <c r="F42" s="36">
        <v>7.5734899</v>
      </c>
    </row>
    <row r="43">
      <c r="A43" s="37" t="s">
        <v>11</v>
      </c>
      <c r="B43" s="35" t="s">
        <v>406</v>
      </c>
      <c r="C43" s="36">
        <v>1999.0</v>
      </c>
      <c r="D43" s="35">
        <v>1.0</v>
      </c>
      <c r="E43" s="35">
        <v>13.0</v>
      </c>
      <c r="F43" s="36">
        <v>16.6743243</v>
      </c>
    </row>
    <row r="44">
      <c r="A44" s="37" t="s">
        <v>12</v>
      </c>
      <c r="B44" s="35" t="s">
        <v>405</v>
      </c>
      <c r="C44" s="36">
        <v>1999.0</v>
      </c>
      <c r="D44" s="35">
        <v>1.0</v>
      </c>
      <c r="E44" s="35">
        <v>13.0</v>
      </c>
      <c r="F44" s="36">
        <v>6.08217853</v>
      </c>
    </row>
    <row r="45">
      <c r="A45" s="37" t="s">
        <v>13</v>
      </c>
      <c r="B45" s="35" t="s">
        <v>410</v>
      </c>
      <c r="C45" s="36">
        <v>1999.0</v>
      </c>
      <c r="D45" s="35">
        <v>1.0</v>
      </c>
      <c r="E45" s="35">
        <v>13.0</v>
      </c>
      <c r="F45" s="36">
        <v>12.0799257</v>
      </c>
    </row>
    <row r="46">
      <c r="A46" s="37" t="s">
        <v>14</v>
      </c>
      <c r="B46" s="35" t="s">
        <v>412</v>
      </c>
      <c r="C46" s="36">
        <v>1999.0</v>
      </c>
      <c r="D46" s="35">
        <v>1.0</v>
      </c>
      <c r="E46" s="35">
        <v>13.0</v>
      </c>
      <c r="F46" s="36">
        <v>17.6144749</v>
      </c>
    </row>
    <row r="47">
      <c r="A47" s="37" t="s">
        <v>15</v>
      </c>
      <c r="B47" s="35" t="s">
        <v>411</v>
      </c>
      <c r="C47" s="36">
        <v>1999.0</v>
      </c>
      <c r="D47" s="35">
        <v>1.0</v>
      </c>
      <c r="E47" s="35">
        <v>13.0</v>
      </c>
      <c r="F47" s="36">
        <v>13.3997444</v>
      </c>
    </row>
    <row r="48">
      <c r="A48" s="37" t="s">
        <v>16</v>
      </c>
      <c r="B48" s="35" t="s">
        <v>413</v>
      </c>
      <c r="C48" s="36">
        <v>1999.0</v>
      </c>
      <c r="D48" s="35">
        <v>1.0</v>
      </c>
      <c r="E48" s="35">
        <v>13.0</v>
      </c>
      <c r="F48" s="36">
        <v>9.44863447</v>
      </c>
    </row>
    <row r="49">
      <c r="A49" s="37" t="s">
        <v>17</v>
      </c>
      <c r="B49" s="35" t="s">
        <v>414</v>
      </c>
      <c r="C49" s="36">
        <v>1999.0</v>
      </c>
      <c r="D49" s="35">
        <v>1.0</v>
      </c>
      <c r="E49" s="35">
        <v>13.0</v>
      </c>
      <c r="F49" s="36">
        <v>14.1652847</v>
      </c>
    </row>
    <row r="50">
      <c r="A50" s="37" t="s">
        <v>18</v>
      </c>
      <c r="B50" s="35" t="s">
        <v>415</v>
      </c>
      <c r="C50" s="36">
        <v>1999.0</v>
      </c>
      <c r="D50" s="35">
        <v>1.0</v>
      </c>
      <c r="E50" s="35">
        <v>13.0</v>
      </c>
      <c r="F50" s="36">
        <v>11.4176328</v>
      </c>
    </row>
    <row r="51">
      <c r="A51" s="37" t="s">
        <v>19</v>
      </c>
      <c r="B51" s="35" t="s">
        <v>416</v>
      </c>
      <c r="C51" s="36">
        <v>1999.0</v>
      </c>
      <c r="D51" s="35">
        <v>1.0</v>
      </c>
      <c r="E51" s="35">
        <v>13.0</v>
      </c>
      <c r="F51" s="36">
        <v>14.8507219</v>
      </c>
    </row>
    <row r="52">
      <c r="A52" s="37" t="s">
        <v>20</v>
      </c>
      <c r="B52" s="35" t="s">
        <v>417</v>
      </c>
      <c r="C52" s="36">
        <v>1999.0</v>
      </c>
      <c r="D52" s="35">
        <v>1.0</v>
      </c>
      <c r="E52" s="35">
        <v>13.0</v>
      </c>
      <c r="F52" s="36">
        <v>16.6846339</v>
      </c>
    </row>
    <row r="53">
      <c r="A53" s="37" t="s">
        <v>21</v>
      </c>
      <c r="B53" s="35" t="s">
        <v>419</v>
      </c>
      <c r="C53" s="36">
        <v>1999.0</v>
      </c>
      <c r="D53" s="35">
        <v>1.0</v>
      </c>
      <c r="E53" s="35">
        <v>13.0</v>
      </c>
      <c r="F53" s="36">
        <v>16.0158396</v>
      </c>
    </row>
    <row r="54">
      <c r="A54" s="37" t="s">
        <v>22</v>
      </c>
      <c r="B54" s="35" t="s">
        <v>420</v>
      </c>
      <c r="C54" s="36">
        <v>1999.0</v>
      </c>
      <c r="D54" s="35">
        <v>1.0</v>
      </c>
      <c r="E54" s="35">
        <v>13.0</v>
      </c>
      <c r="F54" s="36">
        <v>3.17056541</v>
      </c>
    </row>
    <row r="55">
      <c r="A55" s="37" t="s">
        <v>23</v>
      </c>
      <c r="B55" s="35" t="s">
        <v>421</v>
      </c>
      <c r="C55" s="36">
        <v>1999.0</v>
      </c>
      <c r="D55" s="35">
        <v>1.0</v>
      </c>
      <c r="E55" s="35">
        <v>13.0</v>
      </c>
      <c r="F55" s="36">
        <v>14.2447467</v>
      </c>
    </row>
    <row r="56">
      <c r="A56" s="37" t="s">
        <v>24</v>
      </c>
      <c r="B56" s="35" t="s">
        <v>422</v>
      </c>
      <c r="C56" s="36">
        <v>1999.0</v>
      </c>
      <c r="D56" s="35">
        <v>1.0</v>
      </c>
      <c r="E56" s="35">
        <v>13.0</v>
      </c>
      <c r="F56" s="36">
        <v>9.84079173</v>
      </c>
    </row>
    <row r="57">
      <c r="A57" s="37" t="s">
        <v>25</v>
      </c>
      <c r="B57" s="35" t="s">
        <v>423</v>
      </c>
      <c r="C57" s="36">
        <v>1999.0</v>
      </c>
      <c r="D57" s="35">
        <v>1.0</v>
      </c>
      <c r="E57" s="35">
        <v>13.0</v>
      </c>
      <c r="F57" s="36">
        <v>16.0590397</v>
      </c>
    </row>
    <row r="58">
      <c r="A58" s="37" t="s">
        <v>26</v>
      </c>
      <c r="B58" s="35" t="s">
        <v>424</v>
      </c>
      <c r="C58" s="36">
        <v>1999.0</v>
      </c>
      <c r="D58" s="35">
        <v>1.0</v>
      </c>
      <c r="E58" s="35">
        <v>13.0</v>
      </c>
      <c r="F58" s="36">
        <v>18.4436641</v>
      </c>
    </row>
    <row r="59">
      <c r="A59" s="37" t="s">
        <v>27</v>
      </c>
      <c r="B59" s="35" t="s">
        <v>426</v>
      </c>
      <c r="C59" s="36">
        <v>1999.0</v>
      </c>
      <c r="D59" s="35">
        <v>1.0</v>
      </c>
      <c r="E59" s="35">
        <v>13.0</v>
      </c>
      <c r="F59" s="36">
        <v>11.40191</v>
      </c>
    </row>
    <row r="60">
      <c r="A60" s="37" t="s">
        <v>28</v>
      </c>
      <c r="B60" s="35" t="s">
        <v>425</v>
      </c>
      <c r="C60" s="36">
        <v>1999.0</v>
      </c>
      <c r="D60" s="35">
        <v>1.0</v>
      </c>
      <c r="E60" s="35">
        <v>13.0</v>
      </c>
      <c r="F60" s="36">
        <v>18.7409603</v>
      </c>
    </row>
    <row r="61">
      <c r="A61" s="37" t="s">
        <v>29</v>
      </c>
      <c r="B61" s="35" t="s">
        <v>427</v>
      </c>
      <c r="C61" s="36">
        <v>1999.0</v>
      </c>
      <c r="D61" s="35">
        <v>1.0</v>
      </c>
      <c r="E61" s="35">
        <v>13.0</v>
      </c>
      <c r="F61" s="36">
        <v>22.3504268</v>
      </c>
    </row>
    <row r="62">
      <c r="A62" s="37" t="s">
        <v>30</v>
      </c>
      <c r="B62" s="35" t="s">
        <v>428</v>
      </c>
      <c r="C62" s="36">
        <v>1999.0</v>
      </c>
      <c r="D62" s="35">
        <v>1.0</v>
      </c>
      <c r="E62" s="35">
        <v>13.0</v>
      </c>
      <c r="F62" s="36">
        <v>8.20521725</v>
      </c>
    </row>
    <row r="63">
      <c r="A63" s="37" t="s">
        <v>31</v>
      </c>
      <c r="B63" s="35" t="s">
        <v>429</v>
      </c>
      <c r="C63" s="36">
        <v>1999.0</v>
      </c>
      <c r="D63" s="35">
        <v>1.0</v>
      </c>
      <c r="E63" s="35">
        <v>13.0</v>
      </c>
      <c r="F63" s="36">
        <v>19.4522225</v>
      </c>
    </row>
    <row r="64">
      <c r="A64" s="37" t="s">
        <v>32</v>
      </c>
      <c r="B64" s="35" t="s">
        <v>430</v>
      </c>
      <c r="C64" s="36">
        <v>1999.0</v>
      </c>
      <c r="D64" s="35">
        <v>1.0</v>
      </c>
      <c r="E64" s="35">
        <v>13.0</v>
      </c>
      <c r="F64" s="36">
        <v>16.2583104</v>
      </c>
    </row>
    <row r="65">
      <c r="A65" s="37" t="s">
        <v>33</v>
      </c>
      <c r="B65" s="35" t="s">
        <v>431</v>
      </c>
      <c r="C65" s="36">
        <v>1999.0</v>
      </c>
      <c r="D65" s="35">
        <v>1.0</v>
      </c>
      <c r="E65" s="35">
        <v>13.0</v>
      </c>
      <c r="F65" s="36">
        <v>7.07531292</v>
      </c>
    </row>
    <row r="66">
      <c r="A66" s="37" t="s">
        <v>34</v>
      </c>
      <c r="B66" s="35" t="s">
        <v>432</v>
      </c>
      <c r="C66" s="36">
        <v>1999.0</v>
      </c>
      <c r="D66" s="35">
        <v>1.0</v>
      </c>
      <c r="E66" s="35">
        <v>13.0</v>
      </c>
      <c r="F66" s="36">
        <v>10.0346285</v>
      </c>
    </row>
    <row r="67">
      <c r="A67" s="37" t="s">
        <v>35</v>
      </c>
      <c r="B67" s="35" t="s">
        <v>433</v>
      </c>
      <c r="C67" s="36">
        <v>1999.0</v>
      </c>
      <c r="D67" s="35">
        <v>1.0</v>
      </c>
      <c r="E67" s="35">
        <v>13.0</v>
      </c>
      <c r="F67" s="36">
        <v>23.2603639</v>
      </c>
    </row>
    <row r="68">
      <c r="A68" s="37" t="s">
        <v>3</v>
      </c>
      <c r="B68" s="35" t="s">
        <v>418</v>
      </c>
      <c r="C68" s="36">
        <v>2000.0</v>
      </c>
      <c r="D68" s="35">
        <v>1.0</v>
      </c>
      <c r="E68" s="35">
        <v>13.0</v>
      </c>
      <c r="F68" s="36">
        <v>10.8361054</v>
      </c>
    </row>
    <row r="69">
      <c r="A69" s="37" t="s">
        <v>4</v>
      </c>
      <c r="B69" s="35" t="s">
        <v>401</v>
      </c>
      <c r="C69" s="36">
        <v>2000.0</v>
      </c>
      <c r="D69" s="35">
        <v>1.0</v>
      </c>
      <c r="E69" s="35">
        <v>13.0</v>
      </c>
      <c r="F69" s="36">
        <v>12.3239014</v>
      </c>
    </row>
    <row r="70">
      <c r="A70" s="37" t="s">
        <v>5</v>
      </c>
      <c r="B70" s="35" t="s">
        <v>402</v>
      </c>
      <c r="C70" s="36">
        <v>2000.0</v>
      </c>
      <c r="D70" s="35">
        <v>1.0</v>
      </c>
      <c r="E70" s="35">
        <v>13.0</v>
      </c>
      <c r="F70" s="36">
        <v>8.0107352</v>
      </c>
    </row>
    <row r="71">
      <c r="A71" s="37" t="s">
        <v>6</v>
      </c>
      <c r="B71" s="35" t="s">
        <v>403</v>
      </c>
      <c r="C71" s="36">
        <v>2000.0</v>
      </c>
      <c r="D71" s="35">
        <v>1.0</v>
      </c>
      <c r="E71" s="35">
        <v>13.0</v>
      </c>
      <c r="F71" s="36">
        <v>24.7544984</v>
      </c>
    </row>
    <row r="72">
      <c r="A72" s="37" t="s">
        <v>7</v>
      </c>
      <c r="B72" s="35" t="s">
        <v>404</v>
      </c>
      <c r="C72" s="36">
        <v>2000.0</v>
      </c>
      <c r="D72" s="35">
        <v>1.0</v>
      </c>
      <c r="E72" s="35">
        <v>13.0</v>
      </c>
      <c r="F72" s="36">
        <v>11.4713267</v>
      </c>
    </row>
    <row r="73">
      <c r="A73" s="37" t="s">
        <v>8</v>
      </c>
      <c r="B73" s="35" t="s">
        <v>408</v>
      </c>
      <c r="C73" s="36">
        <v>2000.0</v>
      </c>
      <c r="D73" s="35">
        <v>1.0</v>
      </c>
      <c r="E73" s="35">
        <v>13.0</v>
      </c>
      <c r="F73" s="36">
        <v>13.3284949</v>
      </c>
    </row>
    <row r="74">
      <c r="A74" s="37" t="s">
        <v>9</v>
      </c>
      <c r="B74" s="35" t="s">
        <v>409</v>
      </c>
      <c r="C74" s="36">
        <v>2000.0</v>
      </c>
      <c r="D74" s="35">
        <v>1.0</v>
      </c>
      <c r="E74" s="35">
        <v>13.0</v>
      </c>
      <c r="F74" s="36">
        <v>13.6533884</v>
      </c>
    </row>
    <row r="75">
      <c r="A75" s="37" t="s">
        <v>10</v>
      </c>
      <c r="B75" s="35" t="s">
        <v>407</v>
      </c>
      <c r="C75" s="36">
        <v>2000.0</v>
      </c>
      <c r="D75" s="35">
        <v>1.0</v>
      </c>
      <c r="E75" s="35">
        <v>13.0</v>
      </c>
      <c r="F75" s="36">
        <v>3.41377019</v>
      </c>
    </row>
    <row r="76">
      <c r="A76" s="37" t="s">
        <v>11</v>
      </c>
      <c r="B76" s="35" t="s">
        <v>406</v>
      </c>
      <c r="C76" s="36">
        <v>2000.0</v>
      </c>
      <c r="D76" s="35">
        <v>1.0</v>
      </c>
      <c r="E76" s="35">
        <v>13.0</v>
      </c>
      <c r="F76" s="36">
        <v>11.3448431</v>
      </c>
    </row>
    <row r="77">
      <c r="A77" s="37" t="s">
        <v>12</v>
      </c>
      <c r="B77" s="35" t="s">
        <v>405</v>
      </c>
      <c r="C77" s="36">
        <v>2000.0</v>
      </c>
      <c r="D77" s="35">
        <v>1.0</v>
      </c>
      <c r="E77" s="35">
        <v>13.0</v>
      </c>
      <c r="F77" s="36">
        <v>5.58494851</v>
      </c>
    </row>
    <row r="78">
      <c r="A78" s="37" t="s">
        <v>13</v>
      </c>
      <c r="B78" s="35" t="s">
        <v>410</v>
      </c>
      <c r="C78" s="36">
        <v>2000.0</v>
      </c>
      <c r="D78" s="35">
        <v>1.0</v>
      </c>
      <c r="E78" s="35">
        <v>13.0</v>
      </c>
      <c r="F78" s="36">
        <v>8.08069834</v>
      </c>
    </row>
    <row r="79">
      <c r="A79" s="37" t="s">
        <v>14</v>
      </c>
      <c r="B79" s="35" t="s">
        <v>412</v>
      </c>
      <c r="C79" s="36">
        <v>2000.0</v>
      </c>
      <c r="D79" s="35">
        <v>1.0</v>
      </c>
      <c r="E79" s="35">
        <v>13.0</v>
      </c>
      <c r="F79" s="36">
        <v>17.3631611</v>
      </c>
    </row>
    <row r="80">
      <c r="A80" s="37" t="s">
        <v>15</v>
      </c>
      <c r="B80" s="35" t="s">
        <v>411</v>
      </c>
      <c r="C80" s="36">
        <v>2000.0</v>
      </c>
      <c r="D80" s="35">
        <v>1.0</v>
      </c>
      <c r="E80" s="35">
        <v>13.0</v>
      </c>
      <c r="F80" s="36">
        <v>10.4460195</v>
      </c>
    </row>
    <row r="81">
      <c r="A81" s="37" t="s">
        <v>16</v>
      </c>
      <c r="B81" s="35" t="s">
        <v>413</v>
      </c>
      <c r="C81" s="36">
        <v>2000.0</v>
      </c>
      <c r="D81" s="35">
        <v>1.0</v>
      </c>
      <c r="E81" s="35">
        <v>13.0</v>
      </c>
      <c r="F81" s="36">
        <v>10.2219389</v>
      </c>
    </row>
    <row r="82">
      <c r="A82" s="37" t="s">
        <v>17</v>
      </c>
      <c r="B82" s="35" t="s">
        <v>414</v>
      </c>
      <c r="C82" s="36">
        <v>2000.0</v>
      </c>
      <c r="D82" s="35">
        <v>1.0</v>
      </c>
      <c r="E82" s="35">
        <v>13.0</v>
      </c>
      <c r="F82" s="36">
        <v>18.0402498</v>
      </c>
    </row>
    <row r="83">
      <c r="A83" s="37" t="s">
        <v>18</v>
      </c>
      <c r="B83" s="35" t="s">
        <v>415</v>
      </c>
      <c r="C83" s="36">
        <v>2000.0</v>
      </c>
      <c r="D83" s="35">
        <v>1.0</v>
      </c>
      <c r="E83" s="35">
        <v>13.0</v>
      </c>
      <c r="F83" s="36">
        <v>5.78018349</v>
      </c>
    </row>
    <row r="84">
      <c r="A84" s="37" t="s">
        <v>19</v>
      </c>
      <c r="B84" s="35" t="s">
        <v>416</v>
      </c>
      <c r="C84" s="36">
        <v>2000.0</v>
      </c>
      <c r="D84" s="35">
        <v>1.0</v>
      </c>
      <c r="E84" s="35">
        <v>13.0</v>
      </c>
      <c r="F84" s="36">
        <v>14.5106897</v>
      </c>
    </row>
    <row r="85">
      <c r="A85" s="37" t="s">
        <v>20</v>
      </c>
      <c r="B85" s="35" t="s">
        <v>417</v>
      </c>
      <c r="C85" s="36">
        <v>2000.0</v>
      </c>
      <c r="D85" s="35">
        <v>1.0</v>
      </c>
      <c r="E85" s="35">
        <v>13.0</v>
      </c>
      <c r="F85" s="36">
        <v>9.3827731</v>
      </c>
    </row>
    <row r="86">
      <c r="A86" s="37" t="s">
        <v>21</v>
      </c>
      <c r="B86" s="35" t="s">
        <v>419</v>
      </c>
      <c r="C86" s="36">
        <v>2000.0</v>
      </c>
      <c r="D86" s="35">
        <v>1.0</v>
      </c>
      <c r="E86" s="35">
        <v>13.0</v>
      </c>
      <c r="F86" s="36">
        <v>17.2440754</v>
      </c>
    </row>
    <row r="87">
      <c r="A87" s="37" t="s">
        <v>22</v>
      </c>
      <c r="B87" s="35" t="s">
        <v>420</v>
      </c>
      <c r="C87" s="36">
        <v>2000.0</v>
      </c>
      <c r="D87" s="35">
        <v>1.0</v>
      </c>
      <c r="E87" s="35">
        <v>13.0</v>
      </c>
      <c r="F87" s="36">
        <v>3.51199942</v>
      </c>
    </row>
    <row r="88">
      <c r="A88" s="37" t="s">
        <v>23</v>
      </c>
      <c r="B88" s="35" t="s">
        <v>421</v>
      </c>
      <c r="C88" s="36">
        <v>2000.0</v>
      </c>
      <c r="D88" s="35">
        <v>1.0</v>
      </c>
      <c r="E88" s="35">
        <v>13.0</v>
      </c>
      <c r="F88" s="36">
        <v>10.147952</v>
      </c>
    </row>
    <row r="89">
      <c r="A89" s="37" t="s">
        <v>24</v>
      </c>
      <c r="B89" s="35" t="s">
        <v>422</v>
      </c>
      <c r="C89" s="36">
        <v>2000.0</v>
      </c>
      <c r="D89" s="35">
        <v>1.0</v>
      </c>
      <c r="E89" s="35">
        <v>13.0</v>
      </c>
      <c r="F89" s="36">
        <v>13.5900664</v>
      </c>
    </row>
    <row r="90">
      <c r="A90" s="37" t="s">
        <v>25</v>
      </c>
      <c r="B90" s="35" t="s">
        <v>423</v>
      </c>
      <c r="C90" s="36">
        <v>2000.0</v>
      </c>
      <c r="D90" s="35">
        <v>1.0</v>
      </c>
      <c r="E90" s="35">
        <v>13.0</v>
      </c>
      <c r="F90" s="36">
        <v>20.8526999</v>
      </c>
    </row>
    <row r="91">
      <c r="A91" s="37" t="s">
        <v>26</v>
      </c>
      <c r="B91" s="35" t="s">
        <v>424</v>
      </c>
      <c r="C91" s="36">
        <v>2000.0</v>
      </c>
      <c r="D91" s="35">
        <v>1.0</v>
      </c>
      <c r="E91" s="35">
        <v>13.0</v>
      </c>
      <c r="F91" s="36">
        <v>15.7904841</v>
      </c>
    </row>
    <row r="92">
      <c r="A92" s="37" t="s">
        <v>27</v>
      </c>
      <c r="B92" s="35" t="s">
        <v>426</v>
      </c>
      <c r="C92" s="36">
        <v>2000.0</v>
      </c>
      <c r="D92" s="35">
        <v>1.0</v>
      </c>
      <c r="E92" s="35">
        <v>13.0</v>
      </c>
      <c r="F92" s="36">
        <v>11.998041</v>
      </c>
    </row>
    <row r="93">
      <c r="A93" s="37" t="s">
        <v>28</v>
      </c>
      <c r="B93" s="35" t="s">
        <v>425</v>
      </c>
      <c r="C93" s="36">
        <v>2000.0</v>
      </c>
      <c r="D93" s="35">
        <v>1.0</v>
      </c>
      <c r="E93" s="35">
        <v>13.0</v>
      </c>
      <c r="F93" s="36">
        <v>16.6518888</v>
      </c>
    </row>
    <row r="94">
      <c r="A94" s="37" t="s">
        <v>29</v>
      </c>
      <c r="B94" s="35" t="s">
        <v>427</v>
      </c>
      <c r="C94" s="36">
        <v>2000.0</v>
      </c>
      <c r="D94" s="35">
        <v>1.0</v>
      </c>
      <c r="E94" s="35">
        <v>13.0</v>
      </c>
      <c r="F94" s="36">
        <v>19.6054667</v>
      </c>
    </row>
    <row r="95">
      <c r="A95" s="37" t="s">
        <v>30</v>
      </c>
      <c r="B95" s="35" t="s">
        <v>428</v>
      </c>
      <c r="C95" s="36">
        <v>2000.0</v>
      </c>
      <c r="D95" s="35">
        <v>1.0</v>
      </c>
      <c r="E95" s="35">
        <v>13.0</v>
      </c>
      <c r="F95" s="36">
        <v>7.75922045</v>
      </c>
    </row>
    <row r="96">
      <c r="A96" s="37" t="s">
        <v>31</v>
      </c>
      <c r="B96" s="35" t="s">
        <v>429</v>
      </c>
      <c r="C96" s="36">
        <v>2000.0</v>
      </c>
      <c r="D96" s="35">
        <v>1.0</v>
      </c>
      <c r="E96" s="35">
        <v>13.0</v>
      </c>
      <c r="F96" s="36">
        <v>17.7996472</v>
      </c>
    </row>
    <row r="97">
      <c r="A97" s="37" t="s">
        <v>32</v>
      </c>
      <c r="B97" s="35" t="s">
        <v>430</v>
      </c>
      <c r="C97" s="36">
        <v>2000.0</v>
      </c>
      <c r="D97" s="35">
        <v>1.0</v>
      </c>
      <c r="E97" s="35">
        <v>13.0</v>
      </c>
      <c r="F97" s="36">
        <v>11.4947673</v>
      </c>
    </row>
    <row r="98">
      <c r="A98" s="37" t="s">
        <v>33</v>
      </c>
      <c r="B98" s="35" t="s">
        <v>431</v>
      </c>
      <c r="C98" s="36">
        <v>2000.0</v>
      </c>
      <c r="D98" s="35">
        <v>1.0</v>
      </c>
      <c r="E98" s="35">
        <v>13.0</v>
      </c>
      <c r="F98" s="36">
        <v>5.74114965</v>
      </c>
    </row>
    <row r="99">
      <c r="A99" s="37" t="s">
        <v>34</v>
      </c>
      <c r="B99" s="35" t="s">
        <v>432</v>
      </c>
      <c r="C99" s="36">
        <v>2000.0</v>
      </c>
      <c r="D99" s="35">
        <v>1.0</v>
      </c>
      <c r="E99" s="35">
        <v>13.0</v>
      </c>
      <c r="F99" s="36">
        <v>10.4439262</v>
      </c>
    </row>
    <row r="100">
      <c r="A100" s="37" t="s">
        <v>35</v>
      </c>
      <c r="B100" s="35" t="s">
        <v>433</v>
      </c>
      <c r="C100" s="36">
        <v>2000.0</v>
      </c>
      <c r="D100" s="35">
        <v>1.0</v>
      </c>
      <c r="E100" s="35">
        <v>13.0</v>
      </c>
      <c r="F100" s="36">
        <v>20.4416557</v>
      </c>
    </row>
    <row r="101">
      <c r="A101" s="37" t="s">
        <v>3</v>
      </c>
      <c r="B101" s="35" t="s">
        <v>418</v>
      </c>
      <c r="C101" s="36">
        <v>2001.0</v>
      </c>
      <c r="D101" s="35">
        <v>1.0</v>
      </c>
      <c r="E101" s="35">
        <v>13.0</v>
      </c>
      <c r="F101" s="36">
        <v>14.3000979</v>
      </c>
    </row>
    <row r="102">
      <c r="A102" s="37" t="s">
        <v>4</v>
      </c>
      <c r="B102" s="35" t="s">
        <v>401</v>
      </c>
      <c r="C102" s="36">
        <v>2001.0</v>
      </c>
      <c r="D102" s="35">
        <v>1.0</v>
      </c>
      <c r="E102" s="35">
        <v>13.0</v>
      </c>
      <c r="F102" s="36">
        <v>17.5498206</v>
      </c>
    </row>
    <row r="103">
      <c r="A103" s="37" t="s">
        <v>5</v>
      </c>
      <c r="B103" s="35" t="s">
        <v>402</v>
      </c>
      <c r="C103" s="36">
        <v>2001.0</v>
      </c>
      <c r="D103" s="35">
        <v>1.0</v>
      </c>
      <c r="E103" s="35">
        <v>13.0</v>
      </c>
      <c r="F103" s="36">
        <v>8.72619644</v>
      </c>
    </row>
    <row r="104">
      <c r="A104" s="37" t="s">
        <v>6</v>
      </c>
      <c r="B104" s="35" t="s">
        <v>403</v>
      </c>
      <c r="C104" s="36">
        <v>2001.0</v>
      </c>
      <c r="D104" s="35">
        <v>1.0</v>
      </c>
      <c r="E104" s="35">
        <v>13.0</v>
      </c>
      <c r="F104" s="36">
        <v>25.23159</v>
      </c>
    </row>
    <row r="105">
      <c r="A105" s="37" t="s">
        <v>7</v>
      </c>
      <c r="B105" s="35" t="s">
        <v>404</v>
      </c>
      <c r="C105" s="36">
        <v>2001.0</v>
      </c>
      <c r="D105" s="35">
        <v>1.0</v>
      </c>
      <c r="E105" s="35">
        <v>13.0</v>
      </c>
      <c r="F105" s="36">
        <v>14.493345</v>
      </c>
    </row>
    <row r="106">
      <c r="A106" s="37" t="s">
        <v>8</v>
      </c>
      <c r="B106" s="35" t="s">
        <v>408</v>
      </c>
      <c r="C106" s="36">
        <v>2001.0</v>
      </c>
      <c r="D106" s="35">
        <v>1.0</v>
      </c>
      <c r="E106" s="35">
        <v>13.0</v>
      </c>
      <c r="F106" s="36">
        <v>14.5402287</v>
      </c>
    </row>
    <row r="107">
      <c r="A107" s="37" t="s">
        <v>9</v>
      </c>
      <c r="B107" s="35" t="s">
        <v>409</v>
      </c>
      <c r="C107" s="36">
        <v>2001.0</v>
      </c>
      <c r="D107" s="35">
        <v>1.0</v>
      </c>
      <c r="E107" s="35">
        <v>13.0</v>
      </c>
      <c r="F107" s="36">
        <v>16.2139513</v>
      </c>
    </row>
    <row r="108">
      <c r="A108" s="37" t="s">
        <v>10</v>
      </c>
      <c r="B108" s="35" t="s">
        <v>407</v>
      </c>
      <c r="C108" s="36">
        <v>2001.0</v>
      </c>
      <c r="D108" s="35">
        <v>1.0</v>
      </c>
      <c r="E108" s="35">
        <v>13.0</v>
      </c>
      <c r="F108" s="36">
        <v>2.35299887</v>
      </c>
    </row>
    <row r="109">
      <c r="A109" s="37" t="s">
        <v>11</v>
      </c>
      <c r="B109" s="35" t="s">
        <v>406</v>
      </c>
      <c r="C109" s="36">
        <v>2001.0</v>
      </c>
      <c r="D109" s="35">
        <v>1.0</v>
      </c>
      <c r="E109" s="35">
        <v>13.0</v>
      </c>
      <c r="F109" s="36">
        <v>17.5838278</v>
      </c>
    </row>
    <row r="110">
      <c r="A110" s="37" t="s">
        <v>12</v>
      </c>
      <c r="B110" s="35" t="s">
        <v>405</v>
      </c>
      <c r="C110" s="36">
        <v>2001.0</v>
      </c>
      <c r="D110" s="35">
        <v>1.0</v>
      </c>
      <c r="E110" s="35">
        <v>13.0</v>
      </c>
      <c r="F110" s="36">
        <v>14.6539569</v>
      </c>
    </row>
    <row r="111">
      <c r="A111" s="37" t="s">
        <v>13</v>
      </c>
      <c r="B111" s="35" t="s">
        <v>410</v>
      </c>
      <c r="C111" s="36">
        <v>2001.0</v>
      </c>
      <c r="D111" s="35">
        <v>1.0</v>
      </c>
      <c r="E111" s="35">
        <v>13.0</v>
      </c>
      <c r="F111" s="36">
        <v>8.34311743</v>
      </c>
    </row>
    <row r="112">
      <c r="A112" s="37" t="s">
        <v>14</v>
      </c>
      <c r="B112" s="35" t="s">
        <v>412</v>
      </c>
      <c r="C112" s="36">
        <v>2001.0</v>
      </c>
      <c r="D112" s="35">
        <v>1.0</v>
      </c>
      <c r="E112" s="35">
        <v>13.0</v>
      </c>
      <c r="F112" s="36">
        <v>18.8288497</v>
      </c>
    </row>
    <row r="113">
      <c r="A113" s="37" t="s">
        <v>15</v>
      </c>
      <c r="B113" s="35" t="s">
        <v>411</v>
      </c>
      <c r="C113" s="36">
        <v>2001.0</v>
      </c>
      <c r="D113" s="35">
        <v>1.0</v>
      </c>
      <c r="E113" s="35">
        <v>13.0</v>
      </c>
      <c r="F113" s="36">
        <v>11.7660976</v>
      </c>
    </row>
    <row r="114">
      <c r="A114" s="37" t="s">
        <v>16</v>
      </c>
      <c r="B114" s="35" t="s">
        <v>413</v>
      </c>
      <c r="C114" s="36">
        <v>2001.0</v>
      </c>
      <c r="D114" s="35">
        <v>1.0</v>
      </c>
      <c r="E114" s="35">
        <v>13.0</v>
      </c>
      <c r="F114" s="36">
        <v>11.6322322</v>
      </c>
    </row>
    <row r="115">
      <c r="A115" s="37" t="s">
        <v>17</v>
      </c>
      <c r="B115" s="35" t="s">
        <v>414</v>
      </c>
      <c r="C115" s="36">
        <v>2001.0</v>
      </c>
      <c r="D115" s="35">
        <v>1.0</v>
      </c>
      <c r="E115" s="35">
        <v>13.0</v>
      </c>
      <c r="F115" s="36">
        <v>20.8109545</v>
      </c>
    </row>
    <row r="116">
      <c r="A116" s="37" t="s">
        <v>18</v>
      </c>
      <c r="B116" s="35" t="s">
        <v>415</v>
      </c>
      <c r="C116" s="36">
        <v>2001.0</v>
      </c>
      <c r="D116" s="35">
        <v>1.0</v>
      </c>
      <c r="E116" s="35">
        <v>13.0</v>
      </c>
      <c r="F116" s="36">
        <v>11.9422608</v>
      </c>
    </row>
    <row r="117">
      <c r="A117" s="37" t="s">
        <v>19</v>
      </c>
      <c r="B117" s="35" t="s">
        <v>416</v>
      </c>
      <c r="C117" s="36">
        <v>2001.0</v>
      </c>
      <c r="D117" s="35">
        <v>1.0</v>
      </c>
      <c r="E117" s="35">
        <v>13.0</v>
      </c>
      <c r="F117" s="36">
        <v>17.647684</v>
      </c>
    </row>
    <row r="118">
      <c r="A118" s="37" t="s">
        <v>20</v>
      </c>
      <c r="B118" s="35" t="s">
        <v>417</v>
      </c>
      <c r="C118" s="36">
        <v>2001.0</v>
      </c>
      <c r="D118" s="35">
        <v>1.0</v>
      </c>
      <c r="E118" s="35">
        <v>13.0</v>
      </c>
      <c r="F118" s="36">
        <v>14.4814258</v>
      </c>
    </row>
    <row r="119">
      <c r="A119" s="37" t="s">
        <v>21</v>
      </c>
      <c r="B119" s="35" t="s">
        <v>419</v>
      </c>
      <c r="C119" s="36">
        <v>2001.0</v>
      </c>
      <c r="D119" s="35">
        <v>1.0</v>
      </c>
      <c r="E119" s="35">
        <v>13.0</v>
      </c>
      <c r="F119" s="36">
        <v>21.6680581</v>
      </c>
    </row>
    <row r="120">
      <c r="A120" s="37" t="s">
        <v>22</v>
      </c>
      <c r="B120" s="35" t="s">
        <v>420</v>
      </c>
      <c r="C120" s="36">
        <v>2001.0</v>
      </c>
      <c r="D120" s="35">
        <v>1.0</v>
      </c>
      <c r="E120" s="35">
        <v>13.0</v>
      </c>
      <c r="F120" s="36">
        <v>3.4195421</v>
      </c>
    </row>
    <row r="121">
      <c r="A121" s="37" t="s">
        <v>23</v>
      </c>
      <c r="B121" s="35" t="s">
        <v>421</v>
      </c>
      <c r="C121" s="36">
        <v>2001.0</v>
      </c>
      <c r="D121" s="35">
        <v>1.0</v>
      </c>
      <c r="E121" s="35">
        <v>13.0</v>
      </c>
      <c r="F121" s="36">
        <v>15.2673266</v>
      </c>
    </row>
    <row r="122">
      <c r="A122" s="37" t="s">
        <v>24</v>
      </c>
      <c r="B122" s="35" t="s">
        <v>422</v>
      </c>
      <c r="C122" s="36">
        <v>2001.0</v>
      </c>
      <c r="D122" s="35">
        <v>1.0</v>
      </c>
      <c r="E122" s="35">
        <v>13.0</v>
      </c>
      <c r="F122" s="36">
        <v>14.9890443</v>
      </c>
    </row>
    <row r="123">
      <c r="A123" s="37" t="s">
        <v>25</v>
      </c>
      <c r="B123" s="35" t="s">
        <v>423</v>
      </c>
      <c r="C123" s="36">
        <v>2001.0</v>
      </c>
      <c r="D123" s="35">
        <v>1.0</v>
      </c>
      <c r="E123" s="35">
        <v>13.0</v>
      </c>
      <c r="F123" s="36">
        <v>23.6678943</v>
      </c>
    </row>
    <row r="124">
      <c r="A124" s="37" t="s">
        <v>26</v>
      </c>
      <c r="B124" s="35" t="s">
        <v>424</v>
      </c>
      <c r="C124" s="36">
        <v>2001.0</v>
      </c>
      <c r="D124" s="35">
        <v>1.0</v>
      </c>
      <c r="E124" s="35">
        <v>13.0</v>
      </c>
      <c r="F124" s="36">
        <v>13.017754</v>
      </c>
    </row>
    <row r="125">
      <c r="A125" s="37" t="s">
        <v>27</v>
      </c>
      <c r="B125" s="35" t="s">
        <v>426</v>
      </c>
      <c r="C125" s="36">
        <v>2001.0</v>
      </c>
      <c r="D125" s="35">
        <v>1.0</v>
      </c>
      <c r="E125" s="35">
        <v>13.0</v>
      </c>
      <c r="F125" s="36">
        <v>15.9698179</v>
      </c>
    </row>
    <row r="126">
      <c r="A126" s="37" t="s">
        <v>28</v>
      </c>
      <c r="B126" s="35" t="s">
        <v>425</v>
      </c>
      <c r="C126" s="36">
        <v>2001.0</v>
      </c>
      <c r="D126" s="35">
        <v>1.0</v>
      </c>
      <c r="E126" s="35">
        <v>13.0</v>
      </c>
      <c r="F126" s="36">
        <v>16.373008</v>
      </c>
    </row>
    <row r="127">
      <c r="A127" s="37" t="s">
        <v>29</v>
      </c>
      <c r="B127" s="35" t="s">
        <v>427</v>
      </c>
      <c r="C127" s="36">
        <v>2001.0</v>
      </c>
      <c r="D127" s="35">
        <v>1.0</v>
      </c>
      <c r="E127" s="35">
        <v>13.0</v>
      </c>
      <c r="F127" s="36">
        <v>24.3846601</v>
      </c>
    </row>
    <row r="128">
      <c r="A128" s="37" t="s">
        <v>30</v>
      </c>
      <c r="B128" s="35" t="s">
        <v>428</v>
      </c>
      <c r="C128" s="36">
        <v>2001.0</v>
      </c>
      <c r="D128" s="35">
        <v>1.0</v>
      </c>
      <c r="E128" s="35">
        <v>13.0</v>
      </c>
      <c r="F128" s="36">
        <v>16.8124863</v>
      </c>
    </row>
    <row r="129">
      <c r="A129" s="37" t="s">
        <v>31</v>
      </c>
      <c r="B129" s="35" t="s">
        <v>429</v>
      </c>
      <c r="C129" s="36">
        <v>2001.0</v>
      </c>
      <c r="D129" s="35">
        <v>1.0</v>
      </c>
      <c r="E129" s="35">
        <v>13.0</v>
      </c>
      <c r="F129" s="36">
        <v>19.7976406</v>
      </c>
    </row>
    <row r="130">
      <c r="A130" s="37" t="s">
        <v>32</v>
      </c>
      <c r="B130" s="35" t="s">
        <v>430</v>
      </c>
      <c r="C130" s="36">
        <v>2001.0</v>
      </c>
      <c r="D130" s="35">
        <v>1.0</v>
      </c>
      <c r="E130" s="35">
        <v>13.0</v>
      </c>
      <c r="F130" s="36">
        <v>18.0352355</v>
      </c>
    </row>
    <row r="131">
      <c r="A131" s="37" t="s">
        <v>33</v>
      </c>
      <c r="B131" s="35" t="s">
        <v>431</v>
      </c>
      <c r="C131" s="36">
        <v>2001.0</v>
      </c>
      <c r="D131" s="35">
        <v>1.0</v>
      </c>
      <c r="E131" s="35">
        <v>13.0</v>
      </c>
      <c r="F131" s="36">
        <v>8.55504208</v>
      </c>
    </row>
    <row r="132">
      <c r="A132" s="37" t="s">
        <v>34</v>
      </c>
      <c r="B132" s="35" t="s">
        <v>432</v>
      </c>
      <c r="C132" s="36">
        <v>2001.0</v>
      </c>
      <c r="D132" s="35">
        <v>1.0</v>
      </c>
      <c r="E132" s="35">
        <v>13.0</v>
      </c>
      <c r="F132" s="36">
        <v>10.1436847</v>
      </c>
    </row>
    <row r="133">
      <c r="A133" s="37" t="s">
        <v>35</v>
      </c>
      <c r="B133" s="35" t="s">
        <v>433</v>
      </c>
      <c r="C133" s="36">
        <v>2001.0</v>
      </c>
      <c r="D133" s="35">
        <v>1.0</v>
      </c>
      <c r="E133" s="35">
        <v>13.0</v>
      </c>
      <c r="F133" s="36">
        <v>25.0409351</v>
      </c>
    </row>
    <row r="134">
      <c r="A134" s="37" t="s">
        <v>3</v>
      </c>
      <c r="B134" s="35" t="s">
        <v>418</v>
      </c>
      <c r="C134" s="36">
        <v>2002.0</v>
      </c>
      <c r="D134" s="35">
        <v>1.0</v>
      </c>
      <c r="E134" s="35">
        <v>13.0</v>
      </c>
      <c r="F134" s="36">
        <v>14.6627062</v>
      </c>
    </row>
    <row r="135">
      <c r="A135" s="37" t="s">
        <v>4</v>
      </c>
      <c r="B135" s="35" t="s">
        <v>401</v>
      </c>
      <c r="C135" s="36">
        <v>2002.0</v>
      </c>
      <c r="D135" s="35">
        <v>1.0</v>
      </c>
      <c r="E135" s="35">
        <v>13.0</v>
      </c>
      <c r="F135" s="36">
        <v>15.9243276</v>
      </c>
    </row>
    <row r="136">
      <c r="A136" s="37" t="s">
        <v>5</v>
      </c>
      <c r="B136" s="35" t="s">
        <v>402</v>
      </c>
      <c r="C136" s="36">
        <v>2002.0</v>
      </c>
      <c r="D136" s="35">
        <v>1.0</v>
      </c>
      <c r="E136" s="35">
        <v>13.0</v>
      </c>
      <c r="F136" s="36">
        <v>10.693859</v>
      </c>
    </row>
    <row r="137">
      <c r="A137" s="37" t="s">
        <v>6</v>
      </c>
      <c r="B137" s="35" t="s">
        <v>403</v>
      </c>
      <c r="C137" s="36">
        <v>2002.0</v>
      </c>
      <c r="D137" s="35">
        <v>1.0</v>
      </c>
      <c r="E137" s="35">
        <v>13.0</v>
      </c>
      <c r="F137" s="36">
        <v>24.7299769</v>
      </c>
    </row>
    <row r="138">
      <c r="A138" s="37" t="s">
        <v>7</v>
      </c>
      <c r="B138" s="35" t="s">
        <v>404</v>
      </c>
      <c r="C138" s="36">
        <v>2002.0</v>
      </c>
      <c r="D138" s="35">
        <v>1.0</v>
      </c>
      <c r="E138" s="35">
        <v>13.0</v>
      </c>
      <c r="F138" s="36">
        <v>13.9218173</v>
      </c>
    </row>
    <row r="139">
      <c r="A139" s="37" t="s">
        <v>8</v>
      </c>
      <c r="B139" s="35" t="s">
        <v>408</v>
      </c>
      <c r="C139" s="36">
        <v>2002.0</v>
      </c>
      <c r="D139" s="35">
        <v>1.0</v>
      </c>
      <c r="E139" s="35">
        <v>13.0</v>
      </c>
      <c r="F139" s="36">
        <v>14.1449639</v>
      </c>
    </row>
    <row r="140">
      <c r="A140" s="37" t="s">
        <v>9</v>
      </c>
      <c r="B140" s="35" t="s">
        <v>409</v>
      </c>
      <c r="C140" s="36">
        <v>2002.0</v>
      </c>
      <c r="D140" s="35">
        <v>1.0</v>
      </c>
      <c r="E140" s="35">
        <v>13.0</v>
      </c>
      <c r="F140" s="36">
        <v>16.1822481</v>
      </c>
    </row>
    <row r="141">
      <c r="A141" s="37" t="s">
        <v>10</v>
      </c>
      <c r="B141" s="35" t="s">
        <v>407</v>
      </c>
      <c r="C141" s="36">
        <v>2002.0</v>
      </c>
      <c r="D141" s="35">
        <v>1.0</v>
      </c>
      <c r="E141" s="35">
        <v>13.0</v>
      </c>
      <c r="F141" s="36">
        <v>2.56869004</v>
      </c>
    </row>
    <row r="142">
      <c r="A142" s="37" t="s">
        <v>11</v>
      </c>
      <c r="B142" s="35" t="s">
        <v>406</v>
      </c>
      <c r="C142" s="36">
        <v>2002.0</v>
      </c>
      <c r="D142" s="35">
        <v>1.0</v>
      </c>
      <c r="E142" s="35">
        <v>13.0</v>
      </c>
      <c r="F142" s="36">
        <v>14.701782</v>
      </c>
    </row>
    <row r="143">
      <c r="A143" s="37" t="s">
        <v>12</v>
      </c>
      <c r="B143" s="35" t="s">
        <v>405</v>
      </c>
      <c r="C143" s="36">
        <v>2002.0</v>
      </c>
      <c r="D143" s="35">
        <v>1.0</v>
      </c>
      <c r="E143" s="35">
        <v>13.0</v>
      </c>
      <c r="F143" s="36">
        <v>14.9956543</v>
      </c>
    </row>
    <row r="144">
      <c r="A144" s="37" t="s">
        <v>13</v>
      </c>
      <c r="B144" s="35" t="s">
        <v>410</v>
      </c>
      <c r="C144" s="36">
        <v>2002.0</v>
      </c>
      <c r="D144" s="35">
        <v>1.0</v>
      </c>
      <c r="E144" s="35">
        <v>13.0</v>
      </c>
      <c r="F144" s="36">
        <v>13.3681126</v>
      </c>
    </row>
    <row r="145">
      <c r="A145" s="37" t="s">
        <v>14</v>
      </c>
      <c r="B145" s="35" t="s">
        <v>412</v>
      </c>
      <c r="C145" s="36">
        <v>2002.0</v>
      </c>
      <c r="D145" s="35">
        <v>1.0</v>
      </c>
      <c r="E145" s="35">
        <v>13.0</v>
      </c>
      <c r="F145" s="36">
        <v>19.3993939</v>
      </c>
    </row>
    <row r="146">
      <c r="A146" s="37" t="s">
        <v>15</v>
      </c>
      <c r="B146" s="35" t="s">
        <v>411</v>
      </c>
      <c r="C146" s="36">
        <v>2002.0</v>
      </c>
      <c r="D146" s="35">
        <v>1.0</v>
      </c>
      <c r="E146" s="35">
        <v>13.0</v>
      </c>
      <c r="F146" s="36">
        <v>13.3219745</v>
      </c>
    </row>
    <row r="147">
      <c r="A147" s="37" t="s">
        <v>16</v>
      </c>
      <c r="B147" s="35" t="s">
        <v>413</v>
      </c>
      <c r="C147" s="36">
        <v>2002.0</v>
      </c>
      <c r="D147" s="35">
        <v>1.0</v>
      </c>
      <c r="E147" s="35">
        <v>13.0</v>
      </c>
      <c r="F147" s="36">
        <v>11.930076</v>
      </c>
    </row>
    <row r="148">
      <c r="A148" s="37" t="s">
        <v>17</v>
      </c>
      <c r="B148" s="35" t="s">
        <v>414</v>
      </c>
      <c r="C148" s="36">
        <v>2002.0</v>
      </c>
      <c r="D148" s="35">
        <v>1.0</v>
      </c>
      <c r="E148" s="35">
        <v>13.0</v>
      </c>
      <c r="F148" s="36">
        <v>20.8718658</v>
      </c>
    </row>
    <row r="149">
      <c r="A149" s="37" t="s">
        <v>18</v>
      </c>
      <c r="B149" s="35" t="s">
        <v>415</v>
      </c>
      <c r="C149" s="36">
        <v>2002.0</v>
      </c>
      <c r="D149" s="35">
        <v>1.0</v>
      </c>
      <c r="E149" s="35">
        <v>13.0</v>
      </c>
      <c r="F149" s="36">
        <v>10.5350585</v>
      </c>
    </row>
    <row r="150">
      <c r="A150" s="37" t="s">
        <v>19</v>
      </c>
      <c r="B150" s="35" t="s">
        <v>416</v>
      </c>
      <c r="C150" s="36">
        <v>2002.0</v>
      </c>
      <c r="D150" s="35">
        <v>1.0</v>
      </c>
      <c r="E150" s="35">
        <v>13.0</v>
      </c>
      <c r="F150" s="36">
        <v>17.3347015</v>
      </c>
    </row>
    <row r="151">
      <c r="A151" s="37" t="s">
        <v>20</v>
      </c>
      <c r="B151" s="35" t="s">
        <v>417</v>
      </c>
      <c r="C151" s="36">
        <v>2002.0</v>
      </c>
      <c r="D151" s="35">
        <v>1.0</v>
      </c>
      <c r="E151" s="35">
        <v>13.0</v>
      </c>
      <c r="F151" s="36">
        <v>15.2142771</v>
      </c>
    </row>
    <row r="152">
      <c r="A152" s="37" t="s">
        <v>21</v>
      </c>
      <c r="B152" s="35" t="s">
        <v>419</v>
      </c>
      <c r="C152" s="36">
        <v>2002.0</v>
      </c>
      <c r="D152" s="35">
        <v>1.0</v>
      </c>
      <c r="E152" s="35">
        <v>13.0</v>
      </c>
      <c r="F152" s="36">
        <v>30.8191693</v>
      </c>
    </row>
    <row r="153">
      <c r="A153" s="37" t="s">
        <v>22</v>
      </c>
      <c r="B153" s="35" t="s">
        <v>420</v>
      </c>
      <c r="C153" s="36">
        <v>2002.0</v>
      </c>
      <c r="D153" s="35">
        <v>1.0</v>
      </c>
      <c r="E153" s="35">
        <v>13.0</v>
      </c>
      <c r="F153" s="36">
        <v>7.56765421</v>
      </c>
    </row>
    <row r="154">
      <c r="A154" s="37" t="s">
        <v>23</v>
      </c>
      <c r="B154" s="35" t="s">
        <v>421</v>
      </c>
      <c r="C154" s="36">
        <v>2002.0</v>
      </c>
      <c r="D154" s="35">
        <v>1.0</v>
      </c>
      <c r="E154" s="35">
        <v>13.0</v>
      </c>
      <c r="F154" s="36">
        <v>14.3617466</v>
      </c>
    </row>
    <row r="155">
      <c r="A155" s="37" t="s">
        <v>24</v>
      </c>
      <c r="B155" s="35" t="s">
        <v>422</v>
      </c>
      <c r="C155" s="36">
        <v>2002.0</v>
      </c>
      <c r="D155" s="35">
        <v>1.0</v>
      </c>
      <c r="E155" s="35">
        <v>13.0</v>
      </c>
      <c r="F155" s="36">
        <v>15.8932665</v>
      </c>
    </row>
    <row r="156">
      <c r="A156" s="37" t="s">
        <v>25</v>
      </c>
      <c r="B156" s="35" t="s">
        <v>423</v>
      </c>
      <c r="C156" s="36">
        <v>2002.0</v>
      </c>
      <c r="D156" s="35">
        <v>1.0</v>
      </c>
      <c r="E156" s="35">
        <v>13.0</v>
      </c>
      <c r="F156" s="36">
        <v>22.5757987</v>
      </c>
    </row>
    <row r="157">
      <c r="A157" s="37" t="s">
        <v>26</v>
      </c>
      <c r="B157" s="35" t="s">
        <v>424</v>
      </c>
      <c r="C157" s="36">
        <v>2002.0</v>
      </c>
      <c r="D157" s="35">
        <v>1.0</v>
      </c>
      <c r="E157" s="35">
        <v>13.0</v>
      </c>
      <c r="F157" s="36">
        <v>11.9153574</v>
      </c>
    </row>
    <row r="158">
      <c r="A158" s="37" t="s">
        <v>27</v>
      </c>
      <c r="B158" s="35" t="s">
        <v>426</v>
      </c>
      <c r="C158" s="36">
        <v>2002.0</v>
      </c>
      <c r="D158" s="35">
        <v>1.0</v>
      </c>
      <c r="E158" s="35">
        <v>13.0</v>
      </c>
      <c r="F158" s="36">
        <v>20.1659116</v>
      </c>
    </row>
    <row r="159">
      <c r="A159" s="37" t="s">
        <v>28</v>
      </c>
      <c r="B159" s="35" t="s">
        <v>425</v>
      </c>
      <c r="C159" s="36">
        <v>2002.0</v>
      </c>
      <c r="D159" s="35">
        <v>1.0</v>
      </c>
      <c r="E159" s="35">
        <v>13.0</v>
      </c>
      <c r="F159" s="36">
        <v>16.616759</v>
      </c>
    </row>
    <row r="160">
      <c r="A160" s="37" t="s">
        <v>29</v>
      </c>
      <c r="B160" s="35" t="s">
        <v>427</v>
      </c>
      <c r="C160" s="36">
        <v>2002.0</v>
      </c>
      <c r="D160" s="35">
        <v>1.0</v>
      </c>
      <c r="E160" s="35">
        <v>13.0</v>
      </c>
      <c r="F160" s="36">
        <v>22.9284254</v>
      </c>
    </row>
    <row r="161">
      <c r="A161" s="37" t="s">
        <v>30</v>
      </c>
      <c r="B161" s="35" t="s">
        <v>428</v>
      </c>
      <c r="C161" s="36">
        <v>2002.0</v>
      </c>
      <c r="D161" s="35">
        <v>1.0</v>
      </c>
      <c r="E161" s="35">
        <v>13.0</v>
      </c>
      <c r="F161" s="36">
        <v>18.3680542</v>
      </c>
    </row>
    <row r="162">
      <c r="A162" s="37" t="s">
        <v>31</v>
      </c>
      <c r="B162" s="35" t="s">
        <v>429</v>
      </c>
      <c r="C162" s="36">
        <v>2002.0</v>
      </c>
      <c r="D162" s="35">
        <v>1.0</v>
      </c>
      <c r="E162" s="35">
        <v>13.0</v>
      </c>
      <c r="F162" s="36">
        <v>18.8143241</v>
      </c>
    </row>
    <row r="163">
      <c r="A163" s="37" t="s">
        <v>32</v>
      </c>
      <c r="B163" s="35" t="s">
        <v>430</v>
      </c>
      <c r="C163" s="36">
        <v>2002.0</v>
      </c>
      <c r="D163" s="35">
        <v>1.0</v>
      </c>
      <c r="E163" s="35">
        <v>13.0</v>
      </c>
      <c r="F163" s="36">
        <v>17.3569974</v>
      </c>
    </row>
    <row r="164">
      <c r="A164" s="37" t="s">
        <v>33</v>
      </c>
      <c r="B164" s="35" t="s">
        <v>431</v>
      </c>
      <c r="C164" s="36">
        <v>2002.0</v>
      </c>
      <c r="D164" s="35">
        <v>1.0</v>
      </c>
      <c r="E164" s="35">
        <v>13.0</v>
      </c>
      <c r="F164" s="36">
        <v>8.22835407</v>
      </c>
    </row>
    <row r="165">
      <c r="A165" s="37" t="s">
        <v>34</v>
      </c>
      <c r="B165" s="35" t="s">
        <v>432</v>
      </c>
      <c r="C165" s="36">
        <v>2002.0</v>
      </c>
      <c r="D165" s="35">
        <v>1.0</v>
      </c>
      <c r="E165" s="35">
        <v>13.0</v>
      </c>
      <c r="F165" s="36">
        <v>16.2995083</v>
      </c>
    </row>
    <row r="166">
      <c r="A166" s="37" t="s">
        <v>35</v>
      </c>
      <c r="B166" s="35" t="s">
        <v>433</v>
      </c>
      <c r="C166" s="36">
        <v>2002.0</v>
      </c>
      <c r="D166" s="35">
        <v>1.0</v>
      </c>
      <c r="E166" s="35">
        <v>13.0</v>
      </c>
      <c r="F166" s="36">
        <v>29.2038891</v>
      </c>
    </row>
    <row r="167">
      <c r="A167" s="37" t="s">
        <v>3</v>
      </c>
      <c r="B167" s="35" t="s">
        <v>418</v>
      </c>
      <c r="C167" s="36">
        <v>2003.0</v>
      </c>
      <c r="D167" s="35">
        <v>1.0</v>
      </c>
      <c r="E167" s="35">
        <v>13.0</v>
      </c>
      <c r="F167" s="36">
        <v>14.7030666</v>
      </c>
    </row>
    <row r="168">
      <c r="A168" s="37" t="s">
        <v>4</v>
      </c>
      <c r="B168" s="35" t="s">
        <v>401</v>
      </c>
      <c r="C168" s="36">
        <v>2003.0</v>
      </c>
      <c r="D168" s="35">
        <v>1.0</v>
      </c>
      <c r="E168" s="35">
        <v>13.0</v>
      </c>
      <c r="F168" s="36">
        <v>18.8363047</v>
      </c>
    </row>
    <row r="169">
      <c r="A169" s="37" t="s">
        <v>5</v>
      </c>
      <c r="B169" s="35" t="s">
        <v>402</v>
      </c>
      <c r="C169" s="36">
        <v>2003.0</v>
      </c>
      <c r="D169" s="35">
        <v>1.0</v>
      </c>
      <c r="E169" s="35">
        <v>13.0</v>
      </c>
      <c r="F169" s="36">
        <v>7.03579395</v>
      </c>
    </row>
    <row r="170">
      <c r="A170" s="37" t="s">
        <v>6</v>
      </c>
      <c r="B170" s="35" t="s">
        <v>403</v>
      </c>
      <c r="C170" s="36">
        <v>2003.0</v>
      </c>
      <c r="D170" s="35">
        <v>1.0</v>
      </c>
      <c r="E170" s="35">
        <v>13.0</v>
      </c>
      <c r="F170" s="36">
        <v>21.7351323</v>
      </c>
    </row>
    <row r="171">
      <c r="A171" s="37" t="s">
        <v>7</v>
      </c>
      <c r="B171" s="35" t="s">
        <v>404</v>
      </c>
      <c r="C171" s="36">
        <v>2003.0</v>
      </c>
      <c r="D171" s="35">
        <v>1.0</v>
      </c>
      <c r="E171" s="35">
        <v>13.0</v>
      </c>
      <c r="F171" s="36">
        <v>15.2548711</v>
      </c>
    </row>
    <row r="172">
      <c r="A172" s="37" t="s">
        <v>8</v>
      </c>
      <c r="B172" s="35" t="s">
        <v>408</v>
      </c>
      <c r="C172" s="36">
        <v>2003.0</v>
      </c>
      <c r="D172" s="35">
        <v>1.0</v>
      </c>
      <c r="E172" s="35">
        <v>13.0</v>
      </c>
      <c r="F172" s="36">
        <v>12.2957811</v>
      </c>
    </row>
    <row r="173">
      <c r="A173" s="37" t="s">
        <v>9</v>
      </c>
      <c r="B173" s="35" t="s">
        <v>409</v>
      </c>
      <c r="C173" s="36">
        <v>2003.0</v>
      </c>
      <c r="D173" s="35">
        <v>1.0</v>
      </c>
      <c r="E173" s="35">
        <v>13.0</v>
      </c>
      <c r="F173" s="36">
        <v>18.9849948</v>
      </c>
    </row>
    <row r="174">
      <c r="A174" s="37" t="s">
        <v>10</v>
      </c>
      <c r="B174" s="35" t="s">
        <v>407</v>
      </c>
      <c r="C174" s="36">
        <v>2003.0</v>
      </c>
      <c r="D174" s="35">
        <v>1.0</v>
      </c>
      <c r="E174" s="35">
        <v>13.0</v>
      </c>
      <c r="F174" s="36">
        <v>3.43838183</v>
      </c>
    </row>
    <row r="175">
      <c r="A175" s="37" t="s">
        <v>11</v>
      </c>
      <c r="B175" s="35" t="s">
        <v>406</v>
      </c>
      <c r="C175" s="36">
        <v>2003.0</v>
      </c>
      <c r="D175" s="35">
        <v>1.0</v>
      </c>
      <c r="E175" s="35">
        <v>13.0</v>
      </c>
      <c r="F175" s="36">
        <v>18.3346972</v>
      </c>
    </row>
    <row r="176">
      <c r="A176" s="37" t="s">
        <v>12</v>
      </c>
      <c r="B176" s="35" t="s">
        <v>405</v>
      </c>
      <c r="C176" s="36">
        <v>2003.0</v>
      </c>
      <c r="D176" s="35">
        <v>1.0</v>
      </c>
      <c r="E176" s="35">
        <v>13.0</v>
      </c>
      <c r="F176" s="36">
        <v>15.1749715</v>
      </c>
    </row>
    <row r="177">
      <c r="A177" s="37" t="s">
        <v>13</v>
      </c>
      <c r="B177" s="35" t="s">
        <v>410</v>
      </c>
      <c r="C177" s="36">
        <v>2003.0</v>
      </c>
      <c r="D177" s="35">
        <v>1.0</v>
      </c>
      <c r="E177" s="35">
        <v>13.0</v>
      </c>
      <c r="F177" s="36">
        <v>14.7893795</v>
      </c>
    </row>
    <row r="178">
      <c r="A178" s="37" t="s">
        <v>14</v>
      </c>
      <c r="B178" s="35" t="s">
        <v>412</v>
      </c>
      <c r="C178" s="36">
        <v>2003.0</v>
      </c>
      <c r="D178" s="35">
        <v>1.0</v>
      </c>
      <c r="E178" s="35">
        <v>13.0</v>
      </c>
      <c r="F178" s="36">
        <v>18.6750338</v>
      </c>
    </row>
    <row r="179">
      <c r="A179" s="37" t="s">
        <v>15</v>
      </c>
      <c r="B179" s="35" t="s">
        <v>411</v>
      </c>
      <c r="C179" s="36">
        <v>2003.0</v>
      </c>
      <c r="D179" s="35">
        <v>1.0</v>
      </c>
      <c r="E179" s="35">
        <v>13.0</v>
      </c>
      <c r="F179" s="36">
        <v>10.6371995</v>
      </c>
    </row>
    <row r="180">
      <c r="A180" s="37" t="s">
        <v>16</v>
      </c>
      <c r="B180" s="35" t="s">
        <v>413</v>
      </c>
      <c r="C180" s="36">
        <v>2003.0</v>
      </c>
      <c r="D180" s="35">
        <v>1.0</v>
      </c>
      <c r="E180" s="35">
        <v>13.0</v>
      </c>
      <c r="F180" s="36">
        <v>12.7280063</v>
      </c>
    </row>
    <row r="181">
      <c r="A181" s="37" t="s">
        <v>17</v>
      </c>
      <c r="B181" s="35" t="s">
        <v>414</v>
      </c>
      <c r="C181" s="36">
        <v>2003.0</v>
      </c>
      <c r="D181" s="35">
        <v>1.0</v>
      </c>
      <c r="E181" s="35">
        <v>13.0</v>
      </c>
      <c r="F181" s="36">
        <v>20.7658078</v>
      </c>
    </row>
    <row r="182">
      <c r="A182" s="37" t="s">
        <v>18</v>
      </c>
      <c r="B182" s="35" t="s">
        <v>415</v>
      </c>
      <c r="C182" s="36">
        <v>2003.0</v>
      </c>
      <c r="D182" s="35">
        <v>1.0</v>
      </c>
      <c r="E182" s="35">
        <v>13.0</v>
      </c>
      <c r="F182" s="36">
        <v>11.334688</v>
      </c>
    </row>
    <row r="183">
      <c r="A183" s="37" t="s">
        <v>19</v>
      </c>
      <c r="B183" s="35" t="s">
        <v>416</v>
      </c>
      <c r="C183" s="36">
        <v>2003.0</v>
      </c>
      <c r="D183" s="35">
        <v>1.0</v>
      </c>
      <c r="E183" s="35">
        <v>13.0</v>
      </c>
      <c r="F183" s="36">
        <v>17.3410758</v>
      </c>
    </row>
    <row r="184">
      <c r="A184" s="37" t="s">
        <v>20</v>
      </c>
      <c r="B184" s="35" t="s">
        <v>417</v>
      </c>
      <c r="C184" s="36">
        <v>2003.0</v>
      </c>
      <c r="D184" s="35">
        <v>1.0</v>
      </c>
      <c r="E184" s="35">
        <v>13.0</v>
      </c>
      <c r="F184" s="36">
        <v>15.8646252</v>
      </c>
    </row>
    <row r="185">
      <c r="A185" s="37" t="s">
        <v>21</v>
      </c>
      <c r="B185" s="35" t="s">
        <v>419</v>
      </c>
      <c r="C185" s="36">
        <v>2003.0</v>
      </c>
      <c r="D185" s="35">
        <v>1.0</v>
      </c>
      <c r="E185" s="35">
        <v>13.0</v>
      </c>
      <c r="F185" s="36">
        <v>27.2860389</v>
      </c>
    </row>
    <row r="186">
      <c r="A186" s="37" t="s">
        <v>22</v>
      </c>
      <c r="B186" s="35" t="s">
        <v>420</v>
      </c>
      <c r="C186" s="36">
        <v>2003.0</v>
      </c>
      <c r="D186" s="35">
        <v>1.0</v>
      </c>
      <c r="E186" s="35">
        <v>13.0</v>
      </c>
      <c r="F186" s="36">
        <v>12.0567181</v>
      </c>
    </row>
    <row r="187">
      <c r="A187" s="37" t="s">
        <v>23</v>
      </c>
      <c r="B187" s="35" t="s">
        <v>421</v>
      </c>
      <c r="C187" s="36">
        <v>2003.0</v>
      </c>
      <c r="D187" s="35">
        <v>1.0</v>
      </c>
      <c r="E187" s="35">
        <v>13.0</v>
      </c>
      <c r="F187" s="36">
        <v>12.8330218</v>
      </c>
    </row>
    <row r="188">
      <c r="A188" s="37" t="s">
        <v>24</v>
      </c>
      <c r="B188" s="35" t="s">
        <v>422</v>
      </c>
      <c r="C188" s="36">
        <v>2003.0</v>
      </c>
      <c r="D188" s="35">
        <v>1.0</v>
      </c>
      <c r="E188" s="35">
        <v>13.0</v>
      </c>
      <c r="F188" s="36">
        <v>16.5084514</v>
      </c>
    </row>
    <row r="189">
      <c r="A189" s="37" t="s">
        <v>25</v>
      </c>
      <c r="B189" s="35" t="s">
        <v>423</v>
      </c>
      <c r="C189" s="36">
        <v>2003.0</v>
      </c>
      <c r="D189" s="35">
        <v>1.0</v>
      </c>
      <c r="E189" s="35">
        <v>13.0</v>
      </c>
      <c r="F189" s="36">
        <v>21.210421</v>
      </c>
    </row>
    <row r="190">
      <c r="A190" s="37" t="s">
        <v>26</v>
      </c>
      <c r="B190" s="35" t="s">
        <v>424</v>
      </c>
      <c r="C190" s="36">
        <v>2003.0</v>
      </c>
      <c r="D190" s="35">
        <v>1.0</v>
      </c>
      <c r="E190" s="35">
        <v>13.0</v>
      </c>
      <c r="F190" s="36">
        <v>11.2926297</v>
      </c>
    </row>
    <row r="191">
      <c r="A191" s="37" t="s">
        <v>27</v>
      </c>
      <c r="B191" s="35" t="s">
        <v>426</v>
      </c>
      <c r="C191" s="36">
        <v>2003.0</v>
      </c>
      <c r="D191" s="35">
        <v>1.0</v>
      </c>
      <c r="E191" s="35">
        <v>13.0</v>
      </c>
      <c r="F191" s="36">
        <v>19.7211154</v>
      </c>
    </row>
    <row r="192">
      <c r="A192" s="37" t="s">
        <v>28</v>
      </c>
      <c r="B192" s="35" t="s">
        <v>425</v>
      </c>
      <c r="C192" s="36">
        <v>2003.0</v>
      </c>
      <c r="D192" s="35">
        <v>1.0</v>
      </c>
      <c r="E192" s="35">
        <v>13.0</v>
      </c>
      <c r="F192" s="36">
        <v>16.9693887</v>
      </c>
    </row>
    <row r="193">
      <c r="A193" s="37" t="s">
        <v>29</v>
      </c>
      <c r="B193" s="35" t="s">
        <v>427</v>
      </c>
      <c r="C193" s="36">
        <v>2003.0</v>
      </c>
      <c r="D193" s="35">
        <v>1.0</v>
      </c>
      <c r="E193" s="35">
        <v>13.0</v>
      </c>
      <c r="F193" s="36">
        <v>20.3307043</v>
      </c>
    </row>
    <row r="194">
      <c r="A194" s="37" t="s">
        <v>30</v>
      </c>
      <c r="B194" s="35" t="s">
        <v>428</v>
      </c>
      <c r="C194" s="36">
        <v>2003.0</v>
      </c>
      <c r="D194" s="35">
        <v>1.0</v>
      </c>
      <c r="E194" s="35">
        <v>13.0</v>
      </c>
      <c r="F194" s="36">
        <v>18.325555</v>
      </c>
    </row>
    <row r="195">
      <c r="A195" s="37" t="s">
        <v>31</v>
      </c>
      <c r="B195" s="35" t="s">
        <v>429</v>
      </c>
      <c r="C195" s="36">
        <v>2003.0</v>
      </c>
      <c r="D195" s="35">
        <v>1.0</v>
      </c>
      <c r="E195" s="35">
        <v>13.0</v>
      </c>
      <c r="F195" s="36">
        <v>18.9125808</v>
      </c>
    </row>
    <row r="196">
      <c r="A196" s="37" t="s">
        <v>32</v>
      </c>
      <c r="B196" s="35" t="s">
        <v>430</v>
      </c>
      <c r="C196" s="36">
        <v>2003.0</v>
      </c>
      <c r="D196" s="35">
        <v>1.0</v>
      </c>
      <c r="E196" s="35">
        <v>13.0</v>
      </c>
      <c r="F196" s="36">
        <v>13.6464966</v>
      </c>
    </row>
    <row r="197">
      <c r="A197" s="37" t="s">
        <v>33</v>
      </c>
      <c r="B197" s="35" t="s">
        <v>431</v>
      </c>
      <c r="C197" s="36">
        <v>2003.0</v>
      </c>
      <c r="D197" s="35">
        <v>1.0</v>
      </c>
      <c r="E197" s="35">
        <v>13.0</v>
      </c>
      <c r="F197" s="36">
        <v>7.97627683</v>
      </c>
    </row>
    <row r="198">
      <c r="A198" s="37" t="s">
        <v>34</v>
      </c>
      <c r="B198" s="35" t="s">
        <v>432</v>
      </c>
      <c r="C198" s="36">
        <v>2003.0</v>
      </c>
      <c r="D198" s="35">
        <v>1.0</v>
      </c>
      <c r="E198" s="35">
        <v>13.0</v>
      </c>
      <c r="F198" s="36">
        <v>15.3207079</v>
      </c>
    </row>
    <row r="199">
      <c r="A199" s="37" t="s">
        <v>35</v>
      </c>
      <c r="B199" s="35" t="s">
        <v>433</v>
      </c>
      <c r="C199" s="36">
        <v>2003.0</v>
      </c>
      <c r="D199" s="35">
        <v>1.0</v>
      </c>
      <c r="E199" s="35">
        <v>13.0</v>
      </c>
      <c r="F199" s="36">
        <v>31.3945084</v>
      </c>
    </row>
    <row r="200">
      <c r="A200" s="37" t="s">
        <v>3</v>
      </c>
      <c r="B200" s="35" t="s">
        <v>418</v>
      </c>
      <c r="C200" s="36">
        <v>2004.0</v>
      </c>
      <c r="D200" s="35">
        <v>1.0</v>
      </c>
      <c r="E200" s="35">
        <v>13.0</v>
      </c>
      <c r="F200" s="36">
        <v>14.6736322</v>
      </c>
    </row>
    <row r="201">
      <c r="A201" s="37" t="s">
        <v>4</v>
      </c>
      <c r="B201" s="35" t="s">
        <v>401</v>
      </c>
      <c r="C201" s="36">
        <v>2004.0</v>
      </c>
      <c r="D201" s="35">
        <v>1.0</v>
      </c>
      <c r="E201" s="35">
        <v>13.0</v>
      </c>
      <c r="F201" s="36">
        <v>21.5139367</v>
      </c>
    </row>
    <row r="202">
      <c r="A202" s="37" t="s">
        <v>5</v>
      </c>
      <c r="B202" s="35" t="s">
        <v>402</v>
      </c>
      <c r="C202" s="36">
        <v>2004.0</v>
      </c>
      <c r="D202" s="35">
        <v>1.0</v>
      </c>
      <c r="E202" s="35">
        <v>13.0</v>
      </c>
      <c r="F202" s="36">
        <v>8.25015035</v>
      </c>
    </row>
    <row r="203">
      <c r="A203" s="37" t="s">
        <v>6</v>
      </c>
      <c r="B203" s="35" t="s">
        <v>403</v>
      </c>
      <c r="C203" s="36">
        <v>2004.0</v>
      </c>
      <c r="D203" s="35">
        <v>1.0</v>
      </c>
      <c r="E203" s="35">
        <v>13.0</v>
      </c>
      <c r="F203" s="36">
        <v>24.1870627</v>
      </c>
    </row>
    <row r="204">
      <c r="A204" s="37" t="s">
        <v>7</v>
      </c>
      <c r="B204" s="35" t="s">
        <v>404</v>
      </c>
      <c r="C204" s="36">
        <v>2004.0</v>
      </c>
      <c r="D204" s="35">
        <v>1.0</v>
      </c>
      <c r="E204" s="35">
        <v>13.0</v>
      </c>
      <c r="F204" s="36">
        <v>12.8292793</v>
      </c>
    </row>
    <row r="205">
      <c r="A205" s="37" t="s">
        <v>8</v>
      </c>
      <c r="B205" s="35" t="s">
        <v>408</v>
      </c>
      <c r="C205" s="36">
        <v>2004.0</v>
      </c>
      <c r="D205" s="35">
        <v>1.0</v>
      </c>
      <c r="E205" s="35">
        <v>13.0</v>
      </c>
      <c r="F205" s="36">
        <v>13.4749711</v>
      </c>
    </row>
    <row r="206">
      <c r="A206" s="37" t="s">
        <v>9</v>
      </c>
      <c r="B206" s="35" t="s">
        <v>409</v>
      </c>
      <c r="C206" s="36">
        <v>2004.0</v>
      </c>
      <c r="D206" s="35">
        <v>1.0</v>
      </c>
      <c r="E206" s="35">
        <v>13.0</v>
      </c>
      <c r="F206" s="36">
        <v>17.5131655</v>
      </c>
    </row>
    <row r="207">
      <c r="A207" s="37" t="s">
        <v>10</v>
      </c>
      <c r="B207" s="35" t="s">
        <v>407</v>
      </c>
      <c r="C207" s="36">
        <v>2004.0</v>
      </c>
      <c r="D207" s="35">
        <v>1.0</v>
      </c>
      <c r="E207" s="35">
        <v>13.0</v>
      </c>
      <c r="F207" s="36">
        <v>3.01852936</v>
      </c>
    </row>
    <row r="208">
      <c r="A208" s="37" t="s">
        <v>11</v>
      </c>
      <c r="B208" s="35" t="s">
        <v>406</v>
      </c>
      <c r="C208" s="36">
        <v>2004.0</v>
      </c>
      <c r="D208" s="35">
        <v>1.0</v>
      </c>
      <c r="E208" s="35">
        <v>13.0</v>
      </c>
      <c r="F208" s="36">
        <v>21.1027723</v>
      </c>
    </row>
    <row r="209">
      <c r="A209" s="37" t="s">
        <v>12</v>
      </c>
      <c r="B209" s="35" t="s">
        <v>405</v>
      </c>
      <c r="C209" s="36">
        <v>2004.0</v>
      </c>
      <c r="D209" s="35">
        <v>1.0</v>
      </c>
      <c r="E209" s="35">
        <v>13.0</v>
      </c>
      <c r="F209" s="36">
        <v>13.1477646</v>
      </c>
    </row>
    <row r="210">
      <c r="A210" s="37" t="s">
        <v>13</v>
      </c>
      <c r="B210" s="35" t="s">
        <v>410</v>
      </c>
      <c r="C210" s="36">
        <v>2004.0</v>
      </c>
      <c r="D210" s="35">
        <v>1.0</v>
      </c>
      <c r="E210" s="35">
        <v>13.0</v>
      </c>
      <c r="F210" s="36">
        <v>15.4675422</v>
      </c>
    </row>
    <row r="211">
      <c r="A211" s="37" t="s">
        <v>14</v>
      </c>
      <c r="B211" s="35" t="s">
        <v>412</v>
      </c>
      <c r="C211" s="36">
        <v>2004.0</v>
      </c>
      <c r="D211" s="35">
        <v>1.0</v>
      </c>
      <c r="E211" s="35">
        <v>13.0</v>
      </c>
      <c r="F211" s="36">
        <v>20.2119965</v>
      </c>
    </row>
    <row r="212">
      <c r="A212" s="37" t="s">
        <v>15</v>
      </c>
      <c r="B212" s="35" t="s">
        <v>411</v>
      </c>
      <c r="C212" s="36">
        <v>2004.0</v>
      </c>
      <c r="D212" s="35">
        <v>1.0</v>
      </c>
      <c r="E212" s="35">
        <v>13.0</v>
      </c>
      <c r="F212" s="36">
        <v>11.0410257</v>
      </c>
    </row>
    <row r="213">
      <c r="A213" s="37" t="s">
        <v>16</v>
      </c>
      <c r="B213" s="35" t="s">
        <v>413</v>
      </c>
      <c r="C213" s="36">
        <v>2004.0</v>
      </c>
      <c r="D213" s="35">
        <v>1.0</v>
      </c>
      <c r="E213" s="35">
        <v>13.0</v>
      </c>
      <c r="F213" s="36">
        <v>11.5808342</v>
      </c>
    </row>
    <row r="214">
      <c r="A214" s="37" t="s">
        <v>17</v>
      </c>
      <c r="B214" s="35" t="s">
        <v>414</v>
      </c>
      <c r="C214" s="36">
        <v>2004.0</v>
      </c>
      <c r="D214" s="35">
        <v>1.0</v>
      </c>
      <c r="E214" s="35">
        <v>13.0</v>
      </c>
      <c r="F214" s="36">
        <v>19.3892361</v>
      </c>
    </row>
    <row r="215">
      <c r="A215" s="37" t="s">
        <v>18</v>
      </c>
      <c r="B215" s="35" t="s">
        <v>415</v>
      </c>
      <c r="C215" s="36">
        <v>2004.0</v>
      </c>
      <c r="D215" s="35">
        <v>1.0</v>
      </c>
      <c r="E215" s="35">
        <v>13.0</v>
      </c>
      <c r="F215" s="36">
        <v>11.6437286</v>
      </c>
    </row>
    <row r="216">
      <c r="A216" s="37" t="s">
        <v>19</v>
      </c>
      <c r="B216" s="35" t="s">
        <v>416</v>
      </c>
      <c r="C216" s="36">
        <v>2004.0</v>
      </c>
      <c r="D216" s="35">
        <v>1.0</v>
      </c>
      <c r="E216" s="35">
        <v>13.0</v>
      </c>
      <c r="F216" s="36">
        <v>18.6233221</v>
      </c>
    </row>
    <row r="217">
      <c r="A217" s="37" t="s">
        <v>20</v>
      </c>
      <c r="B217" s="35" t="s">
        <v>417</v>
      </c>
      <c r="C217" s="36">
        <v>2004.0</v>
      </c>
      <c r="D217" s="35">
        <v>1.0</v>
      </c>
      <c r="E217" s="35">
        <v>13.0</v>
      </c>
      <c r="F217" s="36">
        <v>15.8907014</v>
      </c>
    </row>
    <row r="218">
      <c r="A218" s="37" t="s">
        <v>21</v>
      </c>
      <c r="B218" s="35" t="s">
        <v>419</v>
      </c>
      <c r="C218" s="36">
        <v>2004.0</v>
      </c>
      <c r="D218" s="35">
        <v>1.0</v>
      </c>
      <c r="E218" s="35">
        <v>13.0</v>
      </c>
      <c r="F218" s="36">
        <v>28.3676238</v>
      </c>
    </row>
    <row r="219">
      <c r="A219" s="37" t="s">
        <v>22</v>
      </c>
      <c r="B219" s="35" t="s">
        <v>420</v>
      </c>
      <c r="C219" s="36">
        <v>2004.0</v>
      </c>
      <c r="D219" s="35">
        <v>1.0</v>
      </c>
      <c r="E219" s="35">
        <v>13.0</v>
      </c>
      <c r="F219" s="36">
        <v>10.4604903</v>
      </c>
    </row>
    <row r="220">
      <c r="A220" s="37" t="s">
        <v>23</v>
      </c>
      <c r="B220" s="35" t="s">
        <v>421</v>
      </c>
      <c r="C220" s="36">
        <v>2004.0</v>
      </c>
      <c r="D220" s="35">
        <v>1.0</v>
      </c>
      <c r="E220" s="35">
        <v>13.0</v>
      </c>
      <c r="F220" s="36">
        <v>12.4676491</v>
      </c>
    </row>
    <row r="221">
      <c r="A221" s="37" t="s">
        <v>24</v>
      </c>
      <c r="B221" s="35" t="s">
        <v>422</v>
      </c>
      <c r="C221" s="36">
        <v>2004.0</v>
      </c>
      <c r="D221" s="35">
        <v>1.0</v>
      </c>
      <c r="E221" s="35">
        <v>13.0</v>
      </c>
      <c r="F221" s="36">
        <v>15.5726299</v>
      </c>
    </row>
    <row r="222">
      <c r="A222" s="37" t="s">
        <v>25</v>
      </c>
      <c r="B222" s="35" t="s">
        <v>423</v>
      </c>
      <c r="C222" s="36">
        <v>2004.0</v>
      </c>
      <c r="D222" s="35">
        <v>1.0</v>
      </c>
      <c r="E222" s="35">
        <v>13.0</v>
      </c>
      <c r="F222" s="36">
        <v>23.3936468</v>
      </c>
    </row>
    <row r="223">
      <c r="A223" s="37" t="s">
        <v>26</v>
      </c>
      <c r="B223" s="35" t="s">
        <v>424</v>
      </c>
      <c r="C223" s="36">
        <v>2004.0</v>
      </c>
      <c r="D223" s="35">
        <v>1.0</v>
      </c>
      <c r="E223" s="35">
        <v>13.0</v>
      </c>
      <c r="F223" s="36">
        <v>12.7065646</v>
      </c>
    </row>
    <row r="224">
      <c r="A224" s="37" t="s">
        <v>27</v>
      </c>
      <c r="B224" s="35" t="s">
        <v>426</v>
      </c>
      <c r="C224" s="36">
        <v>2004.0</v>
      </c>
      <c r="D224" s="35">
        <v>1.0</v>
      </c>
      <c r="E224" s="35">
        <v>13.0</v>
      </c>
      <c r="F224" s="36">
        <v>18.3532561</v>
      </c>
    </row>
    <row r="225">
      <c r="A225" s="37" t="s">
        <v>28</v>
      </c>
      <c r="B225" s="35" t="s">
        <v>425</v>
      </c>
      <c r="C225" s="36">
        <v>2004.0</v>
      </c>
      <c r="D225" s="35">
        <v>1.0</v>
      </c>
      <c r="E225" s="35">
        <v>13.0</v>
      </c>
      <c r="F225" s="36">
        <v>16.343235</v>
      </c>
    </row>
    <row r="226">
      <c r="A226" s="37" t="s">
        <v>29</v>
      </c>
      <c r="B226" s="35" t="s">
        <v>427</v>
      </c>
      <c r="C226" s="36">
        <v>2004.0</v>
      </c>
      <c r="D226" s="35">
        <v>1.0</v>
      </c>
      <c r="E226" s="35">
        <v>13.0</v>
      </c>
      <c r="F226" s="36">
        <v>22.4479699</v>
      </c>
    </row>
    <row r="227">
      <c r="A227" s="37" t="s">
        <v>30</v>
      </c>
      <c r="B227" s="35" t="s">
        <v>428</v>
      </c>
      <c r="C227" s="36">
        <v>2004.0</v>
      </c>
      <c r="D227" s="35">
        <v>1.0</v>
      </c>
      <c r="E227" s="35">
        <v>13.0</v>
      </c>
      <c r="F227" s="36">
        <v>18.7828143</v>
      </c>
    </row>
    <row r="228">
      <c r="A228" s="37" t="s">
        <v>31</v>
      </c>
      <c r="B228" s="35" t="s">
        <v>429</v>
      </c>
      <c r="C228" s="36">
        <v>2004.0</v>
      </c>
      <c r="D228" s="35">
        <v>1.0</v>
      </c>
      <c r="E228" s="35">
        <v>13.0</v>
      </c>
      <c r="F228" s="36">
        <v>20.1375735</v>
      </c>
    </row>
    <row r="229">
      <c r="A229" s="37" t="s">
        <v>32</v>
      </c>
      <c r="B229" s="35" t="s">
        <v>430</v>
      </c>
      <c r="C229" s="36">
        <v>2004.0</v>
      </c>
      <c r="D229" s="35">
        <v>1.0</v>
      </c>
      <c r="E229" s="35">
        <v>13.0</v>
      </c>
      <c r="F229" s="36">
        <v>14.2050499</v>
      </c>
    </row>
    <row r="230">
      <c r="A230" s="37" t="s">
        <v>33</v>
      </c>
      <c r="B230" s="35" t="s">
        <v>431</v>
      </c>
      <c r="C230" s="36">
        <v>2004.0</v>
      </c>
      <c r="D230" s="35">
        <v>1.0</v>
      </c>
      <c r="E230" s="35">
        <v>13.0</v>
      </c>
      <c r="F230" s="36">
        <v>8.1715333</v>
      </c>
    </row>
    <row r="231">
      <c r="A231" s="37" t="s">
        <v>34</v>
      </c>
      <c r="B231" s="35" t="s">
        <v>432</v>
      </c>
      <c r="C231" s="36">
        <v>2004.0</v>
      </c>
      <c r="D231" s="35">
        <v>1.0</v>
      </c>
      <c r="E231" s="35">
        <v>13.0</v>
      </c>
      <c r="F231" s="36">
        <v>14.3780264</v>
      </c>
    </row>
    <row r="232">
      <c r="A232" s="37" t="s">
        <v>35</v>
      </c>
      <c r="B232" s="35" t="s">
        <v>433</v>
      </c>
      <c r="C232" s="36">
        <v>2004.0</v>
      </c>
      <c r="D232" s="35">
        <v>1.0</v>
      </c>
      <c r="E232" s="35">
        <v>13.0</v>
      </c>
      <c r="F232" s="36">
        <v>29.6715684</v>
      </c>
    </row>
    <row r="233">
      <c r="A233" s="37" t="s">
        <v>3</v>
      </c>
      <c r="B233" s="35" t="s">
        <v>418</v>
      </c>
      <c r="C233" s="36">
        <v>2005.0</v>
      </c>
      <c r="D233" s="35">
        <v>1.0</v>
      </c>
      <c r="E233" s="35">
        <v>13.0</v>
      </c>
      <c r="F233" s="36">
        <v>15.4417467</v>
      </c>
    </row>
    <row r="234">
      <c r="A234" s="37" t="s">
        <v>4</v>
      </c>
      <c r="B234" s="35" t="s">
        <v>401</v>
      </c>
      <c r="C234" s="36">
        <v>2005.0</v>
      </c>
      <c r="D234" s="35">
        <v>1.0</v>
      </c>
      <c r="E234" s="35">
        <v>13.0</v>
      </c>
      <c r="F234" s="36">
        <v>19.9045692</v>
      </c>
    </row>
    <row r="235">
      <c r="A235" s="37" t="s">
        <v>5</v>
      </c>
      <c r="B235" s="35" t="s">
        <v>402</v>
      </c>
      <c r="C235" s="36">
        <v>2005.0</v>
      </c>
      <c r="D235" s="35">
        <v>1.0</v>
      </c>
      <c r="E235" s="35">
        <v>13.0</v>
      </c>
      <c r="F235" s="36">
        <v>7.28765208</v>
      </c>
    </row>
    <row r="236">
      <c r="A236" s="37" t="s">
        <v>6</v>
      </c>
      <c r="B236" s="35" t="s">
        <v>403</v>
      </c>
      <c r="C236" s="36">
        <v>2005.0</v>
      </c>
      <c r="D236" s="35">
        <v>1.0</v>
      </c>
      <c r="E236" s="35">
        <v>13.0</v>
      </c>
      <c r="F236" s="36">
        <v>32.1146005</v>
      </c>
    </row>
    <row r="237">
      <c r="A237" s="37" t="s">
        <v>7</v>
      </c>
      <c r="B237" s="35" t="s">
        <v>404</v>
      </c>
      <c r="C237" s="36">
        <v>2005.0</v>
      </c>
      <c r="D237" s="35">
        <v>1.0</v>
      </c>
      <c r="E237" s="35">
        <v>13.0</v>
      </c>
      <c r="F237" s="36">
        <v>17.8938196</v>
      </c>
    </row>
    <row r="238">
      <c r="A238" s="37" t="s">
        <v>8</v>
      </c>
      <c r="B238" s="35" t="s">
        <v>408</v>
      </c>
      <c r="C238" s="36">
        <v>2005.0</v>
      </c>
      <c r="D238" s="35">
        <v>1.0</v>
      </c>
      <c r="E238" s="35">
        <v>13.0</v>
      </c>
      <c r="F238" s="36">
        <v>13.7526179</v>
      </c>
    </row>
    <row r="239">
      <c r="A239" s="37" t="s">
        <v>9</v>
      </c>
      <c r="B239" s="35" t="s">
        <v>409</v>
      </c>
      <c r="C239" s="36">
        <v>2005.0</v>
      </c>
      <c r="D239" s="35">
        <v>1.0</v>
      </c>
      <c r="E239" s="35">
        <v>13.0</v>
      </c>
      <c r="F239" s="36">
        <v>16.2550451</v>
      </c>
    </row>
    <row r="240">
      <c r="A240" s="37" t="s">
        <v>10</v>
      </c>
      <c r="B240" s="35" t="s">
        <v>407</v>
      </c>
      <c r="C240" s="36">
        <v>2005.0</v>
      </c>
      <c r="D240" s="35">
        <v>1.0</v>
      </c>
      <c r="E240" s="35">
        <v>13.0</v>
      </c>
      <c r="F240" s="36">
        <v>2.77608065</v>
      </c>
    </row>
    <row r="241">
      <c r="A241" s="37" t="s">
        <v>11</v>
      </c>
      <c r="B241" s="35" t="s">
        <v>406</v>
      </c>
      <c r="C241" s="36">
        <v>2005.0</v>
      </c>
      <c r="D241" s="35">
        <v>1.0</v>
      </c>
      <c r="E241" s="35">
        <v>13.0</v>
      </c>
      <c r="F241" s="36">
        <v>20.9788041</v>
      </c>
    </row>
    <row r="242">
      <c r="A242" s="37" t="s">
        <v>12</v>
      </c>
      <c r="B242" s="35" t="s">
        <v>405</v>
      </c>
      <c r="C242" s="36">
        <v>2005.0</v>
      </c>
      <c r="D242" s="35">
        <v>1.0</v>
      </c>
      <c r="E242" s="35">
        <v>13.0</v>
      </c>
      <c r="F242" s="36">
        <v>13.9337173</v>
      </c>
    </row>
    <row r="243">
      <c r="A243" s="37" t="s">
        <v>13</v>
      </c>
      <c r="B243" s="35" t="s">
        <v>410</v>
      </c>
      <c r="C243" s="36">
        <v>2005.0</v>
      </c>
      <c r="D243" s="35">
        <v>1.0</v>
      </c>
      <c r="E243" s="35">
        <v>13.0</v>
      </c>
      <c r="F243" s="36">
        <v>18.4536723</v>
      </c>
    </row>
    <row r="244">
      <c r="A244" s="37" t="s">
        <v>14</v>
      </c>
      <c r="B244" s="35" t="s">
        <v>412</v>
      </c>
      <c r="C244" s="36">
        <v>2005.0</v>
      </c>
      <c r="D244" s="35">
        <v>1.0</v>
      </c>
      <c r="E244" s="35">
        <v>13.0</v>
      </c>
      <c r="F244" s="36">
        <v>20.690291</v>
      </c>
    </row>
    <row r="245">
      <c r="A245" s="37" t="s">
        <v>15</v>
      </c>
      <c r="B245" s="35" t="s">
        <v>411</v>
      </c>
      <c r="C245" s="36">
        <v>2005.0</v>
      </c>
      <c r="D245" s="35">
        <v>1.0</v>
      </c>
      <c r="E245" s="35">
        <v>13.0</v>
      </c>
      <c r="F245" s="36">
        <v>9.49979995</v>
      </c>
    </row>
    <row r="246">
      <c r="A246" s="37" t="s">
        <v>16</v>
      </c>
      <c r="B246" s="35" t="s">
        <v>413</v>
      </c>
      <c r="C246" s="36">
        <v>2005.0</v>
      </c>
      <c r="D246" s="35">
        <v>1.0</v>
      </c>
      <c r="E246" s="35">
        <v>13.0</v>
      </c>
      <c r="F246" s="36">
        <v>15.4024545</v>
      </c>
    </row>
    <row r="247">
      <c r="A247" s="37" t="s">
        <v>17</v>
      </c>
      <c r="B247" s="35" t="s">
        <v>414</v>
      </c>
      <c r="C247" s="36">
        <v>2005.0</v>
      </c>
      <c r="D247" s="35">
        <v>1.0</v>
      </c>
      <c r="E247" s="35">
        <v>13.0</v>
      </c>
      <c r="F247" s="36">
        <v>19.8117377</v>
      </c>
    </row>
    <row r="248">
      <c r="A248" s="37" t="s">
        <v>18</v>
      </c>
      <c r="B248" s="35" t="s">
        <v>415</v>
      </c>
      <c r="C248" s="36">
        <v>2005.0</v>
      </c>
      <c r="D248" s="35">
        <v>1.0</v>
      </c>
      <c r="E248" s="35">
        <v>13.0</v>
      </c>
      <c r="F248" s="36">
        <v>11.2631973</v>
      </c>
    </row>
    <row r="249">
      <c r="A249" s="37" t="s">
        <v>19</v>
      </c>
      <c r="B249" s="35" t="s">
        <v>416</v>
      </c>
      <c r="C249" s="36">
        <v>2005.0</v>
      </c>
      <c r="D249" s="35">
        <v>1.0</v>
      </c>
      <c r="E249" s="35">
        <v>13.0</v>
      </c>
      <c r="F249" s="36">
        <v>22.1014755</v>
      </c>
    </row>
    <row r="250">
      <c r="A250" s="37" t="s">
        <v>20</v>
      </c>
      <c r="B250" s="35" t="s">
        <v>417</v>
      </c>
      <c r="C250" s="36">
        <v>2005.0</v>
      </c>
      <c r="D250" s="35">
        <v>1.0</v>
      </c>
      <c r="E250" s="35">
        <v>13.0</v>
      </c>
      <c r="F250" s="36">
        <v>14.8281034</v>
      </c>
    </row>
    <row r="251">
      <c r="A251" s="37" t="s">
        <v>21</v>
      </c>
      <c r="B251" s="35" t="s">
        <v>419</v>
      </c>
      <c r="C251" s="36">
        <v>2005.0</v>
      </c>
      <c r="D251" s="35">
        <v>1.0</v>
      </c>
      <c r="E251" s="35">
        <v>13.0</v>
      </c>
      <c r="F251" s="36">
        <v>29.238391</v>
      </c>
    </row>
    <row r="252">
      <c r="A252" s="37" t="s">
        <v>22</v>
      </c>
      <c r="B252" s="35" t="s">
        <v>420</v>
      </c>
      <c r="C252" s="36">
        <v>2005.0</v>
      </c>
      <c r="D252" s="35">
        <v>1.0</v>
      </c>
      <c r="E252" s="35">
        <v>13.0</v>
      </c>
      <c r="F252" s="36">
        <v>12.7157856</v>
      </c>
    </row>
    <row r="253">
      <c r="A253" s="37" t="s">
        <v>23</v>
      </c>
      <c r="B253" s="35" t="s">
        <v>421</v>
      </c>
      <c r="C253" s="36">
        <v>2005.0</v>
      </c>
      <c r="D253" s="35">
        <v>1.0</v>
      </c>
      <c r="E253" s="35">
        <v>13.0</v>
      </c>
      <c r="F253" s="36">
        <v>16.3198336</v>
      </c>
    </row>
    <row r="254">
      <c r="A254" s="37" t="s">
        <v>24</v>
      </c>
      <c r="B254" s="35" t="s">
        <v>422</v>
      </c>
      <c r="C254" s="36">
        <v>2005.0</v>
      </c>
      <c r="D254" s="35">
        <v>1.0</v>
      </c>
      <c r="E254" s="35">
        <v>13.0</v>
      </c>
      <c r="F254" s="36">
        <v>14.9743404</v>
      </c>
    </row>
    <row r="255">
      <c r="A255" s="37" t="s">
        <v>25</v>
      </c>
      <c r="B255" s="35" t="s">
        <v>423</v>
      </c>
      <c r="C255" s="36">
        <v>2005.0</v>
      </c>
      <c r="D255" s="35">
        <v>1.0</v>
      </c>
      <c r="E255" s="35">
        <v>13.0</v>
      </c>
      <c r="F255" s="36">
        <v>22.4531137</v>
      </c>
    </row>
    <row r="256">
      <c r="A256" s="37" t="s">
        <v>26</v>
      </c>
      <c r="B256" s="35" t="s">
        <v>424</v>
      </c>
      <c r="C256" s="36">
        <v>2005.0</v>
      </c>
      <c r="D256" s="35">
        <v>1.0</v>
      </c>
      <c r="E256" s="35">
        <v>13.0</v>
      </c>
      <c r="F256" s="36">
        <v>14.9978458</v>
      </c>
    </row>
    <row r="257">
      <c r="A257" s="37" t="s">
        <v>27</v>
      </c>
      <c r="B257" s="35" t="s">
        <v>426</v>
      </c>
      <c r="C257" s="36">
        <v>2005.0</v>
      </c>
      <c r="D257" s="35">
        <v>1.0</v>
      </c>
      <c r="E257" s="35">
        <v>13.0</v>
      </c>
      <c r="F257" s="36">
        <v>21.7446819</v>
      </c>
    </row>
    <row r="258">
      <c r="A258" s="37" t="s">
        <v>28</v>
      </c>
      <c r="B258" s="35" t="s">
        <v>425</v>
      </c>
      <c r="C258" s="36">
        <v>2005.0</v>
      </c>
      <c r="D258" s="35">
        <v>1.0</v>
      </c>
      <c r="E258" s="35">
        <v>13.0</v>
      </c>
      <c r="F258" s="36">
        <v>18.5747313</v>
      </c>
    </row>
    <row r="259">
      <c r="A259" s="37" t="s">
        <v>29</v>
      </c>
      <c r="B259" s="35" t="s">
        <v>427</v>
      </c>
      <c r="C259" s="36">
        <v>2005.0</v>
      </c>
      <c r="D259" s="35">
        <v>1.0</v>
      </c>
      <c r="E259" s="35">
        <v>13.0</v>
      </c>
      <c r="F259" s="36">
        <v>25.36458</v>
      </c>
    </row>
    <row r="260">
      <c r="A260" s="37" t="s">
        <v>30</v>
      </c>
      <c r="B260" s="35" t="s">
        <v>428</v>
      </c>
      <c r="C260" s="36">
        <v>2005.0</v>
      </c>
      <c r="D260" s="35">
        <v>1.0</v>
      </c>
      <c r="E260" s="35">
        <v>13.0</v>
      </c>
      <c r="F260" s="36">
        <v>20.4111629</v>
      </c>
    </row>
    <row r="261">
      <c r="A261" s="37" t="s">
        <v>31</v>
      </c>
      <c r="B261" s="35" t="s">
        <v>429</v>
      </c>
      <c r="C261" s="36">
        <v>2005.0</v>
      </c>
      <c r="D261" s="35">
        <v>1.0</v>
      </c>
      <c r="E261" s="35">
        <v>13.0</v>
      </c>
      <c r="F261" s="36">
        <v>19.8215797</v>
      </c>
    </row>
    <row r="262">
      <c r="A262" s="37" t="s">
        <v>32</v>
      </c>
      <c r="B262" s="35" t="s">
        <v>430</v>
      </c>
      <c r="C262" s="36">
        <v>2005.0</v>
      </c>
      <c r="D262" s="35">
        <v>1.0</v>
      </c>
      <c r="E262" s="35">
        <v>13.0</v>
      </c>
      <c r="F262" s="36">
        <v>14.1958552</v>
      </c>
    </row>
    <row r="263">
      <c r="A263" s="37" t="s">
        <v>33</v>
      </c>
      <c r="B263" s="35" t="s">
        <v>431</v>
      </c>
      <c r="C263" s="36">
        <v>2005.0</v>
      </c>
      <c r="D263" s="35">
        <v>1.0</v>
      </c>
      <c r="E263" s="35">
        <v>13.0</v>
      </c>
      <c r="F263" s="36">
        <v>8.55846704</v>
      </c>
    </row>
    <row r="264">
      <c r="A264" s="37" t="s">
        <v>34</v>
      </c>
      <c r="B264" s="35" t="s">
        <v>432</v>
      </c>
      <c r="C264" s="36">
        <v>2005.0</v>
      </c>
      <c r="D264" s="35">
        <v>1.0</v>
      </c>
      <c r="E264" s="35">
        <v>13.0</v>
      </c>
      <c r="F264" s="36">
        <v>14.9360106</v>
      </c>
    </row>
    <row r="265">
      <c r="A265" s="37" t="s">
        <v>35</v>
      </c>
      <c r="B265" s="35" t="s">
        <v>433</v>
      </c>
      <c r="C265" s="36">
        <v>2005.0</v>
      </c>
      <c r="D265" s="35">
        <v>1.0</v>
      </c>
      <c r="E265" s="35">
        <v>13.0</v>
      </c>
      <c r="F265" s="36">
        <v>29.8894303</v>
      </c>
    </row>
    <row r="266">
      <c r="A266" s="37" t="s">
        <v>3</v>
      </c>
      <c r="B266" s="35" t="s">
        <v>418</v>
      </c>
      <c r="C266" s="36">
        <v>2006.0</v>
      </c>
      <c r="D266" s="35">
        <v>1.0</v>
      </c>
      <c r="E266" s="35">
        <v>13.0</v>
      </c>
      <c r="F266" s="36">
        <v>15.8240923</v>
      </c>
    </row>
    <row r="267">
      <c r="A267" s="37" t="s">
        <v>4</v>
      </c>
      <c r="B267" s="35" t="s">
        <v>401</v>
      </c>
      <c r="C267" s="36">
        <v>2006.0</v>
      </c>
      <c r="D267" s="35">
        <v>1.0</v>
      </c>
      <c r="E267" s="35">
        <v>13.0</v>
      </c>
      <c r="F267" s="36">
        <v>18.3806552</v>
      </c>
    </row>
    <row r="268">
      <c r="A268" s="37" t="s">
        <v>5</v>
      </c>
      <c r="B268" s="35" t="s">
        <v>402</v>
      </c>
      <c r="C268" s="36">
        <v>2006.0</v>
      </c>
      <c r="D268" s="35">
        <v>1.0</v>
      </c>
      <c r="E268" s="35">
        <v>13.0</v>
      </c>
      <c r="F268" s="36">
        <v>7.54968206</v>
      </c>
    </row>
    <row r="269">
      <c r="A269" s="37" t="s">
        <v>6</v>
      </c>
      <c r="B269" s="35" t="s">
        <v>403</v>
      </c>
      <c r="C269" s="36">
        <v>2006.0</v>
      </c>
      <c r="D269" s="35">
        <v>1.0</v>
      </c>
      <c r="E269" s="35">
        <v>13.0</v>
      </c>
      <c r="F269" s="36">
        <v>23.2589111</v>
      </c>
    </row>
    <row r="270">
      <c r="A270" s="37" t="s">
        <v>7</v>
      </c>
      <c r="B270" s="35" t="s">
        <v>404</v>
      </c>
      <c r="C270" s="36">
        <v>2006.0</v>
      </c>
      <c r="D270" s="35">
        <v>1.0</v>
      </c>
      <c r="E270" s="35">
        <v>13.0</v>
      </c>
      <c r="F270" s="36">
        <v>17.4291828</v>
      </c>
    </row>
    <row r="271">
      <c r="A271" s="37" t="s">
        <v>8</v>
      </c>
      <c r="B271" s="35" t="s">
        <v>408</v>
      </c>
      <c r="C271" s="36">
        <v>2006.0</v>
      </c>
      <c r="D271" s="35">
        <v>1.0</v>
      </c>
      <c r="E271" s="35">
        <v>13.0</v>
      </c>
      <c r="F271" s="36">
        <v>12.3200319</v>
      </c>
    </row>
    <row r="272">
      <c r="A272" s="37" t="s">
        <v>9</v>
      </c>
      <c r="B272" s="35" t="s">
        <v>409</v>
      </c>
      <c r="C272" s="36">
        <v>2006.0</v>
      </c>
      <c r="D272" s="35">
        <v>1.0</v>
      </c>
      <c r="E272" s="35">
        <v>13.0</v>
      </c>
      <c r="F272" s="36">
        <v>19.5703708</v>
      </c>
    </row>
    <row r="273">
      <c r="A273" s="37" t="s">
        <v>10</v>
      </c>
      <c r="B273" s="35" t="s">
        <v>407</v>
      </c>
      <c r="C273" s="36">
        <v>2006.0</v>
      </c>
      <c r="D273" s="35">
        <v>1.0</v>
      </c>
      <c r="E273" s="35">
        <v>13.0</v>
      </c>
      <c r="F273" s="36">
        <v>7.42266387</v>
      </c>
    </row>
    <row r="274">
      <c r="A274" s="37" t="s">
        <v>11</v>
      </c>
      <c r="B274" s="35" t="s">
        <v>406</v>
      </c>
      <c r="C274" s="36">
        <v>2006.0</v>
      </c>
      <c r="D274" s="35">
        <v>1.0</v>
      </c>
      <c r="E274" s="35">
        <v>13.0</v>
      </c>
      <c r="F274" s="36">
        <v>23.1543561</v>
      </c>
    </row>
    <row r="275">
      <c r="A275" s="37" t="s">
        <v>12</v>
      </c>
      <c r="B275" s="35" t="s">
        <v>405</v>
      </c>
      <c r="C275" s="36">
        <v>2006.0</v>
      </c>
      <c r="D275" s="35">
        <v>1.0</v>
      </c>
      <c r="E275" s="35">
        <v>13.0</v>
      </c>
      <c r="F275" s="36">
        <v>13.314678</v>
      </c>
    </row>
    <row r="276">
      <c r="A276" s="37" t="s">
        <v>13</v>
      </c>
      <c r="B276" s="35" t="s">
        <v>410</v>
      </c>
      <c r="C276" s="36">
        <v>2006.0</v>
      </c>
      <c r="D276" s="35">
        <v>1.0</v>
      </c>
      <c r="E276" s="35">
        <v>13.0</v>
      </c>
      <c r="F276" s="36">
        <v>19.1330503</v>
      </c>
    </row>
    <row r="277">
      <c r="A277" s="37" t="s">
        <v>14</v>
      </c>
      <c r="B277" s="35" t="s">
        <v>412</v>
      </c>
      <c r="C277" s="36">
        <v>2006.0</v>
      </c>
      <c r="D277" s="35">
        <v>1.0</v>
      </c>
      <c r="E277" s="35">
        <v>13.0</v>
      </c>
      <c r="F277" s="36">
        <v>19.7341472</v>
      </c>
    </row>
    <row r="278">
      <c r="A278" s="37" t="s">
        <v>15</v>
      </c>
      <c r="B278" s="35" t="s">
        <v>411</v>
      </c>
      <c r="C278" s="36">
        <v>2006.0</v>
      </c>
      <c r="D278" s="35">
        <v>1.0</v>
      </c>
      <c r="E278" s="35">
        <v>13.0</v>
      </c>
      <c r="F278" s="36">
        <v>9.61601974</v>
      </c>
    </row>
    <row r="279">
      <c r="A279" s="37" t="s">
        <v>16</v>
      </c>
      <c r="B279" s="35" t="s">
        <v>413</v>
      </c>
      <c r="C279" s="36">
        <v>2006.0</v>
      </c>
      <c r="D279" s="35">
        <v>1.0</v>
      </c>
      <c r="E279" s="35">
        <v>13.0</v>
      </c>
      <c r="F279" s="36">
        <v>15.0252625</v>
      </c>
    </row>
    <row r="280">
      <c r="A280" s="37" t="s">
        <v>17</v>
      </c>
      <c r="B280" s="35" t="s">
        <v>414</v>
      </c>
      <c r="C280" s="36">
        <v>2006.0</v>
      </c>
      <c r="D280" s="35">
        <v>1.0</v>
      </c>
      <c r="E280" s="35">
        <v>13.0</v>
      </c>
      <c r="F280" s="36">
        <v>20.6510712</v>
      </c>
    </row>
    <row r="281">
      <c r="A281" s="37" t="s">
        <v>18</v>
      </c>
      <c r="B281" s="35" t="s">
        <v>415</v>
      </c>
      <c r="C281" s="36">
        <v>2006.0</v>
      </c>
      <c r="D281" s="35">
        <v>1.0</v>
      </c>
      <c r="E281" s="35">
        <v>13.0</v>
      </c>
      <c r="F281" s="36">
        <v>12.4192473</v>
      </c>
    </row>
    <row r="282">
      <c r="A282" s="37" t="s">
        <v>19</v>
      </c>
      <c r="B282" s="35" t="s">
        <v>416</v>
      </c>
      <c r="C282" s="36">
        <v>2006.0</v>
      </c>
      <c r="D282" s="35">
        <v>1.0</v>
      </c>
      <c r="E282" s="35">
        <v>13.0</v>
      </c>
      <c r="F282" s="36">
        <v>22.8586871</v>
      </c>
    </row>
    <row r="283">
      <c r="A283" s="37" t="s">
        <v>20</v>
      </c>
      <c r="B283" s="35" t="s">
        <v>417</v>
      </c>
      <c r="C283" s="36">
        <v>2006.0</v>
      </c>
      <c r="D283" s="35">
        <v>1.0</v>
      </c>
      <c r="E283" s="35">
        <v>13.0</v>
      </c>
      <c r="F283" s="36">
        <v>19.3381663</v>
      </c>
    </row>
    <row r="284">
      <c r="A284" s="37" t="s">
        <v>21</v>
      </c>
      <c r="B284" s="35" t="s">
        <v>419</v>
      </c>
      <c r="C284" s="36">
        <v>2006.0</v>
      </c>
      <c r="D284" s="35">
        <v>1.0</v>
      </c>
      <c r="E284" s="35">
        <v>13.0</v>
      </c>
      <c r="F284" s="36">
        <v>29.1592549</v>
      </c>
    </row>
    <row r="285">
      <c r="A285" s="37" t="s">
        <v>22</v>
      </c>
      <c r="B285" s="35" t="s">
        <v>420</v>
      </c>
      <c r="C285" s="36">
        <v>2006.0</v>
      </c>
      <c r="D285" s="35">
        <v>1.0</v>
      </c>
      <c r="E285" s="35">
        <v>13.0</v>
      </c>
      <c r="F285" s="36">
        <v>12.4584289</v>
      </c>
    </row>
    <row r="286">
      <c r="A286" s="37" t="s">
        <v>23</v>
      </c>
      <c r="B286" s="35" t="s">
        <v>421</v>
      </c>
      <c r="C286" s="36">
        <v>2006.0</v>
      </c>
      <c r="D286" s="35">
        <v>1.0</v>
      </c>
      <c r="E286" s="35">
        <v>13.0</v>
      </c>
      <c r="F286" s="36">
        <v>15.3413519</v>
      </c>
    </row>
    <row r="287">
      <c r="A287" s="37" t="s">
        <v>24</v>
      </c>
      <c r="B287" s="35" t="s">
        <v>422</v>
      </c>
      <c r="C287" s="36">
        <v>2006.0</v>
      </c>
      <c r="D287" s="35">
        <v>1.0</v>
      </c>
      <c r="E287" s="35">
        <v>13.0</v>
      </c>
      <c r="F287" s="36">
        <v>15.0517216</v>
      </c>
    </row>
    <row r="288">
      <c r="A288" s="37" t="s">
        <v>25</v>
      </c>
      <c r="B288" s="35" t="s">
        <v>423</v>
      </c>
      <c r="C288" s="36">
        <v>2006.0</v>
      </c>
      <c r="D288" s="35">
        <v>1.0</v>
      </c>
      <c r="E288" s="35">
        <v>13.0</v>
      </c>
      <c r="F288" s="36">
        <v>21.2373877</v>
      </c>
    </row>
    <row r="289">
      <c r="A289" s="37" t="s">
        <v>26</v>
      </c>
      <c r="B289" s="35" t="s">
        <v>424</v>
      </c>
      <c r="C289" s="36">
        <v>2006.0</v>
      </c>
      <c r="D289" s="35">
        <v>1.0</v>
      </c>
      <c r="E289" s="35">
        <v>13.0</v>
      </c>
      <c r="F289" s="36">
        <v>16.3098701</v>
      </c>
    </row>
    <row r="290">
      <c r="A290" s="37" t="s">
        <v>27</v>
      </c>
      <c r="B290" s="35" t="s">
        <v>426</v>
      </c>
      <c r="C290" s="36">
        <v>2006.0</v>
      </c>
      <c r="D290" s="35">
        <v>1.0</v>
      </c>
      <c r="E290" s="35">
        <v>13.0</v>
      </c>
      <c r="F290" s="36">
        <v>18.3940443</v>
      </c>
    </row>
    <row r="291">
      <c r="A291" s="37" t="s">
        <v>28</v>
      </c>
      <c r="B291" s="35" t="s">
        <v>425</v>
      </c>
      <c r="C291" s="36">
        <v>2006.0</v>
      </c>
      <c r="D291" s="35">
        <v>1.0</v>
      </c>
      <c r="E291" s="35">
        <v>13.0</v>
      </c>
      <c r="F291" s="36">
        <v>21.1614956</v>
      </c>
    </row>
    <row r="292">
      <c r="A292" s="37" t="s">
        <v>29</v>
      </c>
      <c r="B292" s="35" t="s">
        <v>427</v>
      </c>
      <c r="C292" s="36">
        <v>2006.0</v>
      </c>
      <c r="D292" s="35">
        <v>1.0</v>
      </c>
      <c r="E292" s="35">
        <v>13.0</v>
      </c>
      <c r="F292" s="36">
        <v>28.729727</v>
      </c>
    </row>
    <row r="293">
      <c r="A293" s="37" t="s">
        <v>30</v>
      </c>
      <c r="B293" s="35" t="s">
        <v>428</v>
      </c>
      <c r="C293" s="36">
        <v>2006.0</v>
      </c>
      <c r="D293" s="35">
        <v>1.0</v>
      </c>
      <c r="E293" s="35">
        <v>13.0</v>
      </c>
      <c r="F293" s="36">
        <v>23.2542128</v>
      </c>
    </row>
    <row r="294">
      <c r="A294" s="37" t="s">
        <v>31</v>
      </c>
      <c r="B294" s="35" t="s">
        <v>429</v>
      </c>
      <c r="C294" s="36">
        <v>2006.0</v>
      </c>
      <c r="D294" s="35">
        <v>1.0</v>
      </c>
      <c r="E294" s="35">
        <v>13.0</v>
      </c>
      <c r="F294" s="36">
        <v>20.2411515</v>
      </c>
    </row>
    <row r="295">
      <c r="A295" s="37" t="s">
        <v>32</v>
      </c>
      <c r="B295" s="35" t="s">
        <v>430</v>
      </c>
      <c r="C295" s="36">
        <v>2006.0</v>
      </c>
      <c r="D295" s="35">
        <v>1.0</v>
      </c>
      <c r="E295" s="35">
        <v>13.0</v>
      </c>
      <c r="F295" s="36">
        <v>15.1833138</v>
      </c>
    </row>
    <row r="296">
      <c r="A296" s="37" t="s">
        <v>33</v>
      </c>
      <c r="B296" s="35" t="s">
        <v>431</v>
      </c>
      <c r="C296" s="36">
        <v>2006.0</v>
      </c>
      <c r="D296" s="35">
        <v>1.0</v>
      </c>
      <c r="E296" s="35">
        <v>13.0</v>
      </c>
      <c r="F296" s="36">
        <v>9.05069459</v>
      </c>
    </row>
    <row r="297">
      <c r="A297" s="37" t="s">
        <v>34</v>
      </c>
      <c r="B297" s="35" t="s">
        <v>432</v>
      </c>
      <c r="C297" s="36">
        <v>2006.0</v>
      </c>
      <c r="D297" s="35">
        <v>1.0</v>
      </c>
      <c r="E297" s="35">
        <v>13.0</v>
      </c>
      <c r="F297" s="36">
        <v>14.1558334</v>
      </c>
    </row>
    <row r="298">
      <c r="A298" s="37" t="s">
        <v>35</v>
      </c>
      <c r="B298" s="35" t="s">
        <v>433</v>
      </c>
      <c r="C298" s="36">
        <v>2006.0</v>
      </c>
      <c r="D298" s="35">
        <v>1.0</v>
      </c>
      <c r="E298" s="35">
        <v>13.0</v>
      </c>
      <c r="F298" s="36">
        <v>20.0655568</v>
      </c>
    </row>
    <row r="299">
      <c r="A299" s="37" t="s">
        <v>3</v>
      </c>
      <c r="B299" s="35" t="s">
        <v>418</v>
      </c>
      <c r="C299" s="36">
        <v>2007.0</v>
      </c>
      <c r="D299" s="35">
        <v>1.0</v>
      </c>
      <c r="E299" s="35">
        <v>13.0</v>
      </c>
      <c r="F299" s="36">
        <v>14.3451158</v>
      </c>
    </row>
    <row r="300">
      <c r="A300" s="37" t="s">
        <v>4</v>
      </c>
      <c r="B300" s="35" t="s">
        <v>401</v>
      </c>
      <c r="C300" s="36">
        <v>2007.0</v>
      </c>
      <c r="D300" s="35">
        <v>1.0</v>
      </c>
      <c r="E300" s="35">
        <v>13.0</v>
      </c>
      <c r="F300" s="36">
        <v>16.4285708</v>
      </c>
    </row>
    <row r="301">
      <c r="A301" s="37" t="s">
        <v>5</v>
      </c>
      <c r="B301" s="35" t="s">
        <v>402</v>
      </c>
      <c r="C301" s="36">
        <v>2007.0</v>
      </c>
      <c r="D301" s="35">
        <v>1.0</v>
      </c>
      <c r="E301" s="35">
        <v>13.0</v>
      </c>
      <c r="F301" s="36">
        <v>4.77604069</v>
      </c>
    </row>
    <row r="302">
      <c r="A302" s="37" t="s">
        <v>6</v>
      </c>
      <c r="B302" s="35" t="s">
        <v>403</v>
      </c>
      <c r="C302" s="36">
        <v>2007.0</v>
      </c>
      <c r="D302" s="35">
        <v>1.0</v>
      </c>
      <c r="E302" s="35">
        <v>13.0</v>
      </c>
      <c r="F302" s="36">
        <v>33.9098608</v>
      </c>
    </row>
    <row r="303">
      <c r="A303" s="37" t="s">
        <v>7</v>
      </c>
      <c r="B303" s="35" t="s">
        <v>404</v>
      </c>
      <c r="C303" s="36">
        <v>2007.0</v>
      </c>
      <c r="D303" s="35">
        <v>1.0</v>
      </c>
      <c r="E303" s="35">
        <v>13.0</v>
      </c>
      <c r="F303" s="36">
        <v>14.6783742</v>
      </c>
    </row>
    <row r="304">
      <c r="A304" s="37" t="s">
        <v>8</v>
      </c>
      <c r="B304" s="35" t="s">
        <v>408</v>
      </c>
      <c r="C304" s="36">
        <v>2007.0</v>
      </c>
      <c r="D304" s="35">
        <v>1.0</v>
      </c>
      <c r="E304" s="35">
        <v>13.0</v>
      </c>
      <c r="F304" s="36">
        <v>11.8099218</v>
      </c>
    </row>
    <row r="305">
      <c r="A305" s="37" t="s">
        <v>9</v>
      </c>
      <c r="B305" s="35" t="s">
        <v>409</v>
      </c>
      <c r="C305" s="36">
        <v>2007.0</v>
      </c>
      <c r="D305" s="35">
        <v>1.0</v>
      </c>
      <c r="E305" s="35">
        <v>13.0</v>
      </c>
      <c r="F305" s="36">
        <v>21.0531551</v>
      </c>
    </row>
    <row r="306">
      <c r="A306" s="37" t="s">
        <v>10</v>
      </c>
      <c r="B306" s="35" t="s">
        <v>407</v>
      </c>
      <c r="C306" s="36">
        <v>2007.0</v>
      </c>
      <c r="D306" s="35">
        <v>1.0</v>
      </c>
      <c r="E306" s="35">
        <v>13.0</v>
      </c>
      <c r="F306" s="36">
        <v>2.24833149</v>
      </c>
    </row>
    <row r="307">
      <c r="A307" s="37" t="s">
        <v>11</v>
      </c>
      <c r="B307" s="35" t="s">
        <v>406</v>
      </c>
      <c r="C307" s="36">
        <v>2007.0</v>
      </c>
      <c r="D307" s="35">
        <v>1.0</v>
      </c>
      <c r="E307" s="35">
        <v>13.0</v>
      </c>
      <c r="F307" s="36">
        <v>14.7164711</v>
      </c>
    </row>
    <row r="308">
      <c r="A308" s="37" t="s">
        <v>12</v>
      </c>
      <c r="B308" s="35" t="s">
        <v>405</v>
      </c>
      <c r="C308" s="36">
        <v>2007.0</v>
      </c>
      <c r="D308" s="35">
        <v>1.0</v>
      </c>
      <c r="E308" s="35">
        <v>13.0</v>
      </c>
      <c r="F308" s="36">
        <v>10.5043545</v>
      </c>
    </row>
    <row r="309">
      <c r="A309" s="37" t="s">
        <v>13</v>
      </c>
      <c r="B309" s="35" t="s">
        <v>410</v>
      </c>
      <c r="C309" s="36">
        <v>2007.0</v>
      </c>
      <c r="D309" s="35">
        <v>1.0</v>
      </c>
      <c r="E309" s="35">
        <v>13.0</v>
      </c>
      <c r="F309" s="36">
        <v>22.3961075</v>
      </c>
    </row>
    <row r="310">
      <c r="A310" s="37" t="s">
        <v>14</v>
      </c>
      <c r="B310" s="35" t="s">
        <v>412</v>
      </c>
      <c r="C310" s="36">
        <v>2007.0</v>
      </c>
      <c r="D310" s="35">
        <v>1.0</v>
      </c>
      <c r="E310" s="35">
        <v>13.0</v>
      </c>
      <c r="F310" s="36">
        <v>18.1424972</v>
      </c>
    </row>
    <row r="311">
      <c r="A311" s="37" t="s">
        <v>15</v>
      </c>
      <c r="B311" s="35" t="s">
        <v>411</v>
      </c>
      <c r="C311" s="36">
        <v>2007.0</v>
      </c>
      <c r="D311" s="35">
        <v>1.0</v>
      </c>
      <c r="E311" s="35">
        <v>13.0</v>
      </c>
      <c r="F311" s="36">
        <v>10.9399144</v>
      </c>
    </row>
    <row r="312">
      <c r="A312" s="37" t="s">
        <v>16</v>
      </c>
      <c r="B312" s="35" t="s">
        <v>413</v>
      </c>
      <c r="C312" s="36">
        <v>2007.0</v>
      </c>
      <c r="D312" s="35">
        <v>1.0</v>
      </c>
      <c r="E312" s="35">
        <v>13.0</v>
      </c>
      <c r="F312" s="36">
        <v>15.2396221</v>
      </c>
    </row>
    <row r="313">
      <c r="A313" s="37" t="s">
        <v>17</v>
      </c>
      <c r="B313" s="35" t="s">
        <v>414</v>
      </c>
      <c r="C313" s="36">
        <v>2007.0</v>
      </c>
      <c r="D313" s="35">
        <v>1.0</v>
      </c>
      <c r="E313" s="35">
        <v>13.0</v>
      </c>
      <c r="F313" s="36">
        <v>21.4780991</v>
      </c>
    </row>
    <row r="314">
      <c r="A314" s="37" t="s">
        <v>18</v>
      </c>
      <c r="B314" s="35" t="s">
        <v>415</v>
      </c>
      <c r="C314" s="36">
        <v>2007.0</v>
      </c>
      <c r="D314" s="35">
        <v>1.0</v>
      </c>
      <c r="E314" s="35">
        <v>13.0</v>
      </c>
      <c r="F314" s="36">
        <v>11.9569498</v>
      </c>
    </row>
    <row r="315">
      <c r="A315" s="37" t="s">
        <v>19</v>
      </c>
      <c r="B315" s="35" t="s">
        <v>416</v>
      </c>
      <c r="C315" s="36">
        <v>2007.0</v>
      </c>
      <c r="D315" s="35">
        <v>1.0</v>
      </c>
      <c r="E315" s="35">
        <v>13.0</v>
      </c>
      <c r="F315" s="36">
        <v>14.8747517</v>
      </c>
    </row>
    <row r="316">
      <c r="A316" s="37" t="s">
        <v>20</v>
      </c>
      <c r="B316" s="35" t="s">
        <v>417</v>
      </c>
      <c r="C316" s="36">
        <v>2007.0</v>
      </c>
      <c r="D316" s="35">
        <v>1.0</v>
      </c>
      <c r="E316" s="35">
        <v>13.0</v>
      </c>
      <c r="F316" s="36">
        <v>11.0281087</v>
      </c>
    </row>
    <row r="317">
      <c r="A317" s="37" t="s">
        <v>21</v>
      </c>
      <c r="B317" s="35" t="s">
        <v>419</v>
      </c>
      <c r="C317" s="36">
        <v>2007.0</v>
      </c>
      <c r="D317" s="35">
        <v>1.0</v>
      </c>
      <c r="E317" s="35">
        <v>13.0</v>
      </c>
      <c r="F317" s="36">
        <v>32.4095463</v>
      </c>
    </row>
    <row r="318">
      <c r="A318" s="37" t="s">
        <v>22</v>
      </c>
      <c r="B318" s="35" t="s">
        <v>420</v>
      </c>
      <c r="C318" s="36">
        <v>2007.0</v>
      </c>
      <c r="D318" s="35">
        <v>1.0</v>
      </c>
      <c r="E318" s="35">
        <v>13.0</v>
      </c>
      <c r="F318" s="36">
        <v>13.0418976</v>
      </c>
    </row>
    <row r="319">
      <c r="A319" s="37" t="s">
        <v>23</v>
      </c>
      <c r="B319" s="35" t="s">
        <v>421</v>
      </c>
      <c r="C319" s="36">
        <v>2007.0</v>
      </c>
      <c r="D319" s="35">
        <v>1.0</v>
      </c>
      <c r="E319" s="35">
        <v>13.0</v>
      </c>
      <c r="F319" s="36">
        <v>16.0100312</v>
      </c>
    </row>
    <row r="320">
      <c r="A320" s="37" t="s">
        <v>24</v>
      </c>
      <c r="B320" s="35" t="s">
        <v>422</v>
      </c>
      <c r="C320" s="36">
        <v>2007.0</v>
      </c>
      <c r="D320" s="35">
        <v>1.0</v>
      </c>
      <c r="E320" s="35">
        <v>13.0</v>
      </c>
      <c r="F320" s="36">
        <v>15.7358658</v>
      </c>
    </row>
    <row r="321">
      <c r="A321" s="37" t="s">
        <v>25</v>
      </c>
      <c r="B321" s="35" t="s">
        <v>423</v>
      </c>
      <c r="C321" s="36">
        <v>2007.0</v>
      </c>
      <c r="D321" s="35">
        <v>1.0</v>
      </c>
      <c r="E321" s="35">
        <v>13.0</v>
      </c>
      <c r="F321" s="36">
        <v>18.9495718</v>
      </c>
    </row>
    <row r="322">
      <c r="A322" s="37" t="s">
        <v>26</v>
      </c>
      <c r="B322" s="35" t="s">
        <v>424</v>
      </c>
      <c r="C322" s="36">
        <v>2007.0</v>
      </c>
      <c r="D322" s="35">
        <v>1.0</v>
      </c>
      <c r="E322" s="35">
        <v>13.0</v>
      </c>
      <c r="F322" s="36">
        <v>17.764711</v>
      </c>
    </row>
    <row r="323">
      <c r="A323" s="37" t="s">
        <v>27</v>
      </c>
      <c r="B323" s="35" t="s">
        <v>426</v>
      </c>
      <c r="C323" s="36">
        <v>2007.0</v>
      </c>
      <c r="D323" s="35">
        <v>1.0</v>
      </c>
      <c r="E323" s="35">
        <v>13.0</v>
      </c>
      <c r="F323" s="36">
        <v>15.2330499</v>
      </c>
    </row>
    <row r="324">
      <c r="A324" s="37" t="s">
        <v>28</v>
      </c>
      <c r="B324" s="35" t="s">
        <v>425</v>
      </c>
      <c r="C324" s="36">
        <v>2007.0</v>
      </c>
      <c r="D324" s="35">
        <v>1.0</v>
      </c>
      <c r="E324" s="35">
        <v>13.0</v>
      </c>
      <c r="F324" s="36">
        <v>19.1625383</v>
      </c>
    </row>
    <row r="325">
      <c r="A325" s="37" t="s">
        <v>29</v>
      </c>
      <c r="B325" s="35" t="s">
        <v>427</v>
      </c>
      <c r="C325" s="36">
        <v>2007.0</v>
      </c>
      <c r="D325" s="35">
        <v>1.0</v>
      </c>
      <c r="E325" s="35">
        <v>13.0</v>
      </c>
      <c r="F325" s="36">
        <v>30.1774855</v>
      </c>
    </row>
    <row r="326">
      <c r="A326" s="37" t="s">
        <v>30</v>
      </c>
      <c r="B326" s="35" t="s">
        <v>428</v>
      </c>
      <c r="C326" s="36">
        <v>2007.0</v>
      </c>
      <c r="D326" s="35">
        <v>1.0</v>
      </c>
      <c r="E326" s="35">
        <v>13.0</v>
      </c>
      <c r="F326" s="36">
        <v>20.3368269</v>
      </c>
    </row>
    <row r="327">
      <c r="A327" s="37" t="s">
        <v>31</v>
      </c>
      <c r="B327" s="35" t="s">
        <v>429</v>
      </c>
      <c r="C327" s="36">
        <v>2007.0</v>
      </c>
      <c r="D327" s="35">
        <v>1.0</v>
      </c>
      <c r="E327" s="35">
        <v>13.0</v>
      </c>
      <c r="F327" s="36">
        <v>12.6737224</v>
      </c>
    </row>
    <row r="328">
      <c r="A328" s="37" t="s">
        <v>32</v>
      </c>
      <c r="B328" s="35" t="s">
        <v>430</v>
      </c>
      <c r="C328" s="36">
        <v>2007.0</v>
      </c>
      <c r="D328" s="35">
        <v>1.0</v>
      </c>
      <c r="E328" s="35">
        <v>13.0</v>
      </c>
      <c r="F328" s="36">
        <v>12.6474019</v>
      </c>
    </row>
    <row r="329">
      <c r="A329" s="37" t="s">
        <v>33</v>
      </c>
      <c r="B329" s="35" t="s">
        <v>431</v>
      </c>
      <c r="C329" s="36">
        <v>2007.0</v>
      </c>
      <c r="D329" s="35">
        <v>1.0</v>
      </c>
      <c r="E329" s="35">
        <v>13.0</v>
      </c>
      <c r="F329" s="36">
        <v>9.21383119</v>
      </c>
    </row>
    <row r="330">
      <c r="A330" s="37" t="s">
        <v>34</v>
      </c>
      <c r="B330" s="35" t="s">
        <v>432</v>
      </c>
      <c r="C330" s="36">
        <v>2007.0</v>
      </c>
      <c r="D330" s="35">
        <v>1.0</v>
      </c>
      <c r="E330" s="35">
        <v>13.0</v>
      </c>
      <c r="F330" s="36">
        <v>15.5698595</v>
      </c>
    </row>
    <row r="331">
      <c r="A331" s="37" t="s">
        <v>35</v>
      </c>
      <c r="B331" s="35" t="s">
        <v>433</v>
      </c>
      <c r="C331" s="36">
        <v>2007.0</v>
      </c>
      <c r="D331" s="35">
        <v>1.0</v>
      </c>
      <c r="E331" s="35">
        <v>13.0</v>
      </c>
      <c r="F331" s="36">
        <v>19.0277709</v>
      </c>
    </row>
    <row r="332">
      <c r="A332" s="37" t="s">
        <v>3</v>
      </c>
      <c r="B332" s="35" t="s">
        <v>418</v>
      </c>
      <c r="C332" s="36">
        <v>2008.0</v>
      </c>
      <c r="D332" s="35">
        <v>1.0</v>
      </c>
      <c r="E332" s="35">
        <v>13.0</v>
      </c>
      <c r="F332" s="36">
        <v>15.6400844</v>
      </c>
    </row>
    <row r="333">
      <c r="A333" s="37" t="s">
        <v>4</v>
      </c>
      <c r="B333" s="35" t="s">
        <v>401</v>
      </c>
      <c r="C333" s="36">
        <v>2008.0</v>
      </c>
      <c r="D333" s="35">
        <v>1.0</v>
      </c>
      <c r="E333" s="35">
        <v>13.0</v>
      </c>
      <c r="F333" s="36">
        <v>20.9708001</v>
      </c>
    </row>
    <row r="334">
      <c r="A334" s="37" t="s">
        <v>5</v>
      </c>
      <c r="B334" s="35" t="s">
        <v>402</v>
      </c>
      <c r="C334" s="36">
        <v>2008.0</v>
      </c>
      <c r="D334" s="35">
        <v>1.0</v>
      </c>
      <c r="E334" s="35">
        <v>13.0</v>
      </c>
      <c r="F334" s="36">
        <v>5.86222262</v>
      </c>
    </row>
    <row r="335">
      <c r="A335" s="37" t="s">
        <v>6</v>
      </c>
      <c r="B335" s="35" t="s">
        <v>403</v>
      </c>
      <c r="C335" s="36">
        <v>2008.0</v>
      </c>
      <c r="D335" s="35">
        <v>1.0</v>
      </c>
      <c r="E335" s="35">
        <v>13.0</v>
      </c>
      <c r="F335" s="36">
        <v>33.4606554</v>
      </c>
    </row>
    <row r="336">
      <c r="A336" s="37" t="s">
        <v>7</v>
      </c>
      <c r="B336" s="35" t="s">
        <v>404</v>
      </c>
      <c r="C336" s="36">
        <v>2008.0</v>
      </c>
      <c r="D336" s="35">
        <v>1.0</v>
      </c>
      <c r="E336" s="35">
        <v>13.0</v>
      </c>
      <c r="F336" s="36">
        <v>16.4456397</v>
      </c>
    </row>
    <row r="337">
      <c r="A337" s="37" t="s">
        <v>8</v>
      </c>
      <c r="B337" s="35" t="s">
        <v>408</v>
      </c>
      <c r="C337" s="36">
        <v>2008.0</v>
      </c>
      <c r="D337" s="35">
        <v>1.0</v>
      </c>
      <c r="E337" s="35">
        <v>13.0</v>
      </c>
      <c r="F337" s="36">
        <v>14.4349016</v>
      </c>
    </row>
    <row r="338">
      <c r="A338" s="37" t="s">
        <v>9</v>
      </c>
      <c r="B338" s="35" t="s">
        <v>409</v>
      </c>
      <c r="C338" s="36">
        <v>2008.0</v>
      </c>
      <c r="D338" s="35">
        <v>1.0</v>
      </c>
      <c r="E338" s="35">
        <v>13.0</v>
      </c>
      <c r="F338" s="36">
        <v>16.4532051</v>
      </c>
    </row>
    <row r="339">
      <c r="A339" s="37" t="s">
        <v>10</v>
      </c>
      <c r="B339" s="35" t="s">
        <v>407</v>
      </c>
      <c r="C339" s="36">
        <v>2008.0</v>
      </c>
      <c r="D339" s="35">
        <v>1.0</v>
      </c>
      <c r="E339" s="35">
        <v>13.0</v>
      </c>
      <c r="F339" s="36">
        <v>3.60972121</v>
      </c>
    </row>
    <row r="340">
      <c r="A340" s="37" t="s">
        <v>11</v>
      </c>
      <c r="B340" s="35" t="s">
        <v>406</v>
      </c>
      <c r="C340" s="36">
        <v>2008.0</v>
      </c>
      <c r="D340" s="35">
        <v>1.0</v>
      </c>
      <c r="E340" s="35">
        <v>13.0</v>
      </c>
      <c r="F340" s="36">
        <v>24.3319995</v>
      </c>
    </row>
    <row r="341">
      <c r="A341" s="37" t="s">
        <v>12</v>
      </c>
      <c r="B341" s="35" t="s">
        <v>405</v>
      </c>
      <c r="C341" s="36">
        <v>2008.0</v>
      </c>
      <c r="D341" s="35">
        <v>1.0</v>
      </c>
      <c r="E341" s="35">
        <v>13.0</v>
      </c>
      <c r="F341" s="36">
        <v>11.7987336</v>
      </c>
    </row>
    <row r="342">
      <c r="A342" s="37" t="s">
        <v>13</v>
      </c>
      <c r="B342" s="35" t="s">
        <v>410</v>
      </c>
      <c r="C342" s="36">
        <v>2008.0</v>
      </c>
      <c r="D342" s="35">
        <v>1.0</v>
      </c>
      <c r="E342" s="35">
        <v>13.0</v>
      </c>
      <c r="F342" s="36">
        <v>24.1270941</v>
      </c>
    </row>
    <row r="343">
      <c r="A343" s="37" t="s">
        <v>14</v>
      </c>
      <c r="B343" s="35" t="s">
        <v>412</v>
      </c>
      <c r="C343" s="36">
        <v>2008.0</v>
      </c>
      <c r="D343" s="35">
        <v>1.0</v>
      </c>
      <c r="E343" s="35">
        <v>13.0</v>
      </c>
      <c r="F343" s="36">
        <v>20.3155353</v>
      </c>
    </row>
    <row r="344">
      <c r="A344" s="37" t="s">
        <v>15</v>
      </c>
      <c r="B344" s="35" t="s">
        <v>411</v>
      </c>
      <c r="C344" s="36">
        <v>2008.0</v>
      </c>
      <c r="D344" s="35">
        <v>1.0</v>
      </c>
      <c r="E344" s="35">
        <v>13.0</v>
      </c>
      <c r="F344" s="36">
        <v>11.6749038</v>
      </c>
    </row>
    <row r="345">
      <c r="A345" s="37" t="s">
        <v>16</v>
      </c>
      <c r="B345" s="35" t="s">
        <v>413</v>
      </c>
      <c r="C345" s="36">
        <v>2008.0</v>
      </c>
      <c r="D345" s="35">
        <v>1.0</v>
      </c>
      <c r="E345" s="35">
        <v>13.0</v>
      </c>
      <c r="F345" s="36">
        <v>17.0185061</v>
      </c>
    </row>
    <row r="346">
      <c r="A346" s="37" t="s">
        <v>17</v>
      </c>
      <c r="B346" s="35" t="s">
        <v>414</v>
      </c>
      <c r="C346" s="36">
        <v>2008.0</v>
      </c>
      <c r="D346" s="35">
        <v>1.0</v>
      </c>
      <c r="E346" s="35">
        <v>13.0</v>
      </c>
      <c r="F346" s="36">
        <v>21.6111793</v>
      </c>
    </row>
    <row r="347">
      <c r="A347" s="37" t="s">
        <v>18</v>
      </c>
      <c r="B347" s="35" t="s">
        <v>415</v>
      </c>
      <c r="C347" s="36">
        <v>2008.0</v>
      </c>
      <c r="D347" s="35">
        <v>1.0</v>
      </c>
      <c r="E347" s="35">
        <v>13.0</v>
      </c>
      <c r="F347" s="36">
        <v>11.8516101</v>
      </c>
    </row>
    <row r="348">
      <c r="A348" s="37" t="s">
        <v>19</v>
      </c>
      <c r="B348" s="35" t="s">
        <v>416</v>
      </c>
      <c r="C348" s="36">
        <v>2008.0</v>
      </c>
      <c r="D348" s="35">
        <v>1.0</v>
      </c>
      <c r="E348" s="35">
        <v>13.0</v>
      </c>
      <c r="F348" s="36">
        <v>21.9564536</v>
      </c>
    </row>
    <row r="349">
      <c r="A349" s="37" t="s">
        <v>20</v>
      </c>
      <c r="B349" s="35" t="s">
        <v>417</v>
      </c>
      <c r="C349" s="36">
        <v>2008.0</v>
      </c>
      <c r="D349" s="35">
        <v>1.0</v>
      </c>
      <c r="E349" s="35">
        <v>13.0</v>
      </c>
      <c r="F349" s="36">
        <v>16.4881702</v>
      </c>
    </row>
    <row r="350">
      <c r="A350" s="37" t="s">
        <v>21</v>
      </c>
      <c r="B350" s="35" t="s">
        <v>419</v>
      </c>
      <c r="C350" s="36">
        <v>2008.0</v>
      </c>
      <c r="D350" s="35">
        <v>1.0</v>
      </c>
      <c r="E350" s="35">
        <v>13.0</v>
      </c>
      <c r="F350" s="36">
        <v>22.4836777</v>
      </c>
    </row>
    <row r="351">
      <c r="A351" s="37" t="s">
        <v>22</v>
      </c>
      <c r="B351" s="35" t="s">
        <v>420</v>
      </c>
      <c r="C351" s="36">
        <v>2008.0</v>
      </c>
      <c r="D351" s="35">
        <v>1.0</v>
      </c>
      <c r="E351" s="35">
        <v>13.0</v>
      </c>
      <c r="F351" s="36">
        <v>11.3339132</v>
      </c>
    </row>
    <row r="352">
      <c r="A352" s="37" t="s">
        <v>23</v>
      </c>
      <c r="B352" s="35" t="s">
        <v>421</v>
      </c>
      <c r="C352" s="36">
        <v>2008.0</v>
      </c>
      <c r="D352" s="35">
        <v>1.0</v>
      </c>
      <c r="E352" s="35">
        <v>13.0</v>
      </c>
      <c r="F352" s="36">
        <v>17.0419705</v>
      </c>
    </row>
    <row r="353">
      <c r="A353" s="37" t="s">
        <v>24</v>
      </c>
      <c r="B353" s="35" t="s">
        <v>422</v>
      </c>
      <c r="C353" s="36">
        <v>2008.0</v>
      </c>
      <c r="D353" s="35">
        <v>1.0</v>
      </c>
      <c r="E353" s="35">
        <v>13.0</v>
      </c>
      <c r="F353" s="36">
        <v>15.4489673</v>
      </c>
    </row>
    <row r="354">
      <c r="A354" s="37" t="s">
        <v>25</v>
      </c>
      <c r="B354" s="35" t="s">
        <v>423</v>
      </c>
      <c r="C354" s="36">
        <v>2008.0</v>
      </c>
      <c r="D354" s="35">
        <v>1.0</v>
      </c>
      <c r="E354" s="35">
        <v>13.0</v>
      </c>
      <c r="F354" s="36">
        <v>21.7197094</v>
      </c>
    </row>
    <row r="355">
      <c r="A355" s="37" t="s">
        <v>26</v>
      </c>
      <c r="B355" s="35" t="s">
        <v>424</v>
      </c>
      <c r="C355" s="36">
        <v>2008.0</v>
      </c>
      <c r="D355" s="35">
        <v>1.0</v>
      </c>
      <c r="E355" s="35">
        <v>13.0</v>
      </c>
      <c r="F355" s="36">
        <v>14.3763234</v>
      </c>
    </row>
    <row r="356">
      <c r="A356" s="37" t="s">
        <v>27</v>
      </c>
      <c r="B356" s="35" t="s">
        <v>426</v>
      </c>
      <c r="C356" s="36">
        <v>2008.0</v>
      </c>
      <c r="D356" s="35">
        <v>1.0</v>
      </c>
      <c r="E356" s="35">
        <v>13.0</v>
      </c>
      <c r="F356" s="36">
        <v>18.3293678</v>
      </c>
    </row>
    <row r="357">
      <c r="A357" s="37" t="s">
        <v>28</v>
      </c>
      <c r="B357" s="35" t="s">
        <v>425</v>
      </c>
      <c r="C357" s="36">
        <v>2008.0</v>
      </c>
      <c r="D357" s="35">
        <v>1.0</v>
      </c>
      <c r="E357" s="35">
        <v>13.0</v>
      </c>
      <c r="F357" s="36">
        <v>18.6367084</v>
      </c>
    </row>
    <row r="358">
      <c r="A358" s="37" t="s">
        <v>29</v>
      </c>
      <c r="B358" s="35" t="s">
        <v>427</v>
      </c>
      <c r="C358" s="36">
        <v>2008.0</v>
      </c>
      <c r="D358" s="35">
        <v>1.0</v>
      </c>
      <c r="E358" s="35">
        <v>13.0</v>
      </c>
      <c r="F358" s="36">
        <v>26.4122301</v>
      </c>
    </row>
    <row r="359">
      <c r="A359" s="37" t="s">
        <v>30</v>
      </c>
      <c r="B359" s="35" t="s">
        <v>428</v>
      </c>
      <c r="C359" s="36">
        <v>2008.0</v>
      </c>
      <c r="D359" s="35">
        <v>1.0</v>
      </c>
      <c r="E359" s="35">
        <v>13.0</v>
      </c>
      <c r="F359" s="36">
        <v>26.3817255</v>
      </c>
    </row>
    <row r="360">
      <c r="A360" s="37" t="s">
        <v>31</v>
      </c>
      <c r="B360" s="35" t="s">
        <v>429</v>
      </c>
      <c r="C360" s="36">
        <v>2008.0</v>
      </c>
      <c r="D360" s="35">
        <v>1.0</v>
      </c>
      <c r="E360" s="35">
        <v>13.0</v>
      </c>
      <c r="F360" s="36">
        <v>18.5113681</v>
      </c>
    </row>
    <row r="361">
      <c r="A361" s="37" t="s">
        <v>32</v>
      </c>
      <c r="B361" s="35" t="s">
        <v>430</v>
      </c>
      <c r="C361" s="36">
        <v>2008.0</v>
      </c>
      <c r="D361" s="35">
        <v>1.0</v>
      </c>
      <c r="E361" s="35">
        <v>13.0</v>
      </c>
      <c r="F361" s="36">
        <v>15.5715408</v>
      </c>
    </row>
    <row r="362">
      <c r="A362" s="37" t="s">
        <v>33</v>
      </c>
      <c r="B362" s="35" t="s">
        <v>431</v>
      </c>
      <c r="C362" s="36">
        <v>2008.0</v>
      </c>
      <c r="D362" s="35">
        <v>1.0</v>
      </c>
      <c r="E362" s="35">
        <v>13.0</v>
      </c>
      <c r="F362" s="36">
        <v>8.5024962</v>
      </c>
    </row>
    <row r="363">
      <c r="A363" s="37" t="s">
        <v>34</v>
      </c>
      <c r="B363" s="35" t="s">
        <v>432</v>
      </c>
      <c r="C363" s="36">
        <v>2008.0</v>
      </c>
      <c r="D363" s="35">
        <v>1.0</v>
      </c>
      <c r="E363" s="35">
        <v>13.0</v>
      </c>
      <c r="F363" s="36">
        <v>16.0973986</v>
      </c>
    </row>
    <row r="364">
      <c r="A364" s="37" t="s">
        <v>35</v>
      </c>
      <c r="B364" s="35" t="s">
        <v>433</v>
      </c>
      <c r="C364" s="36">
        <v>2008.0</v>
      </c>
      <c r="D364" s="35">
        <v>1.0</v>
      </c>
      <c r="E364" s="35">
        <v>13.0</v>
      </c>
      <c r="F364" s="36">
        <v>22.2852236</v>
      </c>
    </row>
    <row r="365">
      <c r="A365" s="37" t="s">
        <v>3</v>
      </c>
      <c r="B365" s="35" t="s">
        <v>418</v>
      </c>
      <c r="C365" s="36">
        <v>2009.0</v>
      </c>
      <c r="D365" s="35">
        <v>1.0</v>
      </c>
      <c r="E365" s="35">
        <v>13.0</v>
      </c>
      <c r="F365" s="36">
        <v>16.0165651</v>
      </c>
    </row>
    <row r="366">
      <c r="A366" s="37" t="s">
        <v>4</v>
      </c>
      <c r="B366" s="35" t="s">
        <v>401</v>
      </c>
      <c r="C366" s="36">
        <v>2009.0</v>
      </c>
      <c r="D366" s="35">
        <v>1.0</v>
      </c>
      <c r="E366" s="35">
        <v>13.0</v>
      </c>
      <c r="F366" s="36">
        <v>18.9247502</v>
      </c>
    </row>
    <row r="367">
      <c r="A367" s="37" t="s">
        <v>5</v>
      </c>
      <c r="B367" s="35" t="s">
        <v>402</v>
      </c>
      <c r="C367" s="36">
        <v>2009.0</v>
      </c>
      <c r="D367" s="35">
        <v>1.0</v>
      </c>
      <c r="E367" s="35">
        <v>13.0</v>
      </c>
      <c r="F367" s="36">
        <v>8.09203905</v>
      </c>
    </row>
    <row r="368">
      <c r="A368" s="37" t="s">
        <v>6</v>
      </c>
      <c r="B368" s="35" t="s">
        <v>403</v>
      </c>
      <c r="C368" s="36">
        <v>2009.0</v>
      </c>
      <c r="D368" s="35">
        <v>1.0</v>
      </c>
      <c r="E368" s="35">
        <v>13.0</v>
      </c>
      <c r="F368" s="36">
        <v>19.0515295</v>
      </c>
    </row>
    <row r="369">
      <c r="A369" s="37" t="s">
        <v>7</v>
      </c>
      <c r="B369" s="35" t="s">
        <v>404</v>
      </c>
      <c r="C369" s="36">
        <v>2009.0</v>
      </c>
      <c r="D369" s="35">
        <v>1.0</v>
      </c>
      <c r="E369" s="35">
        <v>13.0</v>
      </c>
      <c r="F369" s="36">
        <v>13.8925618</v>
      </c>
    </row>
    <row r="370">
      <c r="A370" s="37" t="s">
        <v>8</v>
      </c>
      <c r="B370" s="35" t="s">
        <v>408</v>
      </c>
      <c r="C370" s="36">
        <v>2009.0</v>
      </c>
      <c r="D370" s="35">
        <v>1.0</v>
      </c>
      <c r="E370" s="35">
        <v>13.0</v>
      </c>
      <c r="F370" s="36">
        <v>14.1757515</v>
      </c>
    </row>
    <row r="371">
      <c r="A371" s="37" t="s">
        <v>9</v>
      </c>
      <c r="B371" s="35" t="s">
        <v>409</v>
      </c>
      <c r="C371" s="36">
        <v>2009.0</v>
      </c>
      <c r="D371" s="35">
        <v>1.0</v>
      </c>
      <c r="E371" s="35">
        <v>13.0</v>
      </c>
      <c r="F371" s="36">
        <v>18.3657324</v>
      </c>
    </row>
    <row r="372">
      <c r="A372" s="37" t="s">
        <v>10</v>
      </c>
      <c r="B372" s="35" t="s">
        <v>407</v>
      </c>
      <c r="C372" s="36">
        <v>2009.0</v>
      </c>
      <c r="D372" s="35">
        <v>1.0</v>
      </c>
      <c r="E372" s="35">
        <v>13.0</v>
      </c>
      <c r="F372" s="36">
        <v>8.15062352</v>
      </c>
    </row>
    <row r="373">
      <c r="A373" s="37" t="s">
        <v>11</v>
      </c>
      <c r="B373" s="35" t="s">
        <v>406</v>
      </c>
      <c r="C373" s="36">
        <v>2009.0</v>
      </c>
      <c r="D373" s="35">
        <v>1.0</v>
      </c>
      <c r="E373" s="35">
        <v>13.0</v>
      </c>
      <c r="F373" s="36">
        <v>17.8830088</v>
      </c>
    </row>
    <row r="374">
      <c r="A374" s="37" t="s">
        <v>12</v>
      </c>
      <c r="B374" s="35" t="s">
        <v>405</v>
      </c>
      <c r="C374" s="36">
        <v>2009.0</v>
      </c>
      <c r="D374" s="35">
        <v>1.0</v>
      </c>
      <c r="E374" s="35">
        <v>13.0</v>
      </c>
      <c r="F374" s="36">
        <v>11.7310122</v>
      </c>
    </row>
    <row r="375">
      <c r="A375" s="37" t="s">
        <v>13</v>
      </c>
      <c r="B375" s="35" t="s">
        <v>410</v>
      </c>
      <c r="C375" s="36">
        <v>2009.0</v>
      </c>
      <c r="D375" s="35">
        <v>1.0</v>
      </c>
      <c r="E375" s="35">
        <v>13.0</v>
      </c>
      <c r="F375" s="36">
        <v>22.6938725</v>
      </c>
    </row>
    <row r="376">
      <c r="A376" s="37" t="s">
        <v>14</v>
      </c>
      <c r="B376" s="35" t="s">
        <v>412</v>
      </c>
      <c r="C376" s="36">
        <v>2009.0</v>
      </c>
      <c r="D376" s="35">
        <v>1.0</v>
      </c>
      <c r="E376" s="35">
        <v>13.0</v>
      </c>
      <c r="F376" s="36">
        <v>20.6301544</v>
      </c>
    </row>
    <row r="377">
      <c r="A377" s="37" t="s">
        <v>15</v>
      </c>
      <c r="B377" s="35" t="s">
        <v>411</v>
      </c>
      <c r="C377" s="36">
        <v>2009.0</v>
      </c>
      <c r="D377" s="35">
        <v>1.0</v>
      </c>
      <c r="E377" s="35">
        <v>13.0</v>
      </c>
      <c r="F377" s="36">
        <v>15.8254145</v>
      </c>
    </row>
    <row r="378">
      <c r="A378" s="37" t="s">
        <v>16</v>
      </c>
      <c r="B378" s="35" t="s">
        <v>413</v>
      </c>
      <c r="C378" s="36">
        <v>2009.0</v>
      </c>
      <c r="D378" s="35">
        <v>1.0</v>
      </c>
      <c r="E378" s="35">
        <v>13.0</v>
      </c>
      <c r="F378" s="36">
        <v>15.1602472</v>
      </c>
    </row>
    <row r="379">
      <c r="A379" s="37" t="s">
        <v>17</v>
      </c>
      <c r="B379" s="35" t="s">
        <v>414</v>
      </c>
      <c r="C379" s="36">
        <v>2009.0</v>
      </c>
      <c r="D379" s="35">
        <v>1.0</v>
      </c>
      <c r="E379" s="35">
        <v>13.0</v>
      </c>
      <c r="F379" s="36">
        <v>22.0970224</v>
      </c>
    </row>
    <row r="380">
      <c r="A380" s="37" t="s">
        <v>18</v>
      </c>
      <c r="B380" s="35" t="s">
        <v>415</v>
      </c>
      <c r="C380" s="36">
        <v>2009.0</v>
      </c>
      <c r="D380" s="35">
        <v>1.0</v>
      </c>
      <c r="E380" s="35">
        <v>13.0</v>
      </c>
      <c r="F380" s="36">
        <v>11.503607</v>
      </c>
    </row>
    <row r="381">
      <c r="A381" s="37" t="s">
        <v>19</v>
      </c>
      <c r="B381" s="35" t="s">
        <v>416</v>
      </c>
      <c r="C381" s="36">
        <v>2009.0</v>
      </c>
      <c r="D381" s="35">
        <v>1.0</v>
      </c>
      <c r="E381" s="35">
        <v>13.0</v>
      </c>
      <c r="F381" s="36">
        <v>21.9245469</v>
      </c>
    </row>
    <row r="382">
      <c r="A382" s="37" t="s">
        <v>20</v>
      </c>
      <c r="B382" s="35" t="s">
        <v>417</v>
      </c>
      <c r="C382" s="36">
        <v>2009.0</v>
      </c>
      <c r="D382" s="35">
        <v>1.0</v>
      </c>
      <c r="E382" s="35">
        <v>13.0</v>
      </c>
      <c r="F382" s="36">
        <v>14.6424518</v>
      </c>
    </row>
    <row r="383">
      <c r="A383" s="37" t="s">
        <v>21</v>
      </c>
      <c r="B383" s="35" t="s">
        <v>419</v>
      </c>
      <c r="C383" s="36">
        <v>2009.0</v>
      </c>
      <c r="D383" s="35">
        <v>1.0</v>
      </c>
      <c r="E383" s="35">
        <v>13.0</v>
      </c>
      <c r="F383" s="36">
        <v>28.7745779</v>
      </c>
    </row>
    <row r="384">
      <c r="A384" s="37" t="s">
        <v>22</v>
      </c>
      <c r="B384" s="35" t="s">
        <v>420</v>
      </c>
      <c r="C384" s="36">
        <v>2009.0</v>
      </c>
      <c r="D384" s="35">
        <v>1.0</v>
      </c>
      <c r="E384" s="35">
        <v>13.0</v>
      </c>
      <c r="F384" s="36">
        <v>9.38186713</v>
      </c>
    </row>
    <row r="385">
      <c r="A385" s="37" t="s">
        <v>23</v>
      </c>
      <c r="B385" s="35" t="s">
        <v>421</v>
      </c>
      <c r="C385" s="36">
        <v>2009.0</v>
      </c>
      <c r="D385" s="35">
        <v>1.0</v>
      </c>
      <c r="E385" s="35">
        <v>13.0</v>
      </c>
      <c r="F385" s="36">
        <v>15.7381466</v>
      </c>
    </row>
    <row r="386">
      <c r="A386" s="37" t="s">
        <v>24</v>
      </c>
      <c r="B386" s="35" t="s">
        <v>422</v>
      </c>
      <c r="C386" s="36">
        <v>2009.0</v>
      </c>
      <c r="D386" s="35">
        <v>1.0</v>
      </c>
      <c r="E386" s="35">
        <v>13.0</v>
      </c>
      <c r="F386" s="36">
        <v>14.6336612</v>
      </c>
    </row>
    <row r="387">
      <c r="A387" s="37" t="s">
        <v>25</v>
      </c>
      <c r="B387" s="35" t="s">
        <v>423</v>
      </c>
      <c r="C387" s="36">
        <v>2009.0</v>
      </c>
      <c r="D387" s="35">
        <v>1.0</v>
      </c>
      <c r="E387" s="35">
        <v>13.0</v>
      </c>
      <c r="F387" s="36">
        <v>20.2124704</v>
      </c>
    </row>
    <row r="388">
      <c r="A388" s="37" t="s">
        <v>26</v>
      </c>
      <c r="B388" s="35" t="s">
        <v>424</v>
      </c>
      <c r="C388" s="36">
        <v>2009.0</v>
      </c>
      <c r="D388" s="35">
        <v>1.0</v>
      </c>
      <c r="E388" s="35">
        <v>13.0</v>
      </c>
      <c r="F388" s="36">
        <v>11.6749384</v>
      </c>
    </row>
    <row r="389">
      <c r="A389" s="37" t="s">
        <v>27</v>
      </c>
      <c r="B389" s="35" t="s">
        <v>426</v>
      </c>
      <c r="C389" s="36">
        <v>2009.0</v>
      </c>
      <c r="D389" s="35">
        <v>1.0</v>
      </c>
      <c r="E389" s="35">
        <v>13.0</v>
      </c>
      <c r="F389" s="36">
        <v>18.919726</v>
      </c>
    </row>
    <row r="390">
      <c r="A390" s="37" t="s">
        <v>28</v>
      </c>
      <c r="B390" s="35" t="s">
        <v>425</v>
      </c>
      <c r="C390" s="36">
        <v>2009.0</v>
      </c>
      <c r="D390" s="35">
        <v>1.0</v>
      </c>
      <c r="E390" s="35">
        <v>13.0</v>
      </c>
      <c r="F390" s="36">
        <v>24.769035</v>
      </c>
    </row>
    <row r="391">
      <c r="A391" s="37" t="s">
        <v>29</v>
      </c>
      <c r="B391" s="35" t="s">
        <v>427</v>
      </c>
      <c r="C391" s="36">
        <v>2009.0</v>
      </c>
      <c r="D391" s="35">
        <v>1.0</v>
      </c>
      <c r="E391" s="35">
        <v>13.0</v>
      </c>
      <c r="F391" s="36">
        <v>25.2513633</v>
      </c>
    </row>
    <row r="392">
      <c r="A392" s="37" t="s">
        <v>30</v>
      </c>
      <c r="B392" s="35" t="s">
        <v>428</v>
      </c>
      <c r="C392" s="36">
        <v>2009.0</v>
      </c>
      <c r="D392" s="35">
        <v>1.0</v>
      </c>
      <c r="E392" s="35">
        <v>13.0</v>
      </c>
      <c r="F392" s="36">
        <v>26.962116</v>
      </c>
    </row>
    <row r="393">
      <c r="A393" s="37" t="s">
        <v>31</v>
      </c>
      <c r="B393" s="35" t="s">
        <v>429</v>
      </c>
      <c r="C393" s="36">
        <v>2009.0</v>
      </c>
      <c r="D393" s="35">
        <v>1.0</v>
      </c>
      <c r="E393" s="35">
        <v>13.0</v>
      </c>
      <c r="F393" s="36">
        <v>19.8789382</v>
      </c>
    </row>
    <row r="394">
      <c r="A394" s="37" t="s">
        <v>32</v>
      </c>
      <c r="B394" s="35" t="s">
        <v>430</v>
      </c>
      <c r="C394" s="36">
        <v>2009.0</v>
      </c>
      <c r="D394" s="35">
        <v>1.0</v>
      </c>
      <c r="E394" s="35">
        <v>13.0</v>
      </c>
      <c r="F394" s="36">
        <v>17.2815446</v>
      </c>
    </row>
    <row r="395">
      <c r="A395" s="37" t="s">
        <v>33</v>
      </c>
      <c r="B395" s="35" t="s">
        <v>431</v>
      </c>
      <c r="C395" s="36">
        <v>2009.0</v>
      </c>
      <c r="D395" s="35">
        <v>1.0</v>
      </c>
      <c r="E395" s="35">
        <v>13.0</v>
      </c>
      <c r="F395" s="36">
        <v>13.0548098</v>
      </c>
    </row>
    <row r="396">
      <c r="A396" s="37" t="s">
        <v>34</v>
      </c>
      <c r="B396" s="35" t="s">
        <v>432</v>
      </c>
      <c r="C396" s="36">
        <v>2009.0</v>
      </c>
      <c r="D396" s="35">
        <v>1.0</v>
      </c>
      <c r="E396" s="35">
        <v>13.0</v>
      </c>
      <c r="F396" s="36">
        <v>15.4734676</v>
      </c>
    </row>
    <row r="397">
      <c r="A397" s="37" t="s">
        <v>35</v>
      </c>
      <c r="B397" s="35" t="s">
        <v>433</v>
      </c>
      <c r="C397" s="36">
        <v>2009.0</v>
      </c>
      <c r="D397" s="35">
        <v>1.0</v>
      </c>
      <c r="E397" s="35">
        <v>13.0</v>
      </c>
      <c r="F397" s="36">
        <v>26.5096223</v>
      </c>
    </row>
    <row r="398">
      <c r="A398" s="37" t="s">
        <v>3</v>
      </c>
      <c r="B398" s="35" t="s">
        <v>418</v>
      </c>
      <c r="C398" s="36">
        <v>2010.0</v>
      </c>
      <c r="D398" s="35">
        <v>1.0</v>
      </c>
      <c r="E398" s="35">
        <v>13.0</v>
      </c>
      <c r="F398" s="36">
        <v>14.7623808</v>
      </c>
    </row>
    <row r="399">
      <c r="A399" s="37" t="s">
        <v>4</v>
      </c>
      <c r="B399" s="35" t="s">
        <v>401</v>
      </c>
      <c r="C399" s="36">
        <v>2010.0</v>
      </c>
      <c r="D399" s="35">
        <v>1.0</v>
      </c>
      <c r="E399" s="35">
        <v>13.0</v>
      </c>
      <c r="F399" s="36">
        <v>17.9596951</v>
      </c>
    </row>
    <row r="400">
      <c r="A400" s="37" t="s">
        <v>5</v>
      </c>
      <c r="B400" s="35" t="s">
        <v>402</v>
      </c>
      <c r="C400" s="36">
        <v>2010.0</v>
      </c>
      <c r="D400" s="35">
        <v>1.0</v>
      </c>
      <c r="E400" s="35">
        <v>13.0</v>
      </c>
      <c r="F400" s="36">
        <v>8.68077751</v>
      </c>
    </row>
    <row r="401">
      <c r="A401" s="37" t="s">
        <v>6</v>
      </c>
      <c r="B401" s="35" t="s">
        <v>403</v>
      </c>
      <c r="C401" s="36">
        <v>2010.0</v>
      </c>
      <c r="D401" s="35">
        <v>1.0</v>
      </c>
      <c r="E401" s="35">
        <v>13.0</v>
      </c>
      <c r="F401" s="36">
        <v>20.6176481</v>
      </c>
    </row>
    <row r="402">
      <c r="A402" s="37" t="s">
        <v>7</v>
      </c>
      <c r="B402" s="35" t="s">
        <v>404</v>
      </c>
      <c r="C402" s="36">
        <v>2010.0</v>
      </c>
      <c r="D402" s="35">
        <v>1.0</v>
      </c>
      <c r="E402" s="35">
        <v>13.0</v>
      </c>
      <c r="F402" s="36">
        <v>11.7732284</v>
      </c>
    </row>
    <row r="403">
      <c r="A403" s="37" t="s">
        <v>8</v>
      </c>
      <c r="B403" s="35" t="s">
        <v>408</v>
      </c>
      <c r="C403" s="36">
        <v>2010.0</v>
      </c>
      <c r="D403" s="35">
        <v>1.0</v>
      </c>
      <c r="E403" s="35">
        <v>13.0</v>
      </c>
      <c r="F403" s="36">
        <v>13.6366744</v>
      </c>
    </row>
    <row r="404">
      <c r="A404" s="37" t="s">
        <v>9</v>
      </c>
      <c r="B404" s="35" t="s">
        <v>409</v>
      </c>
      <c r="C404" s="36">
        <v>2010.0</v>
      </c>
      <c r="D404" s="35">
        <v>1.0</v>
      </c>
      <c r="E404" s="35">
        <v>13.0</v>
      </c>
      <c r="F404" s="36">
        <v>17.4242656</v>
      </c>
    </row>
    <row r="405">
      <c r="A405" s="37" t="s">
        <v>10</v>
      </c>
      <c r="B405" s="35" t="s">
        <v>407</v>
      </c>
      <c r="C405" s="36">
        <v>2010.0</v>
      </c>
      <c r="D405" s="35">
        <v>1.0</v>
      </c>
      <c r="E405" s="35">
        <v>13.0</v>
      </c>
      <c r="F405" s="36">
        <v>3.5794253</v>
      </c>
    </row>
    <row r="406">
      <c r="A406" s="37" t="s">
        <v>11</v>
      </c>
      <c r="B406" s="35" t="s">
        <v>406</v>
      </c>
      <c r="C406" s="36">
        <v>2010.0</v>
      </c>
      <c r="D406" s="35">
        <v>1.0</v>
      </c>
      <c r="E406" s="35">
        <v>13.0</v>
      </c>
      <c r="F406" s="36">
        <v>23.187891</v>
      </c>
    </row>
    <row r="407">
      <c r="A407" s="37" t="s">
        <v>12</v>
      </c>
      <c r="B407" s="35" t="s">
        <v>405</v>
      </c>
      <c r="C407" s="36">
        <v>2010.0</v>
      </c>
      <c r="D407" s="35">
        <v>1.0</v>
      </c>
      <c r="E407" s="35">
        <v>13.0</v>
      </c>
      <c r="F407" s="36">
        <v>11.4494417</v>
      </c>
    </row>
    <row r="408">
      <c r="A408" s="37" t="s">
        <v>13</v>
      </c>
      <c r="B408" s="35" t="s">
        <v>410</v>
      </c>
      <c r="C408" s="36">
        <v>2010.0</v>
      </c>
      <c r="D408" s="35">
        <v>1.0</v>
      </c>
      <c r="E408" s="35">
        <v>13.0</v>
      </c>
      <c r="F408" s="36">
        <v>18.8950261</v>
      </c>
    </row>
    <row r="409">
      <c r="A409" s="37" t="s">
        <v>14</v>
      </c>
      <c r="B409" s="35" t="s">
        <v>412</v>
      </c>
      <c r="C409" s="36">
        <v>2010.0</v>
      </c>
      <c r="D409" s="35">
        <v>1.0</v>
      </c>
      <c r="E409" s="35">
        <v>13.0</v>
      </c>
      <c r="F409" s="36">
        <v>18.454751</v>
      </c>
    </row>
    <row r="410">
      <c r="A410" s="37" t="s">
        <v>15</v>
      </c>
      <c r="B410" s="35" t="s">
        <v>411</v>
      </c>
      <c r="C410" s="36">
        <v>2010.0</v>
      </c>
      <c r="D410" s="35">
        <v>1.0</v>
      </c>
      <c r="E410" s="35">
        <v>13.0</v>
      </c>
      <c r="F410" s="36">
        <v>11.100069</v>
      </c>
    </row>
    <row r="411">
      <c r="A411" s="37" t="s">
        <v>16</v>
      </c>
      <c r="B411" s="35" t="s">
        <v>413</v>
      </c>
      <c r="C411" s="36">
        <v>2010.0</v>
      </c>
      <c r="D411" s="35">
        <v>1.0</v>
      </c>
      <c r="E411" s="35">
        <v>13.0</v>
      </c>
      <c r="F411" s="36">
        <v>13.4243562</v>
      </c>
    </row>
    <row r="412">
      <c r="A412" s="37" t="s">
        <v>17</v>
      </c>
      <c r="B412" s="35" t="s">
        <v>414</v>
      </c>
      <c r="C412" s="36">
        <v>2010.0</v>
      </c>
      <c r="D412" s="35">
        <v>1.0</v>
      </c>
      <c r="E412" s="35">
        <v>13.0</v>
      </c>
      <c r="F412" s="36">
        <v>20.5814839</v>
      </c>
    </row>
    <row r="413">
      <c r="A413" s="37" t="s">
        <v>18</v>
      </c>
      <c r="B413" s="35" t="s">
        <v>415</v>
      </c>
      <c r="C413" s="36">
        <v>2010.0</v>
      </c>
      <c r="D413" s="35">
        <v>1.0</v>
      </c>
      <c r="E413" s="35">
        <v>13.0</v>
      </c>
      <c r="F413" s="36">
        <v>11.7191044</v>
      </c>
    </row>
    <row r="414">
      <c r="A414" s="37" t="s">
        <v>19</v>
      </c>
      <c r="B414" s="35" t="s">
        <v>416</v>
      </c>
      <c r="C414" s="36">
        <v>2010.0</v>
      </c>
      <c r="D414" s="35">
        <v>1.0</v>
      </c>
      <c r="E414" s="35">
        <v>13.0</v>
      </c>
      <c r="F414" s="36">
        <v>19.6972822</v>
      </c>
    </row>
    <row r="415">
      <c r="A415" s="37" t="s">
        <v>20</v>
      </c>
      <c r="B415" s="35" t="s">
        <v>417</v>
      </c>
      <c r="C415" s="36">
        <v>2010.0</v>
      </c>
      <c r="D415" s="35">
        <v>1.0</v>
      </c>
      <c r="E415" s="35">
        <v>13.0</v>
      </c>
      <c r="F415" s="36">
        <v>11.1945722</v>
      </c>
    </row>
    <row r="416">
      <c r="A416" s="37" t="s">
        <v>21</v>
      </c>
      <c r="B416" s="35" t="s">
        <v>419</v>
      </c>
      <c r="C416" s="36">
        <v>2010.0</v>
      </c>
      <c r="D416" s="35">
        <v>1.0</v>
      </c>
      <c r="E416" s="35">
        <v>13.0</v>
      </c>
      <c r="F416" s="36">
        <v>27.6269628</v>
      </c>
    </row>
    <row r="417">
      <c r="A417" s="37" t="s">
        <v>22</v>
      </c>
      <c r="B417" s="35" t="s">
        <v>420</v>
      </c>
      <c r="C417" s="36">
        <v>2010.0</v>
      </c>
      <c r="D417" s="35">
        <v>1.0</v>
      </c>
      <c r="E417" s="35">
        <v>13.0</v>
      </c>
      <c r="F417" s="36">
        <v>7.0140715</v>
      </c>
    </row>
    <row r="418">
      <c r="A418" s="37" t="s">
        <v>23</v>
      </c>
      <c r="B418" s="35" t="s">
        <v>421</v>
      </c>
      <c r="C418" s="36">
        <v>2010.0</v>
      </c>
      <c r="D418" s="35">
        <v>1.0</v>
      </c>
      <c r="E418" s="35">
        <v>13.0</v>
      </c>
      <c r="F418" s="36">
        <v>15.5043487</v>
      </c>
    </row>
    <row r="419">
      <c r="A419" s="37" t="s">
        <v>24</v>
      </c>
      <c r="B419" s="35" t="s">
        <v>422</v>
      </c>
      <c r="C419" s="36">
        <v>2010.0</v>
      </c>
      <c r="D419" s="35">
        <v>1.0</v>
      </c>
      <c r="E419" s="35">
        <v>13.0</v>
      </c>
      <c r="F419" s="36">
        <v>12.7042259</v>
      </c>
    </row>
    <row r="420">
      <c r="A420" s="37" t="s">
        <v>25</v>
      </c>
      <c r="B420" s="35" t="s">
        <v>423</v>
      </c>
      <c r="C420" s="36">
        <v>2010.0</v>
      </c>
      <c r="D420" s="35">
        <v>1.0</v>
      </c>
      <c r="E420" s="35">
        <v>13.0</v>
      </c>
      <c r="F420" s="36">
        <v>22.9522322</v>
      </c>
    </row>
    <row r="421">
      <c r="A421" s="37" t="s">
        <v>26</v>
      </c>
      <c r="B421" s="35" t="s">
        <v>424</v>
      </c>
      <c r="C421" s="36">
        <v>2010.0</v>
      </c>
      <c r="D421" s="35">
        <v>1.0</v>
      </c>
      <c r="E421" s="35">
        <v>13.0</v>
      </c>
      <c r="F421" s="36">
        <v>9.90784194</v>
      </c>
    </row>
    <row r="422">
      <c r="A422" s="37" t="s">
        <v>27</v>
      </c>
      <c r="B422" s="35" t="s">
        <v>426</v>
      </c>
      <c r="C422" s="36">
        <v>2010.0</v>
      </c>
      <c r="D422" s="35">
        <v>1.0</v>
      </c>
      <c r="E422" s="35">
        <v>13.0</v>
      </c>
      <c r="F422" s="36">
        <v>17.4023772</v>
      </c>
    </row>
    <row r="423">
      <c r="A423" s="37" t="s">
        <v>28</v>
      </c>
      <c r="B423" s="35" t="s">
        <v>425</v>
      </c>
      <c r="C423" s="36">
        <v>2010.0</v>
      </c>
      <c r="D423" s="35">
        <v>1.0</v>
      </c>
      <c r="E423" s="35">
        <v>13.0</v>
      </c>
      <c r="F423" s="36">
        <v>25.4459537</v>
      </c>
    </row>
    <row r="424">
      <c r="A424" s="37" t="s">
        <v>29</v>
      </c>
      <c r="B424" s="35" t="s">
        <v>427</v>
      </c>
      <c r="C424" s="36">
        <v>2010.0</v>
      </c>
      <c r="D424" s="35">
        <v>1.0</v>
      </c>
      <c r="E424" s="35">
        <v>13.0</v>
      </c>
      <c r="F424" s="36">
        <v>25.4767662</v>
      </c>
    </row>
    <row r="425">
      <c r="A425" s="37" t="s">
        <v>30</v>
      </c>
      <c r="B425" s="35" t="s">
        <v>428</v>
      </c>
      <c r="C425" s="36">
        <v>2010.0</v>
      </c>
      <c r="D425" s="35">
        <v>1.0</v>
      </c>
      <c r="E425" s="35">
        <v>13.0</v>
      </c>
      <c r="F425" s="36">
        <v>25.9185581</v>
      </c>
    </row>
    <row r="426">
      <c r="A426" s="37" t="s">
        <v>31</v>
      </c>
      <c r="B426" s="35" t="s">
        <v>429</v>
      </c>
      <c r="C426" s="36">
        <v>2010.0</v>
      </c>
      <c r="D426" s="35">
        <v>1.0</v>
      </c>
      <c r="E426" s="35">
        <v>13.0</v>
      </c>
      <c r="F426" s="36">
        <v>16.8168518</v>
      </c>
    </row>
    <row r="427">
      <c r="A427" s="37" t="s">
        <v>32</v>
      </c>
      <c r="B427" s="35" t="s">
        <v>430</v>
      </c>
      <c r="C427" s="36">
        <v>2010.0</v>
      </c>
      <c r="D427" s="35">
        <v>1.0</v>
      </c>
      <c r="E427" s="35">
        <v>13.0</v>
      </c>
      <c r="F427" s="36">
        <v>15.7367138</v>
      </c>
    </row>
    <row r="428">
      <c r="A428" s="37" t="s">
        <v>33</v>
      </c>
      <c r="B428" s="35" t="s">
        <v>431</v>
      </c>
      <c r="C428" s="36">
        <v>2010.0</v>
      </c>
      <c r="D428" s="35">
        <v>1.0</v>
      </c>
      <c r="E428" s="35">
        <v>13.0</v>
      </c>
      <c r="F428" s="36">
        <v>8.7671685</v>
      </c>
    </row>
    <row r="429">
      <c r="A429" s="37" t="s">
        <v>34</v>
      </c>
      <c r="B429" s="35" t="s">
        <v>432</v>
      </c>
      <c r="C429" s="36">
        <v>2010.0</v>
      </c>
      <c r="D429" s="35">
        <v>1.0</v>
      </c>
      <c r="E429" s="35">
        <v>13.0</v>
      </c>
      <c r="F429" s="36">
        <v>14.612151</v>
      </c>
    </row>
    <row r="430">
      <c r="A430" s="37" t="s">
        <v>35</v>
      </c>
      <c r="B430" s="35" t="s">
        <v>433</v>
      </c>
      <c r="C430" s="36">
        <v>2010.0</v>
      </c>
      <c r="D430" s="35">
        <v>1.0</v>
      </c>
      <c r="E430" s="35">
        <v>13.0</v>
      </c>
      <c r="F430" s="36">
        <v>27.4360575</v>
      </c>
    </row>
    <row r="431">
      <c r="A431" s="37" t="s">
        <v>3</v>
      </c>
      <c r="B431" s="35" t="s">
        <v>418</v>
      </c>
      <c r="C431" s="36">
        <v>2011.0</v>
      </c>
      <c r="D431" s="35">
        <v>1.0</v>
      </c>
      <c r="E431" s="35">
        <v>13.0</v>
      </c>
      <c r="F431" s="36">
        <v>14.540984</v>
      </c>
    </row>
    <row r="432">
      <c r="A432" s="37" t="s">
        <v>4</v>
      </c>
      <c r="B432" s="35" t="s">
        <v>401</v>
      </c>
      <c r="C432" s="36">
        <v>2011.0</v>
      </c>
      <c r="D432" s="35">
        <v>1.0</v>
      </c>
      <c r="E432" s="35">
        <v>13.0</v>
      </c>
      <c r="F432" s="36">
        <v>18.3023433</v>
      </c>
    </row>
    <row r="433">
      <c r="A433" s="37" t="s">
        <v>5</v>
      </c>
      <c r="B433" s="35" t="s">
        <v>402</v>
      </c>
      <c r="C433" s="36">
        <v>2011.0</v>
      </c>
      <c r="D433" s="35">
        <v>1.0</v>
      </c>
      <c r="E433" s="35">
        <v>13.0</v>
      </c>
      <c r="F433" s="36">
        <v>9.90530344</v>
      </c>
    </row>
    <row r="434">
      <c r="A434" s="37" t="s">
        <v>6</v>
      </c>
      <c r="B434" s="35" t="s">
        <v>403</v>
      </c>
      <c r="C434" s="36">
        <v>2011.0</v>
      </c>
      <c r="D434" s="35">
        <v>1.0</v>
      </c>
      <c r="E434" s="35">
        <v>13.0</v>
      </c>
      <c r="F434" s="36">
        <v>22.2373179</v>
      </c>
    </row>
    <row r="435">
      <c r="A435" s="37" t="s">
        <v>7</v>
      </c>
      <c r="B435" s="35" t="s">
        <v>404</v>
      </c>
      <c r="C435" s="36">
        <v>2011.0</v>
      </c>
      <c r="D435" s="35">
        <v>1.0</v>
      </c>
      <c r="E435" s="35">
        <v>13.0</v>
      </c>
      <c r="F435" s="36">
        <v>12.0421049</v>
      </c>
    </row>
    <row r="436">
      <c r="A436" s="37" t="s">
        <v>8</v>
      </c>
      <c r="B436" s="35" t="s">
        <v>408</v>
      </c>
      <c r="C436" s="36">
        <v>2011.0</v>
      </c>
      <c r="D436" s="35">
        <v>1.0</v>
      </c>
      <c r="E436" s="35">
        <v>13.0</v>
      </c>
      <c r="F436" s="36">
        <v>12.4154573</v>
      </c>
    </row>
    <row r="437">
      <c r="A437" s="37" t="s">
        <v>9</v>
      </c>
      <c r="B437" s="35" t="s">
        <v>409</v>
      </c>
      <c r="C437" s="36">
        <v>2011.0</v>
      </c>
      <c r="D437" s="35">
        <v>1.0</v>
      </c>
      <c r="E437" s="35">
        <v>13.0</v>
      </c>
      <c r="F437" s="36">
        <v>19.8553693</v>
      </c>
    </row>
    <row r="438">
      <c r="A438" s="37" t="s">
        <v>10</v>
      </c>
      <c r="B438" s="35" t="s">
        <v>407</v>
      </c>
      <c r="C438" s="36">
        <v>2011.0</v>
      </c>
      <c r="D438" s="35">
        <v>1.0</v>
      </c>
      <c r="E438" s="35">
        <v>13.0</v>
      </c>
      <c r="F438" s="36">
        <v>8.99980677</v>
      </c>
    </row>
    <row r="439">
      <c r="A439" s="37" t="s">
        <v>11</v>
      </c>
      <c r="B439" s="35" t="s">
        <v>406</v>
      </c>
      <c r="C439" s="36">
        <v>2011.0</v>
      </c>
      <c r="D439" s="35">
        <v>1.0</v>
      </c>
      <c r="E439" s="35">
        <v>13.0</v>
      </c>
      <c r="F439" s="36">
        <v>19.8098883</v>
      </c>
    </row>
    <row r="440">
      <c r="A440" s="37" t="s">
        <v>12</v>
      </c>
      <c r="B440" s="35" t="s">
        <v>405</v>
      </c>
      <c r="C440" s="36">
        <v>2011.0</v>
      </c>
      <c r="D440" s="35">
        <v>1.0</v>
      </c>
      <c r="E440" s="35">
        <v>13.0</v>
      </c>
      <c r="F440" s="36">
        <v>10.6655667</v>
      </c>
    </row>
    <row r="441">
      <c r="A441" s="37" t="s">
        <v>13</v>
      </c>
      <c r="B441" s="35" t="s">
        <v>410</v>
      </c>
      <c r="C441" s="36">
        <v>2011.0</v>
      </c>
      <c r="D441" s="35">
        <v>1.0</v>
      </c>
      <c r="E441" s="35">
        <v>13.0</v>
      </c>
      <c r="F441" s="36">
        <v>21.1133371</v>
      </c>
    </row>
    <row r="442">
      <c r="A442" s="37" t="s">
        <v>14</v>
      </c>
      <c r="B442" s="35" t="s">
        <v>412</v>
      </c>
      <c r="C442" s="36">
        <v>2011.0</v>
      </c>
      <c r="D442" s="35">
        <v>1.0</v>
      </c>
      <c r="E442" s="35">
        <v>13.0</v>
      </c>
      <c r="F442" s="36">
        <v>17.9639764</v>
      </c>
    </row>
    <row r="443">
      <c r="A443" s="37" t="s">
        <v>15</v>
      </c>
      <c r="B443" s="35" t="s">
        <v>411</v>
      </c>
      <c r="C443" s="36">
        <v>2011.0</v>
      </c>
      <c r="D443" s="35">
        <v>1.0</v>
      </c>
      <c r="E443" s="35">
        <v>13.0</v>
      </c>
      <c r="F443" s="36">
        <v>11.6806778</v>
      </c>
    </row>
    <row r="444">
      <c r="A444" s="37" t="s">
        <v>16</v>
      </c>
      <c r="B444" s="35" t="s">
        <v>413</v>
      </c>
      <c r="C444" s="36">
        <v>2011.0</v>
      </c>
      <c r="D444" s="35">
        <v>1.0</v>
      </c>
      <c r="E444" s="35">
        <v>13.0</v>
      </c>
      <c r="F444" s="36">
        <v>16.5511791</v>
      </c>
    </row>
    <row r="445">
      <c r="A445" s="37" t="s">
        <v>17</v>
      </c>
      <c r="B445" s="35" t="s">
        <v>414</v>
      </c>
      <c r="C445" s="36">
        <v>2011.0</v>
      </c>
      <c r="D445" s="35">
        <v>1.0</v>
      </c>
      <c r="E445" s="35">
        <v>13.0</v>
      </c>
      <c r="F445" s="36">
        <v>19.099693</v>
      </c>
    </row>
    <row r="446">
      <c r="A446" s="37" t="s">
        <v>18</v>
      </c>
      <c r="B446" s="35" t="s">
        <v>415</v>
      </c>
      <c r="C446" s="36">
        <v>2011.0</v>
      </c>
      <c r="D446" s="35">
        <v>1.0</v>
      </c>
      <c r="E446" s="35">
        <v>13.0</v>
      </c>
      <c r="F446" s="36">
        <v>11.3809665</v>
      </c>
    </row>
    <row r="447">
      <c r="A447" s="37" t="s">
        <v>19</v>
      </c>
      <c r="B447" s="35" t="s">
        <v>416</v>
      </c>
      <c r="C447" s="36">
        <v>2011.0</v>
      </c>
      <c r="D447" s="35">
        <v>1.0</v>
      </c>
      <c r="E447" s="35">
        <v>13.0</v>
      </c>
      <c r="F447" s="36">
        <v>17.1852598</v>
      </c>
    </row>
    <row r="448">
      <c r="A448" s="37" t="s">
        <v>20</v>
      </c>
      <c r="B448" s="35" t="s">
        <v>417</v>
      </c>
      <c r="C448" s="36">
        <v>2011.0</v>
      </c>
      <c r="D448" s="35">
        <v>1.0</v>
      </c>
      <c r="E448" s="35">
        <v>13.0</v>
      </c>
      <c r="F448" s="36">
        <v>12.100883</v>
      </c>
    </row>
    <row r="449">
      <c r="A449" s="37" t="s">
        <v>21</v>
      </c>
      <c r="B449" s="35" t="s">
        <v>419</v>
      </c>
      <c r="C449" s="36">
        <v>2011.0</v>
      </c>
      <c r="D449" s="35">
        <v>1.0</v>
      </c>
      <c r="E449" s="35">
        <v>13.0</v>
      </c>
      <c r="F449" s="36">
        <v>26.3466121</v>
      </c>
    </row>
    <row r="450">
      <c r="A450" s="37" t="s">
        <v>22</v>
      </c>
      <c r="B450" s="35" t="s">
        <v>420</v>
      </c>
      <c r="C450" s="36">
        <v>2011.0</v>
      </c>
      <c r="D450" s="35">
        <v>1.0</v>
      </c>
      <c r="E450" s="35">
        <v>13.0</v>
      </c>
      <c r="F450" s="36">
        <v>11.3487784</v>
      </c>
    </row>
    <row r="451">
      <c r="A451" s="37" t="s">
        <v>23</v>
      </c>
      <c r="B451" s="35" t="s">
        <v>421</v>
      </c>
      <c r="C451" s="36">
        <v>2011.0</v>
      </c>
      <c r="D451" s="35">
        <v>1.0</v>
      </c>
      <c r="E451" s="35">
        <v>13.0</v>
      </c>
      <c r="F451" s="36">
        <v>13.0556475</v>
      </c>
    </row>
    <row r="452">
      <c r="A452" s="37" t="s">
        <v>24</v>
      </c>
      <c r="B452" s="35" t="s">
        <v>422</v>
      </c>
      <c r="C452" s="36">
        <v>2011.0</v>
      </c>
      <c r="D452" s="35">
        <v>1.0</v>
      </c>
      <c r="E452" s="35">
        <v>13.0</v>
      </c>
      <c r="F452" s="36">
        <v>13.1193957</v>
      </c>
    </row>
    <row r="453">
      <c r="A453" s="37" t="s">
        <v>25</v>
      </c>
      <c r="B453" s="35" t="s">
        <v>423</v>
      </c>
      <c r="C453" s="36">
        <v>2011.0</v>
      </c>
      <c r="D453" s="35">
        <v>1.0</v>
      </c>
      <c r="E453" s="35">
        <v>13.0</v>
      </c>
      <c r="F453" s="36">
        <v>21.7889581</v>
      </c>
    </row>
    <row r="454">
      <c r="A454" s="37" t="s">
        <v>26</v>
      </c>
      <c r="B454" s="35" t="s">
        <v>424</v>
      </c>
      <c r="C454" s="36">
        <v>2011.0</v>
      </c>
      <c r="D454" s="35">
        <v>1.0</v>
      </c>
      <c r="E454" s="35">
        <v>13.0</v>
      </c>
      <c r="F454" s="36">
        <v>9.81773449</v>
      </c>
    </row>
    <row r="455">
      <c r="A455" s="37" t="s">
        <v>27</v>
      </c>
      <c r="B455" s="35" t="s">
        <v>426</v>
      </c>
      <c r="C455" s="36">
        <v>2011.0</v>
      </c>
      <c r="D455" s="35">
        <v>1.0</v>
      </c>
      <c r="E455" s="35">
        <v>13.0</v>
      </c>
      <c r="F455" s="36">
        <v>14.9791477</v>
      </c>
    </row>
    <row r="456">
      <c r="A456" s="37" t="s">
        <v>28</v>
      </c>
      <c r="B456" s="35" t="s">
        <v>425</v>
      </c>
      <c r="C456" s="36">
        <v>2011.0</v>
      </c>
      <c r="D456" s="35">
        <v>1.0</v>
      </c>
      <c r="E456" s="35">
        <v>13.0</v>
      </c>
      <c r="F456" s="36">
        <v>26.3432141</v>
      </c>
    </row>
    <row r="457">
      <c r="A457" s="37" t="s">
        <v>29</v>
      </c>
      <c r="B457" s="35" t="s">
        <v>427</v>
      </c>
      <c r="C457" s="36">
        <v>2011.0</v>
      </c>
      <c r="D457" s="35">
        <v>1.0</v>
      </c>
      <c r="E457" s="35">
        <v>13.0</v>
      </c>
      <c r="F457" s="36">
        <v>22.4023125</v>
      </c>
    </row>
    <row r="458">
      <c r="A458" s="37" t="s">
        <v>30</v>
      </c>
      <c r="B458" s="35" t="s">
        <v>428</v>
      </c>
      <c r="C458" s="36">
        <v>2011.0</v>
      </c>
      <c r="D458" s="35">
        <v>1.0</v>
      </c>
      <c r="E458" s="35">
        <v>13.0</v>
      </c>
      <c r="F458" s="36">
        <v>21.0635252</v>
      </c>
    </row>
    <row r="459">
      <c r="A459" s="37" t="s">
        <v>31</v>
      </c>
      <c r="B459" s="35" t="s">
        <v>429</v>
      </c>
      <c r="C459" s="36">
        <v>2011.0</v>
      </c>
      <c r="D459" s="35">
        <v>1.0</v>
      </c>
      <c r="E459" s="35">
        <v>13.0</v>
      </c>
      <c r="F459" s="36">
        <v>13.0116183</v>
      </c>
    </row>
    <row r="460">
      <c r="A460" s="37" t="s">
        <v>32</v>
      </c>
      <c r="B460" s="35" t="s">
        <v>430</v>
      </c>
      <c r="C460" s="36">
        <v>2011.0</v>
      </c>
      <c r="D460" s="35">
        <v>1.0</v>
      </c>
      <c r="E460" s="35">
        <v>13.0</v>
      </c>
      <c r="F460" s="36">
        <v>16.7040302</v>
      </c>
    </row>
    <row r="461">
      <c r="A461" s="37" t="s">
        <v>33</v>
      </c>
      <c r="B461" s="35" t="s">
        <v>431</v>
      </c>
      <c r="C461" s="36">
        <v>2011.0</v>
      </c>
      <c r="D461" s="35">
        <v>1.0</v>
      </c>
      <c r="E461" s="35">
        <v>13.0</v>
      </c>
      <c r="F461" s="36">
        <v>9.54509357</v>
      </c>
    </row>
    <row r="462">
      <c r="A462" s="37" t="s">
        <v>34</v>
      </c>
      <c r="B462" s="35" t="s">
        <v>432</v>
      </c>
      <c r="C462" s="36">
        <v>2011.0</v>
      </c>
      <c r="D462" s="35">
        <v>1.0</v>
      </c>
      <c r="E462" s="35">
        <v>13.0</v>
      </c>
      <c r="F462" s="36">
        <v>14.8383762</v>
      </c>
    </row>
    <row r="463">
      <c r="A463" s="37" t="s">
        <v>35</v>
      </c>
      <c r="B463" s="35" t="s">
        <v>433</v>
      </c>
      <c r="C463" s="36">
        <v>2011.0</v>
      </c>
      <c r="D463" s="35">
        <v>1.0</v>
      </c>
      <c r="E463" s="35">
        <v>13.0</v>
      </c>
      <c r="F463" s="36">
        <v>24.2500256</v>
      </c>
    </row>
    <row r="464">
      <c r="A464" s="37" t="s">
        <v>3</v>
      </c>
      <c r="B464" s="35" t="s">
        <v>418</v>
      </c>
      <c r="C464" s="36">
        <v>2012.0</v>
      </c>
      <c r="D464" s="35">
        <v>1.0</v>
      </c>
      <c r="E464" s="35">
        <v>13.0</v>
      </c>
      <c r="F464" s="36">
        <v>14.7529942</v>
      </c>
    </row>
    <row r="465">
      <c r="A465" s="37" t="s">
        <v>4</v>
      </c>
      <c r="B465" s="35" t="s">
        <v>401</v>
      </c>
      <c r="C465" s="36">
        <v>2012.0</v>
      </c>
      <c r="D465" s="35">
        <v>1.0</v>
      </c>
      <c r="E465" s="35">
        <v>13.0</v>
      </c>
      <c r="F465" s="36">
        <v>17.5684751</v>
      </c>
    </row>
    <row r="466">
      <c r="A466" s="37" t="s">
        <v>5</v>
      </c>
      <c r="B466" s="35" t="s">
        <v>402</v>
      </c>
      <c r="C466" s="36">
        <v>2012.0</v>
      </c>
      <c r="D466" s="35">
        <v>1.0</v>
      </c>
      <c r="E466" s="35">
        <v>13.0</v>
      </c>
      <c r="F466" s="36">
        <v>6.25457021</v>
      </c>
    </row>
    <row r="467">
      <c r="A467" s="37" t="s">
        <v>6</v>
      </c>
      <c r="B467" s="35" t="s">
        <v>403</v>
      </c>
      <c r="C467" s="36">
        <v>2012.0</v>
      </c>
      <c r="D467" s="35">
        <v>1.0</v>
      </c>
      <c r="E467" s="35">
        <v>13.0</v>
      </c>
      <c r="F467" s="36">
        <v>20.3394461</v>
      </c>
    </row>
    <row r="468">
      <c r="A468" s="37" t="s">
        <v>7</v>
      </c>
      <c r="B468" s="35" t="s">
        <v>404</v>
      </c>
      <c r="C468" s="36">
        <v>2012.0</v>
      </c>
      <c r="D468" s="35">
        <v>1.0</v>
      </c>
      <c r="E468" s="35">
        <v>13.0</v>
      </c>
      <c r="F468" s="36">
        <v>11.4566758</v>
      </c>
    </row>
    <row r="469">
      <c r="A469" s="37" t="s">
        <v>8</v>
      </c>
      <c r="B469" s="35" t="s">
        <v>408</v>
      </c>
      <c r="C469" s="36">
        <v>2012.0</v>
      </c>
      <c r="D469" s="35">
        <v>1.0</v>
      </c>
      <c r="E469" s="35">
        <v>13.0</v>
      </c>
      <c r="F469" s="36">
        <v>12.6676815</v>
      </c>
    </row>
    <row r="470">
      <c r="A470" s="37" t="s">
        <v>9</v>
      </c>
      <c r="B470" s="35" t="s">
        <v>409</v>
      </c>
      <c r="C470" s="36">
        <v>2012.0</v>
      </c>
      <c r="D470" s="35">
        <v>1.0</v>
      </c>
      <c r="E470" s="35">
        <v>13.0</v>
      </c>
      <c r="F470" s="36">
        <v>20.7711357</v>
      </c>
    </row>
    <row r="471">
      <c r="A471" s="37" t="s">
        <v>10</v>
      </c>
      <c r="B471" s="35" t="s">
        <v>407</v>
      </c>
      <c r="C471" s="36">
        <v>2012.0</v>
      </c>
      <c r="D471" s="35">
        <v>1.0</v>
      </c>
      <c r="E471" s="35">
        <v>13.0</v>
      </c>
      <c r="F471" s="36">
        <v>10.5617057</v>
      </c>
    </row>
    <row r="472">
      <c r="A472" s="37" t="s">
        <v>11</v>
      </c>
      <c r="B472" s="35" t="s">
        <v>406</v>
      </c>
      <c r="C472" s="36">
        <v>2012.0</v>
      </c>
      <c r="D472" s="35">
        <v>1.0</v>
      </c>
      <c r="E472" s="35">
        <v>13.0</v>
      </c>
      <c r="F472" s="36">
        <v>18.2392391</v>
      </c>
    </row>
    <row r="473">
      <c r="A473" s="37" t="s">
        <v>12</v>
      </c>
      <c r="B473" s="35" t="s">
        <v>405</v>
      </c>
      <c r="C473" s="36">
        <v>2012.0</v>
      </c>
      <c r="D473" s="35">
        <v>1.0</v>
      </c>
      <c r="E473" s="35">
        <v>13.0</v>
      </c>
      <c r="F473" s="36">
        <v>10.3945805</v>
      </c>
    </row>
    <row r="474">
      <c r="A474" s="37" t="s">
        <v>13</v>
      </c>
      <c r="B474" s="35" t="s">
        <v>410</v>
      </c>
      <c r="C474" s="36">
        <v>2012.0</v>
      </c>
      <c r="D474" s="35">
        <v>1.0</v>
      </c>
      <c r="E474" s="35">
        <v>13.0</v>
      </c>
      <c r="F474" s="36">
        <v>23.125438</v>
      </c>
    </row>
    <row r="475">
      <c r="A475" s="37" t="s">
        <v>14</v>
      </c>
      <c r="B475" s="35" t="s">
        <v>412</v>
      </c>
      <c r="C475" s="36">
        <v>2012.0</v>
      </c>
      <c r="D475" s="35">
        <v>1.0</v>
      </c>
      <c r="E475" s="35">
        <v>13.0</v>
      </c>
      <c r="F475" s="36">
        <v>18.429686</v>
      </c>
    </row>
    <row r="476">
      <c r="A476" s="37" t="s">
        <v>15</v>
      </c>
      <c r="B476" s="35" t="s">
        <v>411</v>
      </c>
      <c r="C476" s="36">
        <v>2012.0</v>
      </c>
      <c r="D476" s="35">
        <v>1.0</v>
      </c>
      <c r="E476" s="35">
        <v>13.0</v>
      </c>
      <c r="F476" s="36">
        <v>13.6875121</v>
      </c>
    </row>
    <row r="477">
      <c r="A477" s="37" t="s">
        <v>16</v>
      </c>
      <c r="B477" s="35" t="s">
        <v>413</v>
      </c>
      <c r="C477" s="36">
        <v>2012.0</v>
      </c>
      <c r="D477" s="35">
        <v>1.0</v>
      </c>
      <c r="E477" s="35">
        <v>13.0</v>
      </c>
      <c r="F477" s="36">
        <v>16.2792866</v>
      </c>
    </row>
    <row r="478">
      <c r="A478" s="37" t="s">
        <v>17</v>
      </c>
      <c r="B478" s="35" t="s">
        <v>414</v>
      </c>
      <c r="C478" s="36">
        <v>2012.0</v>
      </c>
      <c r="D478" s="35">
        <v>1.0</v>
      </c>
      <c r="E478" s="35">
        <v>13.0</v>
      </c>
      <c r="F478" s="36">
        <v>18.7103218</v>
      </c>
    </row>
    <row r="479">
      <c r="A479" s="37" t="s">
        <v>18</v>
      </c>
      <c r="B479" s="35" t="s">
        <v>415</v>
      </c>
      <c r="C479" s="36">
        <v>2012.0</v>
      </c>
      <c r="D479" s="35">
        <v>1.0</v>
      </c>
      <c r="E479" s="35">
        <v>13.0</v>
      </c>
      <c r="F479" s="36">
        <v>11.4872558</v>
      </c>
    </row>
    <row r="480">
      <c r="A480" s="37" t="s">
        <v>19</v>
      </c>
      <c r="B480" s="35" t="s">
        <v>416</v>
      </c>
      <c r="C480" s="36">
        <v>2012.0</v>
      </c>
      <c r="D480" s="35">
        <v>1.0</v>
      </c>
      <c r="E480" s="35">
        <v>13.0</v>
      </c>
      <c r="F480" s="36">
        <v>17.2673446</v>
      </c>
    </row>
    <row r="481">
      <c r="A481" s="37" t="s">
        <v>20</v>
      </c>
      <c r="B481" s="35" t="s">
        <v>417</v>
      </c>
      <c r="C481" s="36">
        <v>2012.0</v>
      </c>
      <c r="D481" s="35">
        <v>1.0</v>
      </c>
      <c r="E481" s="35">
        <v>13.0</v>
      </c>
      <c r="F481" s="36">
        <v>13.2062586</v>
      </c>
    </row>
    <row r="482">
      <c r="A482" s="37" t="s">
        <v>21</v>
      </c>
      <c r="B482" s="35" t="s">
        <v>419</v>
      </c>
      <c r="C482" s="36">
        <v>2012.0</v>
      </c>
      <c r="D482" s="35">
        <v>1.0</v>
      </c>
      <c r="E482" s="35">
        <v>13.0</v>
      </c>
      <c r="F482" s="36">
        <v>26.8318689</v>
      </c>
    </row>
    <row r="483">
      <c r="A483" s="37" t="s">
        <v>22</v>
      </c>
      <c r="B483" s="35" t="s">
        <v>420</v>
      </c>
      <c r="C483" s="36">
        <v>2012.0</v>
      </c>
      <c r="D483" s="35">
        <v>1.0</v>
      </c>
      <c r="E483" s="35">
        <v>13.0</v>
      </c>
      <c r="F483" s="36">
        <v>13.001903</v>
      </c>
    </row>
    <row r="484">
      <c r="A484" s="37" t="s">
        <v>23</v>
      </c>
      <c r="B484" s="35" t="s">
        <v>421</v>
      </c>
      <c r="C484" s="36">
        <v>2012.0</v>
      </c>
      <c r="D484" s="35">
        <v>1.0</v>
      </c>
      <c r="E484" s="35">
        <v>13.0</v>
      </c>
      <c r="F484" s="36">
        <v>12.7481946</v>
      </c>
    </row>
    <row r="485">
      <c r="A485" s="37" t="s">
        <v>24</v>
      </c>
      <c r="B485" s="35" t="s">
        <v>422</v>
      </c>
      <c r="C485" s="36">
        <v>2012.0</v>
      </c>
      <c r="D485" s="35">
        <v>1.0</v>
      </c>
      <c r="E485" s="35">
        <v>13.0</v>
      </c>
      <c r="F485" s="36">
        <v>13.6084315</v>
      </c>
    </row>
    <row r="486">
      <c r="A486" s="37" t="s">
        <v>25</v>
      </c>
      <c r="B486" s="35" t="s">
        <v>423</v>
      </c>
      <c r="C486" s="36">
        <v>2012.0</v>
      </c>
      <c r="D486" s="35">
        <v>1.0</v>
      </c>
      <c r="E486" s="35">
        <v>13.0</v>
      </c>
      <c r="F486" s="36">
        <v>19.3430382</v>
      </c>
    </row>
    <row r="487">
      <c r="A487" s="37" t="s">
        <v>26</v>
      </c>
      <c r="B487" s="35" t="s">
        <v>424</v>
      </c>
      <c r="C487" s="36">
        <v>2012.0</v>
      </c>
      <c r="D487" s="35">
        <v>1.0</v>
      </c>
      <c r="E487" s="35">
        <v>13.0</v>
      </c>
      <c r="F487" s="36">
        <v>11.9526504</v>
      </c>
    </row>
    <row r="488">
      <c r="A488" s="37" t="s">
        <v>27</v>
      </c>
      <c r="B488" s="35" t="s">
        <v>426</v>
      </c>
      <c r="C488" s="36">
        <v>2012.0</v>
      </c>
      <c r="D488" s="35">
        <v>1.0</v>
      </c>
      <c r="E488" s="35">
        <v>13.0</v>
      </c>
      <c r="F488" s="36">
        <v>17.2563132</v>
      </c>
    </row>
    <row r="489">
      <c r="A489" s="37" t="s">
        <v>28</v>
      </c>
      <c r="B489" s="35" t="s">
        <v>425</v>
      </c>
      <c r="C489" s="36">
        <v>2012.0</v>
      </c>
      <c r="D489" s="35">
        <v>1.0</v>
      </c>
      <c r="E489" s="35">
        <v>13.0</v>
      </c>
      <c r="F489" s="36">
        <v>22.2002909</v>
      </c>
    </row>
    <row r="490">
      <c r="A490" s="37" t="s">
        <v>29</v>
      </c>
      <c r="B490" s="35" t="s">
        <v>427</v>
      </c>
      <c r="C490" s="36">
        <v>2012.0</v>
      </c>
      <c r="D490" s="35">
        <v>1.0</v>
      </c>
      <c r="E490" s="35">
        <v>13.0</v>
      </c>
      <c r="F490" s="36">
        <v>23.2414957</v>
      </c>
    </row>
    <row r="491">
      <c r="A491" s="37" t="s">
        <v>30</v>
      </c>
      <c r="B491" s="35" t="s">
        <v>428</v>
      </c>
      <c r="C491" s="36">
        <v>2012.0</v>
      </c>
      <c r="D491" s="35">
        <v>1.0</v>
      </c>
      <c r="E491" s="35">
        <v>13.0</v>
      </c>
      <c r="F491" s="36">
        <v>25.4460774</v>
      </c>
    </row>
    <row r="492">
      <c r="A492" s="37" t="s">
        <v>31</v>
      </c>
      <c r="B492" s="35" t="s">
        <v>429</v>
      </c>
      <c r="C492" s="36">
        <v>2012.0</v>
      </c>
      <c r="D492" s="35">
        <v>1.0</v>
      </c>
      <c r="E492" s="35">
        <v>13.0</v>
      </c>
      <c r="F492" s="36">
        <v>16.1630799</v>
      </c>
    </row>
    <row r="493">
      <c r="A493" s="37" t="s">
        <v>32</v>
      </c>
      <c r="B493" s="35" t="s">
        <v>430</v>
      </c>
      <c r="C493" s="36">
        <v>2012.0</v>
      </c>
      <c r="D493" s="35">
        <v>1.0</v>
      </c>
      <c r="E493" s="35">
        <v>13.0</v>
      </c>
      <c r="F493" s="36">
        <v>16.4688512</v>
      </c>
    </row>
    <row r="494">
      <c r="A494" s="37" t="s">
        <v>33</v>
      </c>
      <c r="B494" s="35" t="s">
        <v>431</v>
      </c>
      <c r="C494" s="36">
        <v>2012.0</v>
      </c>
      <c r="D494" s="35">
        <v>1.0</v>
      </c>
      <c r="E494" s="35">
        <v>13.0</v>
      </c>
      <c r="F494" s="36">
        <v>8.63982744</v>
      </c>
    </row>
    <row r="495">
      <c r="A495" s="37" t="s">
        <v>34</v>
      </c>
      <c r="B495" s="35" t="s">
        <v>432</v>
      </c>
      <c r="C495" s="36">
        <v>2012.0</v>
      </c>
      <c r="D495" s="35">
        <v>1.0</v>
      </c>
      <c r="E495" s="35">
        <v>13.0</v>
      </c>
      <c r="F495" s="36">
        <v>14.7882706</v>
      </c>
    </row>
    <row r="496">
      <c r="A496" s="37" t="s">
        <v>35</v>
      </c>
      <c r="B496" s="35" t="s">
        <v>433</v>
      </c>
      <c r="C496" s="36">
        <v>2012.0</v>
      </c>
      <c r="D496" s="35">
        <v>1.0</v>
      </c>
      <c r="E496" s="35">
        <v>13.0</v>
      </c>
      <c r="F496" s="36">
        <v>27.9111884</v>
      </c>
    </row>
    <row r="497">
      <c r="A497" s="37" t="s">
        <v>3</v>
      </c>
      <c r="B497" s="35" t="s">
        <v>418</v>
      </c>
      <c r="C497" s="36">
        <v>2013.0</v>
      </c>
      <c r="D497" s="35">
        <v>1.0</v>
      </c>
      <c r="E497" s="35">
        <v>13.0</v>
      </c>
      <c r="F497" s="36">
        <v>13.4609145</v>
      </c>
    </row>
    <row r="498">
      <c r="A498" s="37" t="s">
        <v>4</v>
      </c>
      <c r="B498" s="35" t="s">
        <v>401</v>
      </c>
      <c r="C498" s="36">
        <v>2013.0</v>
      </c>
      <c r="D498" s="35">
        <v>1.0</v>
      </c>
      <c r="E498" s="35">
        <v>13.0</v>
      </c>
      <c r="F498" s="36">
        <v>15.0829209</v>
      </c>
    </row>
    <row r="499">
      <c r="A499" s="37" t="s">
        <v>5</v>
      </c>
      <c r="B499" s="35" t="s">
        <v>402</v>
      </c>
      <c r="C499" s="36">
        <v>2013.0</v>
      </c>
      <c r="D499" s="35">
        <v>1.0</v>
      </c>
      <c r="E499" s="35">
        <v>13.0</v>
      </c>
      <c r="F499" s="36">
        <v>6.94210557</v>
      </c>
    </row>
    <row r="500">
      <c r="A500" s="37" t="s">
        <v>6</v>
      </c>
      <c r="B500" s="35" t="s">
        <v>403</v>
      </c>
      <c r="C500" s="36">
        <v>2013.0</v>
      </c>
      <c r="D500" s="35">
        <v>1.0</v>
      </c>
      <c r="E500" s="35">
        <v>13.0</v>
      </c>
      <c r="F500" s="36">
        <v>18.5522303</v>
      </c>
    </row>
    <row r="501">
      <c r="A501" s="37" t="s">
        <v>7</v>
      </c>
      <c r="B501" s="35" t="s">
        <v>404</v>
      </c>
      <c r="C501" s="36">
        <v>2013.0</v>
      </c>
      <c r="D501" s="35">
        <v>1.0</v>
      </c>
      <c r="E501" s="35">
        <v>13.0</v>
      </c>
      <c r="F501" s="36">
        <v>11.1269563</v>
      </c>
    </row>
    <row r="502">
      <c r="A502" s="37" t="s">
        <v>8</v>
      </c>
      <c r="B502" s="35" t="s">
        <v>408</v>
      </c>
      <c r="C502" s="36">
        <v>2013.0</v>
      </c>
      <c r="D502" s="35">
        <v>1.0</v>
      </c>
      <c r="E502" s="35">
        <v>13.0</v>
      </c>
      <c r="F502" s="36">
        <v>15.3942892</v>
      </c>
    </row>
    <row r="503">
      <c r="A503" s="37" t="s">
        <v>9</v>
      </c>
      <c r="B503" s="35" t="s">
        <v>409</v>
      </c>
      <c r="C503" s="36">
        <v>2013.0</v>
      </c>
      <c r="D503" s="35">
        <v>1.0</v>
      </c>
      <c r="E503" s="35">
        <v>13.0</v>
      </c>
      <c r="F503" s="36">
        <v>15.0736672</v>
      </c>
    </row>
    <row r="504">
      <c r="A504" s="37" t="s">
        <v>10</v>
      </c>
      <c r="B504" s="35" t="s">
        <v>407</v>
      </c>
      <c r="C504" s="36">
        <v>2013.0</v>
      </c>
      <c r="D504" s="35">
        <v>1.0</v>
      </c>
      <c r="E504" s="35">
        <v>13.0</v>
      </c>
      <c r="F504" s="36">
        <v>9.1594079</v>
      </c>
    </row>
    <row r="505">
      <c r="A505" s="37" t="s">
        <v>11</v>
      </c>
      <c r="B505" s="35" t="s">
        <v>406</v>
      </c>
      <c r="C505" s="36">
        <v>2013.0</v>
      </c>
      <c r="D505" s="35">
        <v>1.0</v>
      </c>
      <c r="E505" s="35">
        <v>13.0</v>
      </c>
      <c r="F505" s="36">
        <v>18.2437655</v>
      </c>
    </row>
    <row r="506">
      <c r="A506" s="37" t="s">
        <v>12</v>
      </c>
      <c r="B506" s="35" t="s">
        <v>405</v>
      </c>
      <c r="C506" s="36">
        <v>2013.0</v>
      </c>
      <c r="D506" s="35">
        <v>1.0</v>
      </c>
      <c r="E506" s="35">
        <v>13.0</v>
      </c>
      <c r="F506" s="36">
        <v>9.61269613</v>
      </c>
    </row>
    <row r="507">
      <c r="A507" s="37" t="s">
        <v>13</v>
      </c>
      <c r="B507" s="35" t="s">
        <v>410</v>
      </c>
      <c r="C507" s="36">
        <v>2013.0</v>
      </c>
      <c r="D507" s="35">
        <v>1.0</v>
      </c>
      <c r="E507" s="35">
        <v>13.0</v>
      </c>
      <c r="F507" s="36">
        <v>22.0507928</v>
      </c>
    </row>
    <row r="508">
      <c r="A508" s="37" t="s">
        <v>14</v>
      </c>
      <c r="B508" s="35" t="s">
        <v>412</v>
      </c>
      <c r="C508" s="36">
        <v>2013.0</v>
      </c>
      <c r="D508" s="35">
        <v>1.0</v>
      </c>
      <c r="E508" s="35">
        <v>13.0</v>
      </c>
      <c r="F508" s="36">
        <v>16.2020333</v>
      </c>
    </row>
    <row r="509">
      <c r="A509" s="37" t="s">
        <v>15</v>
      </c>
      <c r="B509" s="35" t="s">
        <v>411</v>
      </c>
      <c r="C509" s="36">
        <v>2013.0</v>
      </c>
      <c r="D509" s="35">
        <v>1.0</v>
      </c>
      <c r="E509" s="35">
        <v>13.0</v>
      </c>
      <c r="F509" s="36">
        <v>11.3182186</v>
      </c>
    </row>
    <row r="510">
      <c r="A510" s="37" t="s">
        <v>16</v>
      </c>
      <c r="B510" s="35" t="s">
        <v>413</v>
      </c>
      <c r="C510" s="36">
        <v>2013.0</v>
      </c>
      <c r="D510" s="35">
        <v>1.0</v>
      </c>
      <c r="E510" s="35">
        <v>13.0</v>
      </c>
      <c r="F510" s="36">
        <v>15.0114723</v>
      </c>
    </row>
    <row r="511">
      <c r="A511" s="37" t="s">
        <v>17</v>
      </c>
      <c r="B511" s="35" t="s">
        <v>414</v>
      </c>
      <c r="C511" s="36">
        <v>2013.0</v>
      </c>
      <c r="D511" s="35">
        <v>1.0</v>
      </c>
      <c r="E511" s="35">
        <v>13.0</v>
      </c>
      <c r="F511" s="36">
        <v>17.3158574</v>
      </c>
    </row>
    <row r="512">
      <c r="A512" s="37" t="s">
        <v>18</v>
      </c>
      <c r="B512" s="35" t="s">
        <v>415</v>
      </c>
      <c r="C512" s="36">
        <v>2013.0</v>
      </c>
      <c r="D512" s="35">
        <v>1.0</v>
      </c>
      <c r="E512" s="35">
        <v>13.0</v>
      </c>
      <c r="F512" s="36">
        <v>10.4970555</v>
      </c>
    </row>
    <row r="513">
      <c r="A513" s="37" t="s">
        <v>19</v>
      </c>
      <c r="B513" s="35" t="s">
        <v>416</v>
      </c>
      <c r="C513" s="36">
        <v>2013.0</v>
      </c>
      <c r="D513" s="35">
        <v>1.0</v>
      </c>
      <c r="E513" s="35">
        <v>13.0</v>
      </c>
      <c r="F513" s="36">
        <v>12.6140227</v>
      </c>
    </row>
    <row r="514">
      <c r="A514" s="37" t="s">
        <v>20</v>
      </c>
      <c r="B514" s="35" t="s">
        <v>417</v>
      </c>
      <c r="C514" s="36">
        <v>2013.0</v>
      </c>
      <c r="D514" s="35">
        <v>1.0</v>
      </c>
      <c r="E514" s="35">
        <v>13.0</v>
      </c>
      <c r="F514" s="36">
        <v>12.3260866</v>
      </c>
    </row>
    <row r="515">
      <c r="A515" s="37" t="s">
        <v>21</v>
      </c>
      <c r="B515" s="35" t="s">
        <v>419</v>
      </c>
      <c r="C515" s="36">
        <v>2013.0</v>
      </c>
      <c r="D515" s="35">
        <v>1.0</v>
      </c>
      <c r="E515" s="35">
        <v>13.0</v>
      </c>
      <c r="F515" s="36">
        <v>18.5105255</v>
      </c>
    </row>
    <row r="516">
      <c r="A516" s="37" t="s">
        <v>22</v>
      </c>
      <c r="B516" s="35" t="s">
        <v>420</v>
      </c>
      <c r="C516" s="36">
        <v>2013.0</v>
      </c>
      <c r="D516" s="35">
        <v>1.0</v>
      </c>
      <c r="E516" s="35">
        <v>13.0</v>
      </c>
      <c r="F516" s="36">
        <v>12.9002394</v>
      </c>
    </row>
    <row r="517">
      <c r="A517" s="37" t="s">
        <v>23</v>
      </c>
      <c r="B517" s="35" t="s">
        <v>421</v>
      </c>
      <c r="C517" s="36">
        <v>2013.0</v>
      </c>
      <c r="D517" s="35">
        <v>1.0</v>
      </c>
      <c r="E517" s="35">
        <v>13.0</v>
      </c>
      <c r="F517" s="36">
        <v>12.3105374</v>
      </c>
    </row>
    <row r="518">
      <c r="A518" s="37" t="s">
        <v>24</v>
      </c>
      <c r="B518" s="35" t="s">
        <v>422</v>
      </c>
      <c r="C518" s="36">
        <v>2013.0</v>
      </c>
      <c r="D518" s="35">
        <v>1.0</v>
      </c>
      <c r="E518" s="35">
        <v>13.0</v>
      </c>
      <c r="F518" s="36">
        <v>12.1115395</v>
      </c>
    </row>
    <row r="519">
      <c r="A519" s="37" t="s">
        <v>25</v>
      </c>
      <c r="B519" s="35" t="s">
        <v>423</v>
      </c>
      <c r="C519" s="36">
        <v>2013.0</v>
      </c>
      <c r="D519" s="35">
        <v>1.0</v>
      </c>
      <c r="E519" s="35">
        <v>13.0</v>
      </c>
      <c r="F519" s="36">
        <v>16.825298</v>
      </c>
    </row>
    <row r="520">
      <c r="A520" s="37" t="s">
        <v>26</v>
      </c>
      <c r="B520" s="35" t="s">
        <v>424</v>
      </c>
      <c r="C520" s="36">
        <v>2013.0</v>
      </c>
      <c r="D520" s="35">
        <v>1.0</v>
      </c>
      <c r="E520" s="35">
        <v>13.0</v>
      </c>
      <c r="F520" s="36">
        <v>11.9025541</v>
      </c>
    </row>
    <row r="521">
      <c r="A521" s="37" t="s">
        <v>27</v>
      </c>
      <c r="B521" s="35" t="s">
        <v>426</v>
      </c>
      <c r="C521" s="36">
        <v>2013.0</v>
      </c>
      <c r="D521" s="35">
        <v>1.0</v>
      </c>
      <c r="E521" s="35">
        <v>13.0</v>
      </c>
      <c r="F521" s="36">
        <v>17.8084364</v>
      </c>
    </row>
    <row r="522">
      <c r="A522" s="37" t="s">
        <v>28</v>
      </c>
      <c r="B522" s="35" t="s">
        <v>425</v>
      </c>
      <c r="C522" s="36">
        <v>2013.0</v>
      </c>
      <c r="D522" s="35">
        <v>1.0</v>
      </c>
      <c r="E522" s="35">
        <v>13.0</v>
      </c>
      <c r="F522" s="36">
        <v>20.3184889</v>
      </c>
    </row>
    <row r="523">
      <c r="A523" s="37" t="s">
        <v>29</v>
      </c>
      <c r="B523" s="35" t="s">
        <v>427</v>
      </c>
      <c r="C523" s="36">
        <v>2013.0</v>
      </c>
      <c r="D523" s="35">
        <v>1.0</v>
      </c>
      <c r="E523" s="35">
        <v>13.0</v>
      </c>
      <c r="F523" s="36">
        <v>21.2004732</v>
      </c>
    </row>
    <row r="524">
      <c r="A524" s="37" t="s">
        <v>30</v>
      </c>
      <c r="B524" s="35" t="s">
        <v>428</v>
      </c>
      <c r="C524" s="36">
        <v>2013.0</v>
      </c>
      <c r="D524" s="35">
        <v>1.0</v>
      </c>
      <c r="E524" s="35">
        <v>13.0</v>
      </c>
      <c r="F524" s="36">
        <v>26.5091427</v>
      </c>
    </row>
    <row r="525">
      <c r="A525" s="37" t="s">
        <v>31</v>
      </c>
      <c r="B525" s="35" t="s">
        <v>429</v>
      </c>
      <c r="C525" s="36">
        <v>2013.0</v>
      </c>
      <c r="D525" s="35">
        <v>1.0</v>
      </c>
      <c r="E525" s="35">
        <v>13.0</v>
      </c>
      <c r="F525" s="36">
        <v>15.6080109</v>
      </c>
    </row>
    <row r="526">
      <c r="A526" s="37" t="s">
        <v>32</v>
      </c>
      <c r="B526" s="35" t="s">
        <v>430</v>
      </c>
      <c r="C526" s="36">
        <v>2013.0</v>
      </c>
      <c r="D526" s="35">
        <v>1.0</v>
      </c>
      <c r="E526" s="35">
        <v>13.0</v>
      </c>
      <c r="F526" s="36">
        <v>14.7423515</v>
      </c>
    </row>
    <row r="527">
      <c r="A527" s="37" t="s">
        <v>33</v>
      </c>
      <c r="B527" s="35" t="s">
        <v>431</v>
      </c>
      <c r="C527" s="36">
        <v>2013.0</v>
      </c>
      <c r="D527" s="35">
        <v>1.0</v>
      </c>
      <c r="E527" s="35">
        <v>13.0</v>
      </c>
      <c r="F527" s="36">
        <v>7.44522455</v>
      </c>
    </row>
    <row r="528">
      <c r="A528" s="37" t="s">
        <v>34</v>
      </c>
      <c r="B528" s="35" t="s">
        <v>432</v>
      </c>
      <c r="C528" s="36">
        <v>2013.0</v>
      </c>
      <c r="D528" s="35">
        <v>1.0</v>
      </c>
      <c r="E528" s="35">
        <v>13.0</v>
      </c>
      <c r="F528" s="36">
        <v>12.1519866</v>
      </c>
    </row>
    <row r="529">
      <c r="A529" s="37" t="s">
        <v>35</v>
      </c>
      <c r="B529" s="35" t="s">
        <v>433</v>
      </c>
      <c r="C529" s="36">
        <v>2013.0</v>
      </c>
      <c r="D529" s="35">
        <v>1.0</v>
      </c>
      <c r="E529" s="35">
        <v>13.0</v>
      </c>
      <c r="F529" s="36">
        <v>20.2692571</v>
      </c>
    </row>
    <row r="530">
      <c r="A530" s="37" t="s">
        <v>3</v>
      </c>
      <c r="B530" s="35" t="s">
        <v>418</v>
      </c>
      <c r="C530" s="36">
        <v>2014.0</v>
      </c>
      <c r="D530" s="35">
        <v>1.0</v>
      </c>
      <c r="E530" s="35">
        <v>13.0</v>
      </c>
      <c r="F530" s="36">
        <v>13.3326222</v>
      </c>
    </row>
    <row r="531">
      <c r="A531" s="37" t="s">
        <v>4</v>
      </c>
      <c r="B531" s="35" t="s">
        <v>401</v>
      </c>
      <c r="C531" s="36">
        <v>2014.0</v>
      </c>
      <c r="D531" s="35">
        <v>1.0</v>
      </c>
      <c r="E531" s="35">
        <v>13.0</v>
      </c>
      <c r="F531" s="36">
        <v>17.6744279</v>
      </c>
    </row>
    <row r="532">
      <c r="A532" s="37" t="s">
        <v>5</v>
      </c>
      <c r="B532" s="35" t="s">
        <v>402</v>
      </c>
      <c r="C532" s="36">
        <v>2014.0</v>
      </c>
      <c r="D532" s="35">
        <v>1.0</v>
      </c>
      <c r="E532" s="35">
        <v>13.0</v>
      </c>
      <c r="F532" s="36">
        <v>10.5851139</v>
      </c>
    </row>
    <row r="533">
      <c r="A533" s="37" t="s">
        <v>6</v>
      </c>
      <c r="B533" s="35" t="s">
        <v>403</v>
      </c>
      <c r="C533" s="36">
        <v>2014.0</v>
      </c>
      <c r="D533" s="35">
        <v>1.0</v>
      </c>
      <c r="E533" s="35">
        <v>13.0</v>
      </c>
      <c r="F533" s="36">
        <v>18.1210458</v>
      </c>
    </row>
    <row r="534">
      <c r="A534" s="37" t="s">
        <v>7</v>
      </c>
      <c r="B534" s="35" t="s">
        <v>404</v>
      </c>
      <c r="C534" s="36">
        <v>2014.0</v>
      </c>
      <c r="D534" s="35">
        <v>1.0</v>
      </c>
      <c r="E534" s="35">
        <v>13.0</v>
      </c>
      <c r="F534" s="36">
        <v>18.3861014</v>
      </c>
    </row>
    <row r="535">
      <c r="A535" s="37" t="s">
        <v>8</v>
      </c>
      <c r="B535" s="35" t="s">
        <v>408</v>
      </c>
      <c r="C535" s="36">
        <v>2014.0</v>
      </c>
      <c r="D535" s="35">
        <v>1.0</v>
      </c>
      <c r="E535" s="35">
        <v>13.0</v>
      </c>
      <c r="F535" s="36">
        <v>15.3074103</v>
      </c>
    </row>
    <row r="536">
      <c r="A536" s="37" t="s">
        <v>9</v>
      </c>
      <c r="B536" s="35" t="s">
        <v>409</v>
      </c>
      <c r="C536" s="36">
        <v>2014.0</v>
      </c>
      <c r="D536" s="35">
        <v>1.0</v>
      </c>
      <c r="E536" s="35">
        <v>13.0</v>
      </c>
      <c r="F536" s="36">
        <v>15.0854017</v>
      </c>
    </row>
    <row r="537">
      <c r="A537" s="37" t="s">
        <v>10</v>
      </c>
      <c r="B537" s="35" t="s">
        <v>407</v>
      </c>
      <c r="C537" s="36">
        <v>2014.0</v>
      </c>
      <c r="D537" s="35">
        <v>1.0</v>
      </c>
      <c r="E537" s="35">
        <v>13.0</v>
      </c>
      <c r="F537" s="36">
        <v>11.1472389</v>
      </c>
    </row>
    <row r="538">
      <c r="A538" s="37" t="s">
        <v>11</v>
      </c>
      <c r="B538" s="35" t="s">
        <v>406</v>
      </c>
      <c r="C538" s="36">
        <v>2014.0</v>
      </c>
      <c r="D538" s="35">
        <v>1.0</v>
      </c>
      <c r="E538" s="35">
        <v>13.0</v>
      </c>
      <c r="F538" s="36">
        <v>15.4590442</v>
      </c>
    </row>
    <row r="539">
      <c r="A539" s="37" t="s">
        <v>12</v>
      </c>
      <c r="B539" s="35" t="s">
        <v>405</v>
      </c>
      <c r="C539" s="36">
        <v>2014.0</v>
      </c>
      <c r="D539" s="35">
        <v>1.0</v>
      </c>
      <c r="E539" s="35">
        <v>13.0</v>
      </c>
      <c r="F539" s="36">
        <v>9.20052075</v>
      </c>
    </row>
    <row r="540">
      <c r="A540" s="37" t="s">
        <v>13</v>
      </c>
      <c r="B540" s="35" t="s">
        <v>410</v>
      </c>
      <c r="C540" s="36">
        <v>2014.0</v>
      </c>
      <c r="D540" s="35">
        <v>1.0</v>
      </c>
      <c r="E540" s="35">
        <v>13.0</v>
      </c>
      <c r="F540" s="36">
        <v>21.4063337</v>
      </c>
    </row>
    <row r="541">
      <c r="A541" s="37" t="s">
        <v>14</v>
      </c>
      <c r="B541" s="35" t="s">
        <v>412</v>
      </c>
      <c r="C541" s="36">
        <v>2014.0</v>
      </c>
      <c r="D541" s="35">
        <v>1.0</v>
      </c>
      <c r="E541" s="35">
        <v>13.0</v>
      </c>
      <c r="F541" s="36">
        <v>15.446296</v>
      </c>
    </row>
    <row r="542">
      <c r="A542" s="37" t="s">
        <v>15</v>
      </c>
      <c r="B542" s="35" t="s">
        <v>411</v>
      </c>
      <c r="C542" s="36">
        <v>2014.0</v>
      </c>
      <c r="D542" s="35">
        <v>1.0</v>
      </c>
      <c r="E542" s="35">
        <v>13.0</v>
      </c>
      <c r="F542" s="36">
        <v>10.7186179</v>
      </c>
    </row>
    <row r="543">
      <c r="A543" s="37" t="s">
        <v>16</v>
      </c>
      <c r="B543" s="35" t="s">
        <v>413</v>
      </c>
      <c r="C543" s="36">
        <v>2014.0</v>
      </c>
      <c r="D543" s="35">
        <v>1.0</v>
      </c>
      <c r="E543" s="35">
        <v>13.0</v>
      </c>
      <c r="F543" s="36">
        <v>13.5060671</v>
      </c>
    </row>
    <row r="544">
      <c r="A544" s="37" t="s">
        <v>17</v>
      </c>
      <c r="B544" s="35" t="s">
        <v>414</v>
      </c>
      <c r="C544" s="36">
        <v>2014.0</v>
      </c>
      <c r="D544" s="35">
        <v>1.0</v>
      </c>
      <c r="E544" s="35">
        <v>13.0</v>
      </c>
      <c r="F544" s="36">
        <v>15.8111513</v>
      </c>
    </row>
    <row r="545">
      <c r="A545" s="37" t="s">
        <v>18</v>
      </c>
      <c r="B545" s="35" t="s">
        <v>415</v>
      </c>
      <c r="C545" s="36">
        <v>2014.0</v>
      </c>
      <c r="D545" s="35">
        <v>1.0</v>
      </c>
      <c r="E545" s="35">
        <v>13.0</v>
      </c>
      <c r="F545" s="36">
        <v>10.0988659</v>
      </c>
    </row>
    <row r="546">
      <c r="A546" s="37" t="s">
        <v>19</v>
      </c>
      <c r="B546" s="35" t="s">
        <v>416</v>
      </c>
      <c r="C546" s="36">
        <v>2014.0</v>
      </c>
      <c r="D546" s="35">
        <v>1.0</v>
      </c>
      <c r="E546" s="35">
        <v>13.0</v>
      </c>
      <c r="F546" s="36">
        <v>10.5222288</v>
      </c>
    </row>
    <row r="547">
      <c r="A547" s="37" t="s">
        <v>20</v>
      </c>
      <c r="B547" s="35" t="s">
        <v>417</v>
      </c>
      <c r="C547" s="36">
        <v>2014.0</v>
      </c>
      <c r="D547" s="35">
        <v>1.0</v>
      </c>
      <c r="E547" s="35">
        <v>13.0</v>
      </c>
      <c r="F547" s="36">
        <v>12.2048636</v>
      </c>
    </row>
    <row r="548">
      <c r="A548" s="37" t="s">
        <v>21</v>
      </c>
      <c r="B548" s="35" t="s">
        <v>419</v>
      </c>
      <c r="C548" s="36">
        <v>2014.0</v>
      </c>
      <c r="D548" s="35">
        <v>1.0</v>
      </c>
      <c r="E548" s="35">
        <v>13.0</v>
      </c>
      <c r="F548" s="36">
        <v>18.551139</v>
      </c>
    </row>
    <row r="549">
      <c r="A549" s="37" t="s">
        <v>22</v>
      </c>
      <c r="B549" s="35" t="s">
        <v>420</v>
      </c>
      <c r="C549" s="36">
        <v>2014.0</v>
      </c>
      <c r="D549" s="35">
        <v>1.0</v>
      </c>
      <c r="E549" s="35">
        <v>13.0</v>
      </c>
      <c r="F549" s="36">
        <v>12.0777982</v>
      </c>
    </row>
    <row r="550">
      <c r="A550" s="37" t="s">
        <v>23</v>
      </c>
      <c r="B550" s="35" t="s">
        <v>421</v>
      </c>
      <c r="C550" s="36">
        <v>2014.0</v>
      </c>
      <c r="D550" s="35">
        <v>1.0</v>
      </c>
      <c r="E550" s="35">
        <v>13.0</v>
      </c>
      <c r="F550" s="36">
        <v>11.8822888</v>
      </c>
    </row>
    <row r="551">
      <c r="A551" s="37" t="s">
        <v>24</v>
      </c>
      <c r="B551" s="35" t="s">
        <v>422</v>
      </c>
      <c r="C551" s="36">
        <v>2014.0</v>
      </c>
      <c r="D551" s="35">
        <v>1.0</v>
      </c>
      <c r="E551" s="35">
        <v>13.0</v>
      </c>
      <c r="F551" s="36">
        <v>12.1321352</v>
      </c>
    </row>
    <row r="552">
      <c r="A552" s="37" t="s">
        <v>25</v>
      </c>
      <c r="B552" s="35" t="s">
        <v>423</v>
      </c>
      <c r="C552" s="36">
        <v>2014.0</v>
      </c>
      <c r="D552" s="35">
        <v>1.0</v>
      </c>
      <c r="E552" s="35">
        <v>13.0</v>
      </c>
      <c r="F552" s="36">
        <v>15.7494654</v>
      </c>
    </row>
    <row r="553">
      <c r="A553" s="37" t="s">
        <v>26</v>
      </c>
      <c r="B553" s="35" t="s">
        <v>424</v>
      </c>
      <c r="C553" s="36">
        <v>2014.0</v>
      </c>
      <c r="D553" s="35">
        <v>1.0</v>
      </c>
      <c r="E553" s="35">
        <v>13.0</v>
      </c>
      <c r="F553" s="36">
        <v>10.3046679</v>
      </c>
    </row>
    <row r="554">
      <c r="A554" s="37" t="s">
        <v>27</v>
      </c>
      <c r="B554" s="35" t="s">
        <v>426</v>
      </c>
      <c r="C554" s="36">
        <v>2014.0</v>
      </c>
      <c r="D554" s="35">
        <v>1.0</v>
      </c>
      <c r="E554" s="35">
        <v>13.0</v>
      </c>
      <c r="F554" s="36">
        <v>18.7525375</v>
      </c>
    </row>
    <row r="555">
      <c r="A555" s="37" t="s">
        <v>28</v>
      </c>
      <c r="B555" s="35" t="s">
        <v>425</v>
      </c>
      <c r="C555" s="36">
        <v>2014.0</v>
      </c>
      <c r="D555" s="35">
        <v>1.0</v>
      </c>
      <c r="E555" s="35">
        <v>13.0</v>
      </c>
      <c r="F555" s="36">
        <v>23.0329832</v>
      </c>
    </row>
    <row r="556">
      <c r="A556" s="37" t="s">
        <v>29</v>
      </c>
      <c r="B556" s="35" t="s">
        <v>427</v>
      </c>
      <c r="C556" s="36">
        <v>2014.0</v>
      </c>
      <c r="D556" s="35">
        <v>1.0</v>
      </c>
      <c r="E556" s="35">
        <v>13.0</v>
      </c>
      <c r="F556" s="36">
        <v>18.765023</v>
      </c>
    </row>
    <row r="557">
      <c r="A557" s="37" t="s">
        <v>30</v>
      </c>
      <c r="B557" s="35" t="s">
        <v>428</v>
      </c>
      <c r="C557" s="36">
        <v>2014.0</v>
      </c>
      <c r="D557" s="35">
        <v>1.0</v>
      </c>
      <c r="E557" s="35">
        <v>13.0</v>
      </c>
      <c r="F557" s="36">
        <v>24.8764704</v>
      </c>
    </row>
    <row r="558">
      <c r="A558" s="37" t="s">
        <v>31</v>
      </c>
      <c r="B558" s="35" t="s">
        <v>429</v>
      </c>
      <c r="C558" s="36">
        <v>2014.0</v>
      </c>
      <c r="D558" s="35">
        <v>1.0</v>
      </c>
      <c r="E558" s="35">
        <v>13.0</v>
      </c>
      <c r="F558" s="36">
        <v>15.7624834</v>
      </c>
    </row>
    <row r="559">
      <c r="A559" s="37" t="s">
        <v>32</v>
      </c>
      <c r="B559" s="35" t="s">
        <v>430</v>
      </c>
      <c r="C559" s="36">
        <v>2014.0</v>
      </c>
      <c r="D559" s="35">
        <v>1.0</v>
      </c>
      <c r="E559" s="35">
        <v>13.0</v>
      </c>
      <c r="F559" s="36">
        <v>12.8413328</v>
      </c>
    </row>
    <row r="560">
      <c r="A560" s="37" t="s">
        <v>33</v>
      </c>
      <c r="B560" s="35" t="s">
        <v>431</v>
      </c>
      <c r="C560" s="36">
        <v>2014.0</v>
      </c>
      <c r="D560" s="35">
        <v>1.0</v>
      </c>
      <c r="E560" s="35">
        <v>13.0</v>
      </c>
      <c r="F560" s="36">
        <v>8.50105122</v>
      </c>
    </row>
    <row r="561">
      <c r="A561" s="37" t="s">
        <v>34</v>
      </c>
      <c r="B561" s="35" t="s">
        <v>432</v>
      </c>
      <c r="C561" s="36">
        <v>2014.0</v>
      </c>
      <c r="D561" s="35">
        <v>1.0</v>
      </c>
      <c r="E561" s="35">
        <v>13.0</v>
      </c>
      <c r="F561" s="36">
        <v>13.4909046</v>
      </c>
    </row>
    <row r="562">
      <c r="A562" s="37" t="s">
        <v>35</v>
      </c>
      <c r="B562" s="35" t="s">
        <v>433</v>
      </c>
      <c r="C562" s="36">
        <v>2014.0</v>
      </c>
      <c r="D562" s="35">
        <v>1.0</v>
      </c>
      <c r="E562" s="35">
        <v>13.0</v>
      </c>
      <c r="F562" s="36">
        <v>24.6194505</v>
      </c>
    </row>
    <row r="563">
      <c r="A563" s="37" t="s">
        <v>3</v>
      </c>
      <c r="B563" s="35" t="s">
        <v>418</v>
      </c>
      <c r="C563" s="36">
        <v>2015.0</v>
      </c>
      <c r="D563" s="35">
        <v>1.0</v>
      </c>
      <c r="E563" s="35">
        <v>13.0</v>
      </c>
      <c r="F563" s="36">
        <v>13.2115039</v>
      </c>
    </row>
    <row r="564">
      <c r="A564" s="37" t="s">
        <v>4</v>
      </c>
      <c r="B564" s="35" t="s">
        <v>401</v>
      </c>
      <c r="C564" s="36">
        <v>2015.0</v>
      </c>
      <c r="D564" s="35">
        <v>1.0</v>
      </c>
      <c r="E564" s="35">
        <v>13.0</v>
      </c>
      <c r="F564" s="36">
        <v>14.4787283</v>
      </c>
    </row>
    <row r="565">
      <c r="A565" s="37" t="s">
        <v>5</v>
      </c>
      <c r="B565" s="35" t="s">
        <v>402</v>
      </c>
      <c r="C565" s="36">
        <v>2015.0</v>
      </c>
      <c r="D565" s="35">
        <v>1.0</v>
      </c>
      <c r="E565" s="35">
        <v>13.0</v>
      </c>
      <c r="F565" s="36">
        <v>13.5440945</v>
      </c>
    </row>
    <row r="566">
      <c r="A566" s="37" t="s">
        <v>6</v>
      </c>
      <c r="B566" s="35" t="s">
        <v>403</v>
      </c>
      <c r="C566" s="36">
        <v>2015.0</v>
      </c>
      <c r="D566" s="35">
        <v>1.0</v>
      </c>
      <c r="E566" s="35">
        <v>13.0</v>
      </c>
      <c r="F566" s="36">
        <v>18.4185271</v>
      </c>
    </row>
    <row r="567">
      <c r="A567" s="37" t="s">
        <v>7</v>
      </c>
      <c r="B567" s="35" t="s">
        <v>404</v>
      </c>
      <c r="C567" s="36">
        <v>2015.0</v>
      </c>
      <c r="D567" s="35">
        <v>1.0</v>
      </c>
      <c r="E567" s="35">
        <v>13.0</v>
      </c>
      <c r="F567" s="36">
        <v>15.003981</v>
      </c>
    </row>
    <row r="568">
      <c r="A568" s="37" t="s">
        <v>8</v>
      </c>
      <c r="B568" s="35" t="s">
        <v>408</v>
      </c>
      <c r="C568" s="36">
        <v>2015.0</v>
      </c>
      <c r="D568" s="35">
        <v>1.0</v>
      </c>
      <c r="E568" s="35">
        <v>13.0</v>
      </c>
      <c r="F568" s="36">
        <v>10.2054191</v>
      </c>
    </row>
    <row r="569">
      <c r="A569" s="37" t="s">
        <v>9</v>
      </c>
      <c r="B569" s="35" t="s">
        <v>409</v>
      </c>
      <c r="C569" s="36">
        <v>2015.0</v>
      </c>
      <c r="D569" s="35">
        <v>1.0</v>
      </c>
      <c r="E569" s="35">
        <v>13.0</v>
      </c>
      <c r="F569" s="36">
        <v>18.5770789</v>
      </c>
    </row>
    <row r="570">
      <c r="A570" s="37" t="s">
        <v>10</v>
      </c>
      <c r="B570" s="35" t="s">
        <v>407</v>
      </c>
      <c r="C570" s="36">
        <v>2015.0</v>
      </c>
      <c r="D570" s="35">
        <v>1.0</v>
      </c>
      <c r="E570" s="35">
        <v>13.0</v>
      </c>
      <c r="F570" s="36">
        <v>12.3530783</v>
      </c>
    </row>
    <row r="571">
      <c r="A571" s="37" t="s">
        <v>11</v>
      </c>
      <c r="B571" s="35" t="s">
        <v>406</v>
      </c>
      <c r="C571" s="36">
        <v>2015.0</v>
      </c>
      <c r="D571" s="35">
        <v>1.0</v>
      </c>
      <c r="E571" s="35">
        <v>13.0</v>
      </c>
      <c r="F571" s="36">
        <v>13.9025363</v>
      </c>
    </row>
    <row r="572">
      <c r="A572" s="37" t="s">
        <v>12</v>
      </c>
      <c r="B572" s="35" t="s">
        <v>405</v>
      </c>
      <c r="C572" s="36">
        <v>2015.0</v>
      </c>
      <c r="D572" s="35">
        <v>1.0</v>
      </c>
      <c r="E572" s="35">
        <v>13.0</v>
      </c>
      <c r="F572" s="36">
        <v>8.4423752</v>
      </c>
    </row>
    <row r="573">
      <c r="A573" s="37" t="s">
        <v>13</v>
      </c>
      <c r="B573" s="35" t="s">
        <v>410</v>
      </c>
      <c r="C573" s="36">
        <v>2015.0</v>
      </c>
      <c r="D573" s="35">
        <v>1.0</v>
      </c>
      <c r="E573" s="35">
        <v>13.0</v>
      </c>
      <c r="F573" s="36">
        <v>21.5906899</v>
      </c>
    </row>
    <row r="574">
      <c r="A574" s="37" t="s">
        <v>14</v>
      </c>
      <c r="B574" s="35" t="s">
        <v>412</v>
      </c>
      <c r="C574" s="36">
        <v>2015.0</v>
      </c>
      <c r="D574" s="35">
        <v>1.0</v>
      </c>
      <c r="E574" s="35">
        <v>13.0</v>
      </c>
      <c r="F574" s="36">
        <v>15.9866089</v>
      </c>
    </row>
    <row r="575">
      <c r="A575" s="37" t="s">
        <v>15</v>
      </c>
      <c r="B575" s="35" t="s">
        <v>411</v>
      </c>
      <c r="C575" s="36">
        <v>2015.0</v>
      </c>
      <c r="D575" s="35">
        <v>1.0</v>
      </c>
      <c r="E575" s="35">
        <v>13.0</v>
      </c>
      <c r="F575" s="36">
        <v>12.4643309</v>
      </c>
    </row>
    <row r="576">
      <c r="A576" s="37" t="s">
        <v>16</v>
      </c>
      <c r="B576" s="35" t="s">
        <v>413</v>
      </c>
      <c r="C576" s="36">
        <v>2015.0</v>
      </c>
      <c r="D576" s="35">
        <v>1.0</v>
      </c>
      <c r="E576" s="35">
        <v>13.0</v>
      </c>
      <c r="F576" s="36">
        <v>13.3643313</v>
      </c>
    </row>
    <row r="577">
      <c r="A577" s="37" t="s">
        <v>17</v>
      </c>
      <c r="B577" s="35" t="s">
        <v>414</v>
      </c>
      <c r="C577" s="36">
        <v>2015.0</v>
      </c>
      <c r="D577" s="35">
        <v>1.0</v>
      </c>
      <c r="E577" s="35">
        <v>13.0</v>
      </c>
      <c r="F577" s="36">
        <v>15.5150904</v>
      </c>
    </row>
    <row r="578">
      <c r="A578" s="37" t="s">
        <v>18</v>
      </c>
      <c r="B578" s="35" t="s">
        <v>415</v>
      </c>
      <c r="C578" s="36">
        <v>2015.0</v>
      </c>
      <c r="D578" s="35">
        <v>1.0</v>
      </c>
      <c r="E578" s="35">
        <v>13.0</v>
      </c>
      <c r="F578" s="36">
        <v>9.65025455</v>
      </c>
    </row>
    <row r="579">
      <c r="A579" s="37" t="s">
        <v>19</v>
      </c>
      <c r="B579" s="35" t="s">
        <v>416</v>
      </c>
      <c r="C579" s="36">
        <v>2015.0</v>
      </c>
      <c r="D579" s="35">
        <v>1.0</v>
      </c>
      <c r="E579" s="35">
        <v>13.0</v>
      </c>
      <c r="F579" s="36">
        <v>10.3680464</v>
      </c>
    </row>
    <row r="580">
      <c r="A580" s="37" t="s">
        <v>20</v>
      </c>
      <c r="B580" s="35" t="s">
        <v>417</v>
      </c>
      <c r="C580" s="36">
        <v>2015.0</v>
      </c>
      <c r="D580" s="35">
        <v>1.0</v>
      </c>
      <c r="E580" s="35">
        <v>13.0</v>
      </c>
      <c r="F580" s="36">
        <v>12.0493267</v>
      </c>
    </row>
    <row r="581">
      <c r="A581" s="37" t="s">
        <v>21</v>
      </c>
      <c r="B581" s="35" t="s">
        <v>419</v>
      </c>
      <c r="C581" s="36">
        <v>2015.0</v>
      </c>
      <c r="D581" s="35">
        <v>1.0</v>
      </c>
      <c r="E581" s="35">
        <v>13.0</v>
      </c>
      <c r="F581" s="36">
        <v>19.2852873</v>
      </c>
    </row>
    <row r="582">
      <c r="A582" s="37" t="s">
        <v>22</v>
      </c>
      <c r="B582" s="35" t="s">
        <v>420</v>
      </c>
      <c r="C582" s="36">
        <v>2015.0</v>
      </c>
      <c r="D582" s="35">
        <v>1.0</v>
      </c>
      <c r="E582" s="35">
        <v>13.0</v>
      </c>
      <c r="F582" s="36">
        <v>12.1055209</v>
      </c>
    </row>
    <row r="583">
      <c r="A583" s="37" t="s">
        <v>23</v>
      </c>
      <c r="B583" s="35" t="s">
        <v>421</v>
      </c>
      <c r="C583" s="36">
        <v>2015.0</v>
      </c>
      <c r="D583" s="35">
        <v>1.0</v>
      </c>
      <c r="E583" s="35">
        <v>13.0</v>
      </c>
      <c r="F583" s="36">
        <v>13.4744182</v>
      </c>
    </row>
    <row r="584">
      <c r="A584" s="37" t="s">
        <v>24</v>
      </c>
      <c r="B584" s="35" t="s">
        <v>422</v>
      </c>
      <c r="C584" s="36">
        <v>2015.0</v>
      </c>
      <c r="D584" s="35">
        <v>1.0</v>
      </c>
      <c r="E584" s="35">
        <v>13.0</v>
      </c>
      <c r="F584" s="36">
        <v>12.8013865</v>
      </c>
    </row>
    <row r="585">
      <c r="A585" s="37" t="s">
        <v>25</v>
      </c>
      <c r="B585" s="35" t="s">
        <v>423</v>
      </c>
      <c r="C585" s="36">
        <v>2015.0</v>
      </c>
      <c r="D585" s="35">
        <v>1.0</v>
      </c>
      <c r="E585" s="35">
        <v>13.0</v>
      </c>
      <c r="F585" s="36">
        <v>16.0850756</v>
      </c>
    </row>
    <row r="586">
      <c r="A586" s="37" t="s">
        <v>26</v>
      </c>
      <c r="B586" s="35" t="s">
        <v>424</v>
      </c>
      <c r="C586" s="36">
        <v>2015.0</v>
      </c>
      <c r="D586" s="35">
        <v>1.0</v>
      </c>
      <c r="E586" s="35">
        <v>13.0</v>
      </c>
      <c r="F586" s="36">
        <v>11.7521543</v>
      </c>
    </row>
    <row r="587">
      <c r="A587" s="37" t="s">
        <v>27</v>
      </c>
      <c r="B587" s="35" t="s">
        <v>426</v>
      </c>
      <c r="C587" s="36">
        <v>2015.0</v>
      </c>
      <c r="D587" s="35">
        <v>1.0</v>
      </c>
      <c r="E587" s="35">
        <v>13.0</v>
      </c>
      <c r="F587" s="36">
        <v>16.417233</v>
      </c>
    </row>
    <row r="588">
      <c r="A588" s="37" t="s">
        <v>28</v>
      </c>
      <c r="B588" s="35" t="s">
        <v>425</v>
      </c>
      <c r="C588" s="36">
        <v>2015.0</v>
      </c>
      <c r="D588" s="35">
        <v>1.0</v>
      </c>
      <c r="E588" s="35">
        <v>13.0</v>
      </c>
      <c r="F588" s="36">
        <v>22.1500639</v>
      </c>
    </row>
    <row r="589">
      <c r="A589" s="37" t="s">
        <v>29</v>
      </c>
      <c r="B589" s="35" t="s">
        <v>427</v>
      </c>
      <c r="C589" s="36">
        <v>2015.0</v>
      </c>
      <c r="D589" s="35">
        <v>1.0</v>
      </c>
      <c r="E589" s="35">
        <v>13.0</v>
      </c>
      <c r="F589" s="36">
        <v>17.0061018</v>
      </c>
    </row>
    <row r="590">
      <c r="A590" s="37" t="s">
        <v>30</v>
      </c>
      <c r="B590" s="35" t="s">
        <v>428</v>
      </c>
      <c r="C590" s="36">
        <v>2015.0</v>
      </c>
      <c r="D590" s="35">
        <v>1.0</v>
      </c>
      <c r="E590" s="35">
        <v>13.0</v>
      </c>
      <c r="F590" s="36">
        <v>27.7082108</v>
      </c>
    </row>
    <row r="591">
      <c r="A591" s="37" t="s">
        <v>31</v>
      </c>
      <c r="B591" s="35" t="s">
        <v>429</v>
      </c>
      <c r="C591" s="36">
        <v>2015.0</v>
      </c>
      <c r="D591" s="35">
        <v>1.0</v>
      </c>
      <c r="E591" s="35">
        <v>13.0</v>
      </c>
      <c r="F591" s="36">
        <v>17.3662306</v>
      </c>
    </row>
    <row r="592">
      <c r="A592" s="37" t="s">
        <v>32</v>
      </c>
      <c r="B592" s="35" t="s">
        <v>430</v>
      </c>
      <c r="C592" s="36">
        <v>2015.0</v>
      </c>
      <c r="D592" s="35">
        <v>1.0</v>
      </c>
      <c r="E592" s="35">
        <v>13.0</v>
      </c>
      <c r="F592" s="36">
        <v>15.7930905</v>
      </c>
    </row>
    <row r="593">
      <c r="A593" s="37" t="s">
        <v>33</v>
      </c>
      <c r="B593" s="35" t="s">
        <v>431</v>
      </c>
      <c r="C593" s="36">
        <v>2015.0</v>
      </c>
      <c r="D593" s="35">
        <v>1.0</v>
      </c>
      <c r="E593" s="35">
        <v>13.0</v>
      </c>
      <c r="F593" s="36">
        <v>6.93528781</v>
      </c>
    </row>
    <row r="594">
      <c r="A594" s="37" t="s">
        <v>34</v>
      </c>
      <c r="B594" s="35" t="s">
        <v>432</v>
      </c>
      <c r="C594" s="36">
        <v>2015.0</v>
      </c>
      <c r="D594" s="35">
        <v>1.0</v>
      </c>
      <c r="E594" s="35">
        <v>13.0</v>
      </c>
      <c r="F594" s="36">
        <v>13.3562467</v>
      </c>
    </row>
    <row r="595">
      <c r="A595" s="37" t="s">
        <v>35</v>
      </c>
      <c r="B595" s="35" t="s">
        <v>433</v>
      </c>
      <c r="C595" s="36">
        <v>2015.0</v>
      </c>
      <c r="D595" s="35">
        <v>1.0</v>
      </c>
      <c r="E595" s="35">
        <v>13.0</v>
      </c>
      <c r="F595" s="36">
        <v>23.8100419</v>
      </c>
    </row>
    <row r="596">
      <c r="A596" s="37" t="s">
        <v>3</v>
      </c>
      <c r="B596" s="35" t="s">
        <v>418</v>
      </c>
      <c r="C596" s="36">
        <v>2016.0</v>
      </c>
      <c r="D596" s="35">
        <v>1.0</v>
      </c>
      <c r="E596" s="35">
        <v>13.0</v>
      </c>
      <c r="F596" s="36">
        <v>13.2936352</v>
      </c>
    </row>
    <row r="597">
      <c r="A597" s="37" t="s">
        <v>4</v>
      </c>
      <c r="B597" s="35" t="s">
        <v>401</v>
      </c>
      <c r="C597" s="36">
        <v>2016.0</v>
      </c>
      <c r="D597" s="35">
        <v>1.0</v>
      </c>
      <c r="E597" s="35">
        <v>13.0</v>
      </c>
      <c r="F597" s="36">
        <v>17.2541559</v>
      </c>
    </row>
    <row r="598">
      <c r="A598" s="37" t="s">
        <v>5</v>
      </c>
      <c r="B598" s="35" t="s">
        <v>402</v>
      </c>
      <c r="C598" s="36">
        <v>2016.0</v>
      </c>
      <c r="D598" s="35">
        <v>1.0</v>
      </c>
      <c r="E598" s="35">
        <v>13.0</v>
      </c>
      <c r="F598" s="36">
        <v>11.7256636</v>
      </c>
    </row>
    <row r="599">
      <c r="A599" s="37" t="s">
        <v>6</v>
      </c>
      <c r="B599" s="35" t="s">
        <v>403</v>
      </c>
      <c r="C599" s="36">
        <v>2016.0</v>
      </c>
      <c r="D599" s="35">
        <v>1.0</v>
      </c>
      <c r="E599" s="35">
        <v>13.0</v>
      </c>
      <c r="F599" s="36">
        <v>15.8405868</v>
      </c>
    </row>
    <row r="600">
      <c r="A600" s="37" t="s">
        <v>7</v>
      </c>
      <c r="B600" s="35" t="s">
        <v>404</v>
      </c>
      <c r="C600" s="36">
        <v>2016.0</v>
      </c>
      <c r="D600" s="35">
        <v>1.0</v>
      </c>
      <c r="E600" s="35">
        <v>13.0</v>
      </c>
      <c r="F600" s="36">
        <v>15.6357733</v>
      </c>
    </row>
    <row r="601">
      <c r="A601" s="37" t="s">
        <v>8</v>
      </c>
      <c r="B601" s="35" t="s">
        <v>408</v>
      </c>
      <c r="C601" s="36">
        <v>2016.0</v>
      </c>
      <c r="D601" s="35">
        <v>1.0</v>
      </c>
      <c r="E601" s="35">
        <v>13.0</v>
      </c>
      <c r="F601" s="36">
        <v>9.35406554</v>
      </c>
    </row>
    <row r="602">
      <c r="A602" s="37" t="s">
        <v>9</v>
      </c>
      <c r="B602" s="35" t="s">
        <v>409</v>
      </c>
      <c r="C602" s="36">
        <v>2016.0</v>
      </c>
      <c r="D602" s="35">
        <v>1.0</v>
      </c>
      <c r="E602" s="35">
        <v>13.0</v>
      </c>
      <c r="F602" s="36">
        <v>17.7538979</v>
      </c>
    </row>
    <row r="603">
      <c r="A603" s="37" t="s">
        <v>10</v>
      </c>
      <c r="B603" s="35" t="s">
        <v>407</v>
      </c>
      <c r="C603" s="36">
        <v>2016.0</v>
      </c>
      <c r="D603" s="35">
        <v>1.0</v>
      </c>
      <c r="E603" s="35">
        <v>13.0</v>
      </c>
      <c r="F603" s="36">
        <v>11.4173127</v>
      </c>
    </row>
    <row r="604">
      <c r="A604" s="37" t="s">
        <v>11</v>
      </c>
      <c r="B604" s="35" t="s">
        <v>406</v>
      </c>
      <c r="C604" s="36">
        <v>2016.0</v>
      </c>
      <c r="D604" s="35">
        <v>1.0</v>
      </c>
      <c r="E604" s="35">
        <v>13.0</v>
      </c>
      <c r="F604" s="36">
        <v>17.5582155</v>
      </c>
    </row>
    <row r="605">
      <c r="A605" s="37" t="s">
        <v>12</v>
      </c>
      <c r="B605" s="35" t="s">
        <v>405</v>
      </c>
      <c r="C605" s="36">
        <v>2016.0</v>
      </c>
      <c r="D605" s="35">
        <v>1.0</v>
      </c>
      <c r="E605" s="35">
        <v>13.0</v>
      </c>
      <c r="F605" s="36">
        <v>7.2504417</v>
      </c>
    </row>
    <row r="606">
      <c r="A606" s="37" t="s">
        <v>13</v>
      </c>
      <c r="B606" s="35" t="s">
        <v>410</v>
      </c>
      <c r="C606" s="36">
        <v>2016.0</v>
      </c>
      <c r="D606" s="35">
        <v>1.0</v>
      </c>
      <c r="E606" s="35">
        <v>13.0</v>
      </c>
      <c r="F606" s="36">
        <v>23.7792574</v>
      </c>
    </row>
    <row r="607">
      <c r="A607" s="37" t="s">
        <v>14</v>
      </c>
      <c r="B607" s="35" t="s">
        <v>412</v>
      </c>
      <c r="C607" s="36">
        <v>2016.0</v>
      </c>
      <c r="D607" s="35">
        <v>1.0</v>
      </c>
      <c r="E607" s="35">
        <v>13.0</v>
      </c>
      <c r="F607" s="36">
        <v>18.3039929</v>
      </c>
    </row>
    <row r="608">
      <c r="A608" s="37" t="s">
        <v>15</v>
      </c>
      <c r="B608" s="35" t="s">
        <v>411</v>
      </c>
      <c r="C608" s="36">
        <v>2016.0</v>
      </c>
      <c r="D608" s="35">
        <v>1.0</v>
      </c>
      <c r="E608" s="35">
        <v>13.0</v>
      </c>
      <c r="F608" s="36">
        <v>10.8471934</v>
      </c>
    </row>
    <row r="609">
      <c r="A609" s="37" t="s">
        <v>16</v>
      </c>
      <c r="B609" s="35" t="s">
        <v>413</v>
      </c>
      <c r="C609" s="36">
        <v>2016.0</v>
      </c>
      <c r="D609" s="35">
        <v>1.0</v>
      </c>
      <c r="E609" s="35">
        <v>13.0</v>
      </c>
      <c r="F609" s="36">
        <v>13.8578114</v>
      </c>
    </row>
    <row r="610">
      <c r="A610" s="37" t="s">
        <v>17</v>
      </c>
      <c r="B610" s="35" t="s">
        <v>414</v>
      </c>
      <c r="C610" s="36">
        <v>2016.0</v>
      </c>
      <c r="D610" s="35">
        <v>1.0</v>
      </c>
      <c r="E610" s="35">
        <v>13.0</v>
      </c>
      <c r="F610" s="36">
        <v>17.161008</v>
      </c>
    </row>
    <row r="611">
      <c r="A611" s="37" t="s">
        <v>18</v>
      </c>
      <c r="B611" s="35" t="s">
        <v>415</v>
      </c>
      <c r="C611" s="36">
        <v>2016.0</v>
      </c>
      <c r="D611" s="35">
        <v>1.0</v>
      </c>
      <c r="E611" s="35">
        <v>13.0</v>
      </c>
      <c r="F611" s="36">
        <v>8.98521261</v>
      </c>
    </row>
    <row r="612">
      <c r="A612" s="37" t="s">
        <v>19</v>
      </c>
      <c r="B612" s="35" t="s">
        <v>416</v>
      </c>
      <c r="C612" s="36">
        <v>2016.0</v>
      </c>
      <c r="D612" s="35">
        <v>1.0</v>
      </c>
      <c r="E612" s="35">
        <v>13.0</v>
      </c>
      <c r="F612" s="36">
        <v>10.5751768</v>
      </c>
    </row>
    <row r="613">
      <c r="A613" s="37" t="s">
        <v>20</v>
      </c>
      <c r="B613" s="35" t="s">
        <v>417</v>
      </c>
      <c r="C613" s="36">
        <v>2016.0</v>
      </c>
      <c r="D613" s="35">
        <v>1.0</v>
      </c>
      <c r="E613" s="35">
        <v>13.0</v>
      </c>
      <c r="F613" s="36">
        <v>12.1066742</v>
      </c>
    </row>
    <row r="614">
      <c r="A614" s="37" t="s">
        <v>21</v>
      </c>
      <c r="B614" s="35" t="s">
        <v>419</v>
      </c>
      <c r="C614" s="36">
        <v>2016.0</v>
      </c>
      <c r="D614" s="35">
        <v>1.0</v>
      </c>
      <c r="E614" s="35">
        <v>13.0</v>
      </c>
      <c r="F614" s="36">
        <v>23.4046844</v>
      </c>
    </row>
    <row r="615">
      <c r="A615" s="37" t="s">
        <v>22</v>
      </c>
      <c r="B615" s="35" t="s">
        <v>420</v>
      </c>
      <c r="C615" s="36">
        <v>2016.0</v>
      </c>
      <c r="D615" s="35">
        <v>1.0</v>
      </c>
      <c r="E615" s="35">
        <v>13.0</v>
      </c>
      <c r="F615" s="36">
        <v>11.1109193</v>
      </c>
    </row>
    <row r="616">
      <c r="A616" s="37" t="s">
        <v>23</v>
      </c>
      <c r="B616" s="35" t="s">
        <v>421</v>
      </c>
      <c r="C616" s="36">
        <v>2016.0</v>
      </c>
      <c r="D616" s="35">
        <v>1.0</v>
      </c>
      <c r="E616" s="35">
        <v>13.0</v>
      </c>
      <c r="F616" s="36">
        <v>11.4409468</v>
      </c>
    </row>
    <row r="617">
      <c r="A617" s="37" t="s">
        <v>24</v>
      </c>
      <c r="B617" s="35" t="s">
        <v>422</v>
      </c>
      <c r="C617" s="36">
        <v>2016.0</v>
      </c>
      <c r="D617" s="35">
        <v>1.0</v>
      </c>
      <c r="E617" s="35">
        <v>13.0</v>
      </c>
      <c r="F617" s="36">
        <v>12.7129118</v>
      </c>
    </row>
    <row r="618">
      <c r="A618" s="37" t="s">
        <v>25</v>
      </c>
      <c r="B618" s="35" t="s">
        <v>423</v>
      </c>
      <c r="C618" s="36">
        <v>2016.0</v>
      </c>
      <c r="D618" s="35">
        <v>1.0</v>
      </c>
      <c r="E618" s="35">
        <v>13.0</v>
      </c>
      <c r="F618" s="36">
        <v>15.7248304</v>
      </c>
    </row>
    <row r="619">
      <c r="A619" s="37" t="s">
        <v>26</v>
      </c>
      <c r="B619" s="35" t="s">
        <v>424</v>
      </c>
      <c r="C619" s="36">
        <v>2016.0</v>
      </c>
      <c r="D619" s="35">
        <v>1.0</v>
      </c>
      <c r="E619" s="35">
        <v>13.0</v>
      </c>
      <c r="F619" s="36">
        <v>11.4685547</v>
      </c>
    </row>
    <row r="620">
      <c r="A620" s="37" t="s">
        <v>27</v>
      </c>
      <c r="B620" s="35" t="s">
        <v>426</v>
      </c>
      <c r="C620" s="36">
        <v>2016.0</v>
      </c>
      <c r="D620" s="35">
        <v>1.0</v>
      </c>
      <c r="E620" s="35">
        <v>13.0</v>
      </c>
      <c r="F620" s="36">
        <v>18.5184522</v>
      </c>
    </row>
    <row r="621">
      <c r="A621" s="37" t="s">
        <v>28</v>
      </c>
      <c r="B621" s="35" t="s">
        <v>425</v>
      </c>
      <c r="C621" s="36">
        <v>2016.0</v>
      </c>
      <c r="D621" s="35">
        <v>1.0</v>
      </c>
      <c r="E621" s="35">
        <v>13.0</v>
      </c>
      <c r="F621" s="36">
        <v>23.8790472</v>
      </c>
    </row>
    <row r="622">
      <c r="A622" s="37" t="s">
        <v>29</v>
      </c>
      <c r="B622" s="35" t="s">
        <v>427</v>
      </c>
      <c r="C622" s="36">
        <v>2016.0</v>
      </c>
      <c r="D622" s="35">
        <v>1.0</v>
      </c>
      <c r="E622" s="35">
        <v>13.0</v>
      </c>
      <c r="F622" s="36">
        <v>19.2703179</v>
      </c>
    </row>
    <row r="623">
      <c r="A623" s="37" t="s">
        <v>30</v>
      </c>
      <c r="B623" s="35" t="s">
        <v>428</v>
      </c>
      <c r="C623" s="36">
        <v>2016.0</v>
      </c>
      <c r="D623" s="35">
        <v>1.0</v>
      </c>
      <c r="E623" s="35">
        <v>13.0</v>
      </c>
      <c r="F623" s="36">
        <v>26.1783638</v>
      </c>
    </row>
    <row r="624">
      <c r="A624" s="37" t="s">
        <v>31</v>
      </c>
      <c r="B624" s="35" t="s">
        <v>429</v>
      </c>
      <c r="C624" s="36">
        <v>2016.0</v>
      </c>
      <c r="D624" s="35">
        <v>1.0</v>
      </c>
      <c r="E624" s="35">
        <v>13.0</v>
      </c>
      <c r="F624" s="36">
        <v>17.0622216</v>
      </c>
    </row>
    <row r="625">
      <c r="A625" s="37" t="s">
        <v>32</v>
      </c>
      <c r="B625" s="35" t="s">
        <v>430</v>
      </c>
      <c r="C625" s="36">
        <v>2016.0</v>
      </c>
      <c r="D625" s="35">
        <v>1.0</v>
      </c>
      <c r="E625" s="35">
        <v>13.0</v>
      </c>
      <c r="F625" s="36">
        <v>13.9380359</v>
      </c>
    </row>
    <row r="626">
      <c r="A626" s="37" t="s">
        <v>33</v>
      </c>
      <c r="B626" s="35" t="s">
        <v>431</v>
      </c>
      <c r="C626" s="36">
        <v>2016.0</v>
      </c>
      <c r="D626" s="35">
        <v>1.0</v>
      </c>
      <c r="E626" s="35">
        <v>13.0</v>
      </c>
      <c r="F626" s="36">
        <v>6.39375407</v>
      </c>
    </row>
    <row r="627">
      <c r="A627" s="37" t="s">
        <v>34</v>
      </c>
      <c r="B627" s="35" t="s">
        <v>432</v>
      </c>
      <c r="C627" s="36">
        <v>2016.0</v>
      </c>
      <c r="D627" s="35">
        <v>1.0</v>
      </c>
      <c r="E627" s="35">
        <v>13.0</v>
      </c>
      <c r="F627" s="36">
        <v>13.1525517</v>
      </c>
    </row>
    <row r="628">
      <c r="A628" s="37" t="s">
        <v>35</v>
      </c>
      <c r="B628" s="35" t="s">
        <v>433</v>
      </c>
      <c r="C628" s="36">
        <v>2016.0</v>
      </c>
      <c r="D628" s="35">
        <v>1.0</v>
      </c>
      <c r="E628" s="35">
        <v>13.0</v>
      </c>
      <c r="F628" s="36">
        <v>28.3759323</v>
      </c>
    </row>
    <row r="629">
      <c r="A629" s="37" t="s">
        <v>3</v>
      </c>
      <c r="B629" s="35" t="s">
        <v>418</v>
      </c>
      <c r="C629" s="36">
        <v>2017.0</v>
      </c>
      <c r="D629" s="35">
        <v>1.0</v>
      </c>
      <c r="E629" s="35">
        <v>13.0</v>
      </c>
      <c r="F629" s="36">
        <v>12.9344143</v>
      </c>
    </row>
    <row r="630">
      <c r="A630" s="37" t="s">
        <v>4</v>
      </c>
      <c r="B630" s="35" t="s">
        <v>401</v>
      </c>
      <c r="C630" s="36">
        <v>2017.0</v>
      </c>
      <c r="D630" s="35">
        <v>1.0</v>
      </c>
      <c r="E630" s="35">
        <v>13.0</v>
      </c>
      <c r="F630" s="36">
        <v>15.5237713</v>
      </c>
    </row>
    <row r="631">
      <c r="A631" s="37" t="s">
        <v>5</v>
      </c>
      <c r="B631" s="35" t="s">
        <v>402</v>
      </c>
      <c r="C631" s="36">
        <v>2017.0</v>
      </c>
      <c r="D631" s="35">
        <v>1.0</v>
      </c>
      <c r="E631" s="35">
        <v>13.0</v>
      </c>
      <c r="F631" s="36">
        <v>8.45668832</v>
      </c>
    </row>
    <row r="632">
      <c r="A632" s="37" t="s">
        <v>6</v>
      </c>
      <c r="B632" s="35" t="s">
        <v>403</v>
      </c>
      <c r="C632" s="36">
        <v>2017.0</v>
      </c>
      <c r="D632" s="35">
        <v>1.0</v>
      </c>
      <c r="E632" s="35">
        <v>13.0</v>
      </c>
      <c r="F632" s="36">
        <v>20.1338637</v>
      </c>
    </row>
    <row r="633">
      <c r="A633" s="37" t="s">
        <v>7</v>
      </c>
      <c r="B633" s="35" t="s">
        <v>404</v>
      </c>
      <c r="C633" s="36">
        <v>2017.0</v>
      </c>
      <c r="D633" s="35">
        <v>1.0</v>
      </c>
      <c r="E633" s="35">
        <v>13.0</v>
      </c>
      <c r="F633" s="36">
        <v>15.231371</v>
      </c>
    </row>
    <row r="634">
      <c r="A634" s="37" t="s">
        <v>8</v>
      </c>
      <c r="B634" s="35" t="s">
        <v>408</v>
      </c>
      <c r="C634" s="36">
        <v>2017.0</v>
      </c>
      <c r="D634" s="35">
        <v>1.0</v>
      </c>
      <c r="E634" s="35">
        <v>13.0</v>
      </c>
      <c r="F634" s="36">
        <v>9.79934139</v>
      </c>
    </row>
    <row r="635">
      <c r="A635" s="37" t="s">
        <v>9</v>
      </c>
      <c r="B635" s="35" t="s">
        <v>409</v>
      </c>
      <c r="C635" s="36">
        <v>2017.0</v>
      </c>
      <c r="D635" s="35">
        <v>1.0</v>
      </c>
      <c r="E635" s="35">
        <v>13.0</v>
      </c>
      <c r="F635" s="36">
        <v>14.787046</v>
      </c>
    </row>
    <row r="636">
      <c r="A636" s="37" t="s">
        <v>10</v>
      </c>
      <c r="B636" s="35" t="s">
        <v>407</v>
      </c>
      <c r="C636" s="36">
        <v>2017.0</v>
      </c>
      <c r="D636" s="35">
        <v>1.0</v>
      </c>
      <c r="E636" s="35">
        <v>13.0</v>
      </c>
      <c r="F636" s="36">
        <v>11.2669914</v>
      </c>
    </row>
    <row r="637">
      <c r="A637" s="37" t="s">
        <v>11</v>
      </c>
      <c r="B637" s="35" t="s">
        <v>406</v>
      </c>
      <c r="C637" s="36">
        <v>2017.0</v>
      </c>
      <c r="D637" s="35">
        <v>1.0</v>
      </c>
      <c r="E637" s="35">
        <v>13.0</v>
      </c>
      <c r="F637" s="36">
        <v>15.5870101</v>
      </c>
    </row>
    <row r="638">
      <c r="A638" s="37" t="s">
        <v>12</v>
      </c>
      <c r="B638" s="35" t="s">
        <v>405</v>
      </c>
      <c r="C638" s="36">
        <v>2017.0</v>
      </c>
      <c r="D638" s="35">
        <v>1.0</v>
      </c>
      <c r="E638" s="35">
        <v>13.0</v>
      </c>
      <c r="F638" s="36">
        <v>6.96183321</v>
      </c>
    </row>
    <row r="639">
      <c r="A639" s="37" t="s">
        <v>13</v>
      </c>
      <c r="B639" s="35" t="s">
        <v>410</v>
      </c>
      <c r="C639" s="36">
        <v>2017.0</v>
      </c>
      <c r="D639" s="35">
        <v>1.0</v>
      </c>
      <c r="E639" s="35">
        <v>13.0</v>
      </c>
      <c r="F639" s="36">
        <v>20.7343031</v>
      </c>
    </row>
    <row r="640">
      <c r="A640" s="37" t="s">
        <v>14</v>
      </c>
      <c r="B640" s="35" t="s">
        <v>412</v>
      </c>
      <c r="C640" s="36">
        <v>2017.0</v>
      </c>
      <c r="D640" s="35">
        <v>1.0</v>
      </c>
      <c r="E640" s="35">
        <v>13.0</v>
      </c>
      <c r="F640" s="36">
        <v>18.8305147</v>
      </c>
    </row>
    <row r="641">
      <c r="A641" s="37" t="s">
        <v>15</v>
      </c>
      <c r="B641" s="35" t="s">
        <v>411</v>
      </c>
      <c r="C641" s="36">
        <v>2017.0</v>
      </c>
      <c r="D641" s="35">
        <v>1.0</v>
      </c>
      <c r="E641" s="35">
        <v>13.0</v>
      </c>
      <c r="F641" s="36">
        <v>11.3569606</v>
      </c>
    </row>
    <row r="642">
      <c r="A642" s="37" t="s">
        <v>16</v>
      </c>
      <c r="B642" s="35" t="s">
        <v>413</v>
      </c>
      <c r="C642" s="36">
        <v>2017.0</v>
      </c>
      <c r="D642" s="35">
        <v>1.0</v>
      </c>
      <c r="E642" s="35">
        <v>13.0</v>
      </c>
      <c r="F642" s="36">
        <v>14.340186</v>
      </c>
    </row>
    <row r="643">
      <c r="A643" s="37" t="s">
        <v>17</v>
      </c>
      <c r="B643" s="35" t="s">
        <v>414</v>
      </c>
      <c r="C643" s="36">
        <v>2017.0</v>
      </c>
      <c r="D643" s="35">
        <v>1.0</v>
      </c>
      <c r="E643" s="35">
        <v>13.0</v>
      </c>
      <c r="F643" s="36">
        <v>16.672273</v>
      </c>
    </row>
    <row r="644">
      <c r="A644" s="37" t="s">
        <v>18</v>
      </c>
      <c r="B644" s="35" t="s">
        <v>415</v>
      </c>
      <c r="C644" s="36">
        <v>2017.0</v>
      </c>
      <c r="D644" s="35">
        <v>1.0</v>
      </c>
      <c r="E644" s="35">
        <v>13.0</v>
      </c>
      <c r="F644" s="36">
        <v>7.85580223</v>
      </c>
    </row>
    <row r="645">
      <c r="A645" s="37" t="s">
        <v>19</v>
      </c>
      <c r="B645" s="35" t="s">
        <v>416</v>
      </c>
      <c r="C645" s="36">
        <v>2017.0</v>
      </c>
      <c r="D645" s="35">
        <v>1.0</v>
      </c>
      <c r="E645" s="35">
        <v>13.0</v>
      </c>
      <c r="F645" s="36">
        <v>9.50048</v>
      </c>
    </row>
    <row r="646">
      <c r="A646" s="37" t="s">
        <v>20</v>
      </c>
      <c r="B646" s="35" t="s">
        <v>417</v>
      </c>
      <c r="C646" s="36">
        <v>2017.0</v>
      </c>
      <c r="D646" s="35">
        <v>1.0</v>
      </c>
      <c r="E646" s="35">
        <v>13.0</v>
      </c>
      <c r="F646" s="36">
        <v>11.0118908</v>
      </c>
    </row>
    <row r="647">
      <c r="A647" s="37" t="s">
        <v>21</v>
      </c>
      <c r="B647" s="35" t="s">
        <v>419</v>
      </c>
      <c r="C647" s="36">
        <v>2017.0</v>
      </c>
      <c r="D647" s="35">
        <v>1.0</v>
      </c>
      <c r="E647" s="35">
        <v>13.0</v>
      </c>
      <c r="F647" s="36">
        <v>22.1475919</v>
      </c>
    </row>
    <row r="648">
      <c r="A648" s="37" t="s">
        <v>22</v>
      </c>
      <c r="B648" s="35" t="s">
        <v>420</v>
      </c>
      <c r="C648" s="36">
        <v>2017.0</v>
      </c>
      <c r="D648" s="35">
        <v>1.0</v>
      </c>
      <c r="E648" s="35">
        <v>13.0</v>
      </c>
      <c r="F648" s="36">
        <v>12.0386799</v>
      </c>
    </row>
    <row r="649">
      <c r="A649" s="37" t="s">
        <v>23</v>
      </c>
      <c r="B649" s="35" t="s">
        <v>421</v>
      </c>
      <c r="C649" s="36">
        <v>2017.0</v>
      </c>
      <c r="D649" s="35">
        <v>1.0</v>
      </c>
      <c r="E649" s="35">
        <v>13.0</v>
      </c>
      <c r="F649" s="36">
        <v>9.15104803</v>
      </c>
    </row>
    <row r="650">
      <c r="A650" s="37" t="s">
        <v>24</v>
      </c>
      <c r="B650" s="35" t="s">
        <v>422</v>
      </c>
      <c r="C650" s="36">
        <v>2017.0</v>
      </c>
      <c r="D650" s="35">
        <v>1.0</v>
      </c>
      <c r="E650" s="35">
        <v>13.0</v>
      </c>
      <c r="F650" s="36">
        <v>12.6312686</v>
      </c>
    </row>
    <row r="651">
      <c r="A651" s="37" t="s">
        <v>25</v>
      </c>
      <c r="B651" s="35" t="s">
        <v>423</v>
      </c>
      <c r="C651" s="36">
        <v>2017.0</v>
      </c>
      <c r="D651" s="35">
        <v>1.0</v>
      </c>
      <c r="E651" s="35">
        <v>13.0</v>
      </c>
      <c r="F651" s="36">
        <v>16.2201801</v>
      </c>
    </row>
    <row r="652">
      <c r="A652" s="37" t="s">
        <v>26</v>
      </c>
      <c r="B652" s="35" t="s">
        <v>424</v>
      </c>
      <c r="C652" s="36">
        <v>2017.0</v>
      </c>
      <c r="D652" s="35">
        <v>1.0</v>
      </c>
      <c r="E652" s="35">
        <v>13.0</v>
      </c>
      <c r="F652" s="36">
        <v>9.41143538</v>
      </c>
    </row>
    <row r="653">
      <c r="A653" s="37" t="s">
        <v>27</v>
      </c>
      <c r="B653" s="35" t="s">
        <v>426</v>
      </c>
      <c r="C653" s="36">
        <v>2017.0</v>
      </c>
      <c r="D653" s="35">
        <v>1.0</v>
      </c>
      <c r="E653" s="35">
        <v>13.0</v>
      </c>
      <c r="F653" s="36">
        <v>18.9356796</v>
      </c>
    </row>
    <row r="654">
      <c r="A654" s="37" t="s">
        <v>28</v>
      </c>
      <c r="B654" s="35" t="s">
        <v>425</v>
      </c>
      <c r="C654" s="36">
        <v>2017.0</v>
      </c>
      <c r="D654" s="35">
        <v>1.0</v>
      </c>
      <c r="E654" s="35">
        <v>13.0</v>
      </c>
      <c r="F654" s="36">
        <v>24.9539931</v>
      </c>
    </row>
    <row r="655">
      <c r="A655" s="37" t="s">
        <v>29</v>
      </c>
      <c r="B655" s="35" t="s">
        <v>427</v>
      </c>
      <c r="C655" s="36">
        <v>2017.0</v>
      </c>
      <c r="D655" s="35">
        <v>1.0</v>
      </c>
      <c r="E655" s="35">
        <v>13.0</v>
      </c>
      <c r="F655" s="36">
        <v>19.4519399</v>
      </c>
    </row>
    <row r="656">
      <c r="A656" s="37" t="s">
        <v>30</v>
      </c>
      <c r="B656" s="35" t="s">
        <v>428</v>
      </c>
      <c r="C656" s="36">
        <v>2017.0</v>
      </c>
      <c r="D656" s="35">
        <v>1.0</v>
      </c>
      <c r="E656" s="35">
        <v>13.0</v>
      </c>
      <c r="F656" s="36">
        <v>19.7531712</v>
      </c>
    </row>
    <row r="657">
      <c r="A657" s="37" t="s">
        <v>31</v>
      </c>
      <c r="B657" s="35" t="s">
        <v>429</v>
      </c>
      <c r="C657" s="36">
        <v>2017.0</v>
      </c>
      <c r="D657" s="35">
        <v>1.0</v>
      </c>
      <c r="E657" s="35">
        <v>13.0</v>
      </c>
      <c r="F657" s="36">
        <v>18.2801678</v>
      </c>
    </row>
    <row r="658">
      <c r="A658" s="37" t="s">
        <v>32</v>
      </c>
      <c r="B658" s="35" t="s">
        <v>430</v>
      </c>
      <c r="C658" s="36">
        <v>2017.0</v>
      </c>
      <c r="D658" s="35">
        <v>1.0</v>
      </c>
      <c r="E658" s="35">
        <v>13.0</v>
      </c>
      <c r="F658" s="36">
        <v>17.9568026</v>
      </c>
    </row>
    <row r="659">
      <c r="A659" s="37" t="s">
        <v>33</v>
      </c>
      <c r="B659" s="35" t="s">
        <v>431</v>
      </c>
      <c r="C659" s="36">
        <v>2017.0</v>
      </c>
      <c r="D659" s="35">
        <v>1.0</v>
      </c>
      <c r="E659" s="35">
        <v>13.0</v>
      </c>
      <c r="F659" s="36">
        <v>7.25699638</v>
      </c>
    </row>
    <row r="660">
      <c r="A660" s="37" t="s">
        <v>34</v>
      </c>
      <c r="B660" s="35" t="s">
        <v>432</v>
      </c>
      <c r="C660" s="36">
        <v>2017.0</v>
      </c>
      <c r="D660" s="35">
        <v>1.0</v>
      </c>
      <c r="E660" s="35">
        <v>13.0</v>
      </c>
      <c r="F660" s="36">
        <v>13.4857995</v>
      </c>
    </row>
    <row r="661">
      <c r="A661" s="37" t="s">
        <v>35</v>
      </c>
      <c r="B661" s="35" t="s">
        <v>433</v>
      </c>
      <c r="C661" s="36">
        <v>2017.0</v>
      </c>
      <c r="D661" s="35">
        <v>1.0</v>
      </c>
      <c r="E661" s="35">
        <v>13.0</v>
      </c>
      <c r="F661" s="36">
        <v>25.93115</v>
      </c>
    </row>
    <row r="662">
      <c r="A662" s="37" t="s">
        <v>3</v>
      </c>
      <c r="B662" s="35" t="s">
        <v>418</v>
      </c>
      <c r="C662" s="36">
        <v>2018.0</v>
      </c>
      <c r="D662" s="35">
        <v>1.0</v>
      </c>
      <c r="E662" s="35">
        <v>13.0</v>
      </c>
      <c r="F662" s="36">
        <v>12.4622847</v>
      </c>
    </row>
    <row r="663">
      <c r="A663" s="37" t="s">
        <v>4</v>
      </c>
      <c r="B663" s="35" t="s">
        <v>401</v>
      </c>
      <c r="C663" s="36">
        <v>2018.0</v>
      </c>
      <c r="D663" s="35">
        <v>1.0</v>
      </c>
      <c r="E663" s="35">
        <v>13.0</v>
      </c>
      <c r="F663" s="36">
        <v>16.8414082</v>
      </c>
    </row>
    <row r="664">
      <c r="A664" s="37" t="s">
        <v>5</v>
      </c>
      <c r="B664" s="35" t="s">
        <v>402</v>
      </c>
      <c r="C664" s="36">
        <v>2018.0</v>
      </c>
      <c r="D664" s="35">
        <v>1.0</v>
      </c>
      <c r="E664" s="35">
        <v>13.0</v>
      </c>
      <c r="F664" s="36">
        <v>7.00163519</v>
      </c>
    </row>
    <row r="665">
      <c r="A665" s="37" t="s">
        <v>6</v>
      </c>
      <c r="B665" s="35" t="s">
        <v>403</v>
      </c>
      <c r="C665" s="36">
        <v>2018.0</v>
      </c>
      <c r="D665" s="35">
        <v>1.0</v>
      </c>
      <c r="E665" s="35">
        <v>13.0</v>
      </c>
      <c r="F665" s="36">
        <v>17.4929607</v>
      </c>
    </row>
    <row r="666">
      <c r="A666" s="37" t="s">
        <v>7</v>
      </c>
      <c r="B666" s="35" t="s">
        <v>404</v>
      </c>
      <c r="C666" s="36">
        <v>2018.0</v>
      </c>
      <c r="D666" s="35">
        <v>1.0</v>
      </c>
      <c r="E666" s="35">
        <v>13.0</v>
      </c>
      <c r="F666" s="36">
        <v>15.8039196</v>
      </c>
    </row>
    <row r="667">
      <c r="A667" s="37" t="s">
        <v>8</v>
      </c>
      <c r="B667" s="35" t="s">
        <v>408</v>
      </c>
      <c r="C667" s="36">
        <v>2018.0</v>
      </c>
      <c r="D667" s="35">
        <v>1.0</v>
      </c>
      <c r="E667" s="35">
        <v>13.0</v>
      </c>
      <c r="F667" s="36">
        <v>12.4205215</v>
      </c>
    </row>
    <row r="668">
      <c r="A668" s="37" t="s">
        <v>9</v>
      </c>
      <c r="B668" s="35" t="s">
        <v>409</v>
      </c>
      <c r="C668" s="36">
        <v>2018.0</v>
      </c>
      <c r="D668" s="35">
        <v>1.0</v>
      </c>
      <c r="E668" s="35">
        <v>13.0</v>
      </c>
      <c r="F668" s="36">
        <v>18.6532871</v>
      </c>
    </row>
    <row r="669">
      <c r="A669" s="37" t="s">
        <v>10</v>
      </c>
      <c r="B669" s="35" t="s">
        <v>407</v>
      </c>
      <c r="C669" s="36">
        <v>2018.0</v>
      </c>
      <c r="D669" s="35">
        <v>1.0</v>
      </c>
      <c r="E669" s="35">
        <v>13.0</v>
      </c>
      <c r="F669" s="36">
        <v>8.48690395</v>
      </c>
    </row>
    <row r="670">
      <c r="A670" s="37" t="s">
        <v>11</v>
      </c>
      <c r="B670" s="35" t="s">
        <v>406</v>
      </c>
      <c r="C670" s="36">
        <v>2018.0</v>
      </c>
      <c r="D670" s="35">
        <v>1.0</v>
      </c>
      <c r="E670" s="35">
        <v>13.0</v>
      </c>
      <c r="F670" s="36">
        <v>15.181753</v>
      </c>
    </row>
    <row r="671">
      <c r="A671" s="37" t="s">
        <v>12</v>
      </c>
      <c r="B671" s="35" t="s">
        <v>405</v>
      </c>
      <c r="C671" s="36">
        <v>2018.0</v>
      </c>
      <c r="D671" s="35">
        <v>1.0</v>
      </c>
      <c r="E671" s="35">
        <v>13.0</v>
      </c>
      <c r="F671" s="36">
        <v>5.44668008</v>
      </c>
    </row>
    <row r="672">
      <c r="A672" s="37" t="s">
        <v>13</v>
      </c>
      <c r="B672" s="35" t="s">
        <v>410</v>
      </c>
      <c r="C672" s="36">
        <v>2018.0</v>
      </c>
      <c r="D672" s="35">
        <v>1.0</v>
      </c>
      <c r="E672" s="35">
        <v>13.0</v>
      </c>
      <c r="F672" s="36">
        <v>19.6514737</v>
      </c>
    </row>
    <row r="673">
      <c r="A673" s="37" t="s">
        <v>14</v>
      </c>
      <c r="B673" s="35" t="s">
        <v>412</v>
      </c>
      <c r="C673" s="36">
        <v>2018.0</v>
      </c>
      <c r="D673" s="35">
        <v>1.0</v>
      </c>
      <c r="E673" s="35">
        <v>13.0</v>
      </c>
      <c r="F673" s="36">
        <v>16.9559791</v>
      </c>
    </row>
    <row r="674">
      <c r="A674" s="37" t="s">
        <v>15</v>
      </c>
      <c r="B674" s="35" t="s">
        <v>411</v>
      </c>
      <c r="C674" s="36">
        <v>2018.0</v>
      </c>
      <c r="D674" s="35">
        <v>1.0</v>
      </c>
      <c r="E674" s="35">
        <v>13.0</v>
      </c>
      <c r="F674" s="36">
        <v>9.76760569</v>
      </c>
    </row>
    <row r="675">
      <c r="A675" s="37" t="s">
        <v>16</v>
      </c>
      <c r="B675" s="35" t="s">
        <v>413</v>
      </c>
      <c r="C675" s="36">
        <v>2018.0</v>
      </c>
      <c r="D675" s="35">
        <v>1.0</v>
      </c>
      <c r="E675" s="35">
        <v>13.0</v>
      </c>
      <c r="F675" s="36">
        <v>14.8055478</v>
      </c>
    </row>
    <row r="676">
      <c r="A676" s="37" t="s">
        <v>17</v>
      </c>
      <c r="B676" s="35" t="s">
        <v>414</v>
      </c>
      <c r="C676" s="36">
        <v>2018.0</v>
      </c>
      <c r="D676" s="35">
        <v>1.0</v>
      </c>
      <c r="E676" s="35">
        <v>13.0</v>
      </c>
      <c r="F676" s="36">
        <v>14.9214473</v>
      </c>
    </row>
    <row r="677">
      <c r="A677" s="37" t="s">
        <v>18</v>
      </c>
      <c r="B677" s="35" t="s">
        <v>415</v>
      </c>
      <c r="C677" s="36">
        <v>2018.0</v>
      </c>
      <c r="D677" s="35">
        <v>1.0</v>
      </c>
      <c r="E677" s="35">
        <v>13.0</v>
      </c>
      <c r="F677" s="36">
        <v>7.73447717</v>
      </c>
    </row>
    <row r="678">
      <c r="A678" s="37" t="s">
        <v>19</v>
      </c>
      <c r="B678" s="35" t="s">
        <v>416</v>
      </c>
      <c r="C678" s="36">
        <v>2018.0</v>
      </c>
      <c r="D678" s="35">
        <v>1.0</v>
      </c>
      <c r="E678" s="35">
        <v>13.0</v>
      </c>
      <c r="F678" s="36">
        <v>11.1481266</v>
      </c>
    </row>
    <row r="679">
      <c r="A679" s="37" t="s">
        <v>20</v>
      </c>
      <c r="B679" s="35" t="s">
        <v>417</v>
      </c>
      <c r="C679" s="36">
        <v>2018.0</v>
      </c>
      <c r="D679" s="35">
        <v>1.0</v>
      </c>
      <c r="E679" s="35">
        <v>13.0</v>
      </c>
      <c r="F679" s="36">
        <v>14.0324357</v>
      </c>
    </row>
    <row r="680">
      <c r="A680" s="37" t="s">
        <v>21</v>
      </c>
      <c r="B680" s="35" t="s">
        <v>419</v>
      </c>
      <c r="C680" s="36">
        <v>2018.0</v>
      </c>
      <c r="D680" s="35">
        <v>1.0</v>
      </c>
      <c r="E680" s="35">
        <v>13.0</v>
      </c>
      <c r="F680" s="36">
        <v>23.5174033</v>
      </c>
    </row>
    <row r="681">
      <c r="A681" s="37" t="s">
        <v>22</v>
      </c>
      <c r="B681" s="35" t="s">
        <v>420</v>
      </c>
      <c r="C681" s="36">
        <v>2018.0</v>
      </c>
      <c r="D681" s="35">
        <v>1.0</v>
      </c>
      <c r="E681" s="35">
        <v>13.0</v>
      </c>
      <c r="F681" s="36">
        <v>12.1116122</v>
      </c>
    </row>
    <row r="682">
      <c r="A682" s="37" t="s">
        <v>23</v>
      </c>
      <c r="B682" s="35" t="s">
        <v>421</v>
      </c>
      <c r="C682" s="36">
        <v>2018.0</v>
      </c>
      <c r="D682" s="35">
        <v>1.0</v>
      </c>
      <c r="E682" s="35">
        <v>13.0</v>
      </c>
      <c r="F682" s="36">
        <v>8.3639427</v>
      </c>
    </row>
    <row r="683">
      <c r="A683" s="37" t="s">
        <v>24</v>
      </c>
      <c r="B683" s="35" t="s">
        <v>422</v>
      </c>
      <c r="C683" s="36">
        <v>2018.0</v>
      </c>
      <c r="D683" s="35">
        <v>1.0</v>
      </c>
      <c r="E683" s="35">
        <v>13.0</v>
      </c>
      <c r="F683" s="36">
        <v>12.3013135</v>
      </c>
    </row>
    <row r="684">
      <c r="A684" s="37" t="s">
        <v>25</v>
      </c>
      <c r="B684" s="35" t="s">
        <v>423</v>
      </c>
      <c r="C684" s="36">
        <v>2018.0</v>
      </c>
      <c r="D684" s="35">
        <v>1.0</v>
      </c>
      <c r="E684" s="35">
        <v>13.0</v>
      </c>
      <c r="F684" s="36">
        <v>16.503893</v>
      </c>
    </row>
    <row r="685">
      <c r="A685" s="37" t="s">
        <v>26</v>
      </c>
      <c r="B685" s="35" t="s">
        <v>424</v>
      </c>
      <c r="C685" s="36">
        <v>2018.0</v>
      </c>
      <c r="D685" s="35">
        <v>1.0</v>
      </c>
      <c r="E685" s="35">
        <v>13.0</v>
      </c>
      <c r="F685" s="36">
        <v>8.26614442</v>
      </c>
    </row>
    <row r="686">
      <c r="A686" s="37" t="s">
        <v>27</v>
      </c>
      <c r="B686" s="35" t="s">
        <v>426</v>
      </c>
      <c r="C686" s="36">
        <v>2018.0</v>
      </c>
      <c r="D686" s="35">
        <v>1.0</v>
      </c>
      <c r="E686" s="35">
        <v>13.0</v>
      </c>
      <c r="F686" s="36">
        <v>17.2928579</v>
      </c>
    </row>
    <row r="687">
      <c r="A687" s="37" t="s">
        <v>28</v>
      </c>
      <c r="B687" s="35" t="s">
        <v>425</v>
      </c>
      <c r="C687" s="36">
        <v>2018.0</v>
      </c>
      <c r="D687" s="35">
        <v>1.0</v>
      </c>
      <c r="E687" s="35">
        <v>13.0</v>
      </c>
      <c r="F687" s="36">
        <v>19.8750822</v>
      </c>
    </row>
    <row r="688">
      <c r="A688" s="37" t="s">
        <v>29</v>
      </c>
      <c r="B688" s="35" t="s">
        <v>427</v>
      </c>
      <c r="C688" s="36">
        <v>2018.0</v>
      </c>
      <c r="D688" s="35">
        <v>1.0</v>
      </c>
      <c r="E688" s="35">
        <v>13.0</v>
      </c>
      <c r="F688" s="36">
        <v>16.7779036</v>
      </c>
    </row>
    <row r="689">
      <c r="A689" s="37" t="s">
        <v>30</v>
      </c>
      <c r="B689" s="35" t="s">
        <v>428</v>
      </c>
      <c r="C689" s="36">
        <v>2018.0</v>
      </c>
      <c r="D689" s="35">
        <v>1.0</v>
      </c>
      <c r="E689" s="35">
        <v>13.0</v>
      </c>
      <c r="F689" s="36">
        <v>19.2647492</v>
      </c>
    </row>
    <row r="690">
      <c r="A690" s="37" t="s">
        <v>31</v>
      </c>
      <c r="B690" s="35" t="s">
        <v>429</v>
      </c>
      <c r="C690" s="36">
        <v>2018.0</v>
      </c>
      <c r="D690" s="35">
        <v>1.0</v>
      </c>
      <c r="E690" s="35">
        <v>13.0</v>
      </c>
      <c r="F690" s="36">
        <v>12.9128518</v>
      </c>
    </row>
    <row r="691">
      <c r="A691" s="37" t="s">
        <v>32</v>
      </c>
      <c r="B691" s="35" t="s">
        <v>430</v>
      </c>
      <c r="C691" s="36">
        <v>2018.0</v>
      </c>
      <c r="D691" s="35">
        <v>1.0</v>
      </c>
      <c r="E691" s="35">
        <v>13.0</v>
      </c>
      <c r="F691" s="36">
        <v>15.2433899</v>
      </c>
    </row>
    <row r="692">
      <c r="A692" s="37" t="s">
        <v>33</v>
      </c>
      <c r="B692" s="35" t="s">
        <v>431</v>
      </c>
      <c r="C692" s="36">
        <v>2018.0</v>
      </c>
      <c r="D692" s="35">
        <v>1.0</v>
      </c>
      <c r="E692" s="35">
        <v>13.0</v>
      </c>
      <c r="F692" s="36">
        <v>6.1014596</v>
      </c>
    </row>
    <row r="693">
      <c r="A693" s="37" t="s">
        <v>34</v>
      </c>
      <c r="B693" s="35" t="s">
        <v>432</v>
      </c>
      <c r="C693" s="36">
        <v>2018.0</v>
      </c>
      <c r="D693" s="35">
        <v>1.0</v>
      </c>
      <c r="E693" s="35">
        <v>13.0</v>
      </c>
      <c r="F693" s="36">
        <v>14.6860286</v>
      </c>
    </row>
    <row r="694">
      <c r="A694" s="37" t="s">
        <v>35</v>
      </c>
      <c r="B694" s="35" t="s">
        <v>433</v>
      </c>
      <c r="C694" s="36">
        <v>2018.0</v>
      </c>
      <c r="D694" s="35">
        <v>1.0</v>
      </c>
      <c r="E694" s="35">
        <v>13.0</v>
      </c>
      <c r="F694" s="36">
        <v>24.4185561</v>
      </c>
    </row>
    <row r="695">
      <c r="A695" s="37" t="s">
        <v>3</v>
      </c>
      <c r="B695" s="35" t="s">
        <v>418</v>
      </c>
      <c r="C695" s="36">
        <v>2019.0</v>
      </c>
      <c r="D695" s="35">
        <v>1.0</v>
      </c>
      <c r="E695" s="35">
        <v>13.0</v>
      </c>
      <c r="F695" s="36">
        <v>11.6807603</v>
      </c>
    </row>
    <row r="696">
      <c r="A696" s="37" t="s">
        <v>4</v>
      </c>
      <c r="B696" s="35" t="s">
        <v>401</v>
      </c>
      <c r="C696" s="36">
        <v>2019.0</v>
      </c>
      <c r="D696" s="35">
        <v>1.0</v>
      </c>
      <c r="E696" s="35">
        <v>13.0</v>
      </c>
      <c r="F696" s="36">
        <v>15.3728765</v>
      </c>
    </row>
    <row r="697">
      <c r="A697" s="37" t="s">
        <v>5</v>
      </c>
      <c r="B697" s="35" t="s">
        <v>402</v>
      </c>
      <c r="C697" s="36">
        <v>2019.0</v>
      </c>
      <c r="D697" s="35">
        <v>1.0</v>
      </c>
      <c r="E697" s="35">
        <v>13.0</v>
      </c>
      <c r="F697" s="36">
        <v>6.69168299</v>
      </c>
    </row>
    <row r="698">
      <c r="A698" s="37" t="s">
        <v>6</v>
      </c>
      <c r="B698" s="35" t="s">
        <v>403</v>
      </c>
      <c r="C698" s="36">
        <v>2019.0</v>
      </c>
      <c r="D698" s="35">
        <v>1.0</v>
      </c>
      <c r="E698" s="35">
        <v>13.0</v>
      </c>
      <c r="F698" s="36">
        <v>20.0253993</v>
      </c>
    </row>
    <row r="699">
      <c r="A699" s="37" t="s">
        <v>7</v>
      </c>
      <c r="B699" s="35" t="s">
        <v>404</v>
      </c>
      <c r="C699" s="36">
        <v>2019.0</v>
      </c>
      <c r="D699" s="35">
        <v>1.0</v>
      </c>
      <c r="E699" s="35">
        <v>13.0</v>
      </c>
      <c r="F699" s="36">
        <v>12.7357178</v>
      </c>
    </row>
    <row r="700">
      <c r="A700" s="37" t="s">
        <v>8</v>
      </c>
      <c r="B700" s="35" t="s">
        <v>408</v>
      </c>
      <c r="C700" s="36">
        <v>2019.0</v>
      </c>
      <c r="D700" s="35">
        <v>1.0</v>
      </c>
      <c r="E700" s="35">
        <v>13.0</v>
      </c>
      <c r="F700" s="36">
        <v>9.35011308</v>
      </c>
    </row>
    <row r="701">
      <c r="A701" s="37" t="s">
        <v>9</v>
      </c>
      <c r="B701" s="35" t="s">
        <v>409</v>
      </c>
      <c r="C701" s="36">
        <v>2019.0</v>
      </c>
      <c r="D701" s="35">
        <v>1.0</v>
      </c>
      <c r="E701" s="35">
        <v>13.0</v>
      </c>
      <c r="F701" s="36">
        <v>15.8339626</v>
      </c>
    </row>
    <row r="702">
      <c r="A702" s="37" t="s">
        <v>10</v>
      </c>
      <c r="B702" s="35" t="s">
        <v>407</v>
      </c>
      <c r="C702" s="36">
        <v>2019.0</v>
      </c>
      <c r="D702" s="35">
        <v>1.0</v>
      </c>
      <c r="E702" s="35">
        <v>13.0</v>
      </c>
      <c r="F702" s="36">
        <v>9.25916693</v>
      </c>
    </row>
    <row r="703">
      <c r="A703" s="37" t="s">
        <v>11</v>
      </c>
      <c r="B703" s="35" t="s">
        <v>406</v>
      </c>
      <c r="C703" s="36">
        <v>2019.0</v>
      </c>
      <c r="D703" s="35">
        <v>1.0</v>
      </c>
      <c r="E703" s="35">
        <v>13.0</v>
      </c>
      <c r="F703" s="36">
        <v>14.8572664</v>
      </c>
    </row>
    <row r="704">
      <c r="A704" s="37" t="s">
        <v>12</v>
      </c>
      <c r="B704" s="35" t="s">
        <v>405</v>
      </c>
      <c r="C704" s="36">
        <v>2019.0</v>
      </c>
      <c r="D704" s="35">
        <v>1.0</v>
      </c>
      <c r="E704" s="35">
        <v>13.0</v>
      </c>
      <c r="F704" s="36">
        <v>3.95891823</v>
      </c>
    </row>
    <row r="705">
      <c r="A705" s="37" t="s">
        <v>13</v>
      </c>
      <c r="B705" s="35" t="s">
        <v>410</v>
      </c>
      <c r="C705" s="36">
        <v>2019.0</v>
      </c>
      <c r="D705" s="35">
        <v>1.0</v>
      </c>
      <c r="E705" s="35">
        <v>13.0</v>
      </c>
      <c r="F705" s="36">
        <v>17.3361086</v>
      </c>
    </row>
    <row r="706">
      <c r="A706" s="37" t="s">
        <v>14</v>
      </c>
      <c r="B706" s="35" t="s">
        <v>412</v>
      </c>
      <c r="C706" s="36">
        <v>2019.0</v>
      </c>
      <c r="D706" s="35">
        <v>1.0</v>
      </c>
      <c r="E706" s="35">
        <v>13.0</v>
      </c>
      <c r="F706" s="36">
        <v>16.6183098</v>
      </c>
    </row>
    <row r="707">
      <c r="A707" s="37" t="s">
        <v>15</v>
      </c>
      <c r="B707" s="35" t="s">
        <v>411</v>
      </c>
      <c r="C707" s="36">
        <v>2019.0</v>
      </c>
      <c r="D707" s="35">
        <v>1.0</v>
      </c>
      <c r="E707" s="35">
        <v>13.0</v>
      </c>
      <c r="F707" s="36">
        <v>9.2287687</v>
      </c>
    </row>
    <row r="708">
      <c r="A708" s="37" t="s">
        <v>16</v>
      </c>
      <c r="B708" s="35" t="s">
        <v>413</v>
      </c>
      <c r="C708" s="36">
        <v>2019.0</v>
      </c>
      <c r="D708" s="35">
        <v>1.0</v>
      </c>
      <c r="E708" s="35">
        <v>13.0</v>
      </c>
      <c r="F708" s="36">
        <v>11.9700255</v>
      </c>
    </row>
    <row r="709">
      <c r="A709" s="37" t="s">
        <v>17</v>
      </c>
      <c r="B709" s="35" t="s">
        <v>414</v>
      </c>
      <c r="C709" s="36">
        <v>2019.0</v>
      </c>
      <c r="D709" s="35">
        <v>1.0</v>
      </c>
      <c r="E709" s="35">
        <v>13.0</v>
      </c>
      <c r="F709" s="36">
        <v>12.7411748</v>
      </c>
    </row>
    <row r="710">
      <c r="A710" s="37" t="s">
        <v>18</v>
      </c>
      <c r="B710" s="35" t="s">
        <v>415</v>
      </c>
      <c r="C710" s="36">
        <v>2019.0</v>
      </c>
      <c r="D710" s="35">
        <v>1.0</v>
      </c>
      <c r="E710" s="35">
        <v>13.0</v>
      </c>
      <c r="F710" s="36">
        <v>6.9871502</v>
      </c>
    </row>
    <row r="711">
      <c r="A711" s="37" t="s">
        <v>19</v>
      </c>
      <c r="B711" s="35" t="s">
        <v>416</v>
      </c>
      <c r="C711" s="36">
        <v>2019.0</v>
      </c>
      <c r="D711" s="35">
        <v>1.0</v>
      </c>
      <c r="E711" s="35">
        <v>13.0</v>
      </c>
      <c r="F711" s="36">
        <v>12.72864</v>
      </c>
    </row>
    <row r="712">
      <c r="A712" s="37" t="s">
        <v>20</v>
      </c>
      <c r="B712" s="35" t="s">
        <v>417</v>
      </c>
      <c r="C712" s="36">
        <v>2019.0</v>
      </c>
      <c r="D712" s="35">
        <v>1.0</v>
      </c>
      <c r="E712" s="35">
        <v>13.0</v>
      </c>
      <c r="F712" s="36">
        <v>12.9863135</v>
      </c>
    </row>
    <row r="713">
      <c r="A713" s="37" t="s">
        <v>21</v>
      </c>
      <c r="B713" s="35" t="s">
        <v>419</v>
      </c>
      <c r="C713" s="36">
        <v>2019.0</v>
      </c>
      <c r="D713" s="35">
        <v>1.0</v>
      </c>
      <c r="E713" s="35">
        <v>13.0</v>
      </c>
      <c r="F713" s="36">
        <v>19.2653117</v>
      </c>
    </row>
    <row r="714">
      <c r="A714" s="37" t="s">
        <v>22</v>
      </c>
      <c r="B714" s="35" t="s">
        <v>420</v>
      </c>
      <c r="C714" s="36">
        <v>2019.0</v>
      </c>
      <c r="D714" s="35">
        <v>1.0</v>
      </c>
      <c r="E714" s="35">
        <v>13.0</v>
      </c>
      <c r="F714" s="36">
        <v>11.7913796</v>
      </c>
    </row>
    <row r="715">
      <c r="A715" s="37" t="s">
        <v>23</v>
      </c>
      <c r="B715" s="35" t="s">
        <v>421</v>
      </c>
      <c r="C715" s="36">
        <v>2019.0</v>
      </c>
      <c r="D715" s="35">
        <v>1.0</v>
      </c>
      <c r="E715" s="35">
        <v>13.0</v>
      </c>
      <c r="F715" s="36">
        <v>10.0581428</v>
      </c>
    </row>
    <row r="716">
      <c r="A716" s="37" t="s">
        <v>24</v>
      </c>
      <c r="B716" s="35" t="s">
        <v>422</v>
      </c>
      <c r="C716" s="36">
        <v>2019.0</v>
      </c>
      <c r="D716" s="35">
        <v>1.0</v>
      </c>
      <c r="E716" s="35">
        <v>13.0</v>
      </c>
      <c r="F716" s="36">
        <v>10.549329</v>
      </c>
    </row>
    <row r="717">
      <c r="A717" s="37" t="s">
        <v>25</v>
      </c>
      <c r="B717" s="35" t="s">
        <v>423</v>
      </c>
      <c r="C717" s="36">
        <v>2019.0</v>
      </c>
      <c r="D717" s="35">
        <v>1.0</v>
      </c>
      <c r="E717" s="35">
        <v>13.0</v>
      </c>
      <c r="F717" s="36">
        <v>16.0394897</v>
      </c>
    </row>
    <row r="718">
      <c r="A718" s="37" t="s">
        <v>26</v>
      </c>
      <c r="B718" s="35" t="s">
        <v>424</v>
      </c>
      <c r="C718" s="36">
        <v>2019.0</v>
      </c>
      <c r="D718" s="35">
        <v>1.0</v>
      </c>
      <c r="E718" s="35">
        <v>13.0</v>
      </c>
      <c r="F718" s="36">
        <v>10.9198021</v>
      </c>
    </row>
    <row r="719">
      <c r="A719" s="37" t="s">
        <v>27</v>
      </c>
      <c r="B719" s="35" t="s">
        <v>426</v>
      </c>
      <c r="C719" s="36">
        <v>2019.0</v>
      </c>
      <c r="D719" s="35">
        <v>1.0</v>
      </c>
      <c r="E719" s="35">
        <v>13.0</v>
      </c>
      <c r="F719" s="36">
        <v>18.0219552</v>
      </c>
    </row>
    <row r="720">
      <c r="A720" s="37" t="s">
        <v>28</v>
      </c>
      <c r="B720" s="35" t="s">
        <v>425</v>
      </c>
      <c r="C720" s="36">
        <v>2019.0</v>
      </c>
      <c r="D720" s="35">
        <v>1.0</v>
      </c>
      <c r="E720" s="35">
        <v>13.0</v>
      </c>
      <c r="F720" s="36">
        <v>20.6472656</v>
      </c>
    </row>
    <row r="721">
      <c r="A721" s="37" t="s">
        <v>29</v>
      </c>
      <c r="B721" s="35" t="s">
        <v>427</v>
      </c>
      <c r="C721" s="36">
        <v>2019.0</v>
      </c>
      <c r="D721" s="35">
        <v>1.0</v>
      </c>
      <c r="E721" s="35">
        <v>13.0</v>
      </c>
      <c r="F721" s="36">
        <v>16.2899065</v>
      </c>
    </row>
    <row r="722">
      <c r="A722" s="37" t="s">
        <v>30</v>
      </c>
      <c r="B722" s="35" t="s">
        <v>428</v>
      </c>
      <c r="C722" s="36">
        <v>2019.0</v>
      </c>
      <c r="D722" s="35">
        <v>1.0</v>
      </c>
      <c r="E722" s="35">
        <v>13.0</v>
      </c>
      <c r="F722" s="36">
        <v>18.6604574</v>
      </c>
    </row>
    <row r="723">
      <c r="A723" s="37" t="s">
        <v>31</v>
      </c>
      <c r="B723" s="35" t="s">
        <v>429</v>
      </c>
      <c r="C723" s="36">
        <v>2019.0</v>
      </c>
      <c r="D723" s="35">
        <v>1.0</v>
      </c>
      <c r="E723" s="35">
        <v>13.0</v>
      </c>
      <c r="F723" s="36">
        <v>15.6488642</v>
      </c>
    </row>
    <row r="724">
      <c r="A724" s="37" t="s">
        <v>32</v>
      </c>
      <c r="B724" s="35" t="s">
        <v>430</v>
      </c>
      <c r="C724" s="36">
        <v>2019.0</v>
      </c>
      <c r="D724" s="35">
        <v>1.0</v>
      </c>
      <c r="E724" s="35">
        <v>13.0</v>
      </c>
      <c r="F724" s="36">
        <v>15.5366699</v>
      </c>
    </row>
    <row r="725">
      <c r="A725" s="37" t="s">
        <v>33</v>
      </c>
      <c r="B725" s="35" t="s">
        <v>431</v>
      </c>
      <c r="C725" s="36">
        <v>2019.0</v>
      </c>
      <c r="D725" s="35">
        <v>1.0</v>
      </c>
      <c r="E725" s="35">
        <v>13.0</v>
      </c>
      <c r="F725" s="36">
        <v>5.66106197</v>
      </c>
    </row>
    <row r="726">
      <c r="A726" s="37" t="s">
        <v>34</v>
      </c>
      <c r="B726" s="35" t="s">
        <v>432</v>
      </c>
      <c r="C726" s="36">
        <v>2019.0</v>
      </c>
      <c r="D726" s="35">
        <v>1.0</v>
      </c>
      <c r="E726" s="35">
        <v>13.0</v>
      </c>
      <c r="F726" s="36">
        <v>14.3181005</v>
      </c>
    </row>
    <row r="727">
      <c r="A727" s="37" t="s">
        <v>35</v>
      </c>
      <c r="B727" s="35" t="s">
        <v>433</v>
      </c>
      <c r="C727" s="36">
        <v>2019.0</v>
      </c>
      <c r="D727" s="35">
        <v>1.0</v>
      </c>
      <c r="E727" s="35">
        <v>13.0</v>
      </c>
      <c r="F727" s="36">
        <v>27.4322442</v>
      </c>
    </row>
    <row r="728">
      <c r="A728" s="37" t="s">
        <v>3</v>
      </c>
      <c r="B728" s="35" t="s">
        <v>418</v>
      </c>
      <c r="C728" s="36">
        <v>2020.0</v>
      </c>
      <c r="D728" s="35">
        <v>1.0</v>
      </c>
      <c r="E728" s="35">
        <v>13.0</v>
      </c>
      <c r="F728" s="36">
        <v>10.7676547</v>
      </c>
    </row>
    <row r="729">
      <c r="A729" s="37" t="s">
        <v>4</v>
      </c>
      <c r="B729" s="35" t="s">
        <v>401</v>
      </c>
      <c r="C729" s="36">
        <v>2020.0</v>
      </c>
      <c r="D729" s="35">
        <v>1.0</v>
      </c>
      <c r="E729" s="35">
        <v>13.0</v>
      </c>
      <c r="F729" s="36">
        <v>15.1244556</v>
      </c>
    </row>
    <row r="730">
      <c r="A730" s="37" t="s">
        <v>5</v>
      </c>
      <c r="B730" s="35" t="s">
        <v>402</v>
      </c>
      <c r="C730" s="36">
        <v>2020.0</v>
      </c>
      <c r="D730" s="35">
        <v>1.0</v>
      </c>
      <c r="E730" s="35">
        <v>13.0</v>
      </c>
      <c r="F730" s="36">
        <v>5.11234442</v>
      </c>
    </row>
    <row r="731">
      <c r="A731" s="37" t="s">
        <v>6</v>
      </c>
      <c r="B731" s="35" t="s">
        <v>403</v>
      </c>
      <c r="C731" s="36">
        <v>2020.0</v>
      </c>
      <c r="D731" s="35">
        <v>1.0</v>
      </c>
      <c r="E731" s="35">
        <v>13.0</v>
      </c>
      <c r="F731" s="36">
        <v>12.772469</v>
      </c>
    </row>
    <row r="732">
      <c r="A732" s="37" t="s">
        <v>7</v>
      </c>
      <c r="B732" s="35" t="s">
        <v>404</v>
      </c>
      <c r="C732" s="36">
        <v>2020.0</v>
      </c>
      <c r="D732" s="35">
        <v>1.0</v>
      </c>
      <c r="E732" s="35">
        <v>13.0</v>
      </c>
      <c r="F732" s="36">
        <v>9.38278345</v>
      </c>
    </row>
    <row r="733">
      <c r="A733" s="37" t="s">
        <v>8</v>
      </c>
      <c r="B733" s="35" t="s">
        <v>408</v>
      </c>
      <c r="C733" s="36">
        <v>2020.0</v>
      </c>
      <c r="D733" s="35">
        <v>1.0</v>
      </c>
      <c r="E733" s="35">
        <v>13.0</v>
      </c>
      <c r="F733" s="36">
        <v>8.86660011</v>
      </c>
    </row>
    <row r="734">
      <c r="A734" s="37" t="s">
        <v>9</v>
      </c>
      <c r="B734" s="35" t="s">
        <v>409</v>
      </c>
      <c r="C734" s="36">
        <v>2020.0</v>
      </c>
      <c r="D734" s="35">
        <v>1.0</v>
      </c>
      <c r="E734" s="35">
        <v>13.0</v>
      </c>
      <c r="F734" s="36">
        <v>13.454749</v>
      </c>
    </row>
    <row r="735">
      <c r="A735" s="37" t="s">
        <v>10</v>
      </c>
      <c r="B735" s="35" t="s">
        <v>407</v>
      </c>
      <c r="C735" s="36">
        <v>2020.0</v>
      </c>
      <c r="D735" s="35">
        <v>1.0</v>
      </c>
      <c r="E735" s="35">
        <v>13.0</v>
      </c>
      <c r="F735" s="36">
        <v>7.55255761</v>
      </c>
    </row>
    <row r="736">
      <c r="A736" s="37" t="s">
        <v>11</v>
      </c>
      <c r="B736" s="35" t="s">
        <v>406</v>
      </c>
      <c r="C736" s="36">
        <v>2020.0</v>
      </c>
      <c r="D736" s="35">
        <v>1.0</v>
      </c>
      <c r="E736" s="35">
        <v>13.0</v>
      </c>
      <c r="F736" s="36">
        <v>17.840428</v>
      </c>
    </row>
    <row r="737">
      <c r="A737" s="37" t="s">
        <v>12</v>
      </c>
      <c r="B737" s="35" t="s">
        <v>405</v>
      </c>
      <c r="C737" s="36">
        <v>2020.0</v>
      </c>
      <c r="D737" s="35">
        <v>1.0</v>
      </c>
      <c r="E737" s="35">
        <v>13.0</v>
      </c>
      <c r="F737" s="36">
        <v>6.32120431</v>
      </c>
    </row>
    <row r="738">
      <c r="A738" s="37" t="s">
        <v>13</v>
      </c>
      <c r="B738" s="35" t="s">
        <v>410</v>
      </c>
      <c r="C738" s="36">
        <v>2020.0</v>
      </c>
      <c r="D738" s="35">
        <v>1.0</v>
      </c>
      <c r="E738" s="35">
        <v>13.0</v>
      </c>
      <c r="F738" s="36">
        <v>14.6292274</v>
      </c>
    </row>
    <row r="739">
      <c r="A739" s="37" t="s">
        <v>14</v>
      </c>
      <c r="B739" s="35" t="s">
        <v>412</v>
      </c>
      <c r="C739" s="36">
        <v>2020.0</v>
      </c>
      <c r="D739" s="35">
        <v>1.0</v>
      </c>
      <c r="E739" s="35">
        <v>13.0</v>
      </c>
      <c r="F739" s="36">
        <v>16.7546768</v>
      </c>
    </row>
    <row r="740">
      <c r="A740" s="37" t="s">
        <v>15</v>
      </c>
      <c r="B740" s="35" t="s">
        <v>411</v>
      </c>
      <c r="C740" s="36">
        <v>2020.0</v>
      </c>
      <c r="D740" s="35">
        <v>1.0</v>
      </c>
      <c r="E740" s="35">
        <v>13.0</v>
      </c>
      <c r="F740" s="36">
        <v>7.91523533</v>
      </c>
    </row>
    <row r="741">
      <c r="A741" s="37" t="s">
        <v>16</v>
      </c>
      <c r="B741" s="35" t="s">
        <v>413</v>
      </c>
      <c r="C741" s="36">
        <v>2020.0</v>
      </c>
      <c r="D741" s="35">
        <v>1.0</v>
      </c>
      <c r="E741" s="35">
        <v>13.0</v>
      </c>
      <c r="F741" s="36">
        <v>12.645187</v>
      </c>
    </row>
    <row r="742">
      <c r="A742" s="37" t="s">
        <v>17</v>
      </c>
      <c r="B742" s="35" t="s">
        <v>414</v>
      </c>
      <c r="C742" s="36">
        <v>2020.0</v>
      </c>
      <c r="D742" s="35">
        <v>1.0</v>
      </c>
      <c r="E742" s="35">
        <v>13.0</v>
      </c>
      <c r="F742" s="36">
        <v>13.6209598</v>
      </c>
    </row>
    <row r="743">
      <c r="A743" s="37" t="s">
        <v>18</v>
      </c>
      <c r="B743" s="35" t="s">
        <v>415</v>
      </c>
      <c r="C743" s="36">
        <v>2020.0</v>
      </c>
      <c r="D743" s="35">
        <v>1.0</v>
      </c>
      <c r="E743" s="35">
        <v>13.0</v>
      </c>
      <c r="F743" s="36">
        <v>5.25896204</v>
      </c>
    </row>
    <row r="744">
      <c r="A744" s="37" t="s">
        <v>19</v>
      </c>
      <c r="B744" s="35" t="s">
        <v>416</v>
      </c>
      <c r="C744" s="36">
        <v>2020.0</v>
      </c>
      <c r="D744" s="35">
        <v>1.0</v>
      </c>
      <c r="E744" s="35">
        <v>13.0</v>
      </c>
      <c r="F744" s="36">
        <v>15.2947428</v>
      </c>
    </row>
    <row r="745">
      <c r="A745" s="37" t="s">
        <v>20</v>
      </c>
      <c r="B745" s="35" t="s">
        <v>417</v>
      </c>
      <c r="C745" s="36">
        <v>2020.0</v>
      </c>
      <c r="D745" s="35">
        <v>1.0</v>
      </c>
      <c r="E745" s="35">
        <v>13.0</v>
      </c>
      <c r="F745" s="36">
        <v>13.0566328</v>
      </c>
    </row>
    <row r="746">
      <c r="A746" s="37" t="s">
        <v>21</v>
      </c>
      <c r="B746" s="35" t="s">
        <v>419</v>
      </c>
      <c r="C746" s="36">
        <v>2020.0</v>
      </c>
      <c r="D746" s="35">
        <v>1.0</v>
      </c>
      <c r="E746" s="35">
        <v>13.0</v>
      </c>
      <c r="F746" s="36">
        <v>21.021686</v>
      </c>
    </row>
    <row r="747">
      <c r="A747" s="37" t="s">
        <v>22</v>
      </c>
      <c r="B747" s="35" t="s">
        <v>420</v>
      </c>
      <c r="C747" s="36">
        <v>2020.0</v>
      </c>
      <c r="D747" s="35">
        <v>1.0</v>
      </c>
      <c r="E747" s="35">
        <v>13.0</v>
      </c>
      <c r="F747" s="36">
        <v>9.26592224</v>
      </c>
    </row>
    <row r="748">
      <c r="A748" s="37" t="s">
        <v>23</v>
      </c>
      <c r="B748" s="35" t="s">
        <v>421</v>
      </c>
      <c r="C748" s="36">
        <v>2020.0</v>
      </c>
      <c r="D748" s="35">
        <v>1.0</v>
      </c>
      <c r="E748" s="35">
        <v>13.0</v>
      </c>
      <c r="F748" s="36">
        <v>9.82222254</v>
      </c>
    </row>
    <row r="749">
      <c r="A749" s="37" t="s">
        <v>24</v>
      </c>
      <c r="B749" s="35" t="s">
        <v>422</v>
      </c>
      <c r="C749" s="36">
        <v>2020.0</v>
      </c>
      <c r="D749" s="35">
        <v>1.0</v>
      </c>
      <c r="E749" s="35">
        <v>13.0</v>
      </c>
      <c r="F749" s="36">
        <v>8.70214345</v>
      </c>
    </row>
    <row r="750">
      <c r="A750" s="37" t="s">
        <v>25</v>
      </c>
      <c r="B750" s="35" t="s">
        <v>423</v>
      </c>
      <c r="C750" s="36">
        <v>2020.0</v>
      </c>
      <c r="D750" s="35">
        <v>1.0</v>
      </c>
      <c r="E750" s="35">
        <v>13.0</v>
      </c>
      <c r="F750" s="36">
        <v>13.806382</v>
      </c>
    </row>
    <row r="751">
      <c r="A751" s="37" t="s">
        <v>26</v>
      </c>
      <c r="B751" s="35" t="s">
        <v>424</v>
      </c>
      <c r="C751" s="36">
        <v>2020.0</v>
      </c>
      <c r="D751" s="35">
        <v>1.0</v>
      </c>
      <c r="E751" s="35">
        <v>13.0</v>
      </c>
      <c r="F751" s="36">
        <v>6.86614321</v>
      </c>
    </row>
    <row r="752">
      <c r="A752" s="37" t="s">
        <v>27</v>
      </c>
      <c r="B752" s="35" t="s">
        <v>426</v>
      </c>
      <c r="C752" s="36">
        <v>2020.0</v>
      </c>
      <c r="D752" s="35">
        <v>1.0</v>
      </c>
      <c r="E752" s="35">
        <v>13.0</v>
      </c>
      <c r="F752" s="36">
        <v>16.3709311</v>
      </c>
    </row>
    <row r="753">
      <c r="A753" s="37" t="s">
        <v>28</v>
      </c>
      <c r="B753" s="35" t="s">
        <v>425</v>
      </c>
      <c r="C753" s="36">
        <v>2020.0</v>
      </c>
      <c r="D753" s="35">
        <v>1.0</v>
      </c>
      <c r="E753" s="35">
        <v>13.0</v>
      </c>
      <c r="F753" s="36">
        <v>19.923438</v>
      </c>
    </row>
    <row r="754">
      <c r="A754" s="37" t="s">
        <v>29</v>
      </c>
      <c r="B754" s="35" t="s">
        <v>427</v>
      </c>
      <c r="C754" s="36">
        <v>2020.0</v>
      </c>
      <c r="D754" s="35">
        <v>1.0</v>
      </c>
      <c r="E754" s="35">
        <v>13.0</v>
      </c>
      <c r="F754" s="36">
        <v>16.7107999</v>
      </c>
    </row>
    <row r="755">
      <c r="A755" s="37" t="s">
        <v>30</v>
      </c>
      <c r="B755" s="35" t="s">
        <v>428</v>
      </c>
      <c r="C755" s="36">
        <v>2020.0</v>
      </c>
      <c r="D755" s="35">
        <v>1.0</v>
      </c>
      <c r="E755" s="35">
        <v>13.0</v>
      </c>
      <c r="F755" s="36">
        <v>12.5380855</v>
      </c>
    </row>
    <row r="756">
      <c r="A756" s="37" t="s">
        <v>31</v>
      </c>
      <c r="B756" s="35" t="s">
        <v>429</v>
      </c>
      <c r="C756" s="36">
        <v>2020.0</v>
      </c>
      <c r="D756" s="35">
        <v>1.0</v>
      </c>
      <c r="E756" s="35">
        <v>13.0</v>
      </c>
      <c r="F756" s="36">
        <v>11.9136769</v>
      </c>
    </row>
    <row r="757">
      <c r="A757" s="37" t="s">
        <v>32</v>
      </c>
      <c r="B757" s="35" t="s">
        <v>430</v>
      </c>
      <c r="C757" s="36">
        <v>2020.0</v>
      </c>
      <c r="D757" s="35">
        <v>1.0</v>
      </c>
      <c r="E757" s="35">
        <v>13.0</v>
      </c>
      <c r="F757" s="36">
        <v>15.0220898</v>
      </c>
    </row>
    <row r="758">
      <c r="A758" s="37" t="s">
        <v>33</v>
      </c>
      <c r="B758" s="35" t="s">
        <v>431</v>
      </c>
      <c r="C758" s="36">
        <v>2020.0</v>
      </c>
      <c r="D758" s="35">
        <v>1.0</v>
      </c>
      <c r="E758" s="35">
        <v>13.0</v>
      </c>
      <c r="F758" s="36">
        <v>5.04907567</v>
      </c>
    </row>
    <row r="759">
      <c r="A759" s="37" t="s">
        <v>34</v>
      </c>
      <c r="B759" s="35" t="s">
        <v>432</v>
      </c>
      <c r="C759" s="36">
        <v>2020.0</v>
      </c>
      <c r="D759" s="35">
        <v>1.0</v>
      </c>
      <c r="E759" s="35">
        <v>13.0</v>
      </c>
      <c r="F759" s="36">
        <v>8.94070524</v>
      </c>
    </row>
    <row r="760">
      <c r="A760" s="37" t="s">
        <v>35</v>
      </c>
      <c r="B760" s="35" t="s">
        <v>433</v>
      </c>
      <c r="C760" s="36">
        <v>2020.0</v>
      </c>
      <c r="D760" s="35">
        <v>1.0</v>
      </c>
      <c r="E760" s="35">
        <v>13.0</v>
      </c>
      <c r="F760" s="36">
        <v>21.1188357</v>
      </c>
    </row>
    <row r="761">
      <c r="A761" s="37" t="s">
        <v>3</v>
      </c>
      <c r="B761" s="35" t="s">
        <v>418</v>
      </c>
      <c r="C761" s="36">
        <v>2021.0</v>
      </c>
      <c r="D761" s="35">
        <v>1.0</v>
      </c>
      <c r="E761" s="35">
        <v>13.0</v>
      </c>
      <c r="F761" s="36">
        <v>11.5645107</v>
      </c>
    </row>
    <row r="762">
      <c r="A762" s="37" t="s">
        <v>4</v>
      </c>
      <c r="B762" s="35" t="s">
        <v>401</v>
      </c>
      <c r="C762" s="36">
        <v>2021.0</v>
      </c>
      <c r="D762" s="35">
        <v>1.0</v>
      </c>
      <c r="E762" s="35">
        <v>13.0</v>
      </c>
      <c r="F762" s="36">
        <v>15.7775785</v>
      </c>
    </row>
    <row r="763">
      <c r="A763" s="37" t="s">
        <v>5</v>
      </c>
      <c r="B763" s="35" t="s">
        <v>402</v>
      </c>
      <c r="C763" s="36">
        <v>2021.0</v>
      </c>
      <c r="D763" s="35">
        <v>1.0</v>
      </c>
      <c r="E763" s="35">
        <v>13.0</v>
      </c>
      <c r="F763" s="36">
        <v>6.93773179</v>
      </c>
    </row>
    <row r="764">
      <c r="A764" s="37" t="s">
        <v>6</v>
      </c>
      <c r="B764" s="35" t="s">
        <v>403</v>
      </c>
      <c r="C764" s="36">
        <v>2021.0</v>
      </c>
      <c r="D764" s="35">
        <v>1.0</v>
      </c>
      <c r="E764" s="35">
        <v>13.0</v>
      </c>
      <c r="F764" s="36">
        <v>16.0238318</v>
      </c>
    </row>
    <row r="765">
      <c r="A765" s="37" t="s">
        <v>7</v>
      </c>
      <c r="B765" s="35" t="s">
        <v>404</v>
      </c>
      <c r="C765" s="36">
        <v>2021.0</v>
      </c>
      <c r="D765" s="35">
        <v>1.0</v>
      </c>
      <c r="E765" s="35">
        <v>13.0</v>
      </c>
      <c r="F765" s="36">
        <v>12.3343502</v>
      </c>
    </row>
    <row r="766">
      <c r="A766" s="37" t="s">
        <v>8</v>
      </c>
      <c r="B766" s="35" t="s">
        <v>408</v>
      </c>
      <c r="C766" s="36">
        <v>2021.0</v>
      </c>
      <c r="D766" s="35">
        <v>1.0</v>
      </c>
      <c r="E766" s="35">
        <v>13.0</v>
      </c>
      <c r="F766" s="36">
        <v>10.5483722</v>
      </c>
    </row>
    <row r="767">
      <c r="A767" s="37" t="s">
        <v>9</v>
      </c>
      <c r="B767" s="35" t="s">
        <v>409</v>
      </c>
      <c r="C767" s="36">
        <v>2021.0</v>
      </c>
      <c r="D767" s="35">
        <v>1.0</v>
      </c>
      <c r="E767" s="35">
        <v>13.0</v>
      </c>
      <c r="F767" s="36">
        <v>20.7496098</v>
      </c>
    </row>
    <row r="768">
      <c r="A768" s="37" t="s">
        <v>10</v>
      </c>
      <c r="B768" s="35" t="s">
        <v>407</v>
      </c>
      <c r="C768" s="36">
        <v>2021.0</v>
      </c>
      <c r="D768" s="35">
        <v>1.0</v>
      </c>
      <c r="E768" s="35">
        <v>13.0</v>
      </c>
      <c r="F768" s="36">
        <v>9.84291165</v>
      </c>
    </row>
    <row r="769">
      <c r="A769" s="37" t="s">
        <v>11</v>
      </c>
      <c r="B769" s="35" t="s">
        <v>406</v>
      </c>
      <c r="C769" s="36">
        <v>2021.0</v>
      </c>
      <c r="D769" s="35">
        <v>1.0</v>
      </c>
      <c r="E769" s="35">
        <v>13.0</v>
      </c>
      <c r="F769" s="36">
        <v>20.0757605</v>
      </c>
    </row>
    <row r="770">
      <c r="A770" s="37" t="s">
        <v>12</v>
      </c>
      <c r="B770" s="35" t="s">
        <v>405</v>
      </c>
      <c r="C770" s="36">
        <v>2021.0</v>
      </c>
      <c r="D770" s="35">
        <v>1.0</v>
      </c>
      <c r="E770" s="35">
        <v>13.0</v>
      </c>
      <c r="F770" s="36">
        <v>6.82803628</v>
      </c>
    </row>
    <row r="771">
      <c r="A771" s="37" t="s">
        <v>13</v>
      </c>
      <c r="B771" s="35" t="s">
        <v>410</v>
      </c>
      <c r="C771" s="36">
        <v>2021.0</v>
      </c>
      <c r="D771" s="35">
        <v>1.0</v>
      </c>
      <c r="E771" s="35">
        <v>13.0</v>
      </c>
      <c r="F771" s="36">
        <v>21.1927267</v>
      </c>
    </row>
    <row r="772">
      <c r="A772" s="37" t="s">
        <v>14</v>
      </c>
      <c r="B772" s="35" t="s">
        <v>412</v>
      </c>
      <c r="C772" s="36">
        <v>2021.0</v>
      </c>
      <c r="D772" s="35">
        <v>1.0</v>
      </c>
      <c r="E772" s="35">
        <v>13.0</v>
      </c>
      <c r="F772" s="36">
        <v>11.9582359</v>
      </c>
    </row>
    <row r="773">
      <c r="A773" s="37" t="s">
        <v>15</v>
      </c>
      <c r="B773" s="35" t="s">
        <v>411</v>
      </c>
      <c r="C773" s="36">
        <v>2021.0</v>
      </c>
      <c r="D773" s="35">
        <v>1.0</v>
      </c>
      <c r="E773" s="35">
        <v>13.0</v>
      </c>
      <c r="F773" s="36">
        <v>8.86288123</v>
      </c>
    </row>
    <row r="774">
      <c r="A774" s="37" t="s">
        <v>16</v>
      </c>
      <c r="B774" s="35" t="s">
        <v>413</v>
      </c>
      <c r="C774" s="36">
        <v>2021.0</v>
      </c>
      <c r="D774" s="35">
        <v>1.0</v>
      </c>
      <c r="E774" s="35">
        <v>13.0</v>
      </c>
      <c r="F774" s="36">
        <v>12.7205667</v>
      </c>
    </row>
    <row r="775">
      <c r="A775" s="37" t="s">
        <v>17</v>
      </c>
      <c r="B775" s="35" t="s">
        <v>414</v>
      </c>
      <c r="C775" s="36">
        <v>2021.0</v>
      </c>
      <c r="D775" s="35">
        <v>1.0</v>
      </c>
      <c r="E775" s="35">
        <v>13.0</v>
      </c>
      <c r="F775" s="36">
        <v>14.2688018</v>
      </c>
    </row>
    <row r="776">
      <c r="A776" s="37" t="s">
        <v>18</v>
      </c>
      <c r="B776" s="35" t="s">
        <v>415</v>
      </c>
      <c r="C776" s="36">
        <v>2021.0</v>
      </c>
      <c r="D776" s="35">
        <v>1.0</v>
      </c>
      <c r="E776" s="35">
        <v>13.0</v>
      </c>
      <c r="F776" s="36">
        <v>4.3904223</v>
      </c>
    </row>
    <row r="777">
      <c r="A777" s="37" t="s">
        <v>19</v>
      </c>
      <c r="B777" s="35" t="s">
        <v>416</v>
      </c>
      <c r="C777" s="36">
        <v>2021.0</v>
      </c>
      <c r="D777" s="35">
        <v>1.0</v>
      </c>
      <c r="E777" s="35">
        <v>13.0</v>
      </c>
      <c r="F777" s="36">
        <v>16.9746055</v>
      </c>
    </row>
    <row r="778">
      <c r="A778" s="37" t="s">
        <v>20</v>
      </c>
      <c r="B778" s="35" t="s">
        <v>417</v>
      </c>
      <c r="C778" s="36">
        <v>2021.0</v>
      </c>
      <c r="D778" s="35">
        <v>1.0</v>
      </c>
      <c r="E778" s="35">
        <v>13.0</v>
      </c>
      <c r="F778" s="36">
        <v>16.5958643</v>
      </c>
    </row>
    <row r="779">
      <c r="A779" s="37" t="s">
        <v>21</v>
      </c>
      <c r="B779" s="35" t="s">
        <v>419</v>
      </c>
      <c r="C779" s="36">
        <v>2021.0</v>
      </c>
      <c r="D779" s="35">
        <v>1.0</v>
      </c>
      <c r="E779" s="35">
        <v>13.0</v>
      </c>
      <c r="F779" s="36">
        <v>24.1451697</v>
      </c>
    </row>
    <row r="780">
      <c r="A780" s="37" t="s">
        <v>22</v>
      </c>
      <c r="B780" s="35" t="s">
        <v>420</v>
      </c>
      <c r="C780" s="36">
        <v>2021.0</v>
      </c>
      <c r="D780" s="35">
        <v>1.0</v>
      </c>
      <c r="E780" s="35">
        <v>13.0</v>
      </c>
      <c r="F780" s="36">
        <v>11.0219628</v>
      </c>
    </row>
    <row r="781">
      <c r="A781" s="37" t="s">
        <v>23</v>
      </c>
      <c r="B781" s="35" t="s">
        <v>421</v>
      </c>
      <c r="C781" s="36">
        <v>2021.0</v>
      </c>
      <c r="D781" s="35">
        <v>1.0</v>
      </c>
      <c r="E781" s="35">
        <v>13.0</v>
      </c>
      <c r="F781" s="36">
        <v>11.8406041</v>
      </c>
    </row>
    <row r="782">
      <c r="A782" s="37" t="s">
        <v>24</v>
      </c>
      <c r="B782" s="35" t="s">
        <v>422</v>
      </c>
      <c r="C782" s="36">
        <v>2021.0</v>
      </c>
      <c r="D782" s="35">
        <v>1.0</v>
      </c>
      <c r="E782" s="35">
        <v>13.0</v>
      </c>
      <c r="F782" s="36">
        <v>7.95969897</v>
      </c>
    </row>
    <row r="783">
      <c r="A783" s="37" t="s">
        <v>25</v>
      </c>
      <c r="B783" s="35" t="s">
        <v>423</v>
      </c>
      <c r="C783" s="36">
        <v>2021.0</v>
      </c>
      <c r="D783" s="35">
        <v>1.0</v>
      </c>
      <c r="E783" s="35">
        <v>13.0</v>
      </c>
      <c r="F783" s="36">
        <v>16.2967482</v>
      </c>
    </row>
    <row r="784">
      <c r="A784" s="37" t="s">
        <v>26</v>
      </c>
      <c r="B784" s="35" t="s">
        <v>424</v>
      </c>
      <c r="C784" s="36">
        <v>2021.0</v>
      </c>
      <c r="D784" s="35">
        <v>1.0</v>
      </c>
      <c r="E784" s="35">
        <v>13.0</v>
      </c>
      <c r="F784" s="36">
        <v>8.08256523</v>
      </c>
    </row>
    <row r="785">
      <c r="A785" s="37" t="s">
        <v>27</v>
      </c>
      <c r="B785" s="35" t="s">
        <v>426</v>
      </c>
      <c r="C785" s="36">
        <v>2021.0</v>
      </c>
      <c r="D785" s="35">
        <v>1.0</v>
      </c>
      <c r="E785" s="35">
        <v>13.0</v>
      </c>
      <c r="F785" s="36">
        <v>19.2457607</v>
      </c>
    </row>
    <row r="786">
      <c r="A786" s="37" t="s">
        <v>28</v>
      </c>
      <c r="B786" s="35" t="s">
        <v>425</v>
      </c>
      <c r="C786" s="36">
        <v>2021.0</v>
      </c>
      <c r="D786" s="35">
        <v>1.0</v>
      </c>
      <c r="E786" s="35">
        <v>13.0</v>
      </c>
      <c r="F786" s="36">
        <v>20.4029353</v>
      </c>
    </row>
    <row r="787">
      <c r="A787" s="37" t="s">
        <v>29</v>
      </c>
      <c r="B787" s="35" t="s">
        <v>427</v>
      </c>
      <c r="C787" s="36">
        <v>2021.0</v>
      </c>
      <c r="D787" s="35">
        <v>1.0</v>
      </c>
      <c r="E787" s="35">
        <v>13.0</v>
      </c>
      <c r="F787" s="36">
        <v>16.1991594</v>
      </c>
    </row>
    <row r="788">
      <c r="A788" s="37" t="s">
        <v>30</v>
      </c>
      <c r="B788" s="35" t="s">
        <v>428</v>
      </c>
      <c r="C788" s="36">
        <v>2021.0</v>
      </c>
      <c r="D788" s="35">
        <v>1.0</v>
      </c>
      <c r="E788" s="35">
        <v>13.0</v>
      </c>
      <c r="F788" s="36">
        <v>19.7924619</v>
      </c>
    </row>
    <row r="789">
      <c r="A789" s="37" t="s">
        <v>31</v>
      </c>
      <c r="B789" s="35" t="s">
        <v>429</v>
      </c>
      <c r="C789" s="36">
        <v>2021.0</v>
      </c>
      <c r="D789" s="35">
        <v>1.0</v>
      </c>
      <c r="E789" s="35">
        <v>13.0</v>
      </c>
      <c r="F789" s="36">
        <v>12.3897637</v>
      </c>
    </row>
    <row r="790">
      <c r="A790" s="37" t="s">
        <v>32</v>
      </c>
      <c r="B790" s="35" t="s">
        <v>430</v>
      </c>
      <c r="C790" s="36">
        <v>2021.0</v>
      </c>
      <c r="D790" s="35">
        <v>1.0</v>
      </c>
      <c r="E790" s="35">
        <v>13.0</v>
      </c>
      <c r="F790" s="36">
        <v>15.5608071</v>
      </c>
    </row>
    <row r="791">
      <c r="A791" s="37" t="s">
        <v>33</v>
      </c>
      <c r="B791" s="35" t="s">
        <v>431</v>
      </c>
      <c r="C791" s="36">
        <v>2021.0</v>
      </c>
      <c r="D791" s="35">
        <v>1.0</v>
      </c>
      <c r="E791" s="35">
        <v>13.0</v>
      </c>
      <c r="F791" s="36">
        <v>5.13551005</v>
      </c>
    </row>
    <row r="792">
      <c r="A792" s="37" t="s">
        <v>34</v>
      </c>
      <c r="B792" s="35" t="s">
        <v>432</v>
      </c>
      <c r="C792" s="36">
        <v>2021.0</v>
      </c>
      <c r="D792" s="35">
        <v>1.0</v>
      </c>
      <c r="E792" s="35">
        <v>13.0</v>
      </c>
      <c r="F792" s="36">
        <v>12.7868309</v>
      </c>
    </row>
    <row r="793">
      <c r="A793" s="37" t="s">
        <v>35</v>
      </c>
      <c r="B793" s="35" t="s">
        <v>433</v>
      </c>
      <c r="C793" s="36">
        <v>2021.0</v>
      </c>
      <c r="D793" s="35">
        <v>1.0</v>
      </c>
      <c r="E793" s="35">
        <v>13.0</v>
      </c>
      <c r="F793" s="36">
        <v>24.2888397</v>
      </c>
    </row>
    <row r="794">
      <c r="A794" s="37" t="s">
        <v>3</v>
      </c>
      <c r="B794" s="35" t="s">
        <v>418</v>
      </c>
      <c r="C794" s="36">
        <v>2022.0</v>
      </c>
      <c r="D794" s="35">
        <v>1.0</v>
      </c>
      <c r="E794" s="35">
        <v>13.0</v>
      </c>
      <c r="F794" s="36">
        <v>12.381194</v>
      </c>
    </row>
    <row r="795">
      <c r="A795" s="37" t="s">
        <v>4</v>
      </c>
      <c r="B795" s="35" t="s">
        <v>401</v>
      </c>
      <c r="C795" s="36">
        <v>2022.0</v>
      </c>
      <c r="D795" s="35">
        <v>1.0</v>
      </c>
      <c r="E795" s="35">
        <v>13.0</v>
      </c>
      <c r="F795" s="36">
        <v>17.2159686</v>
      </c>
    </row>
    <row r="796">
      <c r="A796" s="37" t="s">
        <v>5</v>
      </c>
      <c r="B796" s="35" t="s">
        <v>402</v>
      </c>
      <c r="C796" s="36">
        <v>2022.0</v>
      </c>
      <c r="D796" s="35">
        <v>1.0</v>
      </c>
      <c r="E796" s="35">
        <v>13.0</v>
      </c>
      <c r="F796" s="36">
        <v>4.85077485</v>
      </c>
    </row>
    <row r="797">
      <c r="A797" s="37" t="s">
        <v>6</v>
      </c>
      <c r="B797" s="35" t="s">
        <v>403</v>
      </c>
      <c r="C797" s="36">
        <v>2022.0</v>
      </c>
      <c r="D797" s="35">
        <v>1.0</v>
      </c>
      <c r="E797" s="35">
        <v>13.0</v>
      </c>
      <c r="F797" s="36">
        <v>14.5257117</v>
      </c>
    </row>
    <row r="798">
      <c r="A798" s="37" t="s">
        <v>7</v>
      </c>
      <c r="B798" s="35" t="s">
        <v>404</v>
      </c>
      <c r="C798" s="36">
        <v>2022.0</v>
      </c>
      <c r="D798" s="35">
        <v>1.0</v>
      </c>
      <c r="E798" s="35">
        <v>13.0</v>
      </c>
      <c r="F798" s="36">
        <v>14.9538023</v>
      </c>
    </row>
    <row r="799">
      <c r="A799" s="37" t="s">
        <v>8</v>
      </c>
      <c r="B799" s="35" t="s">
        <v>408</v>
      </c>
      <c r="C799" s="36">
        <v>2022.0</v>
      </c>
      <c r="D799" s="35">
        <v>1.0</v>
      </c>
      <c r="E799" s="35">
        <v>13.0</v>
      </c>
      <c r="F799" s="36">
        <v>12.6078703</v>
      </c>
    </row>
    <row r="800">
      <c r="A800" s="37" t="s">
        <v>9</v>
      </c>
      <c r="B800" s="35" t="s">
        <v>409</v>
      </c>
      <c r="C800" s="36">
        <v>2022.0</v>
      </c>
      <c r="D800" s="35">
        <v>1.0</v>
      </c>
      <c r="E800" s="35">
        <v>13.0</v>
      </c>
      <c r="F800" s="36">
        <v>23.2118845</v>
      </c>
    </row>
    <row r="801">
      <c r="A801" s="37" t="s">
        <v>10</v>
      </c>
      <c r="B801" s="35" t="s">
        <v>407</v>
      </c>
      <c r="C801" s="36">
        <v>2022.0</v>
      </c>
      <c r="D801" s="35">
        <v>1.0</v>
      </c>
      <c r="E801" s="35">
        <v>13.0</v>
      </c>
      <c r="F801" s="36">
        <v>10.6171174</v>
      </c>
    </row>
    <row r="802">
      <c r="A802" s="37" t="s">
        <v>11</v>
      </c>
      <c r="B802" s="35" t="s">
        <v>406</v>
      </c>
      <c r="C802" s="36">
        <v>2022.0</v>
      </c>
      <c r="D802" s="35">
        <v>1.0</v>
      </c>
      <c r="E802" s="35">
        <v>13.0</v>
      </c>
      <c r="F802" s="36">
        <v>22.151728</v>
      </c>
    </row>
    <row r="803">
      <c r="A803" s="37" t="s">
        <v>12</v>
      </c>
      <c r="B803" s="35" t="s">
        <v>405</v>
      </c>
      <c r="C803" s="36">
        <v>2022.0</v>
      </c>
      <c r="D803" s="35">
        <v>1.0</v>
      </c>
      <c r="E803" s="35">
        <v>13.0</v>
      </c>
      <c r="F803" s="36">
        <v>6.57623265</v>
      </c>
    </row>
    <row r="804">
      <c r="A804" s="37" t="s">
        <v>13</v>
      </c>
      <c r="B804" s="35" t="s">
        <v>410</v>
      </c>
      <c r="C804" s="36">
        <v>2022.0</v>
      </c>
      <c r="D804" s="35">
        <v>1.0</v>
      </c>
      <c r="E804" s="35">
        <v>13.0</v>
      </c>
      <c r="F804" s="36">
        <v>19.1314126</v>
      </c>
    </row>
    <row r="805">
      <c r="A805" s="37" t="s">
        <v>14</v>
      </c>
      <c r="B805" s="35" t="s">
        <v>412</v>
      </c>
      <c r="C805" s="36">
        <v>2022.0</v>
      </c>
      <c r="D805" s="35">
        <v>1.0</v>
      </c>
      <c r="E805" s="35">
        <v>13.0</v>
      </c>
      <c r="F805" s="36">
        <v>12.923871</v>
      </c>
    </row>
    <row r="806">
      <c r="A806" s="37" t="s">
        <v>15</v>
      </c>
      <c r="B806" s="35" t="s">
        <v>411</v>
      </c>
      <c r="C806" s="36">
        <v>2022.0</v>
      </c>
      <c r="D806" s="35">
        <v>1.0</v>
      </c>
      <c r="E806" s="35">
        <v>13.0</v>
      </c>
      <c r="F806" s="36">
        <v>12.0364942</v>
      </c>
    </row>
    <row r="807">
      <c r="A807" s="37" t="s">
        <v>16</v>
      </c>
      <c r="B807" s="35" t="s">
        <v>413</v>
      </c>
      <c r="C807" s="36">
        <v>2022.0</v>
      </c>
      <c r="D807" s="35">
        <v>1.0</v>
      </c>
      <c r="E807" s="35">
        <v>13.0</v>
      </c>
      <c r="F807" s="36">
        <v>14.5992675</v>
      </c>
    </row>
    <row r="808">
      <c r="A808" s="37" t="s">
        <v>17</v>
      </c>
      <c r="B808" s="35" t="s">
        <v>414</v>
      </c>
      <c r="C808" s="36">
        <v>2022.0</v>
      </c>
      <c r="D808" s="35">
        <v>1.0</v>
      </c>
      <c r="E808" s="35">
        <v>13.0</v>
      </c>
      <c r="F808" s="36">
        <v>14.5400785</v>
      </c>
    </row>
    <row r="809">
      <c r="A809" s="37" t="s">
        <v>18</v>
      </c>
      <c r="B809" s="35" t="s">
        <v>415</v>
      </c>
      <c r="C809" s="36">
        <v>2022.0</v>
      </c>
      <c r="D809" s="35">
        <v>1.0</v>
      </c>
      <c r="E809" s="35">
        <v>13.0</v>
      </c>
      <c r="F809" s="36">
        <v>4.30784433</v>
      </c>
    </row>
    <row r="810">
      <c r="A810" s="37" t="s">
        <v>19</v>
      </c>
      <c r="B810" s="35" t="s">
        <v>416</v>
      </c>
      <c r="C810" s="36">
        <v>2022.0</v>
      </c>
      <c r="D810" s="35">
        <v>1.0</v>
      </c>
      <c r="E810" s="35">
        <v>13.0</v>
      </c>
      <c r="F810" s="36">
        <v>17.7371352</v>
      </c>
    </row>
    <row r="811">
      <c r="A811" s="37" t="s">
        <v>20</v>
      </c>
      <c r="B811" s="35" t="s">
        <v>417</v>
      </c>
      <c r="C811" s="36">
        <v>2022.0</v>
      </c>
      <c r="D811" s="35">
        <v>1.0</v>
      </c>
      <c r="E811" s="35">
        <v>13.0</v>
      </c>
      <c r="F811" s="36">
        <v>16.9650897</v>
      </c>
    </row>
    <row r="812">
      <c r="A812" s="37" t="s">
        <v>21</v>
      </c>
      <c r="B812" s="35" t="s">
        <v>419</v>
      </c>
      <c r="C812" s="36">
        <v>2022.0</v>
      </c>
      <c r="D812" s="35">
        <v>1.0</v>
      </c>
      <c r="E812" s="35">
        <v>13.0</v>
      </c>
      <c r="F812" s="36">
        <v>23.7640155</v>
      </c>
    </row>
    <row r="813">
      <c r="A813" s="37" t="s">
        <v>22</v>
      </c>
      <c r="B813" s="35" t="s">
        <v>420</v>
      </c>
      <c r="C813" s="36">
        <v>2022.0</v>
      </c>
      <c r="D813" s="35">
        <v>1.0</v>
      </c>
      <c r="E813" s="35">
        <v>13.0</v>
      </c>
      <c r="F813" s="36">
        <v>11.2875672</v>
      </c>
    </row>
    <row r="814">
      <c r="A814" s="37" t="s">
        <v>23</v>
      </c>
      <c r="B814" s="35" t="s">
        <v>421</v>
      </c>
      <c r="C814" s="36">
        <v>2022.0</v>
      </c>
      <c r="D814" s="35">
        <v>1.0</v>
      </c>
      <c r="E814" s="35">
        <v>13.0</v>
      </c>
      <c r="F814" s="36">
        <v>12.6999834</v>
      </c>
    </row>
    <row r="815">
      <c r="A815" s="37" t="s">
        <v>24</v>
      </c>
      <c r="B815" s="35" t="s">
        <v>422</v>
      </c>
      <c r="C815" s="36">
        <v>2022.0</v>
      </c>
      <c r="D815" s="35">
        <v>1.0</v>
      </c>
      <c r="E815" s="35">
        <v>13.0</v>
      </c>
      <c r="F815" s="36">
        <v>10.4372485</v>
      </c>
    </row>
    <row r="816">
      <c r="A816" s="37" t="s">
        <v>25</v>
      </c>
      <c r="B816" s="35" t="s">
        <v>423</v>
      </c>
      <c r="C816" s="36">
        <v>2022.0</v>
      </c>
      <c r="D816" s="35">
        <v>1.0</v>
      </c>
      <c r="E816" s="35">
        <v>13.0</v>
      </c>
      <c r="F816" s="36">
        <v>16.2695265</v>
      </c>
    </row>
    <row r="817">
      <c r="A817" s="37" t="s">
        <v>26</v>
      </c>
      <c r="B817" s="35" t="s">
        <v>424</v>
      </c>
      <c r="C817" s="36">
        <v>2022.0</v>
      </c>
      <c r="D817" s="35">
        <v>1.0</v>
      </c>
      <c r="E817" s="35">
        <v>13.0</v>
      </c>
      <c r="F817" s="36">
        <v>10.6866615</v>
      </c>
    </row>
    <row r="818">
      <c r="A818" s="37" t="s">
        <v>27</v>
      </c>
      <c r="B818" s="35" t="s">
        <v>426</v>
      </c>
      <c r="C818" s="36">
        <v>2022.0</v>
      </c>
      <c r="D818" s="35">
        <v>1.0</v>
      </c>
      <c r="E818" s="35">
        <v>13.0</v>
      </c>
      <c r="F818" s="36">
        <v>20.1173929</v>
      </c>
    </row>
    <row r="819">
      <c r="A819" s="37" t="s">
        <v>28</v>
      </c>
      <c r="B819" s="35" t="s">
        <v>425</v>
      </c>
      <c r="C819" s="36">
        <v>2022.0</v>
      </c>
      <c r="D819" s="35">
        <v>1.0</v>
      </c>
      <c r="E819" s="35">
        <v>13.0</v>
      </c>
      <c r="F819" s="36">
        <v>19.3815421</v>
      </c>
    </row>
    <row r="820">
      <c r="A820" s="37" t="s">
        <v>29</v>
      </c>
      <c r="B820" s="35" t="s">
        <v>427</v>
      </c>
      <c r="C820" s="36">
        <v>2022.0</v>
      </c>
      <c r="D820" s="35">
        <v>1.0</v>
      </c>
      <c r="E820" s="35">
        <v>13.0</v>
      </c>
      <c r="F820" s="36">
        <v>17.7548162</v>
      </c>
    </row>
    <row r="821">
      <c r="A821" s="37" t="s">
        <v>30</v>
      </c>
      <c r="B821" s="35" t="s">
        <v>428</v>
      </c>
      <c r="C821" s="36">
        <v>2022.0</v>
      </c>
      <c r="D821" s="35">
        <v>1.0</v>
      </c>
      <c r="E821" s="35">
        <v>13.0</v>
      </c>
      <c r="F821" s="36">
        <v>22.9207221</v>
      </c>
    </row>
    <row r="822">
      <c r="A822" s="37" t="s">
        <v>31</v>
      </c>
      <c r="B822" s="35" t="s">
        <v>429</v>
      </c>
      <c r="C822" s="36">
        <v>2022.0</v>
      </c>
      <c r="D822" s="35">
        <v>1.0</v>
      </c>
      <c r="E822" s="35">
        <v>13.0</v>
      </c>
      <c r="F822" s="36">
        <v>15.7864354</v>
      </c>
    </row>
    <row r="823">
      <c r="A823" s="37" t="s">
        <v>32</v>
      </c>
      <c r="B823" s="35" t="s">
        <v>430</v>
      </c>
      <c r="C823" s="36">
        <v>2022.0</v>
      </c>
      <c r="D823" s="35">
        <v>1.0</v>
      </c>
      <c r="E823" s="35">
        <v>13.0</v>
      </c>
      <c r="F823" s="36">
        <v>18.1093415</v>
      </c>
    </row>
    <row r="824">
      <c r="A824" s="37" t="s">
        <v>33</v>
      </c>
      <c r="B824" s="35" t="s">
        <v>431</v>
      </c>
      <c r="C824" s="36">
        <v>2022.0</v>
      </c>
      <c r="D824" s="35">
        <v>1.0</v>
      </c>
      <c r="E824" s="35">
        <v>13.0</v>
      </c>
      <c r="F824" s="36">
        <v>6.0736408</v>
      </c>
    </row>
    <row r="825">
      <c r="A825" s="37" t="s">
        <v>34</v>
      </c>
      <c r="B825" s="35" t="s">
        <v>432</v>
      </c>
      <c r="C825" s="36">
        <v>2022.0</v>
      </c>
      <c r="D825" s="35">
        <v>1.0</v>
      </c>
      <c r="E825" s="35">
        <v>13.0</v>
      </c>
      <c r="F825" s="36">
        <v>14.5996756</v>
      </c>
    </row>
    <row r="826">
      <c r="A826" s="37" t="s">
        <v>35</v>
      </c>
      <c r="B826" s="35" t="s">
        <v>433</v>
      </c>
      <c r="C826" s="36">
        <v>2022.0</v>
      </c>
      <c r="D826" s="35">
        <v>1.0</v>
      </c>
      <c r="E826" s="35">
        <v>13.0</v>
      </c>
      <c r="F826" s="36">
        <v>25.3638141</v>
      </c>
    </row>
    <row r="827">
      <c r="A827" s="37" t="s">
        <v>3</v>
      </c>
      <c r="B827" s="35" t="s">
        <v>418</v>
      </c>
      <c r="C827" s="36">
        <v>2023.0</v>
      </c>
      <c r="D827" s="35">
        <v>1.0</v>
      </c>
      <c r="E827" s="35">
        <v>13.0</v>
      </c>
      <c r="F827" s="36">
        <v>12.7263732</v>
      </c>
    </row>
    <row r="828">
      <c r="A828" s="37" t="s">
        <v>4</v>
      </c>
      <c r="B828" s="35" t="s">
        <v>401</v>
      </c>
      <c r="C828" s="36">
        <v>2023.0</v>
      </c>
      <c r="D828" s="35">
        <v>1.0</v>
      </c>
      <c r="E828" s="35">
        <v>13.0</v>
      </c>
      <c r="F828" s="36">
        <v>16.9211388</v>
      </c>
    </row>
    <row r="829">
      <c r="A829" s="37" t="s">
        <v>5</v>
      </c>
      <c r="B829" s="35" t="s">
        <v>402</v>
      </c>
      <c r="C829" s="36">
        <v>2023.0</v>
      </c>
      <c r="D829" s="35">
        <v>1.0</v>
      </c>
      <c r="E829" s="35">
        <v>13.0</v>
      </c>
      <c r="F829" s="36">
        <v>8.49350159</v>
      </c>
    </row>
    <row r="830">
      <c r="A830" s="37" t="s">
        <v>6</v>
      </c>
      <c r="B830" s="35" t="s">
        <v>403</v>
      </c>
      <c r="C830" s="36">
        <v>2023.0</v>
      </c>
      <c r="D830" s="35">
        <v>1.0</v>
      </c>
      <c r="E830" s="35">
        <v>13.0</v>
      </c>
      <c r="F830" s="36">
        <v>13.5109952</v>
      </c>
    </row>
    <row r="831">
      <c r="A831" s="37" t="s">
        <v>7</v>
      </c>
      <c r="B831" s="35" t="s">
        <v>404</v>
      </c>
      <c r="C831" s="36">
        <v>2023.0</v>
      </c>
      <c r="D831" s="35">
        <v>1.0</v>
      </c>
      <c r="E831" s="35">
        <v>13.0</v>
      </c>
      <c r="F831" s="36">
        <v>16.6666667</v>
      </c>
    </row>
    <row r="832">
      <c r="A832" s="37" t="s">
        <v>8</v>
      </c>
      <c r="B832" s="35" t="s">
        <v>408</v>
      </c>
      <c r="C832" s="36">
        <v>2023.0</v>
      </c>
      <c r="D832" s="35">
        <v>1.0</v>
      </c>
      <c r="E832" s="35">
        <v>13.0</v>
      </c>
      <c r="F832" s="36">
        <v>12.654064</v>
      </c>
    </row>
    <row r="833">
      <c r="A833" s="37" t="s">
        <v>9</v>
      </c>
      <c r="B833" s="35" t="s">
        <v>409</v>
      </c>
      <c r="C833" s="36">
        <v>2023.0</v>
      </c>
      <c r="D833" s="35">
        <v>1.0</v>
      </c>
      <c r="E833" s="35">
        <v>13.0</v>
      </c>
      <c r="F833" s="36">
        <v>22.9179748</v>
      </c>
    </row>
    <row r="834">
      <c r="A834" s="37" t="s">
        <v>10</v>
      </c>
      <c r="B834" s="35" t="s">
        <v>407</v>
      </c>
      <c r="C834" s="36">
        <v>2023.0</v>
      </c>
      <c r="D834" s="35">
        <v>1.0</v>
      </c>
      <c r="E834" s="35">
        <v>13.0</v>
      </c>
      <c r="F834" s="36">
        <v>10.9568775</v>
      </c>
    </row>
    <row r="835">
      <c r="A835" s="37" t="s">
        <v>11</v>
      </c>
      <c r="B835" s="35" t="s">
        <v>406</v>
      </c>
      <c r="C835" s="36">
        <v>2023.0</v>
      </c>
      <c r="D835" s="35">
        <v>1.0</v>
      </c>
      <c r="E835" s="35">
        <v>13.0</v>
      </c>
      <c r="F835" s="36">
        <v>19.1932171</v>
      </c>
    </row>
    <row r="836">
      <c r="A836" s="37" t="s">
        <v>12</v>
      </c>
      <c r="B836" s="35" t="s">
        <v>405</v>
      </c>
      <c r="C836" s="36">
        <v>2023.0</v>
      </c>
      <c r="D836" s="35">
        <v>1.0</v>
      </c>
      <c r="E836" s="35">
        <v>13.0</v>
      </c>
      <c r="F836" s="36">
        <v>8.58083499</v>
      </c>
    </row>
    <row r="837">
      <c r="A837" s="37" t="s">
        <v>13</v>
      </c>
      <c r="B837" s="35" t="s">
        <v>410</v>
      </c>
      <c r="C837" s="36">
        <v>2023.0</v>
      </c>
      <c r="D837" s="35">
        <v>1.0</v>
      </c>
      <c r="E837" s="35">
        <v>13.0</v>
      </c>
      <c r="F837" s="36">
        <v>17.3883262</v>
      </c>
    </row>
    <row r="838">
      <c r="A838" s="37" t="s">
        <v>14</v>
      </c>
      <c r="B838" s="35" t="s">
        <v>412</v>
      </c>
      <c r="C838" s="36">
        <v>2023.0</v>
      </c>
      <c r="D838" s="35">
        <v>1.0</v>
      </c>
      <c r="E838" s="35">
        <v>13.0</v>
      </c>
      <c r="F838" s="36">
        <v>17.615067</v>
      </c>
    </row>
    <row r="839">
      <c r="A839" s="37" t="s">
        <v>15</v>
      </c>
      <c r="B839" s="35" t="s">
        <v>411</v>
      </c>
      <c r="C839" s="36">
        <v>2023.0</v>
      </c>
      <c r="D839" s="35">
        <v>1.0</v>
      </c>
      <c r="E839" s="35">
        <v>13.0</v>
      </c>
      <c r="F839" s="36">
        <v>11.131128</v>
      </c>
    </row>
    <row r="840">
      <c r="A840" s="37" t="s">
        <v>16</v>
      </c>
      <c r="B840" s="35" t="s">
        <v>413</v>
      </c>
      <c r="C840" s="36">
        <v>2023.0</v>
      </c>
      <c r="D840" s="35">
        <v>1.0</v>
      </c>
      <c r="E840" s="35">
        <v>13.0</v>
      </c>
      <c r="F840" s="36">
        <v>12.9624373</v>
      </c>
    </row>
    <row r="841">
      <c r="A841" s="37" t="s">
        <v>17</v>
      </c>
      <c r="B841" s="35" t="s">
        <v>414</v>
      </c>
      <c r="C841" s="36">
        <v>2023.0</v>
      </c>
      <c r="D841" s="35">
        <v>1.0</v>
      </c>
      <c r="E841" s="35">
        <v>13.0</v>
      </c>
      <c r="F841" s="36">
        <v>14.6683554</v>
      </c>
    </row>
    <row r="842">
      <c r="A842" s="37" t="s">
        <v>18</v>
      </c>
      <c r="B842" s="35" t="s">
        <v>415</v>
      </c>
      <c r="C842" s="36">
        <v>2023.0</v>
      </c>
      <c r="D842" s="35">
        <v>1.0</v>
      </c>
      <c r="E842" s="35">
        <v>13.0</v>
      </c>
      <c r="F842" s="36">
        <v>4.86756162</v>
      </c>
    </row>
    <row r="843">
      <c r="A843" s="37" t="s">
        <v>19</v>
      </c>
      <c r="B843" s="35" t="s">
        <v>416</v>
      </c>
      <c r="C843" s="36">
        <v>2023.0</v>
      </c>
      <c r="D843" s="35">
        <v>1.0</v>
      </c>
      <c r="E843" s="35">
        <v>13.0</v>
      </c>
      <c r="F843" s="36">
        <v>16.4223079</v>
      </c>
    </row>
    <row r="844">
      <c r="A844" s="37" t="s">
        <v>20</v>
      </c>
      <c r="B844" s="35" t="s">
        <v>417</v>
      </c>
      <c r="C844" s="36">
        <v>2023.0</v>
      </c>
      <c r="D844" s="35">
        <v>1.0</v>
      </c>
      <c r="E844" s="35">
        <v>13.0</v>
      </c>
      <c r="F844" s="36">
        <v>15.0186721</v>
      </c>
    </row>
    <row r="845">
      <c r="A845" s="37" t="s">
        <v>21</v>
      </c>
      <c r="B845" s="35" t="s">
        <v>419</v>
      </c>
      <c r="C845" s="36">
        <v>2023.0</v>
      </c>
      <c r="D845" s="35">
        <v>1.0</v>
      </c>
      <c r="E845" s="35">
        <v>13.0</v>
      </c>
      <c r="F845" s="36">
        <v>26.7413559</v>
      </c>
    </row>
    <row r="846">
      <c r="A846" s="37" t="s">
        <v>22</v>
      </c>
      <c r="B846" s="35" t="s">
        <v>420</v>
      </c>
      <c r="C846" s="36">
        <v>2023.0</v>
      </c>
      <c r="D846" s="35">
        <v>1.0</v>
      </c>
      <c r="E846" s="35">
        <v>13.0</v>
      </c>
      <c r="F846" s="36">
        <v>9.35117179</v>
      </c>
    </row>
    <row r="847">
      <c r="A847" s="37" t="s">
        <v>23</v>
      </c>
      <c r="B847" s="35" t="s">
        <v>421</v>
      </c>
      <c r="C847" s="36">
        <v>2023.0</v>
      </c>
      <c r="D847" s="35">
        <v>1.0</v>
      </c>
      <c r="E847" s="35">
        <v>13.0</v>
      </c>
      <c r="F847" s="36">
        <v>15.3495544</v>
      </c>
    </row>
    <row r="848">
      <c r="A848" s="37" t="s">
        <v>24</v>
      </c>
      <c r="B848" s="35" t="s">
        <v>422</v>
      </c>
      <c r="C848" s="36">
        <v>2023.0</v>
      </c>
      <c r="D848" s="35">
        <v>1.0</v>
      </c>
      <c r="E848" s="35">
        <v>13.0</v>
      </c>
      <c r="F848" s="36">
        <v>9.74342745</v>
      </c>
    </row>
    <row r="849">
      <c r="A849" s="37" t="s">
        <v>25</v>
      </c>
      <c r="B849" s="35" t="s">
        <v>423</v>
      </c>
      <c r="C849" s="36">
        <v>2023.0</v>
      </c>
      <c r="D849" s="35">
        <v>1.0</v>
      </c>
      <c r="E849" s="35">
        <v>13.0</v>
      </c>
      <c r="F849" s="36">
        <v>16.1056594</v>
      </c>
    </row>
    <row r="850">
      <c r="A850" s="37" t="s">
        <v>26</v>
      </c>
      <c r="B850" s="35" t="s">
        <v>424</v>
      </c>
      <c r="C850" s="36">
        <v>2023.0</v>
      </c>
      <c r="D850" s="35">
        <v>1.0</v>
      </c>
      <c r="E850" s="35">
        <v>13.0</v>
      </c>
      <c r="F850" s="36">
        <v>19.0632585</v>
      </c>
    </row>
    <row r="851">
      <c r="A851" s="37" t="s">
        <v>27</v>
      </c>
      <c r="B851" s="35" t="s">
        <v>426</v>
      </c>
      <c r="C851" s="36">
        <v>2023.0</v>
      </c>
      <c r="D851" s="35">
        <v>1.0</v>
      </c>
      <c r="E851" s="35">
        <v>13.0</v>
      </c>
      <c r="F851" s="36">
        <v>20.6956621</v>
      </c>
    </row>
    <row r="852">
      <c r="A852" s="37" t="s">
        <v>28</v>
      </c>
      <c r="B852" s="35" t="s">
        <v>425</v>
      </c>
      <c r="C852" s="36">
        <v>2023.0</v>
      </c>
      <c r="D852" s="35">
        <v>1.0</v>
      </c>
      <c r="E852" s="35">
        <v>13.0</v>
      </c>
      <c r="F852" s="36">
        <v>17.2794152</v>
      </c>
    </row>
    <row r="853">
      <c r="A853" s="37" t="s">
        <v>29</v>
      </c>
      <c r="B853" s="35" t="s">
        <v>427</v>
      </c>
      <c r="C853" s="36">
        <v>2023.0</v>
      </c>
      <c r="D853" s="35">
        <v>1.0</v>
      </c>
      <c r="E853" s="35">
        <v>13.0</v>
      </c>
      <c r="F853" s="36">
        <v>14.0547679</v>
      </c>
    </row>
    <row r="854">
      <c r="A854" s="37" t="s">
        <v>30</v>
      </c>
      <c r="B854" s="35" t="s">
        <v>428</v>
      </c>
      <c r="C854" s="36">
        <v>2023.0</v>
      </c>
      <c r="D854" s="35">
        <v>1.0</v>
      </c>
      <c r="E854" s="35">
        <v>13.0</v>
      </c>
      <c r="F854" s="36">
        <v>23.9067262</v>
      </c>
    </row>
    <row r="855">
      <c r="A855" s="37" t="s">
        <v>31</v>
      </c>
      <c r="B855" s="35" t="s">
        <v>429</v>
      </c>
      <c r="C855" s="36">
        <v>2023.0</v>
      </c>
      <c r="D855" s="35">
        <v>1.0</v>
      </c>
      <c r="E855" s="35">
        <v>13.0</v>
      </c>
      <c r="F855" s="36">
        <v>14.7166674</v>
      </c>
    </row>
    <row r="856">
      <c r="A856" s="37" t="s">
        <v>32</v>
      </c>
      <c r="B856" s="35" t="s">
        <v>430</v>
      </c>
      <c r="C856" s="36">
        <v>2023.0</v>
      </c>
      <c r="D856" s="35">
        <v>1.0</v>
      </c>
      <c r="E856" s="35">
        <v>13.0</v>
      </c>
      <c r="F856" s="36">
        <v>18.3756757</v>
      </c>
    </row>
    <row r="857">
      <c r="A857" s="37" t="s">
        <v>33</v>
      </c>
      <c r="B857" s="35" t="s">
        <v>431</v>
      </c>
      <c r="C857" s="36">
        <v>2023.0</v>
      </c>
      <c r="D857" s="35">
        <v>1.0</v>
      </c>
      <c r="E857" s="35">
        <v>13.0</v>
      </c>
      <c r="F857" s="36">
        <v>5.80354936</v>
      </c>
    </row>
    <row r="858">
      <c r="A858" s="37" t="s">
        <v>34</v>
      </c>
      <c r="B858" s="35" t="s">
        <v>432</v>
      </c>
      <c r="C858" s="36">
        <v>2023.0</v>
      </c>
      <c r="D858" s="35">
        <v>1.0</v>
      </c>
      <c r="E858" s="35">
        <v>13.0</v>
      </c>
      <c r="F858" s="36">
        <v>16.4571222</v>
      </c>
    </row>
    <row r="859">
      <c r="A859" s="37" t="s">
        <v>35</v>
      </c>
      <c r="B859" s="35" t="s">
        <v>433</v>
      </c>
      <c r="C859" s="36">
        <v>2023.0</v>
      </c>
      <c r="D859" s="35">
        <v>1.0</v>
      </c>
      <c r="E859" s="35">
        <v>13.0</v>
      </c>
      <c r="F859" s="36">
        <v>21.9662412</v>
      </c>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row r="1001">
      <c r="A1001" s="34"/>
    </row>
  </sheetData>
  <autoFilter ref="$A$1:$F$859"/>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1</v>
      </c>
      <c r="B1" s="39" t="s">
        <v>399</v>
      </c>
      <c r="C1" s="39" t="s">
        <v>0</v>
      </c>
      <c r="D1" s="39" t="s">
        <v>36</v>
      </c>
      <c r="E1" s="39" t="s">
        <v>38</v>
      </c>
      <c r="F1" s="39" t="s">
        <v>400</v>
      </c>
    </row>
    <row r="2">
      <c r="A2" s="40" t="s">
        <v>3</v>
      </c>
      <c r="B2" s="39" t="s">
        <v>418</v>
      </c>
      <c r="C2" s="41">
        <v>2015.0</v>
      </c>
      <c r="D2" s="42" t="s">
        <v>4</v>
      </c>
      <c r="E2" s="42" t="s">
        <v>17</v>
      </c>
      <c r="F2" s="54">
        <f>ROUND(AVERAGE(F3:F34), 1)</f>
        <v>2.7</v>
      </c>
    </row>
    <row r="3">
      <c r="A3" s="40" t="s">
        <v>4</v>
      </c>
      <c r="B3" s="39" t="s">
        <v>401</v>
      </c>
      <c r="C3" s="41">
        <v>2015.0</v>
      </c>
      <c r="D3" s="42" t="s">
        <v>4</v>
      </c>
      <c r="E3" s="42" t="s">
        <v>17</v>
      </c>
      <c r="F3" s="41">
        <v>4.7</v>
      </c>
    </row>
    <row r="4">
      <c r="A4" s="39" t="s">
        <v>5</v>
      </c>
      <c r="B4" s="39" t="s">
        <v>402</v>
      </c>
      <c r="C4" s="41">
        <v>2015.0</v>
      </c>
      <c r="D4" s="41" t="s">
        <v>4</v>
      </c>
      <c r="E4" s="41" t="s">
        <v>17</v>
      </c>
      <c r="F4" s="41">
        <v>3.6</v>
      </c>
    </row>
    <row r="5">
      <c r="A5" s="39" t="s">
        <v>6</v>
      </c>
      <c r="B5" s="39" t="s">
        <v>403</v>
      </c>
      <c r="C5" s="41">
        <v>2015.0</v>
      </c>
      <c r="D5" s="41" t="s">
        <v>4</v>
      </c>
      <c r="E5" s="41" t="s">
        <v>17</v>
      </c>
      <c r="F5" s="41">
        <v>3.2</v>
      </c>
    </row>
    <row r="6">
      <c r="A6" s="39" t="s">
        <v>7</v>
      </c>
      <c r="B6" s="39" t="s">
        <v>404</v>
      </c>
      <c r="C6" s="41">
        <v>2015.0</v>
      </c>
      <c r="D6" s="41" t="s">
        <v>4</v>
      </c>
      <c r="E6" s="41" t="s">
        <v>17</v>
      </c>
      <c r="F6" s="41">
        <v>1.1</v>
      </c>
    </row>
    <row r="7">
      <c r="A7" s="39" t="s">
        <v>8</v>
      </c>
      <c r="B7" s="39" t="s">
        <v>408</v>
      </c>
      <c r="C7" s="41">
        <v>2015.0</v>
      </c>
      <c r="D7" s="41" t="s">
        <v>4</v>
      </c>
      <c r="E7" s="41" t="s">
        <v>17</v>
      </c>
      <c r="F7" s="41">
        <v>3.0</v>
      </c>
    </row>
    <row r="8">
      <c r="A8" s="39" t="s">
        <v>9</v>
      </c>
      <c r="B8" s="39" t="s">
        <v>409</v>
      </c>
      <c r="C8" s="41">
        <v>2015.0</v>
      </c>
      <c r="D8" s="41" t="s">
        <v>4</v>
      </c>
      <c r="E8" s="41" t="s">
        <v>17</v>
      </c>
      <c r="F8" s="41">
        <v>2.7</v>
      </c>
    </row>
    <row r="9">
      <c r="A9" s="39" t="s">
        <v>10</v>
      </c>
      <c r="B9" s="39" t="s">
        <v>407</v>
      </c>
      <c r="C9" s="41">
        <v>2015.0</v>
      </c>
      <c r="D9" s="41" t="s">
        <v>4</v>
      </c>
      <c r="E9" s="41" t="s">
        <v>17</v>
      </c>
      <c r="F9" s="41">
        <v>1.5</v>
      </c>
    </row>
    <row r="10">
      <c r="A10" s="39" t="s">
        <v>11</v>
      </c>
      <c r="B10" s="39" t="s">
        <v>406</v>
      </c>
      <c r="C10" s="41">
        <v>2015.0</v>
      </c>
      <c r="D10" s="41" t="s">
        <v>4</v>
      </c>
      <c r="E10" s="41" t="s">
        <v>17</v>
      </c>
      <c r="F10" s="41">
        <v>2.0</v>
      </c>
    </row>
    <row r="11">
      <c r="A11" s="39" t="s">
        <v>12</v>
      </c>
      <c r="B11" s="39" t="s">
        <v>405</v>
      </c>
      <c r="C11" s="41">
        <v>2015.0</v>
      </c>
      <c r="D11" s="41" t="s">
        <v>4</v>
      </c>
      <c r="E11" s="41" t="s">
        <v>17</v>
      </c>
      <c r="F11" s="41">
        <v>1.5</v>
      </c>
    </row>
    <row r="12">
      <c r="A12" s="39" t="s">
        <v>13</v>
      </c>
      <c r="B12" s="39" t="s">
        <v>410</v>
      </c>
      <c r="C12" s="41">
        <v>2015.0</v>
      </c>
      <c r="D12" s="41" t="s">
        <v>4</v>
      </c>
      <c r="E12" s="41" t="s">
        <v>17</v>
      </c>
      <c r="F12" s="41">
        <v>2.2</v>
      </c>
    </row>
    <row r="13">
      <c r="A13" s="39" t="s">
        <v>14</v>
      </c>
      <c r="B13" s="39" t="s">
        <v>412</v>
      </c>
      <c r="C13" s="41">
        <v>2015.0</v>
      </c>
      <c r="D13" s="41" t="s">
        <v>4</v>
      </c>
      <c r="E13" s="41" t="s">
        <v>17</v>
      </c>
      <c r="F13" s="41">
        <v>5.0</v>
      </c>
    </row>
    <row r="14">
      <c r="A14" s="39" t="s">
        <v>15</v>
      </c>
      <c r="B14" s="39" t="s">
        <v>411</v>
      </c>
      <c r="C14" s="41">
        <v>2015.0</v>
      </c>
      <c r="D14" s="41" t="s">
        <v>4</v>
      </c>
      <c r="E14" s="41" t="s">
        <v>17</v>
      </c>
      <c r="F14" s="41">
        <v>3.3</v>
      </c>
    </row>
    <row r="15">
      <c r="A15" s="39" t="s">
        <v>16</v>
      </c>
      <c r="B15" s="39" t="s">
        <v>413</v>
      </c>
      <c r="C15" s="41">
        <v>2015.0</v>
      </c>
      <c r="D15" s="41" t="s">
        <v>4</v>
      </c>
      <c r="E15" s="41" t="s">
        <v>17</v>
      </c>
      <c r="F15" s="41">
        <v>1.9</v>
      </c>
    </row>
    <row r="16">
      <c r="A16" s="39" t="s">
        <v>17</v>
      </c>
      <c r="B16" s="39" t="s">
        <v>414</v>
      </c>
      <c r="C16" s="41">
        <v>2015.0</v>
      </c>
      <c r="D16" s="41" t="s">
        <v>4</v>
      </c>
      <c r="E16" s="41" t="s">
        <v>17</v>
      </c>
      <c r="F16" s="41">
        <v>3.0</v>
      </c>
    </row>
    <row r="17">
      <c r="A17" s="39" t="s">
        <v>18</v>
      </c>
      <c r="B17" s="39" t="s">
        <v>415</v>
      </c>
      <c r="C17" s="41">
        <v>2015.0</v>
      </c>
      <c r="D17" s="41" t="s">
        <v>4</v>
      </c>
      <c r="E17" s="41" t="s">
        <v>17</v>
      </c>
      <c r="F17" s="41">
        <v>3.6</v>
      </c>
    </row>
    <row r="18">
      <c r="A18" s="39" t="s">
        <v>19</v>
      </c>
      <c r="B18" s="39" t="s">
        <v>416</v>
      </c>
      <c r="C18" s="41">
        <v>2015.0</v>
      </c>
      <c r="D18" s="41" t="s">
        <v>4</v>
      </c>
      <c r="E18" s="41" t="s">
        <v>17</v>
      </c>
      <c r="F18" s="41">
        <v>2.2</v>
      </c>
    </row>
    <row r="19">
      <c r="A19" s="39" t="s">
        <v>20</v>
      </c>
      <c r="B19" s="39" t="s">
        <v>417</v>
      </c>
      <c r="C19" s="41">
        <v>2015.0</v>
      </c>
      <c r="D19" s="41" t="s">
        <v>4</v>
      </c>
      <c r="E19" s="41" t="s">
        <v>17</v>
      </c>
      <c r="F19" s="41">
        <v>5.0</v>
      </c>
    </row>
    <row r="20">
      <c r="A20" s="39" t="s">
        <v>21</v>
      </c>
      <c r="B20" s="39" t="s">
        <v>419</v>
      </c>
      <c r="C20" s="41">
        <v>2015.0</v>
      </c>
      <c r="D20" s="41" t="s">
        <v>4</v>
      </c>
      <c r="E20" s="41" t="s">
        <v>17</v>
      </c>
      <c r="F20" s="41">
        <v>1.2</v>
      </c>
    </row>
    <row r="21">
      <c r="A21" s="39" t="s">
        <v>22</v>
      </c>
      <c r="B21" s="39" t="s">
        <v>420</v>
      </c>
      <c r="C21" s="41">
        <v>2015.0</v>
      </c>
      <c r="D21" s="41" t="s">
        <v>4</v>
      </c>
      <c r="E21" s="41" t="s">
        <v>17</v>
      </c>
      <c r="F21" s="41">
        <v>2.2</v>
      </c>
    </row>
    <row r="22">
      <c r="A22" s="39" t="s">
        <v>23</v>
      </c>
      <c r="B22" s="39" t="s">
        <v>421</v>
      </c>
      <c r="C22" s="41">
        <v>2015.0</v>
      </c>
      <c r="D22" s="41" t="s">
        <v>4</v>
      </c>
      <c r="E22" s="41" t="s">
        <v>17</v>
      </c>
      <c r="F22" s="41">
        <v>2.6</v>
      </c>
    </row>
    <row r="23">
      <c r="A23" s="39" t="s">
        <v>24</v>
      </c>
      <c r="B23" s="39" t="s">
        <v>422</v>
      </c>
      <c r="C23" s="41">
        <v>2015.0</v>
      </c>
      <c r="D23" s="41" t="s">
        <v>4</v>
      </c>
      <c r="E23" s="41" t="s">
        <v>17</v>
      </c>
      <c r="F23" s="41">
        <v>3.0</v>
      </c>
    </row>
    <row r="24">
      <c r="A24" s="39" t="s">
        <v>25</v>
      </c>
      <c r="B24" s="39" t="s">
        <v>423</v>
      </c>
      <c r="C24" s="41">
        <v>2015.0</v>
      </c>
      <c r="D24" s="41" t="s">
        <v>4</v>
      </c>
      <c r="E24" s="41" t="s">
        <v>17</v>
      </c>
      <c r="F24" s="41">
        <v>2.4</v>
      </c>
    </row>
    <row r="25">
      <c r="A25" s="39" t="s">
        <v>26</v>
      </c>
      <c r="B25" s="39" t="s">
        <v>424</v>
      </c>
      <c r="C25" s="41">
        <v>2015.0</v>
      </c>
      <c r="D25" s="41" t="s">
        <v>4</v>
      </c>
      <c r="E25" s="41" t="s">
        <v>17</v>
      </c>
      <c r="F25" s="41">
        <v>4.2</v>
      </c>
    </row>
    <row r="26">
      <c r="A26" s="39" t="s">
        <v>27</v>
      </c>
      <c r="B26" s="39" t="s">
        <v>426</v>
      </c>
      <c r="C26" s="41">
        <v>2015.0</v>
      </c>
      <c r="D26" s="41" t="s">
        <v>4</v>
      </c>
      <c r="E26" s="41" t="s">
        <v>17</v>
      </c>
      <c r="F26" s="41">
        <v>1.8</v>
      </c>
    </row>
    <row r="27">
      <c r="A27" s="39" t="s">
        <v>28</v>
      </c>
      <c r="B27" s="39" t="s">
        <v>425</v>
      </c>
      <c r="C27" s="41">
        <v>2015.0</v>
      </c>
      <c r="D27" s="41" t="s">
        <v>4</v>
      </c>
      <c r="E27" s="41" t="s">
        <v>17</v>
      </c>
      <c r="F27" s="41">
        <v>2.8</v>
      </c>
    </row>
    <row r="28">
      <c r="A28" s="39" t="s">
        <v>29</v>
      </c>
      <c r="B28" s="39" t="s">
        <v>427</v>
      </c>
      <c r="C28" s="41">
        <v>2015.0</v>
      </c>
      <c r="D28" s="41" t="s">
        <v>4</v>
      </c>
      <c r="E28" s="41" t="s">
        <v>17</v>
      </c>
      <c r="F28" s="41">
        <v>1.9</v>
      </c>
    </row>
    <row r="29">
      <c r="A29" s="39" t="s">
        <v>30</v>
      </c>
      <c r="B29" s="39" t="s">
        <v>428</v>
      </c>
      <c r="C29" s="41">
        <v>2015.0</v>
      </c>
      <c r="D29" s="41" t="s">
        <v>4</v>
      </c>
      <c r="E29" s="41" t="s">
        <v>17</v>
      </c>
      <c r="F29" s="41">
        <v>4.9</v>
      </c>
    </row>
    <row r="30">
      <c r="A30" s="39" t="s">
        <v>31</v>
      </c>
      <c r="B30" s="39" t="s">
        <v>429</v>
      </c>
      <c r="C30" s="41">
        <v>2015.0</v>
      </c>
      <c r="D30" s="41" t="s">
        <v>4</v>
      </c>
      <c r="E30" s="41" t="s">
        <v>17</v>
      </c>
      <c r="F30" s="41">
        <v>2.7</v>
      </c>
    </row>
    <row r="31">
      <c r="A31" s="39" t="s">
        <v>32</v>
      </c>
      <c r="B31" s="39" t="s">
        <v>430</v>
      </c>
      <c r="C31" s="41">
        <v>2015.0</v>
      </c>
      <c r="D31" s="41" t="s">
        <v>4</v>
      </c>
      <c r="E31" s="41" t="s">
        <v>17</v>
      </c>
      <c r="F31" s="41">
        <v>1.7</v>
      </c>
    </row>
    <row r="32">
      <c r="A32" s="39" t="s">
        <v>33</v>
      </c>
      <c r="B32" s="39" t="s">
        <v>431</v>
      </c>
      <c r="C32" s="41">
        <v>2015.0</v>
      </c>
      <c r="D32" s="41" t="s">
        <v>4</v>
      </c>
      <c r="E32" s="41" t="s">
        <v>17</v>
      </c>
      <c r="F32" s="41">
        <v>1.4</v>
      </c>
    </row>
    <row r="33">
      <c r="A33" s="39" t="s">
        <v>34</v>
      </c>
      <c r="B33" s="39" t="s">
        <v>432</v>
      </c>
      <c r="C33" s="41">
        <v>2015.0</v>
      </c>
      <c r="D33" s="41" t="s">
        <v>4</v>
      </c>
      <c r="E33" s="41" t="s">
        <v>17</v>
      </c>
      <c r="F33" s="41">
        <v>1.8</v>
      </c>
    </row>
    <row r="34">
      <c r="A34" s="39" t="s">
        <v>35</v>
      </c>
      <c r="B34" s="39" t="s">
        <v>433</v>
      </c>
      <c r="C34" s="41">
        <v>2015.0</v>
      </c>
      <c r="D34" s="41" t="s">
        <v>4</v>
      </c>
      <c r="E34" s="41" t="s">
        <v>17</v>
      </c>
      <c r="F34" s="41">
        <v>2.6</v>
      </c>
    </row>
    <row r="35">
      <c r="A35" s="40" t="s">
        <v>3</v>
      </c>
      <c r="B35" s="39" t="s">
        <v>418</v>
      </c>
      <c r="C35" s="41">
        <v>2017.0</v>
      </c>
      <c r="D35" s="41" t="s">
        <v>4</v>
      </c>
      <c r="E35" s="41" t="s">
        <v>17</v>
      </c>
      <c r="F35" s="54">
        <f>ROUND(AVERAGE(F36:F67), 1)</f>
        <v>2.4</v>
      </c>
    </row>
    <row r="36">
      <c r="A36" s="40" t="s">
        <v>4</v>
      </c>
      <c r="B36" s="39" t="s">
        <v>401</v>
      </c>
      <c r="C36" s="41">
        <v>2017.0</v>
      </c>
      <c r="D36" s="41" t="s">
        <v>4</v>
      </c>
      <c r="E36" s="41" t="s">
        <v>17</v>
      </c>
      <c r="F36" s="41">
        <v>3.525</v>
      </c>
    </row>
    <row r="37">
      <c r="A37" s="39" t="s">
        <v>5</v>
      </c>
      <c r="B37" s="39" t="s">
        <v>402</v>
      </c>
      <c r="C37" s="41">
        <v>2017.0</v>
      </c>
      <c r="D37" s="41" t="s">
        <v>4</v>
      </c>
      <c r="E37" s="41" t="s">
        <v>17</v>
      </c>
      <c r="F37" s="41">
        <v>3.319</v>
      </c>
    </row>
    <row r="38">
      <c r="A38" s="39" t="s">
        <v>6</v>
      </c>
      <c r="B38" s="39" t="s">
        <v>403</v>
      </c>
      <c r="C38" s="41">
        <v>2017.0</v>
      </c>
      <c r="D38" s="41" t="s">
        <v>4</v>
      </c>
      <c r="E38" s="41" t="s">
        <v>17</v>
      </c>
      <c r="F38" s="41">
        <v>4.019</v>
      </c>
    </row>
    <row r="39">
      <c r="A39" s="39" t="s">
        <v>7</v>
      </c>
      <c r="B39" s="39" t="s">
        <v>404</v>
      </c>
      <c r="C39" s="41">
        <v>2017.0</v>
      </c>
      <c r="D39" s="41" t="s">
        <v>4</v>
      </c>
      <c r="E39" s="41" t="s">
        <v>17</v>
      </c>
      <c r="F39" s="41">
        <v>1.128</v>
      </c>
    </row>
    <row r="40">
      <c r="A40" s="39" t="s">
        <v>8</v>
      </c>
      <c r="B40" s="39" t="s">
        <v>408</v>
      </c>
      <c r="C40" s="41">
        <v>2017.0</v>
      </c>
      <c r="D40" s="41" t="s">
        <v>4</v>
      </c>
      <c r="E40" s="41" t="s">
        <v>17</v>
      </c>
      <c r="F40" s="41">
        <v>2.604</v>
      </c>
    </row>
    <row r="41">
      <c r="A41" s="39" t="s">
        <v>9</v>
      </c>
      <c r="B41" s="39" t="s">
        <v>409</v>
      </c>
      <c r="C41" s="41">
        <v>2017.0</v>
      </c>
      <c r="D41" s="41" t="s">
        <v>4</v>
      </c>
      <c r="E41" s="41" t="s">
        <v>17</v>
      </c>
      <c r="F41" s="41">
        <v>2.577</v>
      </c>
    </row>
    <row r="42">
      <c r="A42" s="39" t="s">
        <v>10</v>
      </c>
      <c r="B42" s="39" t="s">
        <v>407</v>
      </c>
      <c r="C42" s="41">
        <v>2017.0</v>
      </c>
      <c r="D42" s="41" t="s">
        <v>4</v>
      </c>
      <c r="E42" s="41" t="s">
        <v>17</v>
      </c>
      <c r="F42" s="41">
        <v>1.382</v>
      </c>
    </row>
    <row r="43">
      <c r="A43" s="39" t="s">
        <v>11</v>
      </c>
      <c r="B43" s="39" t="s">
        <v>406</v>
      </c>
      <c r="C43" s="41">
        <v>2017.0</v>
      </c>
      <c r="D43" s="41" t="s">
        <v>4</v>
      </c>
      <c r="E43" s="41" t="s">
        <v>17</v>
      </c>
      <c r="F43" s="41">
        <v>1.83</v>
      </c>
    </row>
    <row r="44">
      <c r="A44" s="39" t="s">
        <v>12</v>
      </c>
      <c r="B44" s="39" t="s">
        <v>405</v>
      </c>
      <c r="C44" s="41">
        <v>2017.0</v>
      </c>
      <c r="D44" s="41" t="s">
        <v>4</v>
      </c>
      <c r="E44" s="41" t="s">
        <v>17</v>
      </c>
      <c r="F44" s="41">
        <v>3.843</v>
      </c>
    </row>
    <row r="45">
      <c r="A45" s="39" t="s">
        <v>13</v>
      </c>
      <c r="B45" s="39" t="s">
        <v>410</v>
      </c>
      <c r="C45" s="41">
        <v>2017.0</v>
      </c>
      <c r="D45" s="41" t="s">
        <v>4</v>
      </c>
      <c r="E45" s="41" t="s">
        <v>17</v>
      </c>
      <c r="F45" s="41">
        <v>2.511</v>
      </c>
    </row>
    <row r="46">
      <c r="A46" s="39" t="s">
        <v>14</v>
      </c>
      <c r="B46" s="39" t="s">
        <v>412</v>
      </c>
      <c r="C46" s="41">
        <v>2017.0</v>
      </c>
      <c r="D46" s="41" t="s">
        <v>4</v>
      </c>
      <c r="E46" s="41" t="s">
        <v>17</v>
      </c>
      <c r="F46" s="41">
        <v>3.458</v>
      </c>
    </row>
    <row r="47">
      <c r="A47" s="39" t="s">
        <v>15</v>
      </c>
      <c r="B47" s="39" t="s">
        <v>411</v>
      </c>
      <c r="C47" s="41">
        <v>2017.0</v>
      </c>
      <c r="D47" s="41" t="s">
        <v>4</v>
      </c>
      <c r="E47" s="41" t="s">
        <v>17</v>
      </c>
      <c r="F47" s="41">
        <v>2.505</v>
      </c>
    </row>
    <row r="48">
      <c r="A48" s="39" t="s">
        <v>16</v>
      </c>
      <c r="B48" s="39" t="s">
        <v>413</v>
      </c>
      <c r="C48" s="41">
        <v>2017.0</v>
      </c>
      <c r="D48" s="41" t="s">
        <v>4</v>
      </c>
      <c r="E48" s="41" t="s">
        <v>17</v>
      </c>
      <c r="F48" s="41">
        <v>2.102</v>
      </c>
    </row>
    <row r="49">
      <c r="A49" s="39" t="s">
        <v>17</v>
      </c>
      <c r="B49" s="39" t="s">
        <v>414</v>
      </c>
      <c r="C49" s="41">
        <v>2017.0</v>
      </c>
      <c r="D49" s="41" t="s">
        <v>4</v>
      </c>
      <c r="E49" s="41" t="s">
        <v>17</v>
      </c>
      <c r="F49" s="41">
        <v>2.317</v>
      </c>
    </row>
    <row r="50">
      <c r="A50" s="39" t="s">
        <v>18</v>
      </c>
      <c r="B50" s="39" t="s">
        <v>415</v>
      </c>
      <c r="C50" s="41">
        <v>2017.0</v>
      </c>
      <c r="D50" s="41" t="s">
        <v>4</v>
      </c>
      <c r="E50" s="41" t="s">
        <v>17</v>
      </c>
      <c r="F50" s="41">
        <v>2.46</v>
      </c>
    </row>
    <row r="51">
      <c r="A51" s="39" t="s">
        <v>19</v>
      </c>
      <c r="B51" s="39" t="s">
        <v>416</v>
      </c>
      <c r="C51" s="41">
        <v>2017.0</v>
      </c>
      <c r="D51" s="41" t="s">
        <v>4</v>
      </c>
      <c r="E51" s="41" t="s">
        <v>17</v>
      </c>
      <c r="F51" s="41">
        <v>1.978</v>
      </c>
    </row>
    <row r="52">
      <c r="A52" s="39" t="s">
        <v>20</v>
      </c>
      <c r="B52" s="39" t="s">
        <v>417</v>
      </c>
      <c r="C52" s="41">
        <v>2017.0</v>
      </c>
      <c r="D52" s="41" t="s">
        <v>4</v>
      </c>
      <c r="E52" s="41" t="s">
        <v>17</v>
      </c>
      <c r="F52" s="41">
        <v>4.235</v>
      </c>
    </row>
    <row r="53">
      <c r="A53" s="39" t="s">
        <v>21</v>
      </c>
      <c r="B53" s="39" t="s">
        <v>419</v>
      </c>
      <c r="C53" s="41">
        <v>2017.0</v>
      </c>
      <c r="D53" s="41" t="s">
        <v>4</v>
      </c>
      <c r="E53" s="41" t="s">
        <v>17</v>
      </c>
      <c r="F53" s="41">
        <v>1.0</v>
      </c>
    </row>
    <row r="54">
      <c r="A54" s="39" t="s">
        <v>22</v>
      </c>
      <c r="B54" s="39" t="s">
        <v>420</v>
      </c>
      <c r="C54" s="41">
        <v>2017.0</v>
      </c>
      <c r="D54" s="41" t="s">
        <v>4</v>
      </c>
      <c r="E54" s="41" t="s">
        <v>17</v>
      </c>
      <c r="F54" s="41">
        <v>2.329</v>
      </c>
    </row>
    <row r="55">
      <c r="A55" s="39" t="s">
        <v>23</v>
      </c>
      <c r="B55" s="39" t="s">
        <v>421</v>
      </c>
      <c r="C55" s="41">
        <v>2017.0</v>
      </c>
      <c r="D55" s="41" t="s">
        <v>4</v>
      </c>
      <c r="E55" s="41" t="s">
        <v>17</v>
      </c>
      <c r="F55" s="41">
        <v>1.916</v>
      </c>
    </row>
    <row r="56">
      <c r="A56" s="39" t="s">
        <v>24</v>
      </c>
      <c r="B56" s="39" t="s">
        <v>422</v>
      </c>
      <c r="C56" s="41">
        <v>2017.0</v>
      </c>
      <c r="D56" s="41" t="s">
        <v>4</v>
      </c>
      <c r="E56" s="41" t="s">
        <v>17</v>
      </c>
      <c r="F56" s="41">
        <v>2.177</v>
      </c>
    </row>
    <row r="57">
      <c r="A57" s="39" t="s">
        <v>25</v>
      </c>
      <c r="B57" s="39" t="s">
        <v>423</v>
      </c>
      <c r="C57" s="41">
        <v>2017.0</v>
      </c>
      <c r="D57" s="41" t="s">
        <v>4</v>
      </c>
      <c r="E57" s="41" t="s">
        <v>17</v>
      </c>
      <c r="F57" s="41">
        <v>3.316</v>
      </c>
    </row>
    <row r="58">
      <c r="A58" s="39" t="s">
        <v>26</v>
      </c>
      <c r="B58" s="39" t="s">
        <v>424</v>
      </c>
      <c r="C58" s="41">
        <v>2017.0</v>
      </c>
      <c r="D58" s="41" t="s">
        <v>4</v>
      </c>
      <c r="E58" s="41" t="s">
        <v>17</v>
      </c>
      <c r="F58" s="41">
        <v>1.937</v>
      </c>
    </row>
    <row r="59">
      <c r="A59" s="39" t="s">
        <v>27</v>
      </c>
      <c r="B59" s="39" t="s">
        <v>426</v>
      </c>
      <c r="C59" s="41">
        <v>2017.0</v>
      </c>
      <c r="D59" s="41" t="s">
        <v>4</v>
      </c>
      <c r="E59" s="41" t="s">
        <v>17</v>
      </c>
      <c r="F59" s="41">
        <v>2.304</v>
      </c>
    </row>
    <row r="60">
      <c r="A60" s="39" t="s">
        <v>28</v>
      </c>
      <c r="B60" s="39" t="s">
        <v>425</v>
      </c>
      <c r="C60" s="41">
        <v>2017.0</v>
      </c>
      <c r="D60" s="41" t="s">
        <v>4</v>
      </c>
      <c r="E60" s="41" t="s">
        <v>17</v>
      </c>
      <c r="F60" s="41">
        <v>1.736</v>
      </c>
    </row>
    <row r="61">
      <c r="A61" s="39" t="s">
        <v>29</v>
      </c>
      <c r="B61" s="39" t="s">
        <v>427</v>
      </c>
      <c r="C61" s="41">
        <v>2017.0</v>
      </c>
      <c r="D61" s="41" t="s">
        <v>4</v>
      </c>
      <c r="E61" s="41" t="s">
        <v>17</v>
      </c>
      <c r="F61" s="41">
        <v>2.14</v>
      </c>
    </row>
    <row r="62">
      <c r="A62" s="39" t="s">
        <v>30</v>
      </c>
      <c r="B62" s="39" t="s">
        <v>428</v>
      </c>
      <c r="C62" s="41">
        <v>2017.0</v>
      </c>
      <c r="D62" s="41" t="s">
        <v>4</v>
      </c>
      <c r="E62" s="41" t="s">
        <v>17</v>
      </c>
      <c r="F62" s="41">
        <v>4.461</v>
      </c>
    </row>
    <row r="63">
      <c r="A63" s="39" t="s">
        <v>31</v>
      </c>
      <c r="B63" s="39" t="s">
        <v>429</v>
      </c>
      <c r="C63" s="41">
        <v>2017.0</v>
      </c>
      <c r="D63" s="41" t="s">
        <v>4</v>
      </c>
      <c r="E63" s="41" t="s">
        <v>17</v>
      </c>
      <c r="F63" s="41">
        <v>2.302</v>
      </c>
    </row>
    <row r="64">
      <c r="A64" s="39" t="s">
        <v>32</v>
      </c>
      <c r="B64" s="39" t="s">
        <v>430</v>
      </c>
      <c r="C64" s="41">
        <v>2017.0</v>
      </c>
      <c r="D64" s="41" t="s">
        <v>4</v>
      </c>
      <c r="E64" s="41" t="s">
        <v>17</v>
      </c>
      <c r="F64" s="41">
        <v>1.631</v>
      </c>
    </row>
    <row r="65">
      <c r="A65" s="39" t="s">
        <v>33</v>
      </c>
      <c r="B65" s="39" t="s">
        <v>431</v>
      </c>
      <c r="C65" s="41">
        <v>2017.0</v>
      </c>
      <c r="D65" s="41" t="s">
        <v>4</v>
      </c>
      <c r="E65" s="41" t="s">
        <v>17</v>
      </c>
      <c r="F65" s="41">
        <v>1.365</v>
      </c>
    </row>
    <row r="66">
      <c r="A66" s="39" t="s">
        <v>34</v>
      </c>
      <c r="B66" s="39" t="s">
        <v>432</v>
      </c>
      <c r="C66" s="41">
        <v>2017.0</v>
      </c>
      <c r="D66" s="41" t="s">
        <v>4</v>
      </c>
      <c r="E66" s="41" t="s">
        <v>17</v>
      </c>
      <c r="F66" s="41">
        <v>1.417</v>
      </c>
    </row>
    <row r="67">
      <c r="A67" s="39" t="s">
        <v>35</v>
      </c>
      <c r="B67" s="39" t="s">
        <v>433</v>
      </c>
      <c r="C67" s="41">
        <v>2017.0</v>
      </c>
      <c r="D67" s="41" t="s">
        <v>4</v>
      </c>
      <c r="E67" s="41" t="s">
        <v>17</v>
      </c>
      <c r="F67" s="41">
        <v>2.308</v>
      </c>
    </row>
    <row r="68">
      <c r="A68" s="40" t="s">
        <v>3</v>
      </c>
      <c r="B68" s="39" t="s">
        <v>418</v>
      </c>
      <c r="C68" s="41">
        <v>2018.0</v>
      </c>
      <c r="D68" s="41" t="s">
        <v>4</v>
      </c>
      <c r="E68" s="41" t="s">
        <v>17</v>
      </c>
      <c r="F68" s="54">
        <f>ROUND(AVERAGE(F69:F100), 1)</f>
        <v>2.9</v>
      </c>
    </row>
    <row r="69">
      <c r="A69" s="40" t="s">
        <v>4</v>
      </c>
      <c r="B69" s="39" t="s">
        <v>401</v>
      </c>
      <c r="C69" s="41">
        <v>2018.0</v>
      </c>
      <c r="D69" s="41" t="s">
        <v>4</v>
      </c>
      <c r="E69" s="41" t="s">
        <v>17</v>
      </c>
      <c r="F69" s="41">
        <v>4.396</v>
      </c>
    </row>
    <row r="70">
      <c r="A70" s="39" t="s">
        <v>5</v>
      </c>
      <c r="B70" s="39" t="s">
        <v>402</v>
      </c>
      <c r="C70" s="41">
        <v>2018.0</v>
      </c>
      <c r="D70" s="41" t="s">
        <v>4</v>
      </c>
      <c r="E70" s="41" t="s">
        <v>17</v>
      </c>
      <c r="F70" s="41">
        <v>4.66</v>
      </c>
    </row>
    <row r="71">
      <c r="A71" s="39" t="s">
        <v>6</v>
      </c>
      <c r="B71" s="39" t="s">
        <v>403</v>
      </c>
      <c r="C71" s="41">
        <v>2018.0</v>
      </c>
      <c r="D71" s="41" t="s">
        <v>4</v>
      </c>
      <c r="E71" s="41" t="s">
        <v>17</v>
      </c>
      <c r="F71" s="41">
        <v>4.249</v>
      </c>
    </row>
    <row r="72">
      <c r="A72" s="39" t="s">
        <v>7</v>
      </c>
      <c r="B72" s="39" t="s">
        <v>404</v>
      </c>
      <c r="C72" s="41">
        <v>2018.0</v>
      </c>
      <c r="D72" s="41" t="s">
        <v>4</v>
      </c>
      <c r="E72" s="41" t="s">
        <v>17</v>
      </c>
      <c r="F72" s="41">
        <v>1.117</v>
      </c>
    </row>
    <row r="73">
      <c r="A73" s="39" t="s">
        <v>8</v>
      </c>
      <c r="B73" s="39" t="s">
        <v>408</v>
      </c>
      <c r="C73" s="41">
        <v>2018.0</v>
      </c>
      <c r="D73" s="41" t="s">
        <v>4</v>
      </c>
      <c r="E73" s="41" t="s">
        <v>17</v>
      </c>
      <c r="F73" s="41">
        <v>2.242</v>
      </c>
    </row>
    <row r="74">
      <c r="A74" s="39" t="s">
        <v>9</v>
      </c>
      <c r="B74" s="39" t="s">
        <v>409</v>
      </c>
      <c r="C74" s="41">
        <v>2018.0</v>
      </c>
      <c r="D74" s="41" t="s">
        <v>4</v>
      </c>
      <c r="E74" s="41" t="s">
        <v>17</v>
      </c>
      <c r="F74" s="41">
        <v>3.146</v>
      </c>
    </row>
    <row r="75">
      <c r="A75" s="39" t="s">
        <v>10</v>
      </c>
      <c r="B75" s="39" t="s">
        <v>407</v>
      </c>
      <c r="C75" s="41">
        <v>2018.0</v>
      </c>
      <c r="D75" s="41" t="s">
        <v>4</v>
      </c>
      <c r="E75" s="41" t="s">
        <v>17</v>
      </c>
      <c r="F75" s="41">
        <v>1.468</v>
      </c>
    </row>
    <row r="76">
      <c r="A76" s="39" t="s">
        <v>11</v>
      </c>
      <c r="B76" s="39" t="s">
        <v>406</v>
      </c>
      <c r="C76" s="41">
        <v>2018.0</v>
      </c>
      <c r="D76" s="41" t="s">
        <v>4</v>
      </c>
      <c r="E76" s="41" t="s">
        <v>17</v>
      </c>
      <c r="F76" s="41">
        <v>2.544</v>
      </c>
    </row>
    <row r="77">
      <c r="A77" s="39" t="s">
        <v>12</v>
      </c>
      <c r="B77" s="39" t="s">
        <v>405</v>
      </c>
      <c r="C77" s="41">
        <v>2018.0</v>
      </c>
      <c r="D77" s="41" t="s">
        <v>4</v>
      </c>
      <c r="E77" s="41" t="s">
        <v>17</v>
      </c>
      <c r="F77" s="41">
        <v>5.0</v>
      </c>
    </row>
    <row r="78">
      <c r="A78" s="39" t="s">
        <v>13</v>
      </c>
      <c r="B78" s="39" t="s">
        <v>410</v>
      </c>
      <c r="C78" s="41">
        <v>2018.0</v>
      </c>
      <c r="D78" s="41" t="s">
        <v>4</v>
      </c>
      <c r="E78" s="41" t="s">
        <v>17</v>
      </c>
      <c r="F78" s="41">
        <v>2.902</v>
      </c>
    </row>
    <row r="79">
      <c r="A79" s="39" t="s">
        <v>14</v>
      </c>
      <c r="B79" s="39" t="s">
        <v>412</v>
      </c>
      <c r="C79" s="41">
        <v>2018.0</v>
      </c>
      <c r="D79" s="41" t="s">
        <v>4</v>
      </c>
      <c r="E79" s="41" t="s">
        <v>17</v>
      </c>
      <c r="F79" s="41">
        <v>3.927</v>
      </c>
    </row>
    <row r="80">
      <c r="A80" s="39" t="s">
        <v>15</v>
      </c>
      <c r="B80" s="39" t="s">
        <v>411</v>
      </c>
      <c r="C80" s="41">
        <v>2018.0</v>
      </c>
      <c r="D80" s="41" t="s">
        <v>4</v>
      </c>
      <c r="E80" s="41" t="s">
        <v>17</v>
      </c>
      <c r="F80" s="41">
        <v>2.644</v>
      </c>
    </row>
    <row r="81">
      <c r="A81" s="39" t="s">
        <v>16</v>
      </c>
      <c r="B81" s="39" t="s">
        <v>413</v>
      </c>
      <c r="C81" s="41">
        <v>2018.0</v>
      </c>
      <c r="D81" s="41" t="s">
        <v>4</v>
      </c>
      <c r="E81" s="41" t="s">
        <v>17</v>
      </c>
      <c r="F81" s="41">
        <v>2.833</v>
      </c>
    </row>
    <row r="82">
      <c r="A82" s="39" t="s">
        <v>17</v>
      </c>
      <c r="B82" s="39" t="s">
        <v>414</v>
      </c>
      <c r="C82" s="41">
        <v>2018.0</v>
      </c>
      <c r="D82" s="41" t="s">
        <v>4</v>
      </c>
      <c r="E82" s="41" t="s">
        <v>17</v>
      </c>
      <c r="F82" s="41">
        <v>2.876</v>
      </c>
    </row>
    <row r="83">
      <c r="A83" s="39" t="s">
        <v>18</v>
      </c>
      <c r="B83" s="39" t="s">
        <v>415</v>
      </c>
      <c r="C83" s="41">
        <v>2018.0</v>
      </c>
      <c r="D83" s="41" t="s">
        <v>4</v>
      </c>
      <c r="E83" s="41" t="s">
        <v>17</v>
      </c>
      <c r="F83" s="41">
        <v>4.8</v>
      </c>
    </row>
    <row r="84">
      <c r="A84" s="39" t="s">
        <v>19</v>
      </c>
      <c r="B84" s="39" t="s">
        <v>416</v>
      </c>
      <c r="C84" s="41">
        <v>2018.0</v>
      </c>
      <c r="D84" s="41" t="s">
        <v>4</v>
      </c>
      <c r="E84" s="41" t="s">
        <v>17</v>
      </c>
      <c r="F84" s="41">
        <v>2.247</v>
      </c>
    </row>
    <row r="85">
      <c r="A85" s="39" t="s">
        <v>20</v>
      </c>
      <c r="B85" s="39" t="s">
        <v>417</v>
      </c>
      <c r="C85" s="41">
        <v>2018.0</v>
      </c>
      <c r="D85" s="41" t="s">
        <v>4</v>
      </c>
      <c r="E85" s="41" t="s">
        <v>17</v>
      </c>
      <c r="F85" s="41">
        <v>4.247</v>
      </c>
    </row>
    <row r="86">
      <c r="A86" s="39" t="s">
        <v>21</v>
      </c>
      <c r="B86" s="39" t="s">
        <v>419</v>
      </c>
      <c r="C86" s="41">
        <v>2018.0</v>
      </c>
      <c r="D86" s="41" t="s">
        <v>4</v>
      </c>
      <c r="E86" s="41" t="s">
        <v>17</v>
      </c>
      <c r="F86" s="41">
        <v>1.0</v>
      </c>
    </row>
    <row r="87">
      <c r="A87" s="39" t="s">
        <v>22</v>
      </c>
      <c r="B87" s="39" t="s">
        <v>420</v>
      </c>
      <c r="C87" s="41">
        <v>2018.0</v>
      </c>
      <c r="D87" s="41" t="s">
        <v>4</v>
      </c>
      <c r="E87" s="41" t="s">
        <v>17</v>
      </c>
      <c r="F87" s="41">
        <v>2.557</v>
      </c>
    </row>
    <row r="88">
      <c r="A88" s="39" t="s">
        <v>23</v>
      </c>
      <c r="B88" s="39" t="s">
        <v>421</v>
      </c>
      <c r="C88" s="41">
        <v>2018.0</v>
      </c>
      <c r="D88" s="41" t="s">
        <v>4</v>
      </c>
      <c r="E88" s="41" t="s">
        <v>17</v>
      </c>
      <c r="F88" s="41">
        <v>2.084</v>
      </c>
    </row>
    <row r="89">
      <c r="A89" s="39" t="s">
        <v>24</v>
      </c>
      <c r="B89" s="39" t="s">
        <v>422</v>
      </c>
      <c r="C89" s="41">
        <v>2018.0</v>
      </c>
      <c r="D89" s="41" t="s">
        <v>4</v>
      </c>
      <c r="E89" s="41" t="s">
        <v>17</v>
      </c>
      <c r="F89" s="41">
        <v>2.382</v>
      </c>
    </row>
    <row r="90">
      <c r="A90" s="39" t="s">
        <v>25</v>
      </c>
      <c r="B90" s="39" t="s">
        <v>423</v>
      </c>
      <c r="C90" s="41">
        <v>2018.0</v>
      </c>
      <c r="D90" s="41" t="s">
        <v>4</v>
      </c>
      <c r="E90" s="41" t="s">
        <v>17</v>
      </c>
      <c r="F90" s="41">
        <v>4.527</v>
      </c>
    </row>
    <row r="91">
      <c r="A91" s="39" t="s">
        <v>26</v>
      </c>
      <c r="B91" s="39" t="s">
        <v>424</v>
      </c>
      <c r="C91" s="41">
        <v>2018.0</v>
      </c>
      <c r="D91" s="41" t="s">
        <v>4</v>
      </c>
      <c r="E91" s="41" t="s">
        <v>17</v>
      </c>
      <c r="F91" s="41">
        <v>2.978</v>
      </c>
    </row>
    <row r="92">
      <c r="A92" s="39" t="s">
        <v>27</v>
      </c>
      <c r="B92" s="39" t="s">
        <v>426</v>
      </c>
      <c r="C92" s="41">
        <v>2018.0</v>
      </c>
      <c r="D92" s="41" t="s">
        <v>4</v>
      </c>
      <c r="E92" s="41" t="s">
        <v>17</v>
      </c>
      <c r="F92" s="41">
        <v>3.236</v>
      </c>
    </row>
    <row r="93">
      <c r="A93" s="39" t="s">
        <v>28</v>
      </c>
      <c r="B93" s="39" t="s">
        <v>425</v>
      </c>
      <c r="C93" s="41">
        <v>2018.0</v>
      </c>
      <c r="D93" s="41" t="s">
        <v>4</v>
      </c>
      <c r="E93" s="41" t="s">
        <v>17</v>
      </c>
      <c r="F93" s="41">
        <v>1.981</v>
      </c>
    </row>
    <row r="94">
      <c r="A94" s="39" t="s">
        <v>29</v>
      </c>
      <c r="B94" s="39" t="s">
        <v>427</v>
      </c>
      <c r="C94" s="41">
        <v>2018.0</v>
      </c>
      <c r="D94" s="41" t="s">
        <v>4</v>
      </c>
      <c r="E94" s="41" t="s">
        <v>17</v>
      </c>
      <c r="F94" s="41">
        <v>1.89</v>
      </c>
    </row>
    <row r="95">
      <c r="A95" s="39" t="s">
        <v>30</v>
      </c>
      <c r="B95" s="39" t="s">
        <v>428</v>
      </c>
      <c r="C95" s="41">
        <v>2018.0</v>
      </c>
      <c r="D95" s="41" t="s">
        <v>4</v>
      </c>
      <c r="E95" s="41" t="s">
        <v>17</v>
      </c>
      <c r="F95" s="41">
        <v>4.769</v>
      </c>
    </row>
    <row r="96">
      <c r="A96" s="39" t="s">
        <v>31</v>
      </c>
      <c r="B96" s="39" t="s">
        <v>429</v>
      </c>
      <c r="C96" s="41">
        <v>2018.0</v>
      </c>
      <c r="D96" s="41" t="s">
        <v>4</v>
      </c>
      <c r="E96" s="41" t="s">
        <v>17</v>
      </c>
      <c r="F96" s="41">
        <v>2.659</v>
      </c>
    </row>
    <row r="97">
      <c r="A97" s="39" t="s">
        <v>32</v>
      </c>
      <c r="B97" s="39" t="s">
        <v>430</v>
      </c>
      <c r="C97" s="41">
        <v>2018.0</v>
      </c>
      <c r="D97" s="41" t="s">
        <v>4</v>
      </c>
      <c r="E97" s="41" t="s">
        <v>17</v>
      </c>
      <c r="F97" s="41">
        <v>1.848</v>
      </c>
    </row>
    <row r="98">
      <c r="A98" s="39" t="s">
        <v>33</v>
      </c>
      <c r="B98" s="39" t="s">
        <v>431</v>
      </c>
      <c r="C98" s="41">
        <v>2018.0</v>
      </c>
      <c r="D98" s="41" t="s">
        <v>4</v>
      </c>
      <c r="E98" s="41" t="s">
        <v>17</v>
      </c>
      <c r="F98" s="41">
        <v>1.587</v>
      </c>
    </row>
    <row r="99">
      <c r="A99" s="39" t="s">
        <v>34</v>
      </c>
      <c r="B99" s="39" t="s">
        <v>432</v>
      </c>
      <c r="C99" s="41">
        <v>2018.0</v>
      </c>
      <c r="D99" s="41" t="s">
        <v>4</v>
      </c>
      <c r="E99" s="41" t="s">
        <v>17</v>
      </c>
      <c r="F99" s="41">
        <v>1.329</v>
      </c>
    </row>
    <row r="100">
      <c r="A100" s="39" t="s">
        <v>35</v>
      </c>
      <c r="B100" s="39" t="s">
        <v>433</v>
      </c>
      <c r="C100" s="41">
        <v>2018.0</v>
      </c>
      <c r="D100" s="41" t="s">
        <v>4</v>
      </c>
      <c r="E100" s="41" t="s">
        <v>17</v>
      </c>
      <c r="F100" s="41">
        <v>2.332</v>
      </c>
    </row>
    <row r="101">
      <c r="A101" s="40" t="s">
        <v>3</v>
      </c>
      <c r="B101" s="39" t="s">
        <v>418</v>
      </c>
      <c r="C101" s="41">
        <v>2019.0</v>
      </c>
      <c r="D101" s="41" t="s">
        <v>4</v>
      </c>
      <c r="E101" s="41" t="s">
        <v>17</v>
      </c>
      <c r="F101" s="54">
        <f>ROUND(AVERAGE(F102:F133), 1)</f>
        <v>3.1</v>
      </c>
    </row>
    <row r="102">
      <c r="A102" s="40" t="s">
        <v>4</v>
      </c>
      <c r="B102" s="39" t="s">
        <v>401</v>
      </c>
      <c r="C102" s="41">
        <v>2019.0</v>
      </c>
      <c r="D102" s="41" t="s">
        <v>4</v>
      </c>
      <c r="E102" s="41" t="s">
        <v>17</v>
      </c>
      <c r="F102" s="41">
        <v>3.979</v>
      </c>
    </row>
    <row r="103">
      <c r="A103" s="39" t="s">
        <v>5</v>
      </c>
      <c r="B103" s="39" t="s">
        <v>402</v>
      </c>
      <c r="C103" s="41">
        <v>2019.0</v>
      </c>
      <c r="D103" s="41" t="s">
        <v>4</v>
      </c>
      <c r="E103" s="41" t="s">
        <v>17</v>
      </c>
      <c r="F103" s="41">
        <v>4.225</v>
      </c>
    </row>
    <row r="104">
      <c r="A104" s="39" t="s">
        <v>6</v>
      </c>
      <c r="B104" s="39" t="s">
        <v>403</v>
      </c>
      <c r="C104" s="41">
        <v>2019.0</v>
      </c>
      <c r="D104" s="41" t="s">
        <v>4</v>
      </c>
      <c r="E104" s="41" t="s">
        <v>17</v>
      </c>
      <c r="F104" s="41">
        <v>4.22</v>
      </c>
    </row>
    <row r="105">
      <c r="A105" s="39" t="s">
        <v>7</v>
      </c>
      <c r="B105" s="39" t="s">
        <v>404</v>
      </c>
      <c r="C105" s="41">
        <v>2019.0</v>
      </c>
      <c r="D105" s="41" t="s">
        <v>4</v>
      </c>
      <c r="E105" s="41" t="s">
        <v>17</v>
      </c>
      <c r="F105" s="41">
        <v>1.041</v>
      </c>
    </row>
    <row r="106">
      <c r="A106" s="39" t="s">
        <v>8</v>
      </c>
      <c r="B106" s="39" t="s">
        <v>408</v>
      </c>
      <c r="C106" s="41">
        <v>2019.0</v>
      </c>
      <c r="D106" s="41" t="s">
        <v>4</v>
      </c>
      <c r="E106" s="41" t="s">
        <v>17</v>
      </c>
      <c r="F106" s="41">
        <v>2.779</v>
      </c>
    </row>
    <row r="107">
      <c r="A107" s="39" t="s">
        <v>9</v>
      </c>
      <c r="B107" s="39" t="s">
        <v>409</v>
      </c>
      <c r="C107" s="41">
        <v>2019.0</v>
      </c>
      <c r="D107" s="41" t="s">
        <v>4</v>
      </c>
      <c r="E107" s="41" t="s">
        <v>17</v>
      </c>
      <c r="F107" s="41">
        <v>3.414</v>
      </c>
    </row>
    <row r="108">
      <c r="A108" s="39" t="s">
        <v>10</v>
      </c>
      <c r="B108" s="39" t="s">
        <v>407</v>
      </c>
      <c r="C108" s="41">
        <v>2019.0</v>
      </c>
      <c r="D108" s="41" t="s">
        <v>4</v>
      </c>
      <c r="E108" s="41" t="s">
        <v>17</v>
      </c>
      <c r="F108" s="41">
        <v>1.838</v>
      </c>
    </row>
    <row r="109">
      <c r="A109" s="39" t="s">
        <v>11</v>
      </c>
      <c r="B109" s="39" t="s">
        <v>406</v>
      </c>
      <c r="C109" s="41">
        <v>2019.0</v>
      </c>
      <c r="D109" s="41" t="s">
        <v>4</v>
      </c>
      <c r="E109" s="41" t="s">
        <v>17</v>
      </c>
      <c r="F109" s="41">
        <v>2.849</v>
      </c>
    </row>
    <row r="110">
      <c r="A110" s="39" t="s">
        <v>12</v>
      </c>
      <c r="B110" s="39" t="s">
        <v>405</v>
      </c>
      <c r="C110" s="41">
        <v>2019.0</v>
      </c>
      <c r="D110" s="41" t="s">
        <v>4</v>
      </c>
      <c r="E110" s="41" t="s">
        <v>17</v>
      </c>
      <c r="F110" s="41">
        <v>5.0</v>
      </c>
    </row>
    <row r="111">
      <c r="A111" s="39" t="s">
        <v>13</v>
      </c>
      <c r="B111" s="39" t="s">
        <v>410</v>
      </c>
      <c r="C111" s="41">
        <v>2019.0</v>
      </c>
      <c r="D111" s="41" t="s">
        <v>4</v>
      </c>
      <c r="E111" s="41" t="s">
        <v>17</v>
      </c>
      <c r="F111" s="41">
        <v>3.06</v>
      </c>
    </row>
    <row r="112">
      <c r="A112" s="39" t="s">
        <v>14</v>
      </c>
      <c r="B112" s="39" t="s">
        <v>412</v>
      </c>
      <c r="C112" s="41">
        <v>2019.0</v>
      </c>
      <c r="D112" s="41" t="s">
        <v>4</v>
      </c>
      <c r="E112" s="41" t="s">
        <v>17</v>
      </c>
      <c r="F112" s="41">
        <v>4.068</v>
      </c>
    </row>
    <row r="113">
      <c r="A113" s="39" t="s">
        <v>15</v>
      </c>
      <c r="B113" s="39" t="s">
        <v>411</v>
      </c>
      <c r="C113" s="41">
        <v>2019.0</v>
      </c>
      <c r="D113" s="41" t="s">
        <v>4</v>
      </c>
      <c r="E113" s="41" t="s">
        <v>17</v>
      </c>
      <c r="F113" s="41">
        <v>3.027</v>
      </c>
    </row>
    <row r="114">
      <c r="A114" s="39" t="s">
        <v>16</v>
      </c>
      <c r="B114" s="39" t="s">
        <v>413</v>
      </c>
      <c r="C114" s="41">
        <v>2019.0</v>
      </c>
      <c r="D114" s="41" t="s">
        <v>4</v>
      </c>
      <c r="E114" s="41" t="s">
        <v>17</v>
      </c>
      <c r="F114" s="41">
        <v>3.126</v>
      </c>
    </row>
    <row r="115">
      <c r="A115" s="39" t="s">
        <v>17</v>
      </c>
      <c r="B115" s="39" t="s">
        <v>414</v>
      </c>
      <c r="C115" s="41">
        <v>2019.0</v>
      </c>
      <c r="D115" s="41" t="s">
        <v>4</v>
      </c>
      <c r="E115" s="41" t="s">
        <v>17</v>
      </c>
      <c r="F115" s="41">
        <v>2.989</v>
      </c>
    </row>
    <row r="116">
      <c r="A116" s="39" t="s">
        <v>18</v>
      </c>
      <c r="B116" s="39" t="s">
        <v>415</v>
      </c>
      <c r="C116" s="41">
        <v>2019.0</v>
      </c>
      <c r="D116" s="41" t="s">
        <v>4</v>
      </c>
      <c r="E116" s="41" t="s">
        <v>17</v>
      </c>
      <c r="F116" s="41">
        <v>4.902</v>
      </c>
    </row>
    <row r="117">
      <c r="A117" s="39" t="s">
        <v>19</v>
      </c>
      <c r="B117" s="39" t="s">
        <v>416</v>
      </c>
      <c r="C117" s="41">
        <v>2019.0</v>
      </c>
      <c r="D117" s="41" t="s">
        <v>4</v>
      </c>
      <c r="E117" s="41" t="s">
        <v>17</v>
      </c>
      <c r="F117" s="41">
        <v>2.392</v>
      </c>
    </row>
    <row r="118">
      <c r="A118" s="39" t="s">
        <v>20</v>
      </c>
      <c r="B118" s="39" t="s">
        <v>417</v>
      </c>
      <c r="C118" s="41">
        <v>2019.0</v>
      </c>
      <c r="D118" s="41" t="s">
        <v>4</v>
      </c>
      <c r="E118" s="41" t="s">
        <v>17</v>
      </c>
      <c r="F118" s="41">
        <v>4.605</v>
      </c>
    </row>
    <row r="119">
      <c r="A119" s="39" t="s">
        <v>21</v>
      </c>
      <c r="B119" s="39" t="s">
        <v>419</v>
      </c>
      <c r="C119" s="41">
        <v>2019.0</v>
      </c>
      <c r="D119" s="41" t="s">
        <v>4</v>
      </c>
      <c r="E119" s="41" t="s">
        <v>17</v>
      </c>
      <c r="F119" s="41">
        <v>1.0</v>
      </c>
    </row>
    <row r="120">
      <c r="A120" s="39" t="s">
        <v>22</v>
      </c>
      <c r="B120" s="39" t="s">
        <v>420</v>
      </c>
      <c r="C120" s="41">
        <v>2019.0</v>
      </c>
      <c r="D120" s="41" t="s">
        <v>4</v>
      </c>
      <c r="E120" s="41" t="s">
        <v>17</v>
      </c>
      <c r="F120" s="41">
        <v>3.307</v>
      </c>
    </row>
    <row r="121">
      <c r="A121" s="39" t="s">
        <v>23</v>
      </c>
      <c r="B121" s="39" t="s">
        <v>421</v>
      </c>
      <c r="C121" s="41">
        <v>2019.0</v>
      </c>
      <c r="D121" s="41" t="s">
        <v>4</v>
      </c>
      <c r="E121" s="41" t="s">
        <v>17</v>
      </c>
      <c r="F121" s="41">
        <v>2.874</v>
      </c>
    </row>
    <row r="122">
      <c r="A122" s="39" t="s">
        <v>24</v>
      </c>
      <c r="B122" s="39" t="s">
        <v>422</v>
      </c>
      <c r="C122" s="41">
        <v>2019.0</v>
      </c>
      <c r="D122" s="41" t="s">
        <v>4</v>
      </c>
      <c r="E122" s="41" t="s">
        <v>17</v>
      </c>
      <c r="F122" s="41">
        <v>3.1</v>
      </c>
    </row>
    <row r="123">
      <c r="A123" s="39" t="s">
        <v>25</v>
      </c>
      <c r="B123" s="39" t="s">
        <v>423</v>
      </c>
      <c r="C123" s="41">
        <v>2019.0</v>
      </c>
      <c r="D123" s="41" t="s">
        <v>4</v>
      </c>
      <c r="E123" s="41" t="s">
        <v>17</v>
      </c>
      <c r="F123" s="41">
        <v>2.982</v>
      </c>
    </row>
    <row r="124">
      <c r="A124" s="39" t="s">
        <v>26</v>
      </c>
      <c r="B124" s="39" t="s">
        <v>424</v>
      </c>
      <c r="C124" s="41">
        <v>2019.0</v>
      </c>
      <c r="D124" s="41" t="s">
        <v>4</v>
      </c>
      <c r="E124" s="41" t="s">
        <v>17</v>
      </c>
      <c r="F124" s="41">
        <v>4.004</v>
      </c>
    </row>
    <row r="125">
      <c r="A125" s="39" t="s">
        <v>27</v>
      </c>
      <c r="B125" s="39" t="s">
        <v>426</v>
      </c>
      <c r="C125" s="41">
        <v>2019.0</v>
      </c>
      <c r="D125" s="41" t="s">
        <v>4</v>
      </c>
      <c r="E125" s="41" t="s">
        <v>17</v>
      </c>
      <c r="F125" s="41">
        <v>3.007</v>
      </c>
    </row>
    <row r="126">
      <c r="A126" s="39" t="s">
        <v>28</v>
      </c>
      <c r="B126" s="39" t="s">
        <v>425</v>
      </c>
      <c r="C126" s="41">
        <v>2019.0</v>
      </c>
      <c r="D126" s="41" t="s">
        <v>4</v>
      </c>
      <c r="E126" s="41" t="s">
        <v>17</v>
      </c>
      <c r="F126" s="41">
        <v>2.722</v>
      </c>
    </row>
    <row r="127">
      <c r="A127" s="39" t="s">
        <v>29</v>
      </c>
      <c r="B127" s="39" t="s">
        <v>427</v>
      </c>
      <c r="C127" s="41">
        <v>2019.0</v>
      </c>
      <c r="D127" s="41" t="s">
        <v>4</v>
      </c>
      <c r="E127" s="41" t="s">
        <v>17</v>
      </c>
      <c r="F127" s="41">
        <v>1.614</v>
      </c>
    </row>
    <row r="128">
      <c r="A128" s="39" t="s">
        <v>30</v>
      </c>
      <c r="B128" s="39" t="s">
        <v>428</v>
      </c>
      <c r="C128" s="41">
        <v>2019.0</v>
      </c>
      <c r="D128" s="41" t="s">
        <v>4</v>
      </c>
      <c r="E128" s="41" t="s">
        <v>17</v>
      </c>
      <c r="F128" s="41">
        <v>4.613</v>
      </c>
    </row>
    <row r="129">
      <c r="A129" s="39" t="s">
        <v>31</v>
      </c>
      <c r="B129" s="39" t="s">
        <v>429</v>
      </c>
      <c r="C129" s="41">
        <v>2019.0</v>
      </c>
      <c r="D129" s="41" t="s">
        <v>4</v>
      </c>
      <c r="E129" s="41" t="s">
        <v>17</v>
      </c>
      <c r="F129" s="41">
        <v>3.635</v>
      </c>
    </row>
    <row r="130">
      <c r="A130" s="39" t="s">
        <v>32</v>
      </c>
      <c r="B130" s="39" t="s">
        <v>430</v>
      </c>
      <c r="C130" s="41">
        <v>2019.0</v>
      </c>
      <c r="D130" s="41" t="s">
        <v>4</v>
      </c>
      <c r="E130" s="41" t="s">
        <v>17</v>
      </c>
      <c r="F130" s="41">
        <v>1.745</v>
      </c>
    </row>
    <row r="131">
      <c r="A131" s="39" t="s">
        <v>33</v>
      </c>
      <c r="B131" s="39" t="s">
        <v>431</v>
      </c>
      <c r="C131" s="41">
        <v>2019.0</v>
      </c>
      <c r="D131" s="41" t="s">
        <v>4</v>
      </c>
      <c r="E131" s="41" t="s">
        <v>17</v>
      </c>
      <c r="F131" s="41">
        <v>1.843</v>
      </c>
    </row>
    <row r="132">
      <c r="A132" s="39" t="s">
        <v>34</v>
      </c>
      <c r="B132" s="39" t="s">
        <v>432</v>
      </c>
      <c r="C132" s="41">
        <v>2019.0</v>
      </c>
      <c r="D132" s="41" t="s">
        <v>4</v>
      </c>
      <c r="E132" s="41" t="s">
        <v>17</v>
      </c>
      <c r="F132" s="41">
        <v>1.168</v>
      </c>
    </row>
    <row r="133">
      <c r="A133" s="39" t="s">
        <v>35</v>
      </c>
      <c r="B133" s="39" t="s">
        <v>433</v>
      </c>
      <c r="C133" s="41">
        <v>2019.0</v>
      </c>
      <c r="D133" s="41" t="s">
        <v>4</v>
      </c>
      <c r="E133" s="41" t="s">
        <v>17</v>
      </c>
      <c r="F133" s="41">
        <v>2.771</v>
      </c>
    </row>
    <row r="134">
      <c r="A134" s="40" t="s">
        <v>3</v>
      </c>
      <c r="B134" s="39" t="s">
        <v>418</v>
      </c>
      <c r="C134" s="41">
        <v>2020.0</v>
      </c>
      <c r="D134" s="41" t="s">
        <v>4</v>
      </c>
      <c r="E134" s="41" t="s">
        <v>17</v>
      </c>
      <c r="F134" s="54">
        <f>ROUND(AVERAGE(F135:F166), 1)</f>
        <v>3.2</v>
      </c>
    </row>
    <row r="135">
      <c r="A135" s="40" t="s">
        <v>4</v>
      </c>
      <c r="B135" s="39" t="s">
        <v>401</v>
      </c>
      <c r="C135" s="41">
        <v>2020.0</v>
      </c>
      <c r="D135" s="41" t="s">
        <v>4</v>
      </c>
      <c r="E135" s="41" t="s">
        <v>17</v>
      </c>
      <c r="F135" s="41">
        <v>3.948</v>
      </c>
    </row>
    <row r="136">
      <c r="A136" s="39" t="s">
        <v>5</v>
      </c>
      <c r="B136" s="39" t="s">
        <v>402</v>
      </c>
      <c r="C136" s="41">
        <v>2020.0</v>
      </c>
      <c r="D136" s="41" t="s">
        <v>4</v>
      </c>
      <c r="E136" s="41" t="s">
        <v>17</v>
      </c>
      <c r="F136" s="41">
        <v>4.206</v>
      </c>
    </row>
    <row r="137">
      <c r="A137" s="39" t="s">
        <v>6</v>
      </c>
      <c r="B137" s="39" t="s">
        <v>403</v>
      </c>
      <c r="C137" s="41">
        <v>2020.0</v>
      </c>
      <c r="D137" s="41" t="s">
        <v>4</v>
      </c>
      <c r="E137" s="41" t="s">
        <v>17</v>
      </c>
      <c r="F137" s="41">
        <v>4.107</v>
      </c>
    </row>
    <row r="138">
      <c r="A138" s="39" t="s">
        <v>7</v>
      </c>
      <c r="B138" s="39" t="s">
        <v>404</v>
      </c>
      <c r="C138" s="41">
        <v>2020.0</v>
      </c>
      <c r="D138" s="41" t="s">
        <v>4</v>
      </c>
      <c r="E138" s="41" t="s">
        <v>17</v>
      </c>
      <c r="F138" s="41">
        <v>1.299</v>
      </c>
    </row>
    <row r="139">
      <c r="A139" s="39" t="s">
        <v>8</v>
      </c>
      <c r="B139" s="39" t="s">
        <v>408</v>
      </c>
      <c r="C139" s="41">
        <v>2020.0</v>
      </c>
      <c r="D139" s="41" t="s">
        <v>4</v>
      </c>
      <c r="E139" s="41" t="s">
        <v>17</v>
      </c>
      <c r="F139" s="41">
        <v>2.776</v>
      </c>
    </row>
    <row r="140">
      <c r="A140" s="39" t="s">
        <v>9</v>
      </c>
      <c r="B140" s="39" t="s">
        <v>409</v>
      </c>
      <c r="C140" s="41">
        <v>2020.0</v>
      </c>
      <c r="D140" s="41" t="s">
        <v>4</v>
      </c>
      <c r="E140" s="41" t="s">
        <v>17</v>
      </c>
      <c r="F140" s="41">
        <v>3.452</v>
      </c>
    </row>
    <row r="141">
      <c r="A141" s="39" t="s">
        <v>10</v>
      </c>
      <c r="B141" s="39" t="s">
        <v>407</v>
      </c>
      <c r="C141" s="41">
        <v>2020.0</v>
      </c>
      <c r="D141" s="41" t="s">
        <v>4</v>
      </c>
      <c r="E141" s="41" t="s">
        <v>17</v>
      </c>
      <c r="F141" s="41">
        <v>1.823</v>
      </c>
    </row>
    <row r="142">
      <c r="A142" s="39" t="s">
        <v>11</v>
      </c>
      <c r="B142" s="39" t="s">
        <v>406</v>
      </c>
      <c r="C142" s="41">
        <v>2020.0</v>
      </c>
      <c r="D142" s="41" t="s">
        <v>4</v>
      </c>
      <c r="E142" s="41" t="s">
        <v>17</v>
      </c>
      <c r="F142" s="41">
        <v>3.052</v>
      </c>
    </row>
    <row r="143">
      <c r="A143" s="39" t="s">
        <v>12</v>
      </c>
      <c r="B143" s="39" t="s">
        <v>405</v>
      </c>
      <c r="C143" s="41">
        <v>2020.0</v>
      </c>
      <c r="D143" s="41" t="s">
        <v>4</v>
      </c>
      <c r="E143" s="41" t="s">
        <v>17</v>
      </c>
      <c r="F143" s="41">
        <v>5.0</v>
      </c>
    </row>
    <row r="144">
      <c r="A144" s="39" t="s">
        <v>13</v>
      </c>
      <c r="B144" s="39" t="s">
        <v>410</v>
      </c>
      <c r="C144" s="41">
        <v>2020.0</v>
      </c>
      <c r="D144" s="41" t="s">
        <v>4</v>
      </c>
      <c r="E144" s="41" t="s">
        <v>17</v>
      </c>
      <c r="F144" s="41">
        <v>3.115</v>
      </c>
    </row>
    <row r="145">
      <c r="A145" s="39" t="s">
        <v>14</v>
      </c>
      <c r="B145" s="39" t="s">
        <v>412</v>
      </c>
      <c r="C145" s="41">
        <v>2020.0</v>
      </c>
      <c r="D145" s="41" t="s">
        <v>4</v>
      </c>
      <c r="E145" s="41" t="s">
        <v>17</v>
      </c>
      <c r="F145" s="41">
        <v>4.252</v>
      </c>
    </row>
    <row r="146">
      <c r="A146" s="39" t="s">
        <v>15</v>
      </c>
      <c r="B146" s="39" t="s">
        <v>411</v>
      </c>
      <c r="C146" s="41">
        <v>2020.0</v>
      </c>
      <c r="D146" s="41" t="s">
        <v>4</v>
      </c>
      <c r="E146" s="41" t="s">
        <v>17</v>
      </c>
      <c r="F146" s="41">
        <v>2.845</v>
      </c>
    </row>
    <row r="147">
      <c r="A147" s="39" t="s">
        <v>16</v>
      </c>
      <c r="B147" s="39" t="s">
        <v>413</v>
      </c>
      <c r="C147" s="41">
        <v>2020.0</v>
      </c>
      <c r="D147" s="41" t="s">
        <v>4</v>
      </c>
      <c r="E147" s="41" t="s">
        <v>17</v>
      </c>
      <c r="F147" s="41">
        <v>3.423</v>
      </c>
    </row>
    <row r="148">
      <c r="A148" s="39" t="s">
        <v>17</v>
      </c>
      <c r="B148" s="39" t="s">
        <v>414</v>
      </c>
      <c r="C148" s="41">
        <v>2020.0</v>
      </c>
      <c r="D148" s="41" t="s">
        <v>4</v>
      </c>
      <c r="E148" s="41" t="s">
        <v>17</v>
      </c>
      <c r="F148" s="41">
        <v>3.795</v>
      </c>
    </row>
    <row r="149">
      <c r="A149" s="39" t="s">
        <v>18</v>
      </c>
      <c r="B149" s="39" t="s">
        <v>415</v>
      </c>
      <c r="C149" s="41">
        <v>2020.0</v>
      </c>
      <c r="D149" s="41" t="s">
        <v>4</v>
      </c>
      <c r="E149" s="41" t="s">
        <v>17</v>
      </c>
      <c r="F149" s="41">
        <v>5.0</v>
      </c>
    </row>
    <row r="150">
      <c r="A150" s="39" t="s">
        <v>19</v>
      </c>
      <c r="B150" s="39" t="s">
        <v>416</v>
      </c>
      <c r="C150" s="41">
        <v>2020.0</v>
      </c>
      <c r="D150" s="41" t="s">
        <v>4</v>
      </c>
      <c r="E150" s="41" t="s">
        <v>17</v>
      </c>
      <c r="F150" s="41">
        <v>2.453</v>
      </c>
    </row>
    <row r="151">
      <c r="A151" s="39" t="s">
        <v>20</v>
      </c>
      <c r="B151" s="39" t="s">
        <v>417</v>
      </c>
      <c r="C151" s="41">
        <v>2020.0</v>
      </c>
      <c r="D151" s="41" t="s">
        <v>4</v>
      </c>
      <c r="E151" s="41" t="s">
        <v>17</v>
      </c>
      <c r="F151" s="41">
        <v>3.871</v>
      </c>
    </row>
    <row r="152">
      <c r="A152" s="39" t="s">
        <v>21</v>
      </c>
      <c r="B152" s="39" t="s">
        <v>419</v>
      </c>
      <c r="C152" s="41">
        <v>2020.0</v>
      </c>
      <c r="D152" s="41" t="s">
        <v>4</v>
      </c>
      <c r="E152" s="41" t="s">
        <v>17</v>
      </c>
      <c r="F152" s="41">
        <v>1.308</v>
      </c>
    </row>
    <row r="153">
      <c r="A153" s="39" t="s">
        <v>22</v>
      </c>
      <c r="B153" s="39" t="s">
        <v>420</v>
      </c>
      <c r="C153" s="41">
        <v>2020.0</v>
      </c>
      <c r="D153" s="41" t="s">
        <v>4</v>
      </c>
      <c r="E153" s="41" t="s">
        <v>17</v>
      </c>
      <c r="F153" s="41">
        <v>3.086</v>
      </c>
    </row>
    <row r="154">
      <c r="A154" s="39" t="s">
        <v>23</v>
      </c>
      <c r="B154" s="39" t="s">
        <v>421</v>
      </c>
      <c r="C154" s="41">
        <v>2020.0</v>
      </c>
      <c r="D154" s="41" t="s">
        <v>4</v>
      </c>
      <c r="E154" s="41" t="s">
        <v>17</v>
      </c>
      <c r="F154" s="41">
        <v>3.049</v>
      </c>
    </row>
    <row r="155">
      <c r="A155" s="39" t="s">
        <v>24</v>
      </c>
      <c r="B155" s="39" t="s">
        <v>422</v>
      </c>
      <c r="C155" s="41">
        <v>2020.0</v>
      </c>
      <c r="D155" s="41" t="s">
        <v>4</v>
      </c>
      <c r="E155" s="41" t="s">
        <v>17</v>
      </c>
      <c r="F155" s="41">
        <v>3.599</v>
      </c>
    </row>
    <row r="156">
      <c r="A156" s="39" t="s">
        <v>25</v>
      </c>
      <c r="B156" s="39" t="s">
        <v>423</v>
      </c>
      <c r="C156" s="41">
        <v>2020.0</v>
      </c>
      <c r="D156" s="41" t="s">
        <v>4</v>
      </c>
      <c r="E156" s="41" t="s">
        <v>17</v>
      </c>
      <c r="F156" s="41">
        <v>3.425</v>
      </c>
    </row>
    <row r="157">
      <c r="A157" s="39" t="s">
        <v>26</v>
      </c>
      <c r="B157" s="39" t="s">
        <v>424</v>
      </c>
      <c r="C157" s="41">
        <v>2020.0</v>
      </c>
      <c r="D157" s="41" t="s">
        <v>4</v>
      </c>
      <c r="E157" s="41" t="s">
        <v>17</v>
      </c>
      <c r="F157" s="41">
        <v>5.0</v>
      </c>
    </row>
    <row r="158">
      <c r="A158" s="39" t="s">
        <v>27</v>
      </c>
      <c r="B158" s="39" t="s">
        <v>426</v>
      </c>
      <c r="C158" s="41">
        <v>2020.0</v>
      </c>
      <c r="D158" s="41" t="s">
        <v>4</v>
      </c>
      <c r="E158" s="41" t="s">
        <v>17</v>
      </c>
      <c r="F158" s="41">
        <v>3.623</v>
      </c>
    </row>
    <row r="159">
      <c r="A159" s="39" t="s">
        <v>28</v>
      </c>
      <c r="B159" s="39" t="s">
        <v>425</v>
      </c>
      <c r="C159" s="41">
        <v>2020.0</v>
      </c>
      <c r="D159" s="41" t="s">
        <v>4</v>
      </c>
      <c r="E159" s="41" t="s">
        <v>17</v>
      </c>
      <c r="F159" s="41">
        <v>2.917</v>
      </c>
    </row>
    <row r="160">
      <c r="A160" s="39" t="s">
        <v>29</v>
      </c>
      <c r="B160" s="39" t="s">
        <v>427</v>
      </c>
      <c r="C160" s="41">
        <v>2020.0</v>
      </c>
      <c r="D160" s="41" t="s">
        <v>4</v>
      </c>
      <c r="E160" s="41" t="s">
        <v>17</v>
      </c>
      <c r="F160" s="41">
        <v>2.008</v>
      </c>
    </row>
    <row r="161">
      <c r="A161" s="39" t="s">
        <v>30</v>
      </c>
      <c r="B161" s="39" t="s">
        <v>428</v>
      </c>
      <c r="C161" s="41">
        <v>2020.0</v>
      </c>
      <c r="D161" s="41" t="s">
        <v>4</v>
      </c>
      <c r="E161" s="41" t="s">
        <v>17</v>
      </c>
      <c r="F161" s="41">
        <v>4.993</v>
      </c>
    </row>
    <row r="162">
      <c r="A162" s="39" t="s">
        <v>31</v>
      </c>
      <c r="B162" s="39" t="s">
        <v>429</v>
      </c>
      <c r="C162" s="41">
        <v>2020.0</v>
      </c>
      <c r="D162" s="41" t="s">
        <v>4</v>
      </c>
      <c r="E162" s="41" t="s">
        <v>17</v>
      </c>
      <c r="F162" s="41">
        <v>3.67</v>
      </c>
    </row>
    <row r="163">
      <c r="A163" s="39" t="s">
        <v>32</v>
      </c>
      <c r="B163" s="39" t="s">
        <v>430</v>
      </c>
      <c r="C163" s="41">
        <v>2020.0</v>
      </c>
      <c r="D163" s="41" t="s">
        <v>4</v>
      </c>
      <c r="E163" s="41" t="s">
        <v>17</v>
      </c>
      <c r="F163" s="41">
        <v>1.428</v>
      </c>
    </row>
    <row r="164">
      <c r="A164" s="39" t="s">
        <v>33</v>
      </c>
      <c r="B164" s="39" t="s">
        <v>431</v>
      </c>
      <c r="C164" s="41">
        <v>2020.0</v>
      </c>
      <c r="D164" s="41" t="s">
        <v>4</v>
      </c>
      <c r="E164" s="41" t="s">
        <v>17</v>
      </c>
      <c r="F164" s="41">
        <v>1.995</v>
      </c>
    </row>
    <row r="165">
      <c r="A165" s="39" t="s">
        <v>34</v>
      </c>
      <c r="B165" s="39" t="s">
        <v>432</v>
      </c>
      <c r="C165" s="41">
        <v>2020.0</v>
      </c>
      <c r="D165" s="41" t="s">
        <v>4</v>
      </c>
      <c r="E165" s="41" t="s">
        <v>17</v>
      </c>
      <c r="F165" s="41">
        <v>1.322</v>
      </c>
    </row>
    <row r="166">
      <c r="A166" s="39" t="s">
        <v>35</v>
      </c>
      <c r="B166" s="39" t="s">
        <v>433</v>
      </c>
      <c r="C166" s="41">
        <v>2020.0</v>
      </c>
      <c r="D166" s="41" t="s">
        <v>4</v>
      </c>
      <c r="E166" s="41" t="s">
        <v>17</v>
      </c>
      <c r="F166" s="41">
        <v>3.041</v>
      </c>
    </row>
    <row r="167">
      <c r="A167" s="40" t="s">
        <v>3</v>
      </c>
      <c r="B167" s="39" t="s">
        <v>418</v>
      </c>
      <c r="C167" s="41">
        <v>2021.0</v>
      </c>
      <c r="D167" s="41" t="s">
        <v>4</v>
      </c>
      <c r="E167" s="41" t="s">
        <v>17</v>
      </c>
      <c r="F167" s="54">
        <f>ROUND(AVERAGE(F168:F199), 1)</f>
        <v>2.6</v>
      </c>
    </row>
    <row r="168">
      <c r="A168" s="40" t="s">
        <v>4</v>
      </c>
      <c r="B168" s="39" t="s">
        <v>401</v>
      </c>
      <c r="C168" s="41">
        <v>2021.0</v>
      </c>
      <c r="D168" s="41" t="s">
        <v>4</v>
      </c>
      <c r="E168" s="41" t="s">
        <v>17</v>
      </c>
      <c r="F168" s="41">
        <v>3.167</v>
      </c>
    </row>
    <row r="169">
      <c r="A169" s="39" t="s">
        <v>5</v>
      </c>
      <c r="B169" s="39" t="s">
        <v>402</v>
      </c>
      <c r="C169" s="41">
        <v>2021.0</v>
      </c>
      <c r="D169" s="41" t="s">
        <v>4</v>
      </c>
      <c r="E169" s="41" t="s">
        <v>17</v>
      </c>
      <c r="F169" s="41">
        <v>3.296</v>
      </c>
    </row>
    <row r="170">
      <c r="A170" s="39" t="s">
        <v>6</v>
      </c>
      <c r="B170" s="39" t="s">
        <v>403</v>
      </c>
      <c r="C170" s="41">
        <v>2021.0</v>
      </c>
      <c r="D170" s="41" t="s">
        <v>4</v>
      </c>
      <c r="E170" s="41" t="s">
        <v>17</v>
      </c>
      <c r="F170" s="41">
        <v>1.274</v>
      </c>
    </row>
    <row r="171">
      <c r="A171" s="39" t="s">
        <v>7</v>
      </c>
      <c r="B171" s="39" t="s">
        <v>404</v>
      </c>
      <c r="C171" s="41">
        <v>2021.0</v>
      </c>
      <c r="D171" s="41" t="s">
        <v>4</v>
      </c>
      <c r="E171" s="41" t="s">
        <v>17</v>
      </c>
      <c r="F171" s="41">
        <v>1.223</v>
      </c>
    </row>
    <row r="172">
      <c r="A172" s="39" t="s">
        <v>8</v>
      </c>
      <c r="B172" s="39" t="s">
        <v>408</v>
      </c>
      <c r="C172" s="41">
        <v>2021.0</v>
      </c>
      <c r="D172" s="41" t="s">
        <v>4</v>
      </c>
      <c r="E172" s="41" t="s">
        <v>17</v>
      </c>
      <c r="F172" s="41">
        <v>2.274</v>
      </c>
    </row>
    <row r="173">
      <c r="A173" s="39" t="s">
        <v>9</v>
      </c>
      <c r="B173" s="39" t="s">
        <v>409</v>
      </c>
      <c r="C173" s="41">
        <v>2021.0</v>
      </c>
      <c r="D173" s="41" t="s">
        <v>4</v>
      </c>
      <c r="E173" s="41" t="s">
        <v>17</v>
      </c>
      <c r="F173" s="41">
        <v>3.344</v>
      </c>
    </row>
    <row r="174">
      <c r="A174" s="39" t="s">
        <v>10</v>
      </c>
      <c r="B174" s="39" t="s">
        <v>407</v>
      </c>
      <c r="C174" s="41">
        <v>2021.0</v>
      </c>
      <c r="D174" s="41" t="s">
        <v>4</v>
      </c>
      <c r="E174" s="41" t="s">
        <v>17</v>
      </c>
      <c r="F174" s="41">
        <v>1.444</v>
      </c>
    </row>
    <row r="175">
      <c r="A175" s="39" t="s">
        <v>11</v>
      </c>
      <c r="B175" s="39" t="s">
        <v>406</v>
      </c>
      <c r="C175" s="41">
        <v>2021.0</v>
      </c>
      <c r="D175" s="41" t="s">
        <v>4</v>
      </c>
      <c r="E175" s="41" t="s">
        <v>17</v>
      </c>
      <c r="F175" s="41">
        <v>2.641</v>
      </c>
    </row>
    <row r="176">
      <c r="A176" s="39" t="s">
        <v>12</v>
      </c>
      <c r="B176" s="39" t="s">
        <v>405</v>
      </c>
      <c r="C176" s="41">
        <v>2021.0</v>
      </c>
      <c r="D176" s="41" t="s">
        <v>4</v>
      </c>
      <c r="E176" s="41" t="s">
        <v>17</v>
      </c>
      <c r="F176" s="41">
        <v>4.107</v>
      </c>
    </row>
    <row r="177">
      <c r="A177" s="39" t="s">
        <v>13</v>
      </c>
      <c r="B177" s="39" t="s">
        <v>410</v>
      </c>
      <c r="C177" s="41">
        <v>2021.0</v>
      </c>
      <c r="D177" s="41" t="s">
        <v>4</v>
      </c>
      <c r="E177" s="41" t="s">
        <v>17</v>
      </c>
      <c r="F177" s="41">
        <v>2.463</v>
      </c>
    </row>
    <row r="178">
      <c r="A178" s="39" t="s">
        <v>14</v>
      </c>
      <c r="B178" s="39" t="s">
        <v>412</v>
      </c>
      <c r="C178" s="41">
        <v>2021.0</v>
      </c>
      <c r="D178" s="41" t="s">
        <v>4</v>
      </c>
      <c r="E178" s="41" t="s">
        <v>17</v>
      </c>
      <c r="F178" s="41">
        <v>3.313</v>
      </c>
    </row>
    <row r="179">
      <c r="A179" s="39" t="s">
        <v>15</v>
      </c>
      <c r="B179" s="39" t="s">
        <v>411</v>
      </c>
      <c r="C179" s="41">
        <v>2021.0</v>
      </c>
      <c r="D179" s="41" t="s">
        <v>4</v>
      </c>
      <c r="E179" s="41" t="s">
        <v>17</v>
      </c>
      <c r="F179" s="41">
        <v>2.308</v>
      </c>
    </row>
    <row r="180">
      <c r="A180" s="39" t="s">
        <v>16</v>
      </c>
      <c r="B180" s="39" t="s">
        <v>413</v>
      </c>
      <c r="C180" s="41">
        <v>2021.0</v>
      </c>
      <c r="D180" s="41" t="s">
        <v>4</v>
      </c>
      <c r="E180" s="41" t="s">
        <v>17</v>
      </c>
      <c r="F180" s="41">
        <v>2.732</v>
      </c>
    </row>
    <row r="181">
      <c r="A181" s="39" t="s">
        <v>17</v>
      </c>
      <c r="B181" s="39" t="s">
        <v>414</v>
      </c>
      <c r="C181" s="41">
        <v>2021.0</v>
      </c>
      <c r="D181" s="41" t="s">
        <v>4</v>
      </c>
      <c r="E181" s="41" t="s">
        <v>17</v>
      </c>
      <c r="F181" s="41">
        <v>2.916</v>
      </c>
    </row>
    <row r="182">
      <c r="A182" s="39" t="s">
        <v>18</v>
      </c>
      <c r="B182" s="39" t="s">
        <v>415</v>
      </c>
      <c r="C182" s="41">
        <v>2021.0</v>
      </c>
      <c r="D182" s="41" t="s">
        <v>4</v>
      </c>
      <c r="E182" s="41" t="s">
        <v>17</v>
      </c>
      <c r="F182" s="41">
        <v>4.783</v>
      </c>
    </row>
    <row r="183">
      <c r="A183" s="39" t="s">
        <v>19</v>
      </c>
      <c r="B183" s="39" t="s">
        <v>416</v>
      </c>
      <c r="C183" s="41">
        <v>2021.0</v>
      </c>
      <c r="D183" s="41" t="s">
        <v>4</v>
      </c>
      <c r="E183" s="41" t="s">
        <v>17</v>
      </c>
      <c r="F183" s="41">
        <v>2.225</v>
      </c>
    </row>
    <row r="184">
      <c r="A184" s="39" t="s">
        <v>20</v>
      </c>
      <c r="B184" s="39" t="s">
        <v>417</v>
      </c>
      <c r="C184" s="41">
        <v>2021.0</v>
      </c>
      <c r="D184" s="41" t="s">
        <v>4</v>
      </c>
      <c r="E184" s="41" t="s">
        <v>17</v>
      </c>
      <c r="F184" s="41">
        <v>3.344</v>
      </c>
    </row>
    <row r="185">
      <c r="A185" s="39" t="s">
        <v>21</v>
      </c>
      <c r="B185" s="39" t="s">
        <v>419</v>
      </c>
      <c r="C185" s="41">
        <v>2021.0</v>
      </c>
      <c r="D185" s="41" t="s">
        <v>4</v>
      </c>
      <c r="E185" s="41" t="s">
        <v>17</v>
      </c>
      <c r="F185" s="41">
        <v>1.266</v>
      </c>
    </row>
    <row r="186">
      <c r="A186" s="39" t="s">
        <v>22</v>
      </c>
      <c r="B186" s="39" t="s">
        <v>420</v>
      </c>
      <c r="C186" s="41">
        <v>2021.0</v>
      </c>
      <c r="D186" s="41" t="s">
        <v>4</v>
      </c>
      <c r="E186" s="41" t="s">
        <v>17</v>
      </c>
      <c r="F186" s="41">
        <v>2.727</v>
      </c>
    </row>
    <row r="187">
      <c r="A187" s="39" t="s">
        <v>23</v>
      </c>
      <c r="B187" s="39" t="s">
        <v>421</v>
      </c>
      <c r="C187" s="41">
        <v>2021.0</v>
      </c>
      <c r="D187" s="41" t="s">
        <v>4</v>
      </c>
      <c r="E187" s="41" t="s">
        <v>17</v>
      </c>
      <c r="F187" s="41">
        <v>2.55</v>
      </c>
    </row>
    <row r="188">
      <c r="A188" s="39" t="s">
        <v>24</v>
      </c>
      <c r="B188" s="39" t="s">
        <v>422</v>
      </c>
      <c r="C188" s="41">
        <v>2021.0</v>
      </c>
      <c r="D188" s="41" t="s">
        <v>4</v>
      </c>
      <c r="E188" s="41" t="s">
        <v>17</v>
      </c>
      <c r="F188" s="41">
        <v>2.654</v>
      </c>
    </row>
    <row r="189">
      <c r="A189" s="39" t="s">
        <v>25</v>
      </c>
      <c r="B189" s="39" t="s">
        <v>423</v>
      </c>
      <c r="C189" s="41">
        <v>2021.0</v>
      </c>
      <c r="D189" s="41" t="s">
        <v>4</v>
      </c>
      <c r="E189" s="41" t="s">
        <v>17</v>
      </c>
      <c r="F189" s="41">
        <v>3.013</v>
      </c>
    </row>
    <row r="190">
      <c r="A190" s="39" t="s">
        <v>26</v>
      </c>
      <c r="B190" s="39" t="s">
        <v>424</v>
      </c>
      <c r="C190" s="41">
        <v>2021.0</v>
      </c>
      <c r="D190" s="41" t="s">
        <v>4</v>
      </c>
      <c r="E190" s="41" t="s">
        <v>17</v>
      </c>
      <c r="F190" s="41">
        <v>3.944</v>
      </c>
    </row>
    <row r="191">
      <c r="A191" s="39" t="s">
        <v>27</v>
      </c>
      <c r="B191" s="39" t="s">
        <v>426</v>
      </c>
      <c r="C191" s="41">
        <v>2021.0</v>
      </c>
      <c r="D191" s="41" t="s">
        <v>4</v>
      </c>
      <c r="E191" s="41" t="s">
        <v>17</v>
      </c>
      <c r="F191" s="41">
        <v>2.963</v>
      </c>
    </row>
    <row r="192">
      <c r="A192" s="39" t="s">
        <v>28</v>
      </c>
      <c r="B192" s="39" t="s">
        <v>425</v>
      </c>
      <c r="C192" s="41">
        <v>2021.0</v>
      </c>
      <c r="D192" s="41" t="s">
        <v>4</v>
      </c>
      <c r="E192" s="41" t="s">
        <v>17</v>
      </c>
      <c r="F192" s="41">
        <v>2.595</v>
      </c>
    </row>
    <row r="193">
      <c r="A193" s="39" t="s">
        <v>29</v>
      </c>
      <c r="B193" s="39" t="s">
        <v>427</v>
      </c>
      <c r="C193" s="41">
        <v>2021.0</v>
      </c>
      <c r="D193" s="41" t="s">
        <v>4</v>
      </c>
      <c r="E193" s="41" t="s">
        <v>17</v>
      </c>
      <c r="F193" s="41">
        <v>2.28</v>
      </c>
    </row>
    <row r="194">
      <c r="A194" s="39" t="s">
        <v>30</v>
      </c>
      <c r="B194" s="39" t="s">
        <v>428</v>
      </c>
      <c r="C194" s="41">
        <v>2021.0</v>
      </c>
      <c r="D194" s="41" t="s">
        <v>4</v>
      </c>
      <c r="E194" s="41" t="s">
        <v>17</v>
      </c>
      <c r="F194" s="41">
        <v>3.36</v>
      </c>
    </row>
    <row r="195">
      <c r="A195" s="39" t="s">
        <v>31</v>
      </c>
      <c r="B195" s="39" t="s">
        <v>429</v>
      </c>
      <c r="C195" s="41">
        <v>2021.0</v>
      </c>
      <c r="D195" s="41" t="s">
        <v>4</v>
      </c>
      <c r="E195" s="41" t="s">
        <v>17</v>
      </c>
      <c r="F195" s="41">
        <v>2.783</v>
      </c>
    </row>
    <row r="196">
      <c r="A196" s="39" t="s">
        <v>32</v>
      </c>
      <c r="B196" s="39" t="s">
        <v>430</v>
      </c>
      <c r="C196" s="41">
        <v>2021.0</v>
      </c>
      <c r="D196" s="41" t="s">
        <v>4</v>
      </c>
      <c r="E196" s="41" t="s">
        <v>17</v>
      </c>
      <c r="F196" s="41">
        <v>1.305</v>
      </c>
    </row>
    <row r="197">
      <c r="A197" s="39" t="s">
        <v>33</v>
      </c>
      <c r="B197" s="39" t="s">
        <v>431</v>
      </c>
      <c r="C197" s="41">
        <v>2021.0</v>
      </c>
      <c r="D197" s="41" t="s">
        <v>4</v>
      </c>
      <c r="E197" s="41" t="s">
        <v>17</v>
      </c>
      <c r="F197" s="41">
        <v>2.178</v>
      </c>
    </row>
    <row r="198">
      <c r="A198" s="39" t="s">
        <v>34</v>
      </c>
      <c r="B198" s="39" t="s">
        <v>432</v>
      </c>
      <c r="C198" s="41">
        <v>2021.0</v>
      </c>
      <c r="D198" s="41" t="s">
        <v>4</v>
      </c>
      <c r="E198" s="41" t="s">
        <v>17</v>
      </c>
      <c r="F198" s="41">
        <v>1.133</v>
      </c>
    </row>
    <row r="199">
      <c r="A199" s="39" t="s">
        <v>35</v>
      </c>
      <c r="B199" s="39" t="s">
        <v>433</v>
      </c>
      <c r="C199" s="41">
        <v>2021.0</v>
      </c>
      <c r="D199" s="41" t="s">
        <v>4</v>
      </c>
      <c r="E199" s="41" t="s">
        <v>17</v>
      </c>
      <c r="F199" s="41">
        <v>2.754</v>
      </c>
    </row>
    <row r="200">
      <c r="A200" s="40" t="s">
        <v>4</v>
      </c>
      <c r="B200" s="39" t="s">
        <v>401</v>
      </c>
      <c r="C200" s="39">
        <v>2022.0</v>
      </c>
      <c r="D200" s="41" t="s">
        <v>4</v>
      </c>
      <c r="E200" s="41" t="s">
        <v>17</v>
      </c>
      <c r="F200" s="39">
        <v>3.087</v>
      </c>
    </row>
    <row r="201">
      <c r="A201" s="39" t="s">
        <v>5</v>
      </c>
      <c r="B201" s="39" t="s">
        <v>402</v>
      </c>
      <c r="C201" s="39">
        <v>2022.0</v>
      </c>
      <c r="D201" s="41" t="s">
        <v>4</v>
      </c>
      <c r="E201" s="41" t="s">
        <v>17</v>
      </c>
      <c r="F201" s="39">
        <v>3.743</v>
      </c>
    </row>
    <row r="202">
      <c r="A202" s="39" t="s">
        <v>6</v>
      </c>
      <c r="B202" s="39" t="s">
        <v>403</v>
      </c>
      <c r="C202" s="39">
        <v>2022.0</v>
      </c>
      <c r="D202" s="41" t="s">
        <v>4</v>
      </c>
      <c r="E202" s="41" t="s">
        <v>17</v>
      </c>
      <c r="F202" s="39">
        <v>3.474</v>
      </c>
    </row>
    <row r="203">
      <c r="A203" s="39" t="s">
        <v>7</v>
      </c>
      <c r="B203" s="39" t="s">
        <v>404</v>
      </c>
      <c r="C203" s="39">
        <v>2022.0</v>
      </c>
      <c r="D203" s="41" t="s">
        <v>4</v>
      </c>
      <c r="E203" s="41" t="s">
        <v>17</v>
      </c>
      <c r="F203" s="39">
        <v>3.039</v>
      </c>
    </row>
    <row r="204">
      <c r="A204" s="39" t="s">
        <v>8</v>
      </c>
      <c r="B204" s="39" t="s">
        <v>408</v>
      </c>
      <c r="C204" s="39">
        <v>2022.0</v>
      </c>
      <c r="D204" s="41" t="s">
        <v>4</v>
      </c>
      <c r="E204" s="41" t="s">
        <v>17</v>
      </c>
      <c r="F204" s="39">
        <v>2.849</v>
      </c>
    </row>
    <row r="205">
      <c r="A205" s="39" t="s">
        <v>9</v>
      </c>
      <c r="B205" s="39" t="s">
        <v>409</v>
      </c>
      <c r="C205" s="39">
        <v>2022.0</v>
      </c>
      <c r="D205" s="41" t="s">
        <v>4</v>
      </c>
      <c r="E205" s="41" t="s">
        <v>17</v>
      </c>
      <c r="F205" s="39">
        <v>3.866</v>
      </c>
    </row>
    <row r="206">
      <c r="A206" s="39" t="s">
        <v>10</v>
      </c>
      <c r="B206" s="39" t="s">
        <v>407</v>
      </c>
      <c r="C206" s="39">
        <v>2022.0</v>
      </c>
      <c r="D206" s="41" t="s">
        <v>4</v>
      </c>
      <c r="E206" s="41" t="s">
        <v>17</v>
      </c>
      <c r="F206" s="39">
        <v>1.512</v>
      </c>
    </row>
    <row r="207">
      <c r="A207" s="39" t="s">
        <v>11</v>
      </c>
      <c r="B207" s="39" t="s">
        <v>406</v>
      </c>
      <c r="C207" s="39">
        <v>2022.0</v>
      </c>
      <c r="D207" s="41" t="s">
        <v>4</v>
      </c>
      <c r="E207" s="41" t="s">
        <v>17</v>
      </c>
      <c r="F207" s="39">
        <v>2.791</v>
      </c>
    </row>
    <row r="208">
      <c r="A208" s="39" t="s">
        <v>12</v>
      </c>
      <c r="B208" s="39" t="s">
        <v>405</v>
      </c>
      <c r="C208" s="39">
        <v>2022.0</v>
      </c>
      <c r="D208" s="41" t="s">
        <v>4</v>
      </c>
      <c r="E208" s="41" t="s">
        <v>17</v>
      </c>
      <c r="F208" s="39">
        <v>4.613</v>
      </c>
    </row>
    <row r="209">
      <c r="A209" s="39">
        <v>10.0</v>
      </c>
      <c r="B209" s="39" t="s">
        <v>410</v>
      </c>
      <c r="C209" s="39">
        <v>2022.0</v>
      </c>
      <c r="D209" s="41" t="s">
        <v>4</v>
      </c>
      <c r="E209" s="41" t="s">
        <v>17</v>
      </c>
      <c r="F209" s="39">
        <v>3.014</v>
      </c>
    </row>
    <row r="210">
      <c r="A210" s="39">
        <v>11.0</v>
      </c>
      <c r="B210" s="39" t="s">
        <v>412</v>
      </c>
      <c r="C210" s="39">
        <v>2022.0</v>
      </c>
      <c r="D210" s="41" t="s">
        <v>4</v>
      </c>
      <c r="E210" s="41" t="s">
        <v>17</v>
      </c>
      <c r="F210" s="39">
        <v>5.0</v>
      </c>
    </row>
    <row r="211">
      <c r="A211" s="39">
        <v>12.0</v>
      </c>
      <c r="B211" s="39" t="s">
        <v>411</v>
      </c>
      <c r="C211" s="39">
        <v>2022.0</v>
      </c>
      <c r="D211" s="41" t="s">
        <v>4</v>
      </c>
      <c r="E211" s="41" t="s">
        <v>17</v>
      </c>
      <c r="F211" s="39">
        <v>2.905</v>
      </c>
    </row>
    <row r="212">
      <c r="A212" s="39">
        <v>13.0</v>
      </c>
      <c r="B212" s="39" t="s">
        <v>413</v>
      </c>
      <c r="C212" s="39">
        <v>2022.0</v>
      </c>
      <c r="D212" s="41" t="s">
        <v>4</v>
      </c>
      <c r="E212" s="41" t="s">
        <v>17</v>
      </c>
      <c r="F212" s="39">
        <v>2.339</v>
      </c>
    </row>
    <row r="213">
      <c r="A213" s="39">
        <v>14.0</v>
      </c>
      <c r="B213" s="39" t="s">
        <v>414</v>
      </c>
      <c r="C213" s="39">
        <v>2022.0</v>
      </c>
      <c r="D213" s="41" t="s">
        <v>4</v>
      </c>
      <c r="E213" s="41" t="s">
        <v>17</v>
      </c>
      <c r="F213" s="39">
        <v>2.969</v>
      </c>
    </row>
    <row r="214">
      <c r="A214" s="39">
        <v>15.0</v>
      </c>
      <c r="B214" s="39" t="s">
        <v>415</v>
      </c>
      <c r="C214" s="39">
        <v>2022.0</v>
      </c>
      <c r="D214" s="41" t="s">
        <v>4</v>
      </c>
      <c r="E214" s="41" t="s">
        <v>17</v>
      </c>
      <c r="F214" s="39">
        <v>2.882</v>
      </c>
    </row>
    <row r="215">
      <c r="A215" s="39">
        <v>16.0</v>
      </c>
      <c r="B215" s="39" t="s">
        <v>416</v>
      </c>
      <c r="C215" s="39">
        <v>2022.0</v>
      </c>
      <c r="D215" s="41" t="s">
        <v>4</v>
      </c>
      <c r="E215" s="41" t="s">
        <v>17</v>
      </c>
      <c r="F215" s="39">
        <v>2.257</v>
      </c>
    </row>
    <row r="216">
      <c r="A216" s="39">
        <v>17.0</v>
      </c>
      <c r="B216" s="39" t="s">
        <v>417</v>
      </c>
      <c r="C216" s="39">
        <v>2022.0</v>
      </c>
      <c r="D216" s="41" t="s">
        <v>4</v>
      </c>
      <c r="E216" s="41" t="s">
        <v>17</v>
      </c>
      <c r="F216" s="39">
        <v>4.193</v>
      </c>
    </row>
    <row r="217">
      <c r="A217" s="39">
        <v>18.0</v>
      </c>
      <c r="B217" s="39" t="s">
        <v>419</v>
      </c>
      <c r="C217" s="39">
        <v>2022.0</v>
      </c>
      <c r="D217" s="41" t="s">
        <v>4</v>
      </c>
      <c r="E217" s="41" t="s">
        <v>17</v>
      </c>
      <c r="F217" s="39">
        <v>1.979</v>
      </c>
    </row>
    <row r="218">
      <c r="A218" s="39">
        <v>19.0</v>
      </c>
      <c r="B218" s="39" t="s">
        <v>420</v>
      </c>
      <c r="C218" s="39">
        <v>2022.0</v>
      </c>
      <c r="D218" s="41" t="s">
        <v>4</v>
      </c>
      <c r="E218" s="41" t="s">
        <v>17</v>
      </c>
      <c r="F218" s="39">
        <v>3.255</v>
      </c>
    </row>
    <row r="219">
      <c r="A219" s="39">
        <v>20.0</v>
      </c>
      <c r="B219" s="39" t="s">
        <v>421</v>
      </c>
      <c r="C219" s="39">
        <v>2022.0</v>
      </c>
      <c r="D219" s="41" t="s">
        <v>4</v>
      </c>
      <c r="E219" s="41" t="s">
        <v>17</v>
      </c>
      <c r="F219" s="39">
        <v>2.702</v>
      </c>
    </row>
    <row r="220">
      <c r="A220" s="39">
        <v>21.0</v>
      </c>
      <c r="B220" s="39" t="s">
        <v>422</v>
      </c>
      <c r="C220" s="39">
        <v>2022.0</v>
      </c>
      <c r="D220" s="41" t="s">
        <v>4</v>
      </c>
      <c r="E220" s="41" t="s">
        <v>17</v>
      </c>
      <c r="F220" s="39">
        <v>2.905</v>
      </c>
    </row>
    <row r="221">
      <c r="A221" s="39">
        <v>22.0</v>
      </c>
      <c r="B221" s="39" t="s">
        <v>423</v>
      </c>
      <c r="C221" s="39">
        <v>2022.0</v>
      </c>
      <c r="D221" s="41" t="s">
        <v>4</v>
      </c>
      <c r="E221" s="41" t="s">
        <v>17</v>
      </c>
      <c r="F221" s="39">
        <v>3.504</v>
      </c>
    </row>
    <row r="222">
      <c r="A222" s="39">
        <v>23.0</v>
      </c>
      <c r="B222" s="39" t="s">
        <v>424</v>
      </c>
      <c r="C222" s="39">
        <v>2022.0</v>
      </c>
      <c r="D222" s="41" t="s">
        <v>4</v>
      </c>
      <c r="E222" s="41" t="s">
        <v>17</v>
      </c>
      <c r="F222" s="39">
        <v>4.384</v>
      </c>
    </row>
    <row r="223">
      <c r="A223" s="39">
        <v>24.0</v>
      </c>
      <c r="B223" s="39" t="s">
        <v>426</v>
      </c>
      <c r="C223" s="39">
        <v>2022.0</v>
      </c>
      <c r="D223" s="41" t="s">
        <v>4</v>
      </c>
      <c r="E223" s="41" t="s">
        <v>17</v>
      </c>
      <c r="F223" s="39">
        <v>3.49</v>
      </c>
    </row>
    <row r="224">
      <c r="A224" s="39">
        <v>25.0</v>
      </c>
      <c r="B224" s="39" t="s">
        <v>425</v>
      </c>
      <c r="C224" s="39">
        <v>2022.0</v>
      </c>
      <c r="D224" s="41" t="s">
        <v>4</v>
      </c>
      <c r="E224" s="41" t="s">
        <v>17</v>
      </c>
      <c r="F224" s="39">
        <v>3.132</v>
      </c>
    </row>
    <row r="225">
      <c r="A225" s="39">
        <v>26.0</v>
      </c>
      <c r="B225" s="39" t="s">
        <v>427</v>
      </c>
      <c r="C225" s="39">
        <v>2022.0</v>
      </c>
      <c r="D225" s="41" t="s">
        <v>4</v>
      </c>
      <c r="E225" s="41" t="s">
        <v>17</v>
      </c>
      <c r="F225" s="39">
        <v>2.585</v>
      </c>
    </row>
    <row r="226">
      <c r="A226" s="39">
        <v>27.0</v>
      </c>
      <c r="B226" s="39" t="s">
        <v>428</v>
      </c>
      <c r="C226" s="39">
        <v>2022.0</v>
      </c>
      <c r="D226" s="41" t="s">
        <v>4</v>
      </c>
      <c r="E226" s="41" t="s">
        <v>17</v>
      </c>
      <c r="F226" s="39">
        <v>2.932</v>
      </c>
    </row>
    <row r="227">
      <c r="A227" s="39">
        <v>28.0</v>
      </c>
      <c r="B227" s="39" t="s">
        <v>429</v>
      </c>
      <c r="C227" s="39">
        <v>2022.0</v>
      </c>
      <c r="D227" s="41" t="s">
        <v>4</v>
      </c>
      <c r="E227" s="41" t="s">
        <v>17</v>
      </c>
      <c r="F227" s="39">
        <v>2.74</v>
      </c>
    </row>
    <row r="228">
      <c r="A228" s="39">
        <v>29.0</v>
      </c>
      <c r="B228" s="39" t="s">
        <v>430</v>
      </c>
      <c r="C228" s="39">
        <v>2022.0</v>
      </c>
      <c r="D228" s="41" t="s">
        <v>4</v>
      </c>
      <c r="E228" s="41" t="s">
        <v>17</v>
      </c>
      <c r="F228" s="39">
        <v>1.352</v>
      </c>
    </row>
    <row r="229">
      <c r="A229" s="39">
        <v>30.0</v>
      </c>
      <c r="B229" s="39" t="s">
        <v>431</v>
      </c>
      <c r="C229" s="39">
        <v>2022.0</v>
      </c>
      <c r="D229" s="41" t="s">
        <v>4</v>
      </c>
      <c r="E229" s="41" t="s">
        <v>17</v>
      </c>
      <c r="F229" s="39">
        <v>2.475</v>
      </c>
    </row>
    <row r="230">
      <c r="A230" s="39">
        <v>31.0</v>
      </c>
      <c r="B230" s="39" t="s">
        <v>432</v>
      </c>
      <c r="C230" s="39">
        <v>2022.0</v>
      </c>
      <c r="D230" s="41" t="s">
        <v>4</v>
      </c>
      <c r="E230" s="41" t="s">
        <v>17</v>
      </c>
      <c r="F230" s="39">
        <v>1.068</v>
      </c>
    </row>
    <row r="231">
      <c r="A231" s="39">
        <v>32.0</v>
      </c>
      <c r="B231" s="39" t="s">
        <v>433</v>
      </c>
      <c r="C231" s="39">
        <v>2022.0</v>
      </c>
      <c r="D231" s="41" t="s">
        <v>4</v>
      </c>
      <c r="E231" s="41" t="s">
        <v>17</v>
      </c>
      <c r="F231" s="39">
        <v>2.715</v>
      </c>
    </row>
    <row r="232">
      <c r="A232" s="40" t="s">
        <v>3</v>
      </c>
      <c r="B232" s="39" t="s">
        <v>418</v>
      </c>
      <c r="C232" s="39">
        <v>2022.0</v>
      </c>
      <c r="D232" s="41" t="s">
        <v>4</v>
      </c>
      <c r="E232" s="41" t="s">
        <v>17</v>
      </c>
      <c r="F232" s="39">
        <v>3.236</v>
      </c>
    </row>
    <row r="233">
      <c r="A233" s="40" t="s">
        <v>4</v>
      </c>
      <c r="B233" s="39" t="s">
        <v>401</v>
      </c>
      <c r="C233" s="39">
        <v>2023.0</v>
      </c>
      <c r="D233" s="41" t="s">
        <v>4</v>
      </c>
      <c r="E233" s="41" t="s">
        <v>17</v>
      </c>
      <c r="F233" s="39">
        <v>3.112</v>
      </c>
    </row>
    <row r="234">
      <c r="A234" s="39" t="s">
        <v>5</v>
      </c>
      <c r="B234" s="39" t="s">
        <v>402</v>
      </c>
      <c r="C234" s="39">
        <v>2023.0</v>
      </c>
      <c r="D234" s="41" t="s">
        <v>4</v>
      </c>
      <c r="E234" s="41" t="s">
        <v>17</v>
      </c>
      <c r="F234" s="39">
        <v>4.206</v>
      </c>
    </row>
    <row r="235">
      <c r="A235" s="39" t="s">
        <v>6</v>
      </c>
      <c r="B235" s="39" t="s">
        <v>403</v>
      </c>
      <c r="C235" s="39">
        <v>2023.0</v>
      </c>
      <c r="D235" s="41" t="s">
        <v>4</v>
      </c>
      <c r="E235" s="41" t="s">
        <v>17</v>
      </c>
      <c r="F235" s="39">
        <v>3.629</v>
      </c>
    </row>
    <row r="236">
      <c r="A236" s="39" t="s">
        <v>7</v>
      </c>
      <c r="B236" s="39" t="s">
        <v>404</v>
      </c>
      <c r="C236" s="39">
        <v>2023.0</v>
      </c>
      <c r="D236" s="41" t="s">
        <v>4</v>
      </c>
      <c r="E236" s="41" t="s">
        <v>17</v>
      </c>
      <c r="F236" s="39">
        <v>3.098</v>
      </c>
    </row>
    <row r="237">
      <c r="A237" s="39" t="s">
        <v>8</v>
      </c>
      <c r="B237" s="39" t="s">
        <v>408</v>
      </c>
      <c r="C237" s="39">
        <v>2023.0</v>
      </c>
      <c r="D237" s="41" t="s">
        <v>4</v>
      </c>
      <c r="E237" s="41" t="s">
        <v>17</v>
      </c>
      <c r="F237" s="39">
        <v>2.746</v>
      </c>
    </row>
    <row r="238">
      <c r="A238" s="39" t="s">
        <v>9</v>
      </c>
      <c r="B238" s="39" t="s">
        <v>409</v>
      </c>
      <c r="C238" s="39">
        <v>2023.0</v>
      </c>
      <c r="D238" s="41" t="s">
        <v>4</v>
      </c>
      <c r="E238" s="41" t="s">
        <v>17</v>
      </c>
      <c r="F238" s="39">
        <v>4.019</v>
      </c>
    </row>
    <row r="239">
      <c r="A239" s="39" t="s">
        <v>10</v>
      </c>
      <c r="B239" s="39" t="s">
        <v>407</v>
      </c>
      <c r="C239" s="39">
        <v>2023.0</v>
      </c>
      <c r="D239" s="41" t="s">
        <v>4</v>
      </c>
      <c r="E239" s="41" t="s">
        <v>17</v>
      </c>
      <c r="F239" s="39">
        <v>1.542</v>
      </c>
    </row>
    <row r="240">
      <c r="A240" s="39" t="s">
        <v>11</v>
      </c>
      <c r="B240" s="39" t="s">
        <v>406</v>
      </c>
      <c r="C240" s="39">
        <v>2023.0</v>
      </c>
      <c r="D240" s="41" t="s">
        <v>4</v>
      </c>
      <c r="E240" s="41" t="s">
        <v>17</v>
      </c>
      <c r="F240" s="39">
        <v>3.107</v>
      </c>
    </row>
    <row r="241">
      <c r="A241" s="39" t="s">
        <v>12</v>
      </c>
      <c r="B241" s="39" t="s">
        <v>405</v>
      </c>
      <c r="C241" s="39">
        <v>2023.0</v>
      </c>
      <c r="D241" s="41" t="s">
        <v>4</v>
      </c>
      <c r="E241" s="41" t="s">
        <v>17</v>
      </c>
      <c r="F241" s="39">
        <v>4.456</v>
      </c>
    </row>
    <row r="242">
      <c r="A242" s="39">
        <v>10.0</v>
      </c>
      <c r="B242" s="39" t="s">
        <v>410</v>
      </c>
      <c r="C242" s="39">
        <v>2023.0</v>
      </c>
      <c r="D242" s="41" t="s">
        <v>4</v>
      </c>
      <c r="E242" s="41" t="s">
        <v>17</v>
      </c>
      <c r="F242" s="39">
        <v>2.722</v>
      </c>
    </row>
    <row r="243">
      <c r="A243" s="39">
        <v>11.0</v>
      </c>
      <c r="B243" s="39" t="s">
        <v>412</v>
      </c>
      <c r="C243" s="39">
        <v>2023.0</v>
      </c>
      <c r="D243" s="41" t="s">
        <v>4</v>
      </c>
      <c r="E243" s="41" t="s">
        <v>17</v>
      </c>
      <c r="F243" s="39">
        <v>3.216</v>
      </c>
    </row>
    <row r="244">
      <c r="A244" s="39">
        <v>12.0</v>
      </c>
      <c r="B244" s="39" t="s">
        <v>411</v>
      </c>
      <c r="C244" s="39">
        <v>2023.0</v>
      </c>
      <c r="D244" s="41" t="s">
        <v>4</v>
      </c>
      <c r="E244" s="41" t="s">
        <v>17</v>
      </c>
      <c r="F244" s="39">
        <v>2.378</v>
      </c>
    </row>
    <row r="245">
      <c r="A245" s="39">
        <v>13.0</v>
      </c>
      <c r="B245" s="39" t="s">
        <v>413</v>
      </c>
      <c r="C245" s="39">
        <v>2023.0</v>
      </c>
      <c r="D245" s="41" t="s">
        <v>4</v>
      </c>
      <c r="E245" s="41" t="s">
        <v>17</v>
      </c>
      <c r="F245" s="39">
        <v>3.045</v>
      </c>
    </row>
    <row r="246">
      <c r="A246" s="39">
        <v>14.0</v>
      </c>
      <c r="B246" s="39" t="s">
        <v>414</v>
      </c>
      <c r="C246" s="39">
        <v>2023.0</v>
      </c>
      <c r="D246" s="41" t="s">
        <v>4</v>
      </c>
      <c r="E246" s="41" t="s">
        <v>17</v>
      </c>
      <c r="F246" s="39">
        <v>3.121</v>
      </c>
    </row>
    <row r="247">
      <c r="A247" s="39">
        <v>15.0</v>
      </c>
      <c r="B247" s="39" t="s">
        <v>415</v>
      </c>
      <c r="C247" s="39">
        <v>2023.0</v>
      </c>
      <c r="D247" s="41" t="s">
        <v>4</v>
      </c>
      <c r="E247" s="41" t="s">
        <v>17</v>
      </c>
      <c r="F247" s="39">
        <v>4.846</v>
      </c>
    </row>
    <row r="248">
      <c r="A248" s="39">
        <v>16.0</v>
      </c>
      <c r="B248" s="39" t="s">
        <v>416</v>
      </c>
      <c r="C248" s="39">
        <v>2023.0</v>
      </c>
      <c r="D248" s="41" t="s">
        <v>4</v>
      </c>
      <c r="E248" s="41" t="s">
        <v>17</v>
      </c>
      <c r="F248" s="39">
        <v>2.183</v>
      </c>
    </row>
    <row r="249">
      <c r="A249" s="39">
        <v>17.0</v>
      </c>
      <c r="B249" s="39" t="s">
        <v>417</v>
      </c>
      <c r="C249" s="39">
        <v>2023.0</v>
      </c>
      <c r="D249" s="41" t="s">
        <v>4</v>
      </c>
      <c r="E249" s="41" t="s">
        <v>17</v>
      </c>
      <c r="F249" s="39">
        <v>4.149</v>
      </c>
    </row>
    <row r="250">
      <c r="A250" s="39">
        <v>18.0</v>
      </c>
      <c r="B250" s="39" t="s">
        <v>419</v>
      </c>
      <c r="C250" s="39">
        <v>2023.0</v>
      </c>
      <c r="D250" s="41" t="s">
        <v>4</v>
      </c>
      <c r="E250" s="41" t="s">
        <v>17</v>
      </c>
      <c r="F250" s="39">
        <v>2.674</v>
      </c>
    </row>
    <row r="251">
      <c r="A251" s="39">
        <v>19.0</v>
      </c>
      <c r="B251" s="39" t="s">
        <v>420</v>
      </c>
      <c r="C251" s="39">
        <v>2023.0</v>
      </c>
      <c r="D251" s="41" t="s">
        <v>4</v>
      </c>
      <c r="E251" s="41" t="s">
        <v>17</v>
      </c>
      <c r="F251" s="39">
        <v>4.031</v>
      </c>
    </row>
    <row r="252">
      <c r="A252" s="39">
        <v>20.0</v>
      </c>
      <c r="B252" s="39" t="s">
        <v>421</v>
      </c>
      <c r="C252" s="39">
        <v>2023.0</v>
      </c>
      <c r="D252" s="41" t="s">
        <v>4</v>
      </c>
      <c r="E252" s="41" t="s">
        <v>17</v>
      </c>
      <c r="F252" s="39">
        <v>2.421</v>
      </c>
    </row>
    <row r="253">
      <c r="A253" s="39">
        <v>21.0</v>
      </c>
      <c r="B253" s="39" t="s">
        <v>422</v>
      </c>
      <c r="C253" s="39">
        <v>2023.0</v>
      </c>
      <c r="D253" s="41" t="s">
        <v>4</v>
      </c>
      <c r="E253" s="41" t="s">
        <v>17</v>
      </c>
      <c r="F253" s="39">
        <v>3.082</v>
      </c>
    </row>
    <row r="254">
      <c r="A254" s="39">
        <v>22.0</v>
      </c>
      <c r="B254" s="39" t="s">
        <v>423</v>
      </c>
      <c r="C254" s="39">
        <v>2023.0</v>
      </c>
      <c r="D254" s="41" t="s">
        <v>4</v>
      </c>
      <c r="E254" s="41" t="s">
        <v>17</v>
      </c>
      <c r="F254" s="39">
        <v>3.487</v>
      </c>
    </row>
    <row r="255">
      <c r="A255" s="39">
        <v>23.0</v>
      </c>
      <c r="B255" s="39" t="s">
        <v>424</v>
      </c>
      <c r="C255" s="39">
        <v>2023.0</v>
      </c>
      <c r="D255" s="41" t="s">
        <v>4</v>
      </c>
      <c r="E255" s="41" t="s">
        <v>17</v>
      </c>
      <c r="F255" s="39">
        <v>4.986</v>
      </c>
    </row>
    <row r="256">
      <c r="A256" s="39">
        <v>24.0</v>
      </c>
      <c r="B256" s="39" t="s">
        <v>426</v>
      </c>
      <c r="C256" s="39">
        <v>2023.0</v>
      </c>
      <c r="D256" s="41" t="s">
        <v>4</v>
      </c>
      <c r="E256" s="41" t="s">
        <v>17</v>
      </c>
      <c r="F256" s="39">
        <v>3.701</v>
      </c>
    </row>
    <row r="257">
      <c r="A257" s="39">
        <v>25.0</v>
      </c>
      <c r="B257" s="39" t="s">
        <v>425</v>
      </c>
      <c r="C257" s="39">
        <v>2023.0</v>
      </c>
      <c r="D257" s="41" t="s">
        <v>4</v>
      </c>
      <c r="E257" s="41" t="s">
        <v>17</v>
      </c>
      <c r="F257" s="39">
        <v>3.427</v>
      </c>
    </row>
    <row r="258">
      <c r="A258" s="39">
        <v>26.0</v>
      </c>
      <c r="B258" s="39" t="s">
        <v>427</v>
      </c>
      <c r="C258" s="39">
        <v>2023.0</v>
      </c>
      <c r="D258" s="41" t="s">
        <v>4</v>
      </c>
      <c r="E258" s="41" t="s">
        <v>17</v>
      </c>
      <c r="F258" s="39">
        <v>2.922</v>
      </c>
    </row>
    <row r="259">
      <c r="A259" s="39">
        <v>27.0</v>
      </c>
      <c r="B259" s="39" t="s">
        <v>428</v>
      </c>
      <c r="C259" s="39">
        <v>2023.0</v>
      </c>
      <c r="D259" s="41" t="s">
        <v>4</v>
      </c>
      <c r="E259" s="41" t="s">
        <v>17</v>
      </c>
      <c r="F259" s="39">
        <v>2.94</v>
      </c>
    </row>
    <row r="260">
      <c r="A260" s="39">
        <v>28.0</v>
      </c>
      <c r="B260" s="39" t="s">
        <v>429</v>
      </c>
      <c r="C260" s="39">
        <v>2023.0</v>
      </c>
      <c r="D260" s="41" t="s">
        <v>4</v>
      </c>
      <c r="E260" s="41" t="s">
        <v>17</v>
      </c>
      <c r="F260" s="39">
        <v>2.988</v>
      </c>
    </row>
    <row r="261">
      <c r="A261" s="39">
        <v>29.0</v>
      </c>
      <c r="B261" s="39" t="s">
        <v>430</v>
      </c>
      <c r="C261" s="39">
        <v>2023.0</v>
      </c>
      <c r="D261" s="41" t="s">
        <v>4</v>
      </c>
      <c r="E261" s="41" t="s">
        <v>17</v>
      </c>
      <c r="F261" s="39">
        <v>1.325</v>
      </c>
    </row>
    <row r="262">
      <c r="A262" s="39">
        <v>30.0</v>
      </c>
      <c r="B262" s="39" t="s">
        <v>431</v>
      </c>
      <c r="C262" s="39">
        <v>2023.0</v>
      </c>
      <c r="D262" s="41" t="s">
        <v>4</v>
      </c>
      <c r="E262" s="41" t="s">
        <v>17</v>
      </c>
      <c r="F262" s="39">
        <v>2.588</v>
      </c>
    </row>
    <row r="263">
      <c r="A263" s="39">
        <v>31.0</v>
      </c>
      <c r="B263" s="39" t="s">
        <v>432</v>
      </c>
      <c r="C263" s="39">
        <v>2023.0</v>
      </c>
      <c r="D263" s="41" t="s">
        <v>4</v>
      </c>
      <c r="E263" s="41" t="s">
        <v>17</v>
      </c>
      <c r="F263" s="39">
        <v>1.096</v>
      </c>
    </row>
    <row r="264">
      <c r="A264" s="39">
        <v>32.0</v>
      </c>
      <c r="B264" s="39" t="s">
        <v>433</v>
      </c>
      <c r="C264" s="39">
        <v>2023.0</v>
      </c>
      <c r="D264" s="41" t="s">
        <v>4</v>
      </c>
      <c r="E264" s="41" t="s">
        <v>17</v>
      </c>
      <c r="F264" s="39">
        <v>3.483</v>
      </c>
    </row>
    <row r="265">
      <c r="A265" s="40" t="s">
        <v>3</v>
      </c>
      <c r="B265" s="39" t="s">
        <v>418</v>
      </c>
      <c r="C265" s="39">
        <v>2023.0</v>
      </c>
      <c r="D265" s="41" t="s">
        <v>4</v>
      </c>
      <c r="E265" s="41" t="s">
        <v>17</v>
      </c>
      <c r="F265" s="39">
        <v>3.336</v>
      </c>
    </row>
  </sheetData>
  <autoFilter ref="$A$1:$F$265"/>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40" t="s">
        <v>3</v>
      </c>
      <c r="B2" s="39" t="s">
        <v>418</v>
      </c>
      <c r="C2" s="41">
        <v>2015.0</v>
      </c>
      <c r="D2" s="42" t="s">
        <v>4</v>
      </c>
      <c r="E2" s="42" t="s">
        <v>18</v>
      </c>
      <c r="F2" s="55">
        <f>AVERAGE(F3:F34)</f>
        <v>2.88425</v>
      </c>
    </row>
    <row r="3">
      <c r="A3" s="40" t="s">
        <v>4</v>
      </c>
      <c r="B3" s="39" t="s">
        <v>401</v>
      </c>
      <c r="C3" s="41">
        <v>2015.0</v>
      </c>
      <c r="D3" s="42" t="s">
        <v>4</v>
      </c>
      <c r="E3" s="42" t="s">
        <v>18</v>
      </c>
      <c r="F3" s="56">
        <v>2.691</v>
      </c>
    </row>
    <row r="4">
      <c r="A4" s="39" t="s">
        <v>5</v>
      </c>
      <c r="B4" s="39" t="s">
        <v>402</v>
      </c>
      <c r="C4" s="41">
        <v>2015.0</v>
      </c>
      <c r="D4" s="42" t="s">
        <v>4</v>
      </c>
      <c r="E4" s="42" t="s">
        <v>18</v>
      </c>
      <c r="F4" s="56">
        <v>4.967</v>
      </c>
    </row>
    <row r="5">
      <c r="A5" s="39" t="s">
        <v>6</v>
      </c>
      <c r="B5" s="39" t="s">
        <v>403</v>
      </c>
      <c r="C5" s="41">
        <v>2015.0</v>
      </c>
      <c r="D5" s="42" t="s">
        <v>4</v>
      </c>
      <c r="E5" s="42" t="s">
        <v>18</v>
      </c>
      <c r="F5" s="56">
        <v>3.898</v>
      </c>
    </row>
    <row r="6">
      <c r="A6" s="39" t="s">
        <v>7</v>
      </c>
      <c r="B6" s="39" t="s">
        <v>404</v>
      </c>
      <c r="C6" s="41">
        <v>2015.0</v>
      </c>
      <c r="D6" s="42" t="s">
        <v>4</v>
      </c>
      <c r="E6" s="42" t="s">
        <v>18</v>
      </c>
      <c r="F6" s="56">
        <v>1.944</v>
      </c>
    </row>
    <row r="7">
      <c r="A7" s="39" t="s">
        <v>8</v>
      </c>
      <c r="B7" s="39" t="s">
        <v>408</v>
      </c>
      <c r="C7" s="41">
        <v>2015.0</v>
      </c>
      <c r="D7" s="42" t="s">
        <v>4</v>
      </c>
      <c r="E7" s="42" t="s">
        <v>18</v>
      </c>
      <c r="F7" s="56">
        <v>4.861</v>
      </c>
    </row>
    <row r="8">
      <c r="A8" s="39" t="s">
        <v>9</v>
      </c>
      <c r="B8" s="39" t="s">
        <v>409</v>
      </c>
      <c r="C8" s="41">
        <v>2015.0</v>
      </c>
      <c r="D8" s="42" t="s">
        <v>4</v>
      </c>
      <c r="E8" s="42" t="s">
        <v>18</v>
      </c>
      <c r="F8" s="56">
        <v>2.789</v>
      </c>
    </row>
    <row r="9">
      <c r="A9" s="39" t="s">
        <v>10</v>
      </c>
      <c r="B9" s="39" t="s">
        <v>407</v>
      </c>
      <c r="C9" s="41">
        <v>2015.0</v>
      </c>
      <c r="D9" s="42" t="s">
        <v>4</v>
      </c>
      <c r="E9" s="42" t="s">
        <v>18</v>
      </c>
      <c r="F9" s="56">
        <v>2.405</v>
      </c>
    </row>
    <row r="10">
      <c r="A10" s="39" t="s">
        <v>11</v>
      </c>
      <c r="B10" s="39" t="s">
        <v>406</v>
      </c>
      <c r="C10" s="41">
        <v>2015.0</v>
      </c>
      <c r="D10" s="42" t="s">
        <v>4</v>
      </c>
      <c r="E10" s="42" t="s">
        <v>18</v>
      </c>
      <c r="F10" s="56">
        <v>2.421</v>
      </c>
    </row>
    <row r="11">
      <c r="A11" s="39" t="s">
        <v>12</v>
      </c>
      <c r="B11" s="39" t="s">
        <v>405</v>
      </c>
      <c r="C11" s="41">
        <v>2015.0</v>
      </c>
      <c r="D11" s="42" t="s">
        <v>4</v>
      </c>
      <c r="E11" s="42" t="s">
        <v>18</v>
      </c>
      <c r="F11" s="56">
        <v>2.814</v>
      </c>
    </row>
    <row r="12">
      <c r="A12" s="39" t="s">
        <v>13</v>
      </c>
      <c r="B12" s="39" t="s">
        <v>410</v>
      </c>
      <c r="C12" s="41">
        <v>2015.0</v>
      </c>
      <c r="D12" s="42" t="s">
        <v>4</v>
      </c>
      <c r="E12" s="42" t="s">
        <v>18</v>
      </c>
      <c r="F12" s="56">
        <v>2.528</v>
      </c>
    </row>
    <row r="13">
      <c r="A13" s="39" t="s">
        <v>14</v>
      </c>
      <c r="B13" s="39" t="s">
        <v>412</v>
      </c>
      <c r="C13" s="41">
        <v>2015.0</v>
      </c>
      <c r="D13" s="42" t="s">
        <v>4</v>
      </c>
      <c r="E13" s="42" t="s">
        <v>18</v>
      </c>
      <c r="F13" s="56">
        <v>1.824</v>
      </c>
    </row>
    <row r="14">
      <c r="A14" s="39" t="s">
        <v>15</v>
      </c>
      <c r="B14" s="39" t="s">
        <v>411</v>
      </c>
      <c r="C14" s="41">
        <v>2015.0</v>
      </c>
      <c r="D14" s="42" t="s">
        <v>4</v>
      </c>
      <c r="E14" s="42" t="s">
        <v>18</v>
      </c>
      <c r="F14" s="56">
        <v>4.096</v>
      </c>
    </row>
    <row r="15">
      <c r="A15" s="39" t="s">
        <v>16</v>
      </c>
      <c r="B15" s="39" t="s">
        <v>413</v>
      </c>
      <c r="C15" s="41">
        <v>2015.0</v>
      </c>
      <c r="D15" s="42" t="s">
        <v>4</v>
      </c>
      <c r="E15" s="42" t="s">
        <v>18</v>
      </c>
      <c r="F15" s="56">
        <v>1.389</v>
      </c>
    </row>
    <row r="16">
      <c r="A16" s="39" t="s">
        <v>17</v>
      </c>
      <c r="B16" s="39" t="s">
        <v>414</v>
      </c>
      <c r="C16" s="41">
        <v>2015.0</v>
      </c>
      <c r="D16" s="42" t="s">
        <v>4</v>
      </c>
      <c r="E16" s="42" t="s">
        <v>18</v>
      </c>
      <c r="F16" s="56">
        <v>3.713</v>
      </c>
    </row>
    <row r="17">
      <c r="A17" s="39" t="s">
        <v>18</v>
      </c>
      <c r="B17" s="39" t="s">
        <v>415</v>
      </c>
      <c r="C17" s="41">
        <v>2015.0</v>
      </c>
      <c r="D17" s="42" t="s">
        <v>4</v>
      </c>
      <c r="E17" s="42" t="s">
        <v>18</v>
      </c>
      <c r="F17" s="56">
        <v>2.035</v>
      </c>
    </row>
    <row r="18">
      <c r="A18" s="39" t="s">
        <v>19</v>
      </c>
      <c r="B18" s="39" t="s">
        <v>416</v>
      </c>
      <c r="C18" s="41">
        <v>2015.0</v>
      </c>
      <c r="D18" s="42" t="s">
        <v>4</v>
      </c>
      <c r="E18" s="42" t="s">
        <v>18</v>
      </c>
      <c r="F18" s="56">
        <v>2.845</v>
      </c>
    </row>
    <row r="19">
      <c r="A19" s="39" t="s">
        <v>20</v>
      </c>
      <c r="B19" s="39" t="s">
        <v>417</v>
      </c>
      <c r="C19" s="41">
        <v>2015.0</v>
      </c>
      <c r="D19" s="42" t="s">
        <v>4</v>
      </c>
      <c r="E19" s="42" t="s">
        <v>18</v>
      </c>
      <c r="F19" s="56">
        <v>3.003</v>
      </c>
    </row>
    <row r="20">
      <c r="A20" s="39" t="s">
        <v>21</v>
      </c>
      <c r="B20" s="39" t="s">
        <v>419</v>
      </c>
      <c r="C20" s="41">
        <v>2015.0</v>
      </c>
      <c r="D20" s="42" t="s">
        <v>4</v>
      </c>
      <c r="E20" s="42" t="s">
        <v>18</v>
      </c>
      <c r="F20" s="56">
        <v>2.108</v>
      </c>
    </row>
    <row r="21">
      <c r="A21" s="39" t="s">
        <v>22</v>
      </c>
      <c r="B21" s="39" t="s">
        <v>420</v>
      </c>
      <c r="C21" s="41">
        <v>2015.0</v>
      </c>
      <c r="D21" s="42" t="s">
        <v>4</v>
      </c>
      <c r="E21" s="42" t="s">
        <v>18</v>
      </c>
      <c r="F21" s="56">
        <v>3.841</v>
      </c>
    </row>
    <row r="22">
      <c r="A22" s="39" t="s">
        <v>23</v>
      </c>
      <c r="B22" s="39" t="s">
        <v>421</v>
      </c>
      <c r="C22" s="41">
        <v>2015.0</v>
      </c>
      <c r="D22" s="42" t="s">
        <v>4</v>
      </c>
      <c r="E22" s="42" t="s">
        <v>18</v>
      </c>
      <c r="F22" s="56">
        <v>1.502</v>
      </c>
    </row>
    <row r="23">
      <c r="A23" s="39" t="s">
        <v>24</v>
      </c>
      <c r="B23" s="39" t="s">
        <v>422</v>
      </c>
      <c r="C23" s="41">
        <v>2015.0</v>
      </c>
      <c r="D23" s="42" t="s">
        <v>4</v>
      </c>
      <c r="E23" s="42" t="s">
        <v>18</v>
      </c>
      <c r="F23" s="56">
        <v>2.156</v>
      </c>
    </row>
    <row r="24">
      <c r="A24" s="39" t="s">
        <v>25</v>
      </c>
      <c r="B24" s="39" t="s">
        <v>423</v>
      </c>
      <c r="C24" s="41">
        <v>2015.0</v>
      </c>
      <c r="D24" s="42" t="s">
        <v>4</v>
      </c>
      <c r="E24" s="42" t="s">
        <v>18</v>
      </c>
      <c r="F24" s="56">
        <v>1.685</v>
      </c>
    </row>
    <row r="25">
      <c r="A25" s="39" t="s">
        <v>26</v>
      </c>
      <c r="B25" s="39" t="s">
        <v>424</v>
      </c>
      <c r="C25" s="41">
        <v>2015.0</v>
      </c>
      <c r="D25" s="42" t="s">
        <v>4</v>
      </c>
      <c r="E25" s="42" t="s">
        <v>18</v>
      </c>
      <c r="F25" s="56">
        <v>3.155</v>
      </c>
    </row>
    <row r="26">
      <c r="A26" s="39" t="s">
        <v>27</v>
      </c>
      <c r="B26" s="39" t="s">
        <v>426</v>
      </c>
      <c r="C26" s="41">
        <v>2015.0</v>
      </c>
      <c r="D26" s="42" t="s">
        <v>4</v>
      </c>
      <c r="E26" s="42" t="s">
        <v>18</v>
      </c>
      <c r="F26" s="56">
        <v>2.777</v>
      </c>
    </row>
    <row r="27">
      <c r="A27" s="39" t="s">
        <v>28</v>
      </c>
      <c r="B27" s="39" t="s">
        <v>425</v>
      </c>
      <c r="C27" s="41">
        <v>2015.0</v>
      </c>
      <c r="D27" s="42" t="s">
        <v>4</v>
      </c>
      <c r="E27" s="42" t="s">
        <v>18</v>
      </c>
      <c r="F27" s="56">
        <v>4.263</v>
      </c>
    </row>
    <row r="28">
      <c r="A28" s="39" t="s">
        <v>29</v>
      </c>
      <c r="B28" s="39" t="s">
        <v>427</v>
      </c>
      <c r="C28" s="41">
        <v>2015.0</v>
      </c>
      <c r="D28" s="42" t="s">
        <v>4</v>
      </c>
      <c r="E28" s="42" t="s">
        <v>18</v>
      </c>
      <c r="F28" s="56">
        <v>5.0</v>
      </c>
    </row>
    <row r="29">
      <c r="A29" s="39" t="s">
        <v>30</v>
      </c>
      <c r="B29" s="39" t="s">
        <v>428</v>
      </c>
      <c r="C29" s="41">
        <v>2015.0</v>
      </c>
      <c r="D29" s="42" t="s">
        <v>4</v>
      </c>
      <c r="E29" s="42" t="s">
        <v>18</v>
      </c>
      <c r="F29" s="56">
        <v>3.191</v>
      </c>
    </row>
    <row r="30">
      <c r="A30" s="39" t="s">
        <v>31</v>
      </c>
      <c r="B30" s="39" t="s">
        <v>429</v>
      </c>
      <c r="C30" s="41">
        <v>2015.0</v>
      </c>
      <c r="D30" s="42" t="s">
        <v>4</v>
      </c>
      <c r="E30" s="42" t="s">
        <v>18</v>
      </c>
      <c r="F30" s="56">
        <v>5.0</v>
      </c>
    </row>
    <row r="31">
      <c r="A31" s="39" t="s">
        <v>32</v>
      </c>
      <c r="B31" s="39" t="s">
        <v>430</v>
      </c>
      <c r="C31" s="41">
        <v>2015.0</v>
      </c>
      <c r="D31" s="42" t="s">
        <v>4</v>
      </c>
      <c r="E31" s="42" t="s">
        <v>18</v>
      </c>
      <c r="F31" s="56">
        <v>1.331</v>
      </c>
    </row>
    <row r="32">
      <c r="A32" s="39" t="s">
        <v>33</v>
      </c>
      <c r="B32" s="39" t="s">
        <v>431</v>
      </c>
      <c r="C32" s="41">
        <v>2015.0</v>
      </c>
      <c r="D32" s="42" t="s">
        <v>4</v>
      </c>
      <c r="E32" s="42" t="s">
        <v>18</v>
      </c>
      <c r="F32" s="56">
        <v>1.625</v>
      </c>
    </row>
    <row r="33">
      <c r="A33" s="39" t="s">
        <v>34</v>
      </c>
      <c r="B33" s="39" t="s">
        <v>432</v>
      </c>
      <c r="C33" s="41">
        <v>2015.0</v>
      </c>
      <c r="D33" s="42" t="s">
        <v>4</v>
      </c>
      <c r="E33" s="42" t="s">
        <v>18</v>
      </c>
      <c r="F33" s="56">
        <v>1.655</v>
      </c>
    </row>
    <row r="34">
      <c r="A34" s="39" t="s">
        <v>35</v>
      </c>
      <c r="B34" s="39" t="s">
        <v>433</v>
      </c>
      <c r="C34" s="41">
        <v>2015.0</v>
      </c>
      <c r="D34" s="42" t="s">
        <v>4</v>
      </c>
      <c r="E34" s="42" t="s">
        <v>18</v>
      </c>
      <c r="F34" s="55">
        <v>2.784</v>
      </c>
    </row>
    <row r="35">
      <c r="A35" s="40" t="s">
        <v>3</v>
      </c>
      <c r="B35" s="39" t="s">
        <v>418</v>
      </c>
      <c r="C35" s="41">
        <v>2016.0</v>
      </c>
      <c r="D35" s="42" t="s">
        <v>4</v>
      </c>
      <c r="E35" s="42" t="s">
        <v>18</v>
      </c>
      <c r="F35" s="57">
        <f>AVERAGE(F36:F67)</f>
        <v>2.58475</v>
      </c>
    </row>
    <row r="36">
      <c r="A36" s="40" t="s">
        <v>4</v>
      </c>
      <c r="B36" s="39" t="s">
        <v>401</v>
      </c>
      <c r="C36" s="41">
        <v>2016.0</v>
      </c>
      <c r="D36" s="42" t="s">
        <v>4</v>
      </c>
      <c r="E36" s="42" t="s">
        <v>18</v>
      </c>
      <c r="F36" s="56">
        <v>2.33</v>
      </c>
    </row>
    <row r="37">
      <c r="A37" s="39" t="s">
        <v>5</v>
      </c>
      <c r="B37" s="39" t="s">
        <v>402</v>
      </c>
      <c r="C37" s="41">
        <v>2016.0</v>
      </c>
      <c r="D37" s="42" t="s">
        <v>4</v>
      </c>
      <c r="E37" s="42" t="s">
        <v>18</v>
      </c>
      <c r="F37" s="56">
        <v>3.903</v>
      </c>
    </row>
    <row r="38">
      <c r="A38" s="39" t="s">
        <v>6</v>
      </c>
      <c r="B38" s="39" t="s">
        <v>403</v>
      </c>
      <c r="C38" s="41">
        <v>2016.0</v>
      </c>
      <c r="D38" s="42" t="s">
        <v>4</v>
      </c>
      <c r="E38" s="42" t="s">
        <v>18</v>
      </c>
      <c r="F38" s="56">
        <v>4.76</v>
      </c>
    </row>
    <row r="39">
      <c r="A39" s="39" t="s">
        <v>7</v>
      </c>
      <c r="B39" s="39" t="s">
        <v>404</v>
      </c>
      <c r="C39" s="41">
        <v>2016.0</v>
      </c>
      <c r="D39" s="42" t="s">
        <v>4</v>
      </c>
      <c r="E39" s="42" t="s">
        <v>18</v>
      </c>
      <c r="F39" s="56">
        <v>1.454</v>
      </c>
    </row>
    <row r="40">
      <c r="A40" s="39" t="s">
        <v>8</v>
      </c>
      <c r="B40" s="39" t="s">
        <v>408</v>
      </c>
      <c r="C40" s="41">
        <v>2016.0</v>
      </c>
      <c r="D40" s="42" t="s">
        <v>4</v>
      </c>
      <c r="E40" s="42" t="s">
        <v>18</v>
      </c>
      <c r="F40" s="56">
        <v>2.396</v>
      </c>
    </row>
    <row r="41">
      <c r="A41" s="39" t="s">
        <v>9</v>
      </c>
      <c r="B41" s="39" t="s">
        <v>409</v>
      </c>
      <c r="C41" s="41">
        <v>2016.0</v>
      </c>
      <c r="D41" s="42" t="s">
        <v>4</v>
      </c>
      <c r="E41" s="42" t="s">
        <v>18</v>
      </c>
      <c r="F41" s="56">
        <v>3.19</v>
      </c>
    </row>
    <row r="42">
      <c r="A42" s="39" t="s">
        <v>10</v>
      </c>
      <c r="B42" s="39" t="s">
        <v>407</v>
      </c>
      <c r="C42" s="41">
        <v>2016.0</v>
      </c>
      <c r="D42" s="42" t="s">
        <v>4</v>
      </c>
      <c r="E42" s="42" t="s">
        <v>18</v>
      </c>
      <c r="F42" s="56">
        <v>2.007</v>
      </c>
    </row>
    <row r="43">
      <c r="A43" s="39" t="s">
        <v>11</v>
      </c>
      <c r="B43" s="39" t="s">
        <v>406</v>
      </c>
      <c r="C43" s="41">
        <v>2016.0</v>
      </c>
      <c r="D43" s="42" t="s">
        <v>4</v>
      </c>
      <c r="E43" s="42" t="s">
        <v>18</v>
      </c>
      <c r="F43" s="56">
        <v>2.773</v>
      </c>
    </row>
    <row r="44">
      <c r="A44" s="39" t="s">
        <v>12</v>
      </c>
      <c r="B44" s="39" t="s">
        <v>405</v>
      </c>
      <c r="C44" s="41">
        <v>2016.0</v>
      </c>
      <c r="D44" s="42" t="s">
        <v>4</v>
      </c>
      <c r="E44" s="42" t="s">
        <v>18</v>
      </c>
      <c r="F44" s="56">
        <v>2.52</v>
      </c>
    </row>
    <row r="45">
      <c r="A45" s="39" t="s">
        <v>13</v>
      </c>
      <c r="B45" s="39" t="s">
        <v>410</v>
      </c>
      <c r="C45" s="41">
        <v>2016.0</v>
      </c>
      <c r="D45" s="42" t="s">
        <v>4</v>
      </c>
      <c r="E45" s="42" t="s">
        <v>18</v>
      </c>
      <c r="F45" s="56">
        <v>2.386</v>
      </c>
    </row>
    <row r="46">
      <c r="A46" s="39" t="s">
        <v>14</v>
      </c>
      <c r="B46" s="39" t="s">
        <v>412</v>
      </c>
      <c r="C46" s="41">
        <v>2016.0</v>
      </c>
      <c r="D46" s="42" t="s">
        <v>4</v>
      </c>
      <c r="E46" s="42" t="s">
        <v>18</v>
      </c>
      <c r="F46" s="56">
        <v>1.641</v>
      </c>
    </row>
    <row r="47">
      <c r="A47" s="39" t="s">
        <v>15</v>
      </c>
      <c r="B47" s="39" t="s">
        <v>411</v>
      </c>
      <c r="C47" s="41">
        <v>2016.0</v>
      </c>
      <c r="D47" s="42" t="s">
        <v>4</v>
      </c>
      <c r="E47" s="42" t="s">
        <v>18</v>
      </c>
      <c r="F47" s="56">
        <v>4.708</v>
      </c>
    </row>
    <row r="48">
      <c r="A48" s="39" t="s">
        <v>16</v>
      </c>
      <c r="B48" s="39" t="s">
        <v>413</v>
      </c>
      <c r="C48" s="41">
        <v>2016.0</v>
      </c>
      <c r="D48" s="42" t="s">
        <v>4</v>
      </c>
      <c r="E48" s="42" t="s">
        <v>18</v>
      </c>
      <c r="F48" s="56">
        <v>1.46</v>
      </c>
    </row>
    <row r="49">
      <c r="A49" s="39" t="s">
        <v>17</v>
      </c>
      <c r="B49" s="39" t="s">
        <v>414</v>
      </c>
      <c r="C49" s="41">
        <v>2016.0</v>
      </c>
      <c r="D49" s="42" t="s">
        <v>4</v>
      </c>
      <c r="E49" s="42" t="s">
        <v>18</v>
      </c>
      <c r="F49" s="56">
        <v>2.94</v>
      </c>
    </row>
    <row r="50">
      <c r="A50" s="39" t="s">
        <v>18</v>
      </c>
      <c r="B50" s="39" t="s">
        <v>415</v>
      </c>
      <c r="C50" s="41">
        <v>2016.0</v>
      </c>
      <c r="D50" s="42" t="s">
        <v>4</v>
      </c>
      <c r="E50" s="42" t="s">
        <v>18</v>
      </c>
      <c r="F50" s="56">
        <v>2.195</v>
      </c>
    </row>
    <row r="51">
      <c r="A51" s="39" t="s">
        <v>19</v>
      </c>
      <c r="B51" s="39" t="s">
        <v>416</v>
      </c>
      <c r="C51" s="41">
        <v>2016.0</v>
      </c>
      <c r="D51" s="42" t="s">
        <v>4</v>
      </c>
      <c r="E51" s="42" t="s">
        <v>18</v>
      </c>
      <c r="F51" s="56">
        <v>2.227</v>
      </c>
    </row>
    <row r="52">
      <c r="A52" s="39" t="s">
        <v>20</v>
      </c>
      <c r="B52" s="39" t="s">
        <v>417</v>
      </c>
      <c r="C52" s="41">
        <v>2016.0</v>
      </c>
      <c r="D52" s="42" t="s">
        <v>4</v>
      </c>
      <c r="E52" s="42" t="s">
        <v>18</v>
      </c>
      <c r="F52" s="56">
        <v>2.099</v>
      </c>
    </row>
    <row r="53">
      <c r="A53" s="39" t="s">
        <v>21</v>
      </c>
      <c r="B53" s="39" t="s">
        <v>419</v>
      </c>
      <c r="C53" s="41">
        <v>2016.0</v>
      </c>
      <c r="D53" s="42" t="s">
        <v>4</v>
      </c>
      <c r="E53" s="42" t="s">
        <v>18</v>
      </c>
      <c r="F53" s="56">
        <v>1.512</v>
      </c>
    </row>
    <row r="54">
      <c r="A54" s="39" t="s">
        <v>22</v>
      </c>
      <c r="B54" s="39" t="s">
        <v>420</v>
      </c>
      <c r="C54" s="41">
        <v>2016.0</v>
      </c>
      <c r="D54" s="42" t="s">
        <v>4</v>
      </c>
      <c r="E54" s="42" t="s">
        <v>18</v>
      </c>
      <c r="F54" s="56">
        <v>4.217</v>
      </c>
    </row>
    <row r="55">
      <c r="A55" s="39" t="s">
        <v>23</v>
      </c>
      <c r="B55" s="39" t="s">
        <v>421</v>
      </c>
      <c r="C55" s="41">
        <v>2016.0</v>
      </c>
      <c r="D55" s="42" t="s">
        <v>4</v>
      </c>
      <c r="E55" s="42" t="s">
        <v>18</v>
      </c>
      <c r="F55" s="56">
        <v>1.421</v>
      </c>
    </row>
    <row r="56">
      <c r="A56" s="39" t="s">
        <v>24</v>
      </c>
      <c r="B56" s="39" t="s">
        <v>422</v>
      </c>
      <c r="C56" s="41">
        <v>2016.0</v>
      </c>
      <c r="D56" s="42" t="s">
        <v>4</v>
      </c>
      <c r="E56" s="42" t="s">
        <v>18</v>
      </c>
      <c r="F56" s="56">
        <v>1.447</v>
      </c>
    </row>
    <row r="57">
      <c r="A57" s="39" t="s">
        <v>25</v>
      </c>
      <c r="B57" s="39" t="s">
        <v>423</v>
      </c>
      <c r="C57" s="41">
        <v>2016.0</v>
      </c>
      <c r="D57" s="42" t="s">
        <v>4</v>
      </c>
      <c r="E57" s="42" t="s">
        <v>18</v>
      </c>
      <c r="F57" s="56">
        <v>1.927</v>
      </c>
    </row>
    <row r="58">
      <c r="A58" s="39" t="s">
        <v>26</v>
      </c>
      <c r="B58" s="39" t="s">
        <v>424</v>
      </c>
      <c r="C58" s="41">
        <v>2016.0</v>
      </c>
      <c r="D58" s="42" t="s">
        <v>4</v>
      </c>
      <c r="E58" s="42" t="s">
        <v>18</v>
      </c>
      <c r="F58" s="56">
        <v>2.523</v>
      </c>
    </row>
    <row r="59">
      <c r="A59" s="39" t="s">
        <v>27</v>
      </c>
      <c r="B59" s="39" t="s">
        <v>426</v>
      </c>
      <c r="C59" s="41">
        <v>2016.0</v>
      </c>
      <c r="D59" s="42" t="s">
        <v>4</v>
      </c>
      <c r="E59" s="42" t="s">
        <v>18</v>
      </c>
      <c r="F59" s="56">
        <v>3.02</v>
      </c>
    </row>
    <row r="60">
      <c r="A60" s="39" t="s">
        <v>28</v>
      </c>
      <c r="B60" s="39" t="s">
        <v>425</v>
      </c>
      <c r="C60" s="41">
        <v>2016.0</v>
      </c>
      <c r="D60" s="42" t="s">
        <v>4</v>
      </c>
      <c r="E60" s="42" t="s">
        <v>18</v>
      </c>
      <c r="F60" s="56">
        <v>2.968</v>
      </c>
    </row>
    <row r="61">
      <c r="A61" s="39" t="s">
        <v>29</v>
      </c>
      <c r="B61" s="39" t="s">
        <v>427</v>
      </c>
      <c r="C61" s="41">
        <v>2016.0</v>
      </c>
      <c r="D61" s="42" t="s">
        <v>4</v>
      </c>
      <c r="E61" s="42" t="s">
        <v>18</v>
      </c>
      <c r="F61" s="56">
        <v>4.677</v>
      </c>
    </row>
    <row r="62">
      <c r="A62" s="39" t="s">
        <v>30</v>
      </c>
      <c r="B62" s="39" t="s">
        <v>428</v>
      </c>
      <c r="C62" s="41">
        <v>2016.0</v>
      </c>
      <c r="D62" s="42" t="s">
        <v>4</v>
      </c>
      <c r="E62" s="42" t="s">
        <v>18</v>
      </c>
      <c r="F62" s="56">
        <v>2.919</v>
      </c>
    </row>
    <row r="63">
      <c r="A63" s="39" t="s">
        <v>31</v>
      </c>
      <c r="B63" s="39" t="s">
        <v>429</v>
      </c>
      <c r="C63" s="41">
        <v>2016.0</v>
      </c>
      <c r="D63" s="42" t="s">
        <v>4</v>
      </c>
      <c r="E63" s="42" t="s">
        <v>18</v>
      </c>
      <c r="F63" s="56">
        <v>4.127</v>
      </c>
    </row>
    <row r="64">
      <c r="A64" s="39" t="s">
        <v>32</v>
      </c>
      <c r="B64" s="39" t="s">
        <v>430</v>
      </c>
      <c r="C64" s="41">
        <v>2016.0</v>
      </c>
      <c r="D64" s="42" t="s">
        <v>4</v>
      </c>
      <c r="E64" s="42" t="s">
        <v>18</v>
      </c>
      <c r="F64" s="56">
        <v>1.165</v>
      </c>
    </row>
    <row r="65">
      <c r="A65" s="39" t="s">
        <v>33</v>
      </c>
      <c r="B65" s="39" t="s">
        <v>431</v>
      </c>
      <c r="C65" s="41">
        <v>2016.0</v>
      </c>
      <c r="D65" s="42" t="s">
        <v>4</v>
      </c>
      <c r="E65" s="42" t="s">
        <v>18</v>
      </c>
      <c r="F65" s="56">
        <v>1.771</v>
      </c>
    </row>
    <row r="66">
      <c r="A66" s="39" t="s">
        <v>34</v>
      </c>
      <c r="B66" s="39" t="s">
        <v>432</v>
      </c>
      <c r="C66" s="41">
        <v>2016.0</v>
      </c>
      <c r="D66" s="42" t="s">
        <v>4</v>
      </c>
      <c r="E66" s="42" t="s">
        <v>18</v>
      </c>
      <c r="F66" s="56">
        <v>1.621</v>
      </c>
    </row>
    <row r="67">
      <c r="A67" s="39" t="s">
        <v>35</v>
      </c>
      <c r="B67" s="39" t="s">
        <v>433</v>
      </c>
      <c r="C67" s="41">
        <v>2016.0</v>
      </c>
      <c r="D67" s="42" t="s">
        <v>4</v>
      </c>
      <c r="E67" s="42" t="s">
        <v>18</v>
      </c>
      <c r="F67" s="56">
        <v>2.408</v>
      </c>
    </row>
    <row r="68">
      <c r="A68" s="40" t="s">
        <v>3</v>
      </c>
      <c r="B68" s="39" t="s">
        <v>418</v>
      </c>
      <c r="C68" s="41">
        <v>2017.0</v>
      </c>
      <c r="D68" s="42" t="s">
        <v>4</v>
      </c>
      <c r="E68" s="42" t="s">
        <v>18</v>
      </c>
      <c r="F68" s="57">
        <f>AVERAGE(F69:F100)</f>
        <v>2.691875</v>
      </c>
    </row>
    <row r="69">
      <c r="A69" s="40" t="s">
        <v>4</v>
      </c>
      <c r="B69" s="39" t="s">
        <v>401</v>
      </c>
      <c r="C69" s="41">
        <v>2017.0</v>
      </c>
      <c r="D69" s="42" t="s">
        <v>4</v>
      </c>
      <c r="E69" s="42" t="s">
        <v>18</v>
      </c>
      <c r="F69" s="56">
        <v>2.872</v>
      </c>
    </row>
    <row r="70">
      <c r="A70" s="39" t="s">
        <v>5</v>
      </c>
      <c r="B70" s="39" t="s">
        <v>402</v>
      </c>
      <c r="C70" s="41">
        <v>2017.0</v>
      </c>
      <c r="D70" s="42" t="s">
        <v>4</v>
      </c>
      <c r="E70" s="42" t="s">
        <v>18</v>
      </c>
      <c r="F70" s="56">
        <v>4.122</v>
      </c>
    </row>
    <row r="71">
      <c r="A71" s="39" t="s">
        <v>6</v>
      </c>
      <c r="B71" s="39" t="s">
        <v>403</v>
      </c>
      <c r="C71" s="41">
        <v>2017.0</v>
      </c>
      <c r="D71" s="42" t="s">
        <v>4</v>
      </c>
      <c r="E71" s="42" t="s">
        <v>18</v>
      </c>
      <c r="F71" s="56">
        <v>5.0</v>
      </c>
    </row>
    <row r="72">
      <c r="A72" s="39" t="s">
        <v>7</v>
      </c>
      <c r="B72" s="39" t="s">
        <v>404</v>
      </c>
      <c r="C72" s="41">
        <v>2017.0</v>
      </c>
      <c r="D72" s="42" t="s">
        <v>4</v>
      </c>
      <c r="E72" s="42" t="s">
        <v>18</v>
      </c>
      <c r="F72" s="56">
        <v>1.557</v>
      </c>
    </row>
    <row r="73">
      <c r="A73" s="39" t="s">
        <v>8</v>
      </c>
      <c r="B73" s="39" t="s">
        <v>408</v>
      </c>
      <c r="C73" s="41">
        <v>2017.0</v>
      </c>
      <c r="D73" s="42" t="s">
        <v>4</v>
      </c>
      <c r="E73" s="42" t="s">
        <v>18</v>
      </c>
      <c r="F73" s="56">
        <v>2.343</v>
      </c>
    </row>
    <row r="74">
      <c r="A74" s="39" t="s">
        <v>9</v>
      </c>
      <c r="B74" s="39" t="s">
        <v>409</v>
      </c>
      <c r="C74" s="41">
        <v>2017.0</v>
      </c>
      <c r="D74" s="42" t="s">
        <v>4</v>
      </c>
      <c r="E74" s="42" t="s">
        <v>18</v>
      </c>
      <c r="F74" s="56">
        <v>2.509</v>
      </c>
    </row>
    <row r="75">
      <c r="A75" s="39" t="s">
        <v>10</v>
      </c>
      <c r="B75" s="39" t="s">
        <v>407</v>
      </c>
      <c r="C75" s="41">
        <v>2017.0</v>
      </c>
      <c r="D75" s="42" t="s">
        <v>4</v>
      </c>
      <c r="E75" s="42" t="s">
        <v>18</v>
      </c>
      <c r="F75" s="56">
        <v>1.989</v>
      </c>
    </row>
    <row r="76">
      <c r="A76" s="39" t="s">
        <v>11</v>
      </c>
      <c r="B76" s="39" t="s">
        <v>406</v>
      </c>
      <c r="C76" s="41">
        <v>2017.0</v>
      </c>
      <c r="D76" s="42" t="s">
        <v>4</v>
      </c>
      <c r="E76" s="42" t="s">
        <v>18</v>
      </c>
      <c r="F76" s="56">
        <v>3.415</v>
      </c>
    </row>
    <row r="77">
      <c r="A77" s="39" t="s">
        <v>12</v>
      </c>
      <c r="B77" s="39" t="s">
        <v>405</v>
      </c>
      <c r="C77" s="41">
        <v>2017.0</v>
      </c>
      <c r="D77" s="42" t="s">
        <v>4</v>
      </c>
      <c r="E77" s="42" t="s">
        <v>18</v>
      </c>
      <c r="F77" s="56">
        <v>2.339</v>
      </c>
    </row>
    <row r="78">
      <c r="A78" s="39" t="s">
        <v>13</v>
      </c>
      <c r="B78" s="39" t="s">
        <v>410</v>
      </c>
      <c r="C78" s="41">
        <v>2017.0</v>
      </c>
      <c r="D78" s="42" t="s">
        <v>4</v>
      </c>
      <c r="E78" s="42" t="s">
        <v>18</v>
      </c>
      <c r="F78" s="56">
        <v>3.027</v>
      </c>
    </row>
    <row r="79">
      <c r="A79" s="39" t="s">
        <v>14</v>
      </c>
      <c r="B79" s="39" t="s">
        <v>412</v>
      </c>
      <c r="C79" s="41">
        <v>2017.0</v>
      </c>
      <c r="D79" s="42" t="s">
        <v>4</v>
      </c>
      <c r="E79" s="42" t="s">
        <v>18</v>
      </c>
      <c r="F79" s="56">
        <v>1.893</v>
      </c>
    </row>
    <row r="80">
      <c r="A80" s="39" t="s">
        <v>15</v>
      </c>
      <c r="B80" s="39" t="s">
        <v>411</v>
      </c>
      <c r="C80" s="41">
        <v>2017.0</v>
      </c>
      <c r="D80" s="42" t="s">
        <v>4</v>
      </c>
      <c r="E80" s="42" t="s">
        <v>18</v>
      </c>
      <c r="F80" s="56">
        <v>3.981</v>
      </c>
    </row>
    <row r="81">
      <c r="A81" s="39" t="s">
        <v>16</v>
      </c>
      <c r="B81" s="39" t="s">
        <v>413</v>
      </c>
      <c r="C81" s="41">
        <v>2017.0</v>
      </c>
      <c r="D81" s="42" t="s">
        <v>4</v>
      </c>
      <c r="E81" s="42" t="s">
        <v>18</v>
      </c>
      <c r="F81" s="56">
        <v>1.6</v>
      </c>
    </row>
    <row r="82">
      <c r="A82" s="39" t="s">
        <v>17</v>
      </c>
      <c r="B82" s="39" t="s">
        <v>414</v>
      </c>
      <c r="C82" s="41">
        <v>2017.0</v>
      </c>
      <c r="D82" s="42" t="s">
        <v>4</v>
      </c>
      <c r="E82" s="42" t="s">
        <v>18</v>
      </c>
      <c r="F82" s="56">
        <v>2.617</v>
      </c>
    </row>
    <row r="83">
      <c r="A83" s="39" t="s">
        <v>18</v>
      </c>
      <c r="B83" s="39" t="s">
        <v>415</v>
      </c>
      <c r="C83" s="41">
        <v>2017.0</v>
      </c>
      <c r="D83" s="42" t="s">
        <v>4</v>
      </c>
      <c r="E83" s="42" t="s">
        <v>18</v>
      </c>
      <c r="F83" s="56">
        <v>2.08</v>
      </c>
    </row>
    <row r="84">
      <c r="A84" s="39" t="s">
        <v>19</v>
      </c>
      <c r="B84" s="39" t="s">
        <v>416</v>
      </c>
      <c r="C84" s="41">
        <v>2017.0</v>
      </c>
      <c r="D84" s="42" t="s">
        <v>4</v>
      </c>
      <c r="E84" s="42" t="s">
        <v>18</v>
      </c>
      <c r="F84" s="56">
        <v>2.151</v>
      </c>
    </row>
    <row r="85">
      <c r="A85" s="39" t="s">
        <v>20</v>
      </c>
      <c r="B85" s="39" t="s">
        <v>417</v>
      </c>
      <c r="C85" s="41">
        <v>2017.0</v>
      </c>
      <c r="D85" s="42" t="s">
        <v>4</v>
      </c>
      <c r="E85" s="42" t="s">
        <v>18</v>
      </c>
      <c r="F85" s="56">
        <v>1.922</v>
      </c>
    </row>
    <row r="86">
      <c r="A86" s="39" t="s">
        <v>21</v>
      </c>
      <c r="B86" s="39" t="s">
        <v>419</v>
      </c>
      <c r="C86" s="41">
        <v>2017.0</v>
      </c>
      <c r="D86" s="42" t="s">
        <v>4</v>
      </c>
      <c r="E86" s="42" t="s">
        <v>18</v>
      </c>
      <c r="F86" s="56">
        <v>1.783</v>
      </c>
    </row>
    <row r="87">
      <c r="A87" s="39" t="s">
        <v>22</v>
      </c>
      <c r="B87" s="39" t="s">
        <v>420</v>
      </c>
      <c r="C87" s="41">
        <v>2017.0</v>
      </c>
      <c r="D87" s="42" t="s">
        <v>4</v>
      </c>
      <c r="E87" s="42" t="s">
        <v>18</v>
      </c>
      <c r="F87" s="56">
        <v>4.635</v>
      </c>
    </row>
    <row r="88">
      <c r="A88" s="39" t="s">
        <v>23</v>
      </c>
      <c r="B88" s="39" t="s">
        <v>421</v>
      </c>
      <c r="C88" s="41">
        <v>2017.0</v>
      </c>
      <c r="D88" s="42" t="s">
        <v>4</v>
      </c>
      <c r="E88" s="42" t="s">
        <v>18</v>
      </c>
      <c r="F88" s="56">
        <v>1.514</v>
      </c>
    </row>
    <row r="89">
      <c r="A89" s="39" t="s">
        <v>24</v>
      </c>
      <c r="B89" s="39" t="s">
        <v>422</v>
      </c>
      <c r="C89" s="41">
        <v>2017.0</v>
      </c>
      <c r="D89" s="42" t="s">
        <v>4</v>
      </c>
      <c r="E89" s="42" t="s">
        <v>18</v>
      </c>
      <c r="F89" s="56">
        <v>1.464</v>
      </c>
    </row>
    <row r="90">
      <c r="A90" s="39" t="s">
        <v>25</v>
      </c>
      <c r="B90" s="39" t="s">
        <v>423</v>
      </c>
      <c r="C90" s="41">
        <v>2017.0</v>
      </c>
      <c r="D90" s="42" t="s">
        <v>4</v>
      </c>
      <c r="E90" s="42" t="s">
        <v>18</v>
      </c>
      <c r="F90" s="56">
        <v>1.998</v>
      </c>
    </row>
    <row r="91">
      <c r="A91" s="39" t="s">
        <v>26</v>
      </c>
      <c r="B91" s="39" t="s">
        <v>424</v>
      </c>
      <c r="C91" s="41">
        <v>2017.0</v>
      </c>
      <c r="D91" s="42" t="s">
        <v>4</v>
      </c>
      <c r="E91" s="42" t="s">
        <v>18</v>
      </c>
      <c r="F91" s="56">
        <v>2.977</v>
      </c>
    </row>
    <row r="92">
      <c r="A92" s="39" t="s">
        <v>27</v>
      </c>
      <c r="B92" s="39" t="s">
        <v>426</v>
      </c>
      <c r="C92" s="41">
        <v>2017.0</v>
      </c>
      <c r="D92" s="42" t="s">
        <v>4</v>
      </c>
      <c r="E92" s="42" t="s">
        <v>18</v>
      </c>
      <c r="F92" s="56">
        <v>2.925</v>
      </c>
    </row>
    <row r="93">
      <c r="A93" s="39" t="s">
        <v>28</v>
      </c>
      <c r="B93" s="39" t="s">
        <v>425</v>
      </c>
      <c r="C93" s="41">
        <v>2017.0</v>
      </c>
      <c r="D93" s="42" t="s">
        <v>4</v>
      </c>
      <c r="E93" s="42" t="s">
        <v>18</v>
      </c>
      <c r="F93" s="56">
        <v>3.234</v>
      </c>
    </row>
    <row r="94">
      <c r="A94" s="39" t="s">
        <v>29</v>
      </c>
      <c r="B94" s="39" t="s">
        <v>427</v>
      </c>
      <c r="C94" s="41">
        <v>2017.0</v>
      </c>
      <c r="D94" s="42" t="s">
        <v>4</v>
      </c>
      <c r="E94" s="42" t="s">
        <v>18</v>
      </c>
      <c r="F94" s="56">
        <v>3.449</v>
      </c>
    </row>
    <row r="95">
      <c r="A95" s="39" t="s">
        <v>30</v>
      </c>
      <c r="B95" s="39" t="s">
        <v>428</v>
      </c>
      <c r="C95" s="41">
        <v>2017.0</v>
      </c>
      <c r="D95" s="42" t="s">
        <v>4</v>
      </c>
      <c r="E95" s="42" t="s">
        <v>18</v>
      </c>
      <c r="F95" s="56">
        <v>3.44</v>
      </c>
    </row>
    <row r="96">
      <c r="A96" s="39" t="s">
        <v>31</v>
      </c>
      <c r="B96" s="39" t="s">
        <v>429</v>
      </c>
      <c r="C96" s="41">
        <v>2017.0</v>
      </c>
      <c r="D96" s="42" t="s">
        <v>4</v>
      </c>
      <c r="E96" s="42" t="s">
        <v>18</v>
      </c>
      <c r="F96" s="56">
        <v>3.956</v>
      </c>
    </row>
    <row r="97">
      <c r="A97" s="39" t="s">
        <v>32</v>
      </c>
      <c r="B97" s="39" t="s">
        <v>430</v>
      </c>
      <c r="C97" s="41">
        <v>2017.0</v>
      </c>
      <c r="D97" s="42" t="s">
        <v>4</v>
      </c>
      <c r="E97" s="42" t="s">
        <v>18</v>
      </c>
      <c r="F97" s="56">
        <v>1.251</v>
      </c>
    </row>
    <row r="98">
      <c r="A98" s="39" t="s">
        <v>33</v>
      </c>
      <c r="B98" s="39" t="s">
        <v>431</v>
      </c>
      <c r="C98" s="41">
        <v>2017.0</v>
      </c>
      <c r="D98" s="42" t="s">
        <v>4</v>
      </c>
      <c r="E98" s="42" t="s">
        <v>18</v>
      </c>
      <c r="F98" s="56">
        <v>2.46</v>
      </c>
    </row>
    <row r="99">
      <c r="A99" s="39" t="s">
        <v>34</v>
      </c>
      <c r="B99" s="39" t="s">
        <v>432</v>
      </c>
      <c r="C99" s="41">
        <v>2017.0</v>
      </c>
      <c r="D99" s="42" t="s">
        <v>4</v>
      </c>
      <c r="E99" s="42" t="s">
        <v>18</v>
      </c>
      <c r="F99" s="56">
        <v>1.506</v>
      </c>
    </row>
    <row r="100">
      <c r="A100" s="39" t="s">
        <v>35</v>
      </c>
      <c r="B100" s="39" t="s">
        <v>433</v>
      </c>
      <c r="C100" s="41">
        <v>2017.0</v>
      </c>
      <c r="D100" s="42" t="s">
        <v>4</v>
      </c>
      <c r="E100" s="42" t="s">
        <v>18</v>
      </c>
      <c r="F100" s="56">
        <v>4.131</v>
      </c>
    </row>
    <row r="101">
      <c r="A101" s="40" t="s">
        <v>3</v>
      </c>
      <c r="B101" s="39" t="s">
        <v>418</v>
      </c>
      <c r="C101" s="41">
        <v>2018.0</v>
      </c>
      <c r="D101" s="42" t="s">
        <v>4</v>
      </c>
      <c r="E101" s="42" t="s">
        <v>18</v>
      </c>
      <c r="F101" s="57">
        <f>AVERAGE(F102:F133)</f>
        <v>2.81209375</v>
      </c>
    </row>
    <row r="102">
      <c r="A102" s="40" t="s">
        <v>4</v>
      </c>
      <c r="B102" s="39" t="s">
        <v>401</v>
      </c>
      <c r="C102" s="41">
        <v>2018.0</v>
      </c>
      <c r="D102" s="42" t="s">
        <v>4</v>
      </c>
      <c r="E102" s="42" t="s">
        <v>18</v>
      </c>
      <c r="F102" s="56">
        <v>3.233</v>
      </c>
    </row>
    <row r="103">
      <c r="A103" s="39" t="s">
        <v>5</v>
      </c>
      <c r="B103" s="39" t="s">
        <v>402</v>
      </c>
      <c r="C103" s="41">
        <v>2018.0</v>
      </c>
      <c r="D103" s="42" t="s">
        <v>4</v>
      </c>
      <c r="E103" s="42" t="s">
        <v>18</v>
      </c>
      <c r="F103" s="56">
        <v>4.711</v>
      </c>
    </row>
    <row r="104">
      <c r="A104" s="39" t="s">
        <v>6</v>
      </c>
      <c r="B104" s="39" t="s">
        <v>403</v>
      </c>
      <c r="C104" s="41">
        <v>2018.0</v>
      </c>
      <c r="D104" s="42" t="s">
        <v>4</v>
      </c>
      <c r="E104" s="42" t="s">
        <v>18</v>
      </c>
      <c r="F104" s="56">
        <v>5.0</v>
      </c>
    </row>
    <row r="105">
      <c r="A105" s="39" t="s">
        <v>7</v>
      </c>
      <c r="B105" s="39" t="s">
        <v>404</v>
      </c>
      <c r="C105" s="41">
        <v>2018.0</v>
      </c>
      <c r="D105" s="42" t="s">
        <v>4</v>
      </c>
      <c r="E105" s="42" t="s">
        <v>18</v>
      </c>
      <c r="F105" s="56">
        <v>1.512</v>
      </c>
    </row>
    <row r="106">
      <c r="A106" s="39" t="s">
        <v>8</v>
      </c>
      <c r="B106" s="39" t="s">
        <v>408</v>
      </c>
      <c r="C106" s="41">
        <v>2018.0</v>
      </c>
      <c r="D106" s="42" t="s">
        <v>4</v>
      </c>
      <c r="E106" s="42" t="s">
        <v>18</v>
      </c>
      <c r="F106" s="56">
        <v>3.018</v>
      </c>
    </row>
    <row r="107">
      <c r="A107" s="39" t="s">
        <v>9</v>
      </c>
      <c r="B107" s="39" t="s">
        <v>409</v>
      </c>
      <c r="C107" s="41">
        <v>2018.0</v>
      </c>
      <c r="D107" s="42" t="s">
        <v>4</v>
      </c>
      <c r="E107" s="42" t="s">
        <v>18</v>
      </c>
      <c r="F107" s="56">
        <v>3.618</v>
      </c>
    </row>
    <row r="108">
      <c r="A108" s="39" t="s">
        <v>10</v>
      </c>
      <c r="B108" s="39" t="s">
        <v>407</v>
      </c>
      <c r="C108" s="41">
        <v>2018.0</v>
      </c>
      <c r="D108" s="42" t="s">
        <v>4</v>
      </c>
      <c r="E108" s="42" t="s">
        <v>18</v>
      </c>
      <c r="F108" s="56">
        <v>1.977</v>
      </c>
    </row>
    <row r="109">
      <c r="A109" s="39" t="s">
        <v>11</v>
      </c>
      <c r="B109" s="39" t="s">
        <v>406</v>
      </c>
      <c r="C109" s="41">
        <v>2018.0</v>
      </c>
      <c r="D109" s="42" t="s">
        <v>4</v>
      </c>
      <c r="E109" s="42" t="s">
        <v>18</v>
      </c>
      <c r="F109" s="56">
        <v>3.028</v>
      </c>
    </row>
    <row r="110">
      <c r="A110" s="39" t="s">
        <v>12</v>
      </c>
      <c r="B110" s="39" t="s">
        <v>405</v>
      </c>
      <c r="C110" s="41">
        <v>2018.0</v>
      </c>
      <c r="D110" s="42" t="s">
        <v>4</v>
      </c>
      <c r="E110" s="42" t="s">
        <v>18</v>
      </c>
      <c r="F110" s="56">
        <v>2.695</v>
      </c>
    </row>
    <row r="111">
      <c r="A111" s="39" t="s">
        <v>13</v>
      </c>
      <c r="B111" s="39" t="s">
        <v>410</v>
      </c>
      <c r="C111" s="41">
        <v>2018.0</v>
      </c>
      <c r="D111" s="42" t="s">
        <v>4</v>
      </c>
      <c r="E111" s="42" t="s">
        <v>18</v>
      </c>
      <c r="F111" s="56">
        <v>2.925</v>
      </c>
    </row>
    <row r="112">
      <c r="A112" s="39" t="s">
        <v>14</v>
      </c>
      <c r="B112" s="39" t="s">
        <v>412</v>
      </c>
      <c r="C112" s="41">
        <v>2018.0</v>
      </c>
      <c r="D112" s="42" t="s">
        <v>4</v>
      </c>
      <c r="E112" s="42" t="s">
        <v>18</v>
      </c>
      <c r="F112" s="56">
        <v>2.076</v>
      </c>
    </row>
    <row r="113">
      <c r="A113" s="39" t="s">
        <v>15</v>
      </c>
      <c r="B113" s="39" t="s">
        <v>411</v>
      </c>
      <c r="C113" s="41">
        <v>2018.0</v>
      </c>
      <c r="D113" s="42" t="s">
        <v>4</v>
      </c>
      <c r="E113" s="42" t="s">
        <v>18</v>
      </c>
      <c r="F113" s="56">
        <v>4.121</v>
      </c>
    </row>
    <row r="114">
      <c r="A114" s="39" t="s">
        <v>16</v>
      </c>
      <c r="B114" s="39" t="s">
        <v>413</v>
      </c>
      <c r="C114" s="41">
        <v>2018.0</v>
      </c>
      <c r="D114" s="42" t="s">
        <v>4</v>
      </c>
      <c r="E114" s="42" t="s">
        <v>18</v>
      </c>
      <c r="F114" s="56">
        <v>1.7</v>
      </c>
    </row>
    <row r="115">
      <c r="A115" s="39" t="s">
        <v>17</v>
      </c>
      <c r="B115" s="39" t="s">
        <v>414</v>
      </c>
      <c r="C115" s="41">
        <v>2018.0</v>
      </c>
      <c r="D115" s="42" t="s">
        <v>4</v>
      </c>
      <c r="E115" s="42" t="s">
        <v>18</v>
      </c>
      <c r="F115" s="56">
        <v>3.129</v>
      </c>
    </row>
    <row r="116">
      <c r="A116" s="39" t="s">
        <v>18</v>
      </c>
      <c r="B116" s="39" t="s">
        <v>415</v>
      </c>
      <c r="C116" s="41">
        <v>2018.0</v>
      </c>
      <c r="D116" s="42" t="s">
        <v>4</v>
      </c>
      <c r="E116" s="42" t="s">
        <v>18</v>
      </c>
      <c r="F116" s="56">
        <v>2.333</v>
      </c>
    </row>
    <row r="117">
      <c r="A117" s="39" t="s">
        <v>19</v>
      </c>
      <c r="B117" s="39" t="s">
        <v>416</v>
      </c>
      <c r="C117" s="41">
        <v>2018.0</v>
      </c>
      <c r="D117" s="42" t="s">
        <v>4</v>
      </c>
      <c r="E117" s="42" t="s">
        <v>18</v>
      </c>
      <c r="F117" s="56">
        <v>1.915</v>
      </c>
    </row>
    <row r="118">
      <c r="A118" s="39" t="s">
        <v>20</v>
      </c>
      <c r="B118" s="39" t="s">
        <v>417</v>
      </c>
      <c r="C118" s="41">
        <v>2018.0</v>
      </c>
      <c r="D118" s="42" t="s">
        <v>4</v>
      </c>
      <c r="E118" s="42" t="s">
        <v>18</v>
      </c>
      <c r="F118" s="56">
        <v>1.715</v>
      </c>
    </row>
    <row r="119">
      <c r="A119" s="39" t="s">
        <v>21</v>
      </c>
      <c r="B119" s="39" t="s">
        <v>419</v>
      </c>
      <c r="C119" s="41">
        <v>2018.0</v>
      </c>
      <c r="D119" s="42" t="s">
        <v>4</v>
      </c>
      <c r="E119" s="42" t="s">
        <v>18</v>
      </c>
      <c r="F119" s="56">
        <v>2.249</v>
      </c>
    </row>
    <row r="120">
      <c r="A120" s="39" t="s">
        <v>22</v>
      </c>
      <c r="B120" s="39" t="s">
        <v>420</v>
      </c>
      <c r="C120" s="41">
        <v>2018.0</v>
      </c>
      <c r="D120" s="42" t="s">
        <v>4</v>
      </c>
      <c r="E120" s="42" t="s">
        <v>18</v>
      </c>
      <c r="F120" s="56">
        <v>4.043</v>
      </c>
    </row>
    <row r="121">
      <c r="A121" s="39" t="s">
        <v>23</v>
      </c>
      <c r="B121" s="39" t="s">
        <v>421</v>
      </c>
      <c r="C121" s="41">
        <v>2018.0</v>
      </c>
      <c r="D121" s="42" t="s">
        <v>4</v>
      </c>
      <c r="E121" s="42" t="s">
        <v>18</v>
      </c>
      <c r="F121" s="56">
        <v>1.863</v>
      </c>
    </row>
    <row r="122">
      <c r="A122" s="39" t="s">
        <v>24</v>
      </c>
      <c r="B122" s="39" t="s">
        <v>422</v>
      </c>
      <c r="C122" s="41">
        <v>2018.0</v>
      </c>
      <c r="D122" s="42" t="s">
        <v>4</v>
      </c>
      <c r="E122" s="42" t="s">
        <v>18</v>
      </c>
      <c r="F122" s="56">
        <v>1.56</v>
      </c>
    </row>
    <row r="123">
      <c r="A123" s="39" t="s">
        <v>25</v>
      </c>
      <c r="B123" s="39" t="s">
        <v>423</v>
      </c>
      <c r="C123" s="41">
        <v>2018.0</v>
      </c>
      <c r="D123" s="42" t="s">
        <v>4</v>
      </c>
      <c r="E123" s="42" t="s">
        <v>18</v>
      </c>
      <c r="F123" s="56">
        <v>2.597</v>
      </c>
    </row>
    <row r="124">
      <c r="A124" s="39" t="s">
        <v>26</v>
      </c>
      <c r="B124" s="39" t="s">
        <v>424</v>
      </c>
      <c r="C124" s="41">
        <v>2018.0</v>
      </c>
      <c r="D124" s="42" t="s">
        <v>4</v>
      </c>
      <c r="E124" s="42" t="s">
        <v>18</v>
      </c>
      <c r="F124" s="56">
        <v>3.322</v>
      </c>
    </row>
    <row r="125">
      <c r="A125" s="39" t="s">
        <v>27</v>
      </c>
      <c r="B125" s="39" t="s">
        <v>426</v>
      </c>
      <c r="C125" s="41">
        <v>2018.0</v>
      </c>
      <c r="D125" s="42" t="s">
        <v>4</v>
      </c>
      <c r="E125" s="42" t="s">
        <v>18</v>
      </c>
      <c r="F125" s="56">
        <v>3.039</v>
      </c>
    </row>
    <row r="126">
      <c r="A126" s="39" t="s">
        <v>28</v>
      </c>
      <c r="B126" s="39" t="s">
        <v>425</v>
      </c>
      <c r="C126" s="41">
        <v>2018.0</v>
      </c>
      <c r="D126" s="42" t="s">
        <v>4</v>
      </c>
      <c r="E126" s="42" t="s">
        <v>18</v>
      </c>
      <c r="F126" s="56">
        <v>3.114</v>
      </c>
    </row>
    <row r="127">
      <c r="A127" s="39" t="s">
        <v>29</v>
      </c>
      <c r="B127" s="39" t="s">
        <v>427</v>
      </c>
      <c r="C127" s="41">
        <v>2018.0</v>
      </c>
      <c r="D127" s="42" t="s">
        <v>4</v>
      </c>
      <c r="E127" s="42" t="s">
        <v>18</v>
      </c>
      <c r="F127" s="56">
        <v>2.538</v>
      </c>
    </row>
    <row r="128">
      <c r="A128" s="39" t="s">
        <v>30</v>
      </c>
      <c r="B128" s="39" t="s">
        <v>428</v>
      </c>
      <c r="C128" s="41">
        <v>2018.0</v>
      </c>
      <c r="D128" s="42" t="s">
        <v>4</v>
      </c>
      <c r="E128" s="42" t="s">
        <v>18</v>
      </c>
      <c r="F128" s="56">
        <v>4.137</v>
      </c>
    </row>
    <row r="129">
      <c r="A129" s="39" t="s">
        <v>31</v>
      </c>
      <c r="B129" s="39" t="s">
        <v>429</v>
      </c>
      <c r="C129" s="41">
        <v>2018.0</v>
      </c>
      <c r="D129" s="42" t="s">
        <v>4</v>
      </c>
      <c r="E129" s="42" t="s">
        <v>18</v>
      </c>
      <c r="F129" s="56">
        <v>3.14</v>
      </c>
    </row>
    <row r="130">
      <c r="A130" s="39" t="s">
        <v>32</v>
      </c>
      <c r="B130" s="39" t="s">
        <v>430</v>
      </c>
      <c r="C130" s="41">
        <v>2018.0</v>
      </c>
      <c r="D130" s="42" t="s">
        <v>4</v>
      </c>
      <c r="E130" s="42" t="s">
        <v>18</v>
      </c>
      <c r="F130" s="56">
        <v>1.249</v>
      </c>
    </row>
    <row r="131">
      <c r="A131" s="39" t="s">
        <v>33</v>
      </c>
      <c r="B131" s="39" t="s">
        <v>431</v>
      </c>
      <c r="C131" s="41">
        <v>2018.0</v>
      </c>
      <c r="D131" s="42" t="s">
        <v>4</v>
      </c>
      <c r="E131" s="42" t="s">
        <v>18</v>
      </c>
      <c r="F131" s="56">
        <v>2.399</v>
      </c>
    </row>
    <row r="132">
      <c r="A132" s="39" t="s">
        <v>34</v>
      </c>
      <c r="B132" s="39" t="s">
        <v>432</v>
      </c>
      <c r="C132" s="41">
        <v>2018.0</v>
      </c>
      <c r="D132" s="42" t="s">
        <v>4</v>
      </c>
      <c r="E132" s="42" t="s">
        <v>18</v>
      </c>
      <c r="F132" s="56">
        <v>1.4</v>
      </c>
    </row>
    <row r="133">
      <c r="A133" s="39" t="s">
        <v>35</v>
      </c>
      <c r="B133" s="39" t="s">
        <v>433</v>
      </c>
      <c r="C133" s="41">
        <v>2018.0</v>
      </c>
      <c r="D133" s="42" t="s">
        <v>4</v>
      </c>
      <c r="E133" s="42" t="s">
        <v>18</v>
      </c>
      <c r="F133" s="56">
        <v>4.631</v>
      </c>
    </row>
    <row r="134">
      <c r="A134" s="40" t="s">
        <v>3</v>
      </c>
      <c r="B134" s="39" t="s">
        <v>418</v>
      </c>
      <c r="C134" s="41">
        <v>2019.0</v>
      </c>
      <c r="D134" s="42" t="s">
        <v>4</v>
      </c>
      <c r="E134" s="42" t="s">
        <v>18</v>
      </c>
      <c r="F134" s="58">
        <f>AVERAGE(F135:F166)</f>
        <v>3.1990625</v>
      </c>
    </row>
    <row r="135">
      <c r="A135" s="40" t="s">
        <v>4</v>
      </c>
      <c r="B135" s="39" t="s">
        <v>401</v>
      </c>
      <c r="C135" s="41">
        <v>2019.0</v>
      </c>
      <c r="D135" s="42" t="s">
        <v>4</v>
      </c>
      <c r="E135" s="42" t="s">
        <v>18</v>
      </c>
      <c r="F135" s="55">
        <v>3.415</v>
      </c>
    </row>
    <row r="136">
      <c r="A136" s="39" t="s">
        <v>5</v>
      </c>
      <c r="B136" s="39" t="s">
        <v>402</v>
      </c>
      <c r="C136" s="41">
        <v>2019.0</v>
      </c>
      <c r="D136" s="42" t="s">
        <v>4</v>
      </c>
      <c r="E136" s="42" t="s">
        <v>18</v>
      </c>
      <c r="F136" s="56">
        <v>5.0</v>
      </c>
    </row>
    <row r="137">
      <c r="A137" s="39" t="s">
        <v>6</v>
      </c>
      <c r="B137" s="39" t="s">
        <v>403</v>
      </c>
      <c r="C137" s="41">
        <v>2019.0</v>
      </c>
      <c r="D137" s="42" t="s">
        <v>4</v>
      </c>
      <c r="E137" s="42" t="s">
        <v>18</v>
      </c>
      <c r="F137" s="56">
        <v>5.0</v>
      </c>
    </row>
    <row r="138">
      <c r="A138" s="39" t="s">
        <v>7</v>
      </c>
      <c r="B138" s="39" t="s">
        <v>404</v>
      </c>
      <c r="C138" s="41">
        <v>2019.0</v>
      </c>
      <c r="D138" s="42" t="s">
        <v>4</v>
      </c>
      <c r="E138" s="42" t="s">
        <v>18</v>
      </c>
      <c r="F138" s="56">
        <v>3.375</v>
      </c>
    </row>
    <row r="139">
      <c r="A139" s="39" t="s">
        <v>8</v>
      </c>
      <c r="B139" s="39" t="s">
        <v>408</v>
      </c>
      <c r="C139" s="41">
        <v>2019.0</v>
      </c>
      <c r="D139" s="42" t="s">
        <v>4</v>
      </c>
      <c r="E139" s="42" t="s">
        <v>18</v>
      </c>
      <c r="F139" s="56">
        <v>3.418</v>
      </c>
    </row>
    <row r="140">
      <c r="A140" s="39" t="s">
        <v>9</v>
      </c>
      <c r="B140" s="39" t="s">
        <v>409</v>
      </c>
      <c r="C140" s="41">
        <v>2019.0</v>
      </c>
      <c r="D140" s="42" t="s">
        <v>4</v>
      </c>
      <c r="E140" s="42" t="s">
        <v>18</v>
      </c>
      <c r="F140" s="56">
        <v>4.804</v>
      </c>
    </row>
    <row r="141">
      <c r="A141" s="39" t="s">
        <v>10</v>
      </c>
      <c r="B141" s="39" t="s">
        <v>407</v>
      </c>
      <c r="C141" s="41">
        <v>2019.0</v>
      </c>
      <c r="D141" s="42" t="s">
        <v>4</v>
      </c>
      <c r="E141" s="42" t="s">
        <v>18</v>
      </c>
      <c r="F141" s="56">
        <v>1.923</v>
      </c>
    </row>
    <row r="142">
      <c r="A142" s="39" t="s">
        <v>11</v>
      </c>
      <c r="B142" s="39" t="s">
        <v>406</v>
      </c>
      <c r="C142" s="41">
        <v>2019.0</v>
      </c>
      <c r="D142" s="42" t="s">
        <v>4</v>
      </c>
      <c r="E142" s="42" t="s">
        <v>18</v>
      </c>
      <c r="F142" s="56">
        <v>3.558</v>
      </c>
    </row>
    <row r="143">
      <c r="A143" s="39" t="s">
        <v>12</v>
      </c>
      <c r="B143" s="39" t="s">
        <v>405</v>
      </c>
      <c r="C143" s="41">
        <v>2019.0</v>
      </c>
      <c r="D143" s="42" t="s">
        <v>4</v>
      </c>
      <c r="E143" s="42" t="s">
        <v>18</v>
      </c>
      <c r="F143" s="56">
        <v>3.517</v>
      </c>
    </row>
    <row r="144">
      <c r="A144" s="39" t="s">
        <v>13</v>
      </c>
      <c r="B144" s="39" t="s">
        <v>410</v>
      </c>
      <c r="C144" s="41">
        <v>2019.0</v>
      </c>
      <c r="D144" s="42" t="s">
        <v>4</v>
      </c>
      <c r="E144" s="42" t="s">
        <v>18</v>
      </c>
      <c r="F144" s="56">
        <v>3.184</v>
      </c>
    </row>
    <row r="145">
      <c r="A145" s="39" t="s">
        <v>14</v>
      </c>
      <c r="B145" s="39" t="s">
        <v>412</v>
      </c>
      <c r="C145" s="41">
        <v>2019.0</v>
      </c>
      <c r="D145" s="42" t="s">
        <v>4</v>
      </c>
      <c r="E145" s="42" t="s">
        <v>18</v>
      </c>
      <c r="F145" s="56">
        <v>2.149</v>
      </c>
    </row>
    <row r="146">
      <c r="A146" s="39" t="s">
        <v>15</v>
      </c>
      <c r="B146" s="39" t="s">
        <v>411</v>
      </c>
      <c r="C146" s="41">
        <v>2019.0</v>
      </c>
      <c r="D146" s="42" t="s">
        <v>4</v>
      </c>
      <c r="E146" s="42" t="s">
        <v>18</v>
      </c>
      <c r="F146" s="56">
        <v>4.655</v>
      </c>
    </row>
    <row r="147">
      <c r="A147" s="39" t="s">
        <v>16</v>
      </c>
      <c r="B147" s="39" t="s">
        <v>413</v>
      </c>
      <c r="C147" s="41">
        <v>2019.0</v>
      </c>
      <c r="D147" s="42" t="s">
        <v>4</v>
      </c>
      <c r="E147" s="42" t="s">
        <v>18</v>
      </c>
      <c r="F147" s="56">
        <v>2.091</v>
      </c>
    </row>
    <row r="148">
      <c r="A148" s="39" t="s">
        <v>17</v>
      </c>
      <c r="B148" s="39" t="s">
        <v>414</v>
      </c>
      <c r="C148" s="41">
        <v>2019.0</v>
      </c>
      <c r="D148" s="42" t="s">
        <v>4</v>
      </c>
      <c r="E148" s="42" t="s">
        <v>18</v>
      </c>
      <c r="F148" s="56">
        <v>2.777</v>
      </c>
    </row>
    <row r="149">
      <c r="A149" s="39" t="s">
        <v>18</v>
      </c>
      <c r="B149" s="39" t="s">
        <v>415</v>
      </c>
      <c r="C149" s="41">
        <v>2019.0</v>
      </c>
      <c r="D149" s="42" t="s">
        <v>4</v>
      </c>
      <c r="E149" s="42" t="s">
        <v>18</v>
      </c>
      <c r="F149" s="56">
        <v>3.165</v>
      </c>
    </row>
    <row r="150">
      <c r="A150" s="39" t="s">
        <v>19</v>
      </c>
      <c r="B150" s="39" t="s">
        <v>416</v>
      </c>
      <c r="C150" s="41">
        <v>2019.0</v>
      </c>
      <c r="D150" s="42" t="s">
        <v>4</v>
      </c>
      <c r="E150" s="42" t="s">
        <v>18</v>
      </c>
      <c r="F150" s="56">
        <v>2.102</v>
      </c>
    </row>
    <row r="151">
      <c r="A151" s="39" t="s">
        <v>20</v>
      </c>
      <c r="B151" s="39" t="s">
        <v>417</v>
      </c>
      <c r="C151" s="41">
        <v>2019.0</v>
      </c>
      <c r="D151" s="42" t="s">
        <v>4</v>
      </c>
      <c r="E151" s="42" t="s">
        <v>18</v>
      </c>
      <c r="F151" s="56">
        <v>3.226</v>
      </c>
    </row>
    <row r="152">
      <c r="A152" s="39" t="s">
        <v>21</v>
      </c>
      <c r="B152" s="39" t="s">
        <v>419</v>
      </c>
      <c r="C152" s="41">
        <v>2019.0</v>
      </c>
      <c r="D152" s="42" t="s">
        <v>4</v>
      </c>
      <c r="E152" s="42" t="s">
        <v>18</v>
      </c>
      <c r="F152" s="56">
        <v>2.107</v>
      </c>
    </row>
    <row r="153">
      <c r="A153" s="39" t="s">
        <v>22</v>
      </c>
      <c r="B153" s="39" t="s">
        <v>420</v>
      </c>
      <c r="C153" s="41">
        <v>2019.0</v>
      </c>
      <c r="D153" s="42" t="s">
        <v>4</v>
      </c>
      <c r="E153" s="42" t="s">
        <v>18</v>
      </c>
      <c r="F153" s="56">
        <v>4.227</v>
      </c>
    </row>
    <row r="154">
      <c r="A154" s="39" t="s">
        <v>23</v>
      </c>
      <c r="B154" s="39" t="s">
        <v>421</v>
      </c>
      <c r="C154" s="41">
        <v>2019.0</v>
      </c>
      <c r="D154" s="42" t="s">
        <v>4</v>
      </c>
      <c r="E154" s="42" t="s">
        <v>18</v>
      </c>
      <c r="F154" s="56">
        <v>1.722</v>
      </c>
    </row>
    <row r="155">
      <c r="A155" s="39" t="s">
        <v>24</v>
      </c>
      <c r="B155" s="39" t="s">
        <v>422</v>
      </c>
      <c r="C155" s="41">
        <v>2019.0</v>
      </c>
      <c r="D155" s="42" t="s">
        <v>4</v>
      </c>
      <c r="E155" s="42" t="s">
        <v>18</v>
      </c>
      <c r="F155" s="56">
        <v>1.695</v>
      </c>
    </row>
    <row r="156">
      <c r="A156" s="39" t="s">
        <v>25</v>
      </c>
      <c r="B156" s="39" t="s">
        <v>423</v>
      </c>
      <c r="C156" s="41">
        <v>2019.0</v>
      </c>
      <c r="D156" s="42" t="s">
        <v>4</v>
      </c>
      <c r="E156" s="42" t="s">
        <v>18</v>
      </c>
      <c r="F156" s="56">
        <v>4.162</v>
      </c>
    </row>
    <row r="157">
      <c r="A157" s="39" t="s">
        <v>26</v>
      </c>
      <c r="B157" s="39" t="s">
        <v>424</v>
      </c>
      <c r="C157" s="41">
        <v>2019.0</v>
      </c>
      <c r="D157" s="42" t="s">
        <v>4</v>
      </c>
      <c r="E157" s="42" t="s">
        <v>18</v>
      </c>
      <c r="F157" s="56">
        <v>5.0</v>
      </c>
    </row>
    <row r="158">
      <c r="A158" s="39" t="s">
        <v>27</v>
      </c>
      <c r="B158" s="39" t="s">
        <v>426</v>
      </c>
      <c r="C158" s="41">
        <v>2019.0</v>
      </c>
      <c r="D158" s="42" t="s">
        <v>4</v>
      </c>
      <c r="E158" s="42" t="s">
        <v>18</v>
      </c>
      <c r="F158" s="56">
        <v>3.603</v>
      </c>
    </row>
    <row r="159">
      <c r="A159" s="39" t="s">
        <v>28</v>
      </c>
      <c r="B159" s="39" t="s">
        <v>425</v>
      </c>
      <c r="C159" s="41">
        <v>2019.0</v>
      </c>
      <c r="D159" s="42" t="s">
        <v>4</v>
      </c>
      <c r="E159" s="42" t="s">
        <v>18</v>
      </c>
      <c r="F159" s="56">
        <v>3.146</v>
      </c>
    </row>
    <row r="160">
      <c r="A160" s="39" t="s">
        <v>29</v>
      </c>
      <c r="B160" s="39" t="s">
        <v>427</v>
      </c>
      <c r="C160" s="41">
        <v>2019.0</v>
      </c>
      <c r="D160" s="42" t="s">
        <v>4</v>
      </c>
      <c r="E160" s="42" t="s">
        <v>18</v>
      </c>
      <c r="F160" s="56">
        <v>3.118</v>
      </c>
    </row>
    <row r="161">
      <c r="A161" s="39" t="s">
        <v>30</v>
      </c>
      <c r="B161" s="39" t="s">
        <v>428</v>
      </c>
      <c r="C161" s="41">
        <v>2019.0</v>
      </c>
      <c r="D161" s="42" t="s">
        <v>4</v>
      </c>
      <c r="E161" s="42" t="s">
        <v>18</v>
      </c>
      <c r="F161" s="56">
        <v>2.908</v>
      </c>
    </row>
    <row r="162">
      <c r="A162" s="39" t="s">
        <v>31</v>
      </c>
      <c r="B162" s="39" t="s">
        <v>429</v>
      </c>
      <c r="C162" s="41">
        <v>2019.0</v>
      </c>
      <c r="D162" s="42" t="s">
        <v>4</v>
      </c>
      <c r="E162" s="42" t="s">
        <v>18</v>
      </c>
      <c r="F162" s="56">
        <v>2.553</v>
      </c>
    </row>
    <row r="163">
      <c r="A163" s="39" t="s">
        <v>32</v>
      </c>
      <c r="B163" s="39" t="s">
        <v>430</v>
      </c>
      <c r="C163" s="41">
        <v>2019.0</v>
      </c>
      <c r="D163" s="42" t="s">
        <v>4</v>
      </c>
      <c r="E163" s="42" t="s">
        <v>18</v>
      </c>
      <c r="F163" s="56">
        <v>1.326</v>
      </c>
    </row>
    <row r="164">
      <c r="A164" s="39" t="s">
        <v>33</v>
      </c>
      <c r="B164" s="39" t="s">
        <v>431</v>
      </c>
      <c r="C164" s="41">
        <v>2019.0</v>
      </c>
      <c r="D164" s="42" t="s">
        <v>4</v>
      </c>
      <c r="E164" s="42" t="s">
        <v>18</v>
      </c>
      <c r="F164" s="56">
        <v>2.843</v>
      </c>
    </row>
    <row r="165">
      <c r="A165" s="39" t="s">
        <v>34</v>
      </c>
      <c r="B165" s="39" t="s">
        <v>432</v>
      </c>
      <c r="C165" s="41">
        <v>2019.0</v>
      </c>
      <c r="D165" s="42" t="s">
        <v>4</v>
      </c>
      <c r="E165" s="42" t="s">
        <v>18</v>
      </c>
      <c r="F165" s="56">
        <v>1.601</v>
      </c>
    </row>
    <row r="166">
      <c r="A166" s="39" t="s">
        <v>35</v>
      </c>
      <c r="B166" s="39" t="s">
        <v>433</v>
      </c>
      <c r="C166" s="41">
        <v>2019.0</v>
      </c>
      <c r="D166" s="42" t="s">
        <v>4</v>
      </c>
      <c r="E166" s="42" t="s">
        <v>18</v>
      </c>
      <c r="F166" s="56">
        <v>5.0</v>
      </c>
    </row>
    <row r="167">
      <c r="A167" s="40" t="s">
        <v>3</v>
      </c>
      <c r="B167" s="39" t="s">
        <v>418</v>
      </c>
      <c r="C167" s="41">
        <v>2020.0</v>
      </c>
      <c r="D167" s="42" t="s">
        <v>4</v>
      </c>
      <c r="E167" s="42" t="s">
        <v>18</v>
      </c>
      <c r="F167" s="57">
        <f>AVERAGE(F168:F199)</f>
        <v>2.88359375</v>
      </c>
    </row>
    <row r="168">
      <c r="A168" s="40" t="s">
        <v>4</v>
      </c>
      <c r="B168" s="39" t="s">
        <v>401</v>
      </c>
      <c r="C168" s="41">
        <v>2020.0</v>
      </c>
      <c r="D168" s="42" t="s">
        <v>4</v>
      </c>
      <c r="E168" s="42" t="s">
        <v>18</v>
      </c>
      <c r="F168" s="56">
        <v>3.425</v>
      </c>
    </row>
    <row r="169">
      <c r="A169" s="39" t="s">
        <v>5</v>
      </c>
      <c r="B169" s="39" t="s">
        <v>402</v>
      </c>
      <c r="C169" s="41">
        <v>2020.0</v>
      </c>
      <c r="D169" s="42" t="s">
        <v>4</v>
      </c>
      <c r="E169" s="42" t="s">
        <v>18</v>
      </c>
      <c r="F169" s="56">
        <v>5.0</v>
      </c>
    </row>
    <row r="170">
      <c r="A170" s="39" t="s">
        <v>6</v>
      </c>
      <c r="B170" s="39" t="s">
        <v>403</v>
      </c>
      <c r="C170" s="41">
        <v>2020.0</v>
      </c>
      <c r="D170" s="42" t="s">
        <v>4</v>
      </c>
      <c r="E170" s="42" t="s">
        <v>18</v>
      </c>
      <c r="F170" s="56">
        <v>5.0</v>
      </c>
    </row>
    <row r="171">
      <c r="A171" s="39" t="s">
        <v>7</v>
      </c>
      <c r="B171" s="39" t="s">
        <v>404</v>
      </c>
      <c r="C171" s="41">
        <v>2020.0</v>
      </c>
      <c r="D171" s="42" t="s">
        <v>4</v>
      </c>
      <c r="E171" s="42" t="s">
        <v>18</v>
      </c>
      <c r="F171" s="56">
        <v>1.723</v>
      </c>
    </row>
    <row r="172">
      <c r="A172" s="39" t="s">
        <v>8</v>
      </c>
      <c r="B172" s="39" t="s">
        <v>408</v>
      </c>
      <c r="C172" s="41">
        <v>2020.0</v>
      </c>
      <c r="D172" s="42" t="s">
        <v>4</v>
      </c>
      <c r="E172" s="42" t="s">
        <v>18</v>
      </c>
      <c r="F172" s="56">
        <v>3.204</v>
      </c>
    </row>
    <row r="173">
      <c r="A173" s="39" t="s">
        <v>9</v>
      </c>
      <c r="B173" s="39" t="s">
        <v>409</v>
      </c>
      <c r="C173" s="41">
        <v>2020.0</v>
      </c>
      <c r="D173" s="42" t="s">
        <v>4</v>
      </c>
      <c r="E173" s="42" t="s">
        <v>18</v>
      </c>
      <c r="F173" s="56">
        <v>4.224</v>
      </c>
    </row>
    <row r="174">
      <c r="A174" s="39" t="s">
        <v>10</v>
      </c>
      <c r="B174" s="39" t="s">
        <v>407</v>
      </c>
      <c r="C174" s="41">
        <v>2020.0</v>
      </c>
      <c r="D174" s="42" t="s">
        <v>4</v>
      </c>
      <c r="E174" s="42" t="s">
        <v>18</v>
      </c>
      <c r="F174" s="56">
        <v>1.629</v>
      </c>
    </row>
    <row r="175">
      <c r="A175" s="39" t="s">
        <v>11</v>
      </c>
      <c r="B175" s="39" t="s">
        <v>406</v>
      </c>
      <c r="C175" s="41">
        <v>2020.0</v>
      </c>
      <c r="D175" s="42" t="s">
        <v>4</v>
      </c>
      <c r="E175" s="42" t="s">
        <v>18</v>
      </c>
      <c r="F175" s="56">
        <v>3.29</v>
      </c>
    </row>
    <row r="176">
      <c r="A176" s="39" t="s">
        <v>12</v>
      </c>
      <c r="B176" s="39" t="s">
        <v>405</v>
      </c>
      <c r="C176" s="41">
        <v>2020.0</v>
      </c>
      <c r="D176" s="42" t="s">
        <v>4</v>
      </c>
      <c r="E176" s="42" t="s">
        <v>18</v>
      </c>
      <c r="F176" s="56">
        <v>2.378</v>
      </c>
    </row>
    <row r="177">
      <c r="A177" s="39" t="s">
        <v>13</v>
      </c>
      <c r="B177" s="39" t="s">
        <v>410</v>
      </c>
      <c r="C177" s="41">
        <v>2020.0</v>
      </c>
      <c r="D177" s="42" t="s">
        <v>4</v>
      </c>
      <c r="E177" s="42" t="s">
        <v>18</v>
      </c>
      <c r="F177" s="56">
        <v>2.904</v>
      </c>
    </row>
    <row r="178">
      <c r="A178" s="39" t="s">
        <v>14</v>
      </c>
      <c r="B178" s="39" t="s">
        <v>412</v>
      </c>
      <c r="C178" s="41">
        <v>2020.0</v>
      </c>
      <c r="D178" s="42" t="s">
        <v>4</v>
      </c>
      <c r="E178" s="42" t="s">
        <v>18</v>
      </c>
      <c r="F178" s="56">
        <v>2.657</v>
      </c>
    </row>
    <row r="179">
      <c r="A179" s="39" t="s">
        <v>15</v>
      </c>
      <c r="B179" s="39" t="s">
        <v>411</v>
      </c>
      <c r="C179" s="41">
        <v>2020.0</v>
      </c>
      <c r="D179" s="42" t="s">
        <v>4</v>
      </c>
      <c r="E179" s="42" t="s">
        <v>18</v>
      </c>
      <c r="F179" s="56">
        <v>3.962</v>
      </c>
    </row>
    <row r="180">
      <c r="A180" s="39" t="s">
        <v>16</v>
      </c>
      <c r="B180" s="39" t="s">
        <v>413</v>
      </c>
      <c r="C180" s="41">
        <v>2020.0</v>
      </c>
      <c r="D180" s="42" t="s">
        <v>4</v>
      </c>
      <c r="E180" s="42" t="s">
        <v>18</v>
      </c>
      <c r="F180" s="56">
        <v>1.672</v>
      </c>
    </row>
    <row r="181">
      <c r="A181" s="39" t="s">
        <v>17</v>
      </c>
      <c r="B181" s="39" t="s">
        <v>414</v>
      </c>
      <c r="C181" s="41">
        <v>2020.0</v>
      </c>
      <c r="D181" s="42" t="s">
        <v>4</v>
      </c>
      <c r="E181" s="42" t="s">
        <v>18</v>
      </c>
      <c r="F181" s="56">
        <v>2.589</v>
      </c>
    </row>
    <row r="182">
      <c r="A182" s="39" t="s">
        <v>18</v>
      </c>
      <c r="B182" s="39" t="s">
        <v>415</v>
      </c>
      <c r="C182" s="41">
        <v>2020.0</v>
      </c>
      <c r="D182" s="42" t="s">
        <v>4</v>
      </c>
      <c r="E182" s="42" t="s">
        <v>18</v>
      </c>
      <c r="F182" s="56">
        <v>3.536</v>
      </c>
    </row>
    <row r="183">
      <c r="A183" s="39" t="s">
        <v>19</v>
      </c>
      <c r="B183" s="39" t="s">
        <v>416</v>
      </c>
      <c r="C183" s="41">
        <v>2020.0</v>
      </c>
      <c r="D183" s="42" t="s">
        <v>4</v>
      </c>
      <c r="E183" s="42" t="s">
        <v>18</v>
      </c>
      <c r="F183" s="56">
        <v>1.856</v>
      </c>
    </row>
    <row r="184">
      <c r="A184" s="39" t="s">
        <v>20</v>
      </c>
      <c r="B184" s="39" t="s">
        <v>417</v>
      </c>
      <c r="C184" s="41">
        <v>2020.0</v>
      </c>
      <c r="D184" s="42" t="s">
        <v>4</v>
      </c>
      <c r="E184" s="42" t="s">
        <v>18</v>
      </c>
      <c r="F184" s="56">
        <v>2.42</v>
      </c>
    </row>
    <row r="185">
      <c r="A185" s="39" t="s">
        <v>21</v>
      </c>
      <c r="B185" s="39" t="s">
        <v>419</v>
      </c>
      <c r="C185" s="41">
        <v>2020.0</v>
      </c>
      <c r="D185" s="42" t="s">
        <v>4</v>
      </c>
      <c r="E185" s="42" t="s">
        <v>18</v>
      </c>
      <c r="F185" s="56">
        <v>1.614</v>
      </c>
    </row>
    <row r="186">
      <c r="A186" s="39" t="s">
        <v>22</v>
      </c>
      <c r="B186" s="39" t="s">
        <v>420</v>
      </c>
      <c r="C186" s="41">
        <v>2020.0</v>
      </c>
      <c r="D186" s="42" t="s">
        <v>4</v>
      </c>
      <c r="E186" s="42" t="s">
        <v>18</v>
      </c>
      <c r="F186" s="56">
        <v>3.393</v>
      </c>
    </row>
    <row r="187">
      <c r="A187" s="39" t="s">
        <v>23</v>
      </c>
      <c r="B187" s="39" t="s">
        <v>421</v>
      </c>
      <c r="C187" s="41">
        <v>2020.0</v>
      </c>
      <c r="D187" s="42" t="s">
        <v>4</v>
      </c>
      <c r="E187" s="42" t="s">
        <v>18</v>
      </c>
      <c r="F187" s="56">
        <v>1.628</v>
      </c>
    </row>
    <row r="188">
      <c r="A188" s="39" t="s">
        <v>24</v>
      </c>
      <c r="B188" s="39" t="s">
        <v>422</v>
      </c>
      <c r="C188" s="41">
        <v>2020.0</v>
      </c>
      <c r="D188" s="42" t="s">
        <v>4</v>
      </c>
      <c r="E188" s="42" t="s">
        <v>18</v>
      </c>
      <c r="F188" s="56">
        <v>1.561</v>
      </c>
    </row>
    <row r="189">
      <c r="A189" s="39" t="s">
        <v>25</v>
      </c>
      <c r="B189" s="39" t="s">
        <v>423</v>
      </c>
      <c r="C189" s="41">
        <v>2020.0</v>
      </c>
      <c r="D189" s="42" t="s">
        <v>4</v>
      </c>
      <c r="E189" s="42" t="s">
        <v>18</v>
      </c>
      <c r="F189" s="56">
        <v>4.084</v>
      </c>
    </row>
    <row r="190">
      <c r="A190" s="39" t="s">
        <v>26</v>
      </c>
      <c r="B190" s="39" t="s">
        <v>424</v>
      </c>
      <c r="C190" s="41">
        <v>2020.0</v>
      </c>
      <c r="D190" s="42" t="s">
        <v>4</v>
      </c>
      <c r="E190" s="42" t="s">
        <v>18</v>
      </c>
      <c r="F190" s="56">
        <v>3.689</v>
      </c>
    </row>
    <row r="191">
      <c r="A191" s="39" t="s">
        <v>27</v>
      </c>
      <c r="B191" s="39" t="s">
        <v>426</v>
      </c>
      <c r="C191" s="41">
        <v>2020.0</v>
      </c>
      <c r="D191" s="42" t="s">
        <v>4</v>
      </c>
      <c r="E191" s="42" t="s">
        <v>18</v>
      </c>
      <c r="F191" s="56">
        <v>4.167</v>
      </c>
    </row>
    <row r="192">
      <c r="A192" s="39" t="s">
        <v>28</v>
      </c>
      <c r="B192" s="39" t="s">
        <v>425</v>
      </c>
      <c r="C192" s="41">
        <v>2020.0</v>
      </c>
      <c r="D192" s="42" t="s">
        <v>4</v>
      </c>
      <c r="E192" s="42" t="s">
        <v>18</v>
      </c>
      <c r="F192" s="56">
        <v>2.747</v>
      </c>
    </row>
    <row r="193">
      <c r="A193" s="39" t="s">
        <v>29</v>
      </c>
      <c r="B193" s="39" t="s">
        <v>427</v>
      </c>
      <c r="C193" s="41">
        <v>2020.0</v>
      </c>
      <c r="D193" s="42" t="s">
        <v>4</v>
      </c>
      <c r="E193" s="42" t="s">
        <v>18</v>
      </c>
      <c r="F193" s="56">
        <v>3.234</v>
      </c>
    </row>
    <row r="194">
      <c r="A194" s="39" t="s">
        <v>30</v>
      </c>
      <c r="B194" s="39" t="s">
        <v>428</v>
      </c>
      <c r="C194" s="41">
        <v>2020.0</v>
      </c>
      <c r="D194" s="42" t="s">
        <v>4</v>
      </c>
      <c r="E194" s="42" t="s">
        <v>18</v>
      </c>
      <c r="F194" s="56">
        <v>1.942</v>
      </c>
    </row>
    <row r="195">
      <c r="A195" s="39" t="s">
        <v>31</v>
      </c>
      <c r="B195" s="39" t="s">
        <v>429</v>
      </c>
      <c r="C195" s="41">
        <v>2020.0</v>
      </c>
      <c r="D195" s="42" t="s">
        <v>4</v>
      </c>
      <c r="E195" s="42" t="s">
        <v>18</v>
      </c>
      <c r="F195" s="56">
        <v>2.396</v>
      </c>
    </row>
    <row r="196">
      <c r="A196" s="39" t="s">
        <v>32</v>
      </c>
      <c r="B196" s="39" t="s">
        <v>430</v>
      </c>
      <c r="C196" s="41">
        <v>2020.0</v>
      </c>
      <c r="D196" s="42" t="s">
        <v>4</v>
      </c>
      <c r="E196" s="42" t="s">
        <v>18</v>
      </c>
      <c r="F196" s="56">
        <v>1.581</v>
      </c>
    </row>
    <row r="197">
      <c r="A197" s="39" t="s">
        <v>33</v>
      </c>
      <c r="B197" s="39" t="s">
        <v>431</v>
      </c>
      <c r="C197" s="41">
        <v>2020.0</v>
      </c>
      <c r="D197" s="42" t="s">
        <v>4</v>
      </c>
      <c r="E197" s="42" t="s">
        <v>18</v>
      </c>
      <c r="F197" s="56">
        <v>2.316</v>
      </c>
    </row>
    <row r="198">
      <c r="A198" s="39" t="s">
        <v>34</v>
      </c>
      <c r="B198" s="39" t="s">
        <v>432</v>
      </c>
      <c r="C198" s="41">
        <v>2020.0</v>
      </c>
      <c r="D198" s="42" t="s">
        <v>4</v>
      </c>
      <c r="E198" s="42" t="s">
        <v>18</v>
      </c>
      <c r="F198" s="56">
        <v>1.454</v>
      </c>
    </row>
    <row r="199">
      <c r="A199" s="39" t="s">
        <v>35</v>
      </c>
      <c r="B199" s="39" t="s">
        <v>433</v>
      </c>
      <c r="C199" s="41">
        <v>2020.0</v>
      </c>
      <c r="D199" s="42" t="s">
        <v>4</v>
      </c>
      <c r="E199" s="42" t="s">
        <v>18</v>
      </c>
      <c r="F199" s="56">
        <v>5.0</v>
      </c>
    </row>
    <row r="200">
      <c r="A200" s="40" t="s">
        <v>3</v>
      </c>
      <c r="B200" s="39" t="s">
        <v>418</v>
      </c>
      <c r="C200" s="41">
        <v>2021.0</v>
      </c>
      <c r="D200" s="42" t="s">
        <v>4</v>
      </c>
      <c r="E200" s="42" t="s">
        <v>18</v>
      </c>
      <c r="F200" s="57">
        <f>AVERAGE(F201:F232)</f>
        <v>2.8264375</v>
      </c>
    </row>
    <row r="201">
      <c r="A201" s="40" t="s">
        <v>4</v>
      </c>
      <c r="B201" s="39" t="s">
        <v>401</v>
      </c>
      <c r="C201" s="41">
        <v>2021.0</v>
      </c>
      <c r="D201" s="42" t="s">
        <v>4</v>
      </c>
      <c r="E201" s="42" t="s">
        <v>18</v>
      </c>
      <c r="F201" s="56">
        <v>2.675</v>
      </c>
    </row>
    <row r="202">
      <c r="A202" s="39" t="s">
        <v>5</v>
      </c>
      <c r="B202" s="39" t="s">
        <v>402</v>
      </c>
      <c r="C202" s="41">
        <v>2021.0</v>
      </c>
      <c r="D202" s="42" t="s">
        <v>4</v>
      </c>
      <c r="E202" s="42" t="s">
        <v>18</v>
      </c>
      <c r="F202" s="56">
        <v>4.732</v>
      </c>
    </row>
    <row r="203">
      <c r="A203" s="39" t="s">
        <v>6</v>
      </c>
      <c r="B203" s="39" t="s">
        <v>403</v>
      </c>
      <c r="C203" s="41">
        <v>2021.0</v>
      </c>
      <c r="D203" s="42" t="s">
        <v>4</v>
      </c>
      <c r="E203" s="42" t="s">
        <v>18</v>
      </c>
      <c r="F203" s="56">
        <v>5.0</v>
      </c>
    </row>
    <row r="204">
      <c r="A204" s="39" t="s">
        <v>7</v>
      </c>
      <c r="B204" s="39" t="s">
        <v>404</v>
      </c>
      <c r="C204" s="41">
        <v>2021.0</v>
      </c>
      <c r="D204" s="42" t="s">
        <v>4</v>
      </c>
      <c r="E204" s="42" t="s">
        <v>18</v>
      </c>
      <c r="F204" s="56">
        <v>1.785</v>
      </c>
    </row>
    <row r="205">
      <c r="A205" s="39" t="s">
        <v>8</v>
      </c>
      <c r="B205" s="39" t="s">
        <v>408</v>
      </c>
      <c r="C205" s="41">
        <v>2021.0</v>
      </c>
      <c r="D205" s="42" t="s">
        <v>4</v>
      </c>
      <c r="E205" s="42" t="s">
        <v>18</v>
      </c>
      <c r="F205" s="56">
        <v>3.251</v>
      </c>
    </row>
    <row r="206">
      <c r="A206" s="39" t="s">
        <v>9</v>
      </c>
      <c r="B206" s="39" t="s">
        <v>409</v>
      </c>
      <c r="C206" s="41">
        <v>2021.0</v>
      </c>
      <c r="D206" s="42" t="s">
        <v>4</v>
      </c>
      <c r="E206" s="42" t="s">
        <v>18</v>
      </c>
      <c r="F206" s="56">
        <v>4.251</v>
      </c>
    </row>
    <row r="207">
      <c r="A207" s="39" t="s">
        <v>10</v>
      </c>
      <c r="B207" s="39" t="s">
        <v>407</v>
      </c>
      <c r="C207" s="41">
        <v>2021.0</v>
      </c>
      <c r="D207" s="42" t="s">
        <v>4</v>
      </c>
      <c r="E207" s="42" t="s">
        <v>18</v>
      </c>
      <c r="F207" s="56">
        <v>1.56</v>
      </c>
    </row>
    <row r="208">
      <c r="A208" s="39" t="s">
        <v>11</v>
      </c>
      <c r="B208" s="39" t="s">
        <v>406</v>
      </c>
      <c r="C208" s="41">
        <v>2021.0</v>
      </c>
      <c r="D208" s="42" t="s">
        <v>4</v>
      </c>
      <c r="E208" s="42" t="s">
        <v>18</v>
      </c>
      <c r="F208" s="56">
        <v>2.876</v>
      </c>
    </row>
    <row r="209">
      <c r="A209" s="39" t="s">
        <v>12</v>
      </c>
      <c r="B209" s="39" t="s">
        <v>405</v>
      </c>
      <c r="C209" s="41">
        <v>2021.0</v>
      </c>
      <c r="D209" s="42" t="s">
        <v>4</v>
      </c>
      <c r="E209" s="42" t="s">
        <v>18</v>
      </c>
      <c r="F209" s="56">
        <v>2.36</v>
      </c>
    </row>
    <row r="210">
      <c r="A210" s="39" t="s">
        <v>13</v>
      </c>
      <c r="B210" s="39" t="s">
        <v>410</v>
      </c>
      <c r="C210" s="41">
        <v>2021.0</v>
      </c>
      <c r="D210" s="42" t="s">
        <v>4</v>
      </c>
      <c r="E210" s="42" t="s">
        <v>18</v>
      </c>
      <c r="F210" s="56">
        <v>2.717</v>
      </c>
    </row>
    <row r="211">
      <c r="A211" s="39" t="s">
        <v>14</v>
      </c>
      <c r="B211" s="39" t="s">
        <v>412</v>
      </c>
      <c r="C211" s="41">
        <v>2021.0</v>
      </c>
      <c r="D211" s="42" t="s">
        <v>4</v>
      </c>
      <c r="E211" s="42" t="s">
        <v>18</v>
      </c>
      <c r="F211" s="56">
        <v>3.809</v>
      </c>
    </row>
    <row r="212">
      <c r="A212" s="39" t="s">
        <v>15</v>
      </c>
      <c r="B212" s="39" t="s">
        <v>411</v>
      </c>
      <c r="C212" s="41">
        <v>2021.0</v>
      </c>
      <c r="D212" s="42" t="s">
        <v>4</v>
      </c>
      <c r="E212" s="42" t="s">
        <v>18</v>
      </c>
      <c r="F212" s="56">
        <v>3.517</v>
      </c>
    </row>
    <row r="213">
      <c r="A213" s="39" t="s">
        <v>16</v>
      </c>
      <c r="B213" s="39" t="s">
        <v>413</v>
      </c>
      <c r="C213" s="41">
        <v>2021.0</v>
      </c>
      <c r="D213" s="42" t="s">
        <v>4</v>
      </c>
      <c r="E213" s="42" t="s">
        <v>18</v>
      </c>
      <c r="F213" s="56">
        <v>1.682</v>
      </c>
    </row>
    <row r="214">
      <c r="A214" s="39" t="s">
        <v>17</v>
      </c>
      <c r="B214" s="39" t="s">
        <v>414</v>
      </c>
      <c r="C214" s="41">
        <v>2021.0</v>
      </c>
      <c r="D214" s="42" t="s">
        <v>4</v>
      </c>
      <c r="E214" s="42" t="s">
        <v>18</v>
      </c>
      <c r="F214" s="56">
        <v>2.371</v>
      </c>
    </row>
    <row r="215">
      <c r="A215" s="39" t="s">
        <v>18</v>
      </c>
      <c r="B215" s="39" t="s">
        <v>415</v>
      </c>
      <c r="C215" s="41">
        <v>2021.0</v>
      </c>
      <c r="D215" s="42" t="s">
        <v>4</v>
      </c>
      <c r="E215" s="42" t="s">
        <v>18</v>
      </c>
      <c r="F215" s="56">
        <v>3.569</v>
      </c>
    </row>
    <row r="216">
      <c r="A216" s="39" t="s">
        <v>19</v>
      </c>
      <c r="B216" s="39" t="s">
        <v>416</v>
      </c>
      <c r="C216" s="41">
        <v>2021.0</v>
      </c>
      <c r="D216" s="42" t="s">
        <v>4</v>
      </c>
      <c r="E216" s="42" t="s">
        <v>18</v>
      </c>
      <c r="F216" s="56">
        <v>1.896</v>
      </c>
    </row>
    <row r="217">
      <c r="A217" s="39" t="s">
        <v>20</v>
      </c>
      <c r="B217" s="39" t="s">
        <v>417</v>
      </c>
      <c r="C217" s="41">
        <v>2021.0</v>
      </c>
      <c r="D217" s="42" t="s">
        <v>4</v>
      </c>
      <c r="E217" s="42" t="s">
        <v>18</v>
      </c>
      <c r="F217" s="56">
        <v>2.473</v>
      </c>
    </row>
    <row r="218">
      <c r="A218" s="39" t="s">
        <v>21</v>
      </c>
      <c r="B218" s="39" t="s">
        <v>419</v>
      </c>
      <c r="C218" s="41">
        <v>2021.0</v>
      </c>
      <c r="D218" s="42" t="s">
        <v>4</v>
      </c>
      <c r="E218" s="42" t="s">
        <v>18</v>
      </c>
      <c r="F218" s="56">
        <v>1.573</v>
      </c>
    </row>
    <row r="219">
      <c r="A219" s="39" t="s">
        <v>22</v>
      </c>
      <c r="B219" s="39" t="s">
        <v>420</v>
      </c>
      <c r="C219" s="41">
        <v>2021.0</v>
      </c>
      <c r="D219" s="42" t="s">
        <v>4</v>
      </c>
      <c r="E219" s="42" t="s">
        <v>18</v>
      </c>
      <c r="F219" s="56">
        <v>4.404</v>
      </c>
    </row>
    <row r="220">
      <c r="A220" s="39" t="s">
        <v>23</v>
      </c>
      <c r="B220" s="39" t="s">
        <v>421</v>
      </c>
      <c r="C220" s="41">
        <v>2021.0</v>
      </c>
      <c r="D220" s="42" t="s">
        <v>4</v>
      </c>
      <c r="E220" s="42" t="s">
        <v>18</v>
      </c>
      <c r="F220" s="56">
        <v>2.162</v>
      </c>
    </row>
    <row r="221">
      <c r="A221" s="39" t="s">
        <v>24</v>
      </c>
      <c r="B221" s="39" t="s">
        <v>422</v>
      </c>
      <c r="C221" s="41">
        <v>2021.0</v>
      </c>
      <c r="D221" s="42" t="s">
        <v>4</v>
      </c>
      <c r="E221" s="42" t="s">
        <v>18</v>
      </c>
      <c r="F221" s="56">
        <v>1.583</v>
      </c>
    </row>
    <row r="222">
      <c r="A222" s="39" t="s">
        <v>25</v>
      </c>
      <c r="B222" s="39" t="s">
        <v>423</v>
      </c>
      <c r="C222" s="41">
        <v>2021.0</v>
      </c>
      <c r="D222" s="42" t="s">
        <v>4</v>
      </c>
      <c r="E222" s="42" t="s">
        <v>18</v>
      </c>
      <c r="F222" s="56">
        <v>4.139</v>
      </c>
    </row>
    <row r="223">
      <c r="A223" s="39" t="s">
        <v>26</v>
      </c>
      <c r="B223" s="39" t="s">
        <v>424</v>
      </c>
      <c r="C223" s="41">
        <v>2021.0</v>
      </c>
      <c r="D223" s="42" t="s">
        <v>4</v>
      </c>
      <c r="E223" s="42" t="s">
        <v>18</v>
      </c>
      <c r="F223" s="56">
        <v>2.799</v>
      </c>
    </row>
    <row r="224">
      <c r="A224" s="39" t="s">
        <v>27</v>
      </c>
      <c r="B224" s="39" t="s">
        <v>426</v>
      </c>
      <c r="C224" s="41">
        <v>2021.0</v>
      </c>
      <c r="D224" s="42" t="s">
        <v>4</v>
      </c>
      <c r="E224" s="42" t="s">
        <v>18</v>
      </c>
      <c r="F224" s="56">
        <v>3.18</v>
      </c>
    </row>
    <row r="225">
      <c r="A225" s="39" t="s">
        <v>28</v>
      </c>
      <c r="B225" s="39" t="s">
        <v>425</v>
      </c>
      <c r="C225" s="41">
        <v>2021.0</v>
      </c>
      <c r="D225" s="42" t="s">
        <v>4</v>
      </c>
      <c r="E225" s="42" t="s">
        <v>18</v>
      </c>
      <c r="F225" s="56">
        <v>2.762</v>
      </c>
    </row>
    <row r="226">
      <c r="A226" s="39" t="s">
        <v>29</v>
      </c>
      <c r="B226" s="39" t="s">
        <v>427</v>
      </c>
      <c r="C226" s="41">
        <v>2021.0</v>
      </c>
      <c r="D226" s="42" t="s">
        <v>4</v>
      </c>
      <c r="E226" s="42" t="s">
        <v>18</v>
      </c>
      <c r="F226" s="56">
        <v>3.639</v>
      </c>
    </row>
    <row r="227">
      <c r="A227" s="39" t="s">
        <v>30</v>
      </c>
      <c r="B227" s="39" t="s">
        <v>428</v>
      </c>
      <c r="C227" s="41">
        <v>2021.0</v>
      </c>
      <c r="D227" s="42" t="s">
        <v>4</v>
      </c>
      <c r="E227" s="42" t="s">
        <v>18</v>
      </c>
      <c r="F227" s="56">
        <v>1.755</v>
      </c>
    </row>
    <row r="228">
      <c r="A228" s="39" t="s">
        <v>31</v>
      </c>
      <c r="B228" s="39" t="s">
        <v>429</v>
      </c>
      <c r="C228" s="41">
        <v>2021.0</v>
      </c>
      <c r="D228" s="42" t="s">
        <v>4</v>
      </c>
      <c r="E228" s="42" t="s">
        <v>18</v>
      </c>
      <c r="F228" s="56">
        <v>2.201</v>
      </c>
    </row>
    <row r="229">
      <c r="A229" s="39" t="s">
        <v>32</v>
      </c>
      <c r="B229" s="39" t="s">
        <v>430</v>
      </c>
      <c r="C229" s="41">
        <v>2021.0</v>
      </c>
      <c r="D229" s="42" t="s">
        <v>4</v>
      </c>
      <c r="E229" s="42" t="s">
        <v>18</v>
      </c>
      <c r="F229" s="56">
        <v>1.226</v>
      </c>
    </row>
    <row r="230">
      <c r="A230" s="39" t="s">
        <v>33</v>
      </c>
      <c r="B230" s="39" t="s">
        <v>431</v>
      </c>
      <c r="C230" s="41">
        <v>2021.0</v>
      </c>
      <c r="D230" s="42" t="s">
        <v>4</v>
      </c>
      <c r="E230" s="42" t="s">
        <v>18</v>
      </c>
      <c r="F230" s="56">
        <v>2.181</v>
      </c>
    </row>
    <row r="231">
      <c r="A231" s="39" t="s">
        <v>34</v>
      </c>
      <c r="B231" s="39" t="s">
        <v>432</v>
      </c>
      <c r="C231" s="41">
        <v>2021.0</v>
      </c>
      <c r="D231" s="42" t="s">
        <v>4</v>
      </c>
      <c r="E231" s="42" t="s">
        <v>18</v>
      </c>
      <c r="F231" s="56">
        <v>1.318</v>
      </c>
    </row>
    <row r="232">
      <c r="A232" s="39" t="s">
        <v>35</v>
      </c>
      <c r="B232" s="39" t="s">
        <v>433</v>
      </c>
      <c r="C232" s="41">
        <v>2021.0</v>
      </c>
      <c r="D232" s="42" t="s">
        <v>4</v>
      </c>
      <c r="E232" s="42" t="s">
        <v>18</v>
      </c>
      <c r="F232" s="56">
        <v>5.0</v>
      </c>
    </row>
    <row r="233">
      <c r="A233" s="40" t="s">
        <v>4</v>
      </c>
      <c r="B233" s="39" t="s">
        <v>401</v>
      </c>
      <c r="C233" s="39">
        <v>2022.0</v>
      </c>
      <c r="D233" s="41" t="s">
        <v>4</v>
      </c>
      <c r="E233" s="41" t="s">
        <v>18</v>
      </c>
      <c r="F233" s="39">
        <v>2.516</v>
      </c>
    </row>
    <row r="234">
      <c r="A234" s="39" t="s">
        <v>5</v>
      </c>
      <c r="B234" s="39" t="s">
        <v>402</v>
      </c>
      <c r="C234" s="39">
        <v>2022.0</v>
      </c>
      <c r="D234" s="41" t="s">
        <v>4</v>
      </c>
      <c r="E234" s="41" t="s">
        <v>18</v>
      </c>
      <c r="F234" s="39">
        <v>3.879</v>
      </c>
    </row>
    <row r="235">
      <c r="A235" s="39" t="s">
        <v>6</v>
      </c>
      <c r="B235" s="39" t="s">
        <v>403</v>
      </c>
      <c r="C235" s="39">
        <v>2022.0</v>
      </c>
      <c r="D235" s="41" t="s">
        <v>4</v>
      </c>
      <c r="E235" s="41" t="s">
        <v>18</v>
      </c>
      <c r="F235" s="39">
        <v>4.292</v>
      </c>
    </row>
    <row r="236">
      <c r="A236" s="39" t="s">
        <v>7</v>
      </c>
      <c r="B236" s="39" t="s">
        <v>404</v>
      </c>
      <c r="C236" s="39">
        <v>2022.0</v>
      </c>
      <c r="D236" s="41" t="s">
        <v>4</v>
      </c>
      <c r="E236" s="41" t="s">
        <v>18</v>
      </c>
      <c r="F236" s="39">
        <v>2.035</v>
      </c>
    </row>
    <row r="237">
      <c r="A237" s="39" t="s">
        <v>8</v>
      </c>
      <c r="B237" s="39" t="s">
        <v>408</v>
      </c>
      <c r="C237" s="39">
        <v>2022.0</v>
      </c>
      <c r="D237" s="41" t="s">
        <v>4</v>
      </c>
      <c r="E237" s="41" t="s">
        <v>18</v>
      </c>
      <c r="F237" s="39">
        <v>2.724</v>
      </c>
    </row>
    <row r="238">
      <c r="A238" s="39" t="s">
        <v>9</v>
      </c>
      <c r="B238" s="39" t="s">
        <v>409</v>
      </c>
      <c r="C238" s="39">
        <v>2022.0</v>
      </c>
      <c r="D238" s="41" t="s">
        <v>4</v>
      </c>
      <c r="E238" s="41" t="s">
        <v>18</v>
      </c>
      <c r="F238" s="39">
        <v>5.0</v>
      </c>
    </row>
    <row r="239">
      <c r="A239" s="39" t="s">
        <v>10</v>
      </c>
      <c r="B239" s="39" t="s">
        <v>407</v>
      </c>
      <c r="C239" s="39">
        <v>2022.0</v>
      </c>
      <c r="D239" s="41" t="s">
        <v>4</v>
      </c>
      <c r="E239" s="41" t="s">
        <v>18</v>
      </c>
      <c r="F239" s="39">
        <v>1.35</v>
      </c>
    </row>
    <row r="240">
      <c r="A240" s="39" t="s">
        <v>11</v>
      </c>
      <c r="B240" s="39" t="s">
        <v>406</v>
      </c>
      <c r="C240" s="39">
        <v>2022.0</v>
      </c>
      <c r="D240" s="41" t="s">
        <v>4</v>
      </c>
      <c r="E240" s="41" t="s">
        <v>18</v>
      </c>
      <c r="F240" s="39">
        <v>2.106</v>
      </c>
    </row>
    <row r="241">
      <c r="A241" s="39" t="s">
        <v>12</v>
      </c>
      <c r="B241" s="39" t="s">
        <v>405</v>
      </c>
      <c r="C241" s="39">
        <v>2022.0</v>
      </c>
      <c r="D241" s="41" t="s">
        <v>4</v>
      </c>
      <c r="E241" s="41" t="s">
        <v>18</v>
      </c>
      <c r="F241" s="39">
        <v>1.86</v>
      </c>
    </row>
    <row r="242">
      <c r="A242" s="39">
        <v>10.0</v>
      </c>
      <c r="B242" s="39" t="s">
        <v>410</v>
      </c>
      <c r="C242" s="39">
        <v>2022.0</v>
      </c>
      <c r="D242" s="41" t="s">
        <v>4</v>
      </c>
      <c r="E242" s="41" t="s">
        <v>18</v>
      </c>
      <c r="F242" s="39">
        <v>2.123</v>
      </c>
    </row>
    <row r="243">
      <c r="A243" s="39">
        <v>11.0</v>
      </c>
      <c r="B243" s="39" t="s">
        <v>412</v>
      </c>
      <c r="C243" s="39">
        <v>2022.0</v>
      </c>
      <c r="D243" s="41" t="s">
        <v>4</v>
      </c>
      <c r="E243" s="41" t="s">
        <v>18</v>
      </c>
      <c r="F243" s="39">
        <v>3.717</v>
      </c>
    </row>
    <row r="244">
      <c r="A244" s="39">
        <v>12.0</v>
      </c>
      <c r="B244" s="39" t="s">
        <v>411</v>
      </c>
      <c r="C244" s="39">
        <v>2022.0</v>
      </c>
      <c r="D244" s="41" t="s">
        <v>4</v>
      </c>
      <c r="E244" s="41" t="s">
        <v>18</v>
      </c>
      <c r="F244" s="39">
        <v>3.504</v>
      </c>
    </row>
    <row r="245">
      <c r="A245" s="39">
        <v>13.0</v>
      </c>
      <c r="B245" s="39" t="s">
        <v>413</v>
      </c>
      <c r="C245" s="39">
        <v>2022.0</v>
      </c>
      <c r="D245" s="41" t="s">
        <v>4</v>
      </c>
      <c r="E245" s="41" t="s">
        <v>18</v>
      </c>
      <c r="F245" s="39">
        <v>3.265</v>
      </c>
    </row>
    <row r="246">
      <c r="A246" s="39">
        <v>14.0</v>
      </c>
      <c r="B246" s="39" t="s">
        <v>414</v>
      </c>
      <c r="C246" s="39">
        <v>2022.0</v>
      </c>
      <c r="D246" s="41" t="s">
        <v>4</v>
      </c>
      <c r="E246" s="41" t="s">
        <v>18</v>
      </c>
      <c r="F246" s="39">
        <v>1.826</v>
      </c>
    </row>
    <row r="247">
      <c r="A247" s="39">
        <v>15.0</v>
      </c>
      <c r="B247" s="39" t="s">
        <v>415</v>
      </c>
      <c r="C247" s="39">
        <v>2022.0</v>
      </c>
      <c r="D247" s="41" t="s">
        <v>4</v>
      </c>
      <c r="E247" s="41" t="s">
        <v>18</v>
      </c>
      <c r="F247" s="39">
        <v>2.151</v>
      </c>
    </row>
    <row r="248">
      <c r="A248" s="39">
        <v>16.0</v>
      </c>
      <c r="B248" s="39" t="s">
        <v>416</v>
      </c>
      <c r="C248" s="39">
        <v>2022.0</v>
      </c>
      <c r="D248" s="41" t="s">
        <v>4</v>
      </c>
      <c r="E248" s="41" t="s">
        <v>18</v>
      </c>
      <c r="F248" s="39">
        <v>1.704</v>
      </c>
    </row>
    <row r="249">
      <c r="A249" s="39">
        <v>17.0</v>
      </c>
      <c r="B249" s="39" t="s">
        <v>417</v>
      </c>
      <c r="C249" s="39">
        <v>2022.0</v>
      </c>
      <c r="D249" s="41" t="s">
        <v>4</v>
      </c>
      <c r="E249" s="41" t="s">
        <v>18</v>
      </c>
      <c r="F249" s="39">
        <v>2.172</v>
      </c>
    </row>
    <row r="250">
      <c r="A250" s="39">
        <v>18.0</v>
      </c>
      <c r="B250" s="39" t="s">
        <v>419</v>
      </c>
      <c r="C250" s="39">
        <v>2022.0</v>
      </c>
      <c r="D250" s="41" t="s">
        <v>4</v>
      </c>
      <c r="E250" s="41" t="s">
        <v>18</v>
      </c>
      <c r="F250" s="39">
        <v>1.626</v>
      </c>
    </row>
    <row r="251">
      <c r="A251" s="39">
        <v>19.0</v>
      </c>
      <c r="B251" s="39" t="s">
        <v>420</v>
      </c>
      <c r="C251" s="39">
        <v>2022.0</v>
      </c>
      <c r="D251" s="41" t="s">
        <v>4</v>
      </c>
      <c r="E251" s="41" t="s">
        <v>18</v>
      </c>
      <c r="F251" s="39">
        <v>4.704</v>
      </c>
    </row>
    <row r="252">
      <c r="A252" s="39">
        <v>20.0</v>
      </c>
      <c r="B252" s="39" t="s">
        <v>421</v>
      </c>
      <c r="C252" s="39">
        <v>2022.0</v>
      </c>
      <c r="D252" s="41" t="s">
        <v>4</v>
      </c>
      <c r="E252" s="41" t="s">
        <v>18</v>
      </c>
      <c r="F252" s="39">
        <v>1.697</v>
      </c>
    </row>
    <row r="253">
      <c r="A253" s="39">
        <v>21.0</v>
      </c>
      <c r="B253" s="39" t="s">
        <v>422</v>
      </c>
      <c r="C253" s="39">
        <v>2022.0</v>
      </c>
      <c r="D253" s="41" t="s">
        <v>4</v>
      </c>
      <c r="E253" s="41" t="s">
        <v>18</v>
      </c>
      <c r="F253" s="39">
        <v>1.508</v>
      </c>
    </row>
    <row r="254">
      <c r="A254" s="39">
        <v>22.0</v>
      </c>
      <c r="B254" s="39" t="s">
        <v>423</v>
      </c>
      <c r="C254" s="39">
        <v>2022.0</v>
      </c>
      <c r="D254" s="41" t="s">
        <v>4</v>
      </c>
      <c r="E254" s="41" t="s">
        <v>18</v>
      </c>
      <c r="F254" s="39">
        <v>3.285</v>
      </c>
    </row>
    <row r="255">
      <c r="A255" s="39">
        <v>23.0</v>
      </c>
      <c r="B255" s="39" t="s">
        <v>424</v>
      </c>
      <c r="C255" s="39">
        <v>2022.0</v>
      </c>
      <c r="D255" s="41" t="s">
        <v>4</v>
      </c>
      <c r="E255" s="41" t="s">
        <v>18</v>
      </c>
      <c r="F255" s="39">
        <v>2.501</v>
      </c>
    </row>
    <row r="256">
      <c r="A256" s="39">
        <v>24.0</v>
      </c>
      <c r="B256" s="39" t="s">
        <v>426</v>
      </c>
      <c r="C256" s="39">
        <v>2022.0</v>
      </c>
      <c r="D256" s="41" t="s">
        <v>4</v>
      </c>
      <c r="E256" s="41" t="s">
        <v>18</v>
      </c>
      <c r="F256" s="39">
        <v>2.253</v>
      </c>
    </row>
    <row r="257">
      <c r="A257" s="39">
        <v>25.0</v>
      </c>
      <c r="B257" s="39" t="s">
        <v>425</v>
      </c>
      <c r="C257" s="39">
        <v>2022.0</v>
      </c>
      <c r="D257" s="41" t="s">
        <v>4</v>
      </c>
      <c r="E257" s="41" t="s">
        <v>18</v>
      </c>
      <c r="F257" s="39">
        <v>2.42</v>
      </c>
    </row>
    <row r="258">
      <c r="A258" s="39">
        <v>26.0</v>
      </c>
      <c r="B258" s="39" t="s">
        <v>427</v>
      </c>
      <c r="C258" s="39">
        <v>2022.0</v>
      </c>
      <c r="D258" s="41" t="s">
        <v>4</v>
      </c>
      <c r="E258" s="41" t="s">
        <v>18</v>
      </c>
      <c r="F258" s="39">
        <v>2.545</v>
      </c>
    </row>
    <row r="259">
      <c r="A259" s="39">
        <v>27.0</v>
      </c>
      <c r="B259" s="39" t="s">
        <v>428</v>
      </c>
      <c r="C259" s="39">
        <v>2022.0</v>
      </c>
      <c r="D259" s="41" t="s">
        <v>4</v>
      </c>
      <c r="E259" s="41" t="s">
        <v>18</v>
      </c>
      <c r="F259" s="39">
        <v>1.705</v>
      </c>
    </row>
    <row r="260">
      <c r="A260" s="39">
        <v>28.0</v>
      </c>
      <c r="B260" s="39" t="s">
        <v>429</v>
      </c>
      <c r="C260" s="39">
        <v>2022.0</v>
      </c>
      <c r="D260" s="41" t="s">
        <v>4</v>
      </c>
      <c r="E260" s="41" t="s">
        <v>18</v>
      </c>
      <c r="F260" s="39">
        <v>1.94</v>
      </c>
    </row>
    <row r="261">
      <c r="A261" s="39">
        <v>29.0</v>
      </c>
      <c r="B261" s="39" t="s">
        <v>430</v>
      </c>
      <c r="C261" s="39">
        <v>2022.0</v>
      </c>
      <c r="D261" s="41" t="s">
        <v>4</v>
      </c>
      <c r="E261" s="41" t="s">
        <v>18</v>
      </c>
      <c r="F261" s="39">
        <v>1.261</v>
      </c>
    </row>
    <row r="262">
      <c r="A262" s="39">
        <v>30.0</v>
      </c>
      <c r="B262" s="39" t="s">
        <v>431</v>
      </c>
      <c r="C262" s="39">
        <v>2022.0</v>
      </c>
      <c r="D262" s="41" t="s">
        <v>4</v>
      </c>
      <c r="E262" s="41" t="s">
        <v>18</v>
      </c>
      <c r="F262" s="39">
        <v>2.177</v>
      </c>
    </row>
    <row r="263">
      <c r="A263" s="39">
        <v>31.0</v>
      </c>
      <c r="B263" s="39" t="s">
        <v>432</v>
      </c>
      <c r="C263" s="39">
        <v>2022.0</v>
      </c>
      <c r="D263" s="41" t="s">
        <v>4</v>
      </c>
      <c r="E263" s="41" t="s">
        <v>18</v>
      </c>
      <c r="F263" s="39">
        <v>1.378</v>
      </c>
    </row>
    <row r="264">
      <c r="A264" s="39">
        <v>32.0</v>
      </c>
      <c r="B264" s="39" t="s">
        <v>433</v>
      </c>
      <c r="C264" s="39">
        <v>2022.0</v>
      </c>
      <c r="D264" s="41" t="s">
        <v>4</v>
      </c>
      <c r="E264" s="41" t="s">
        <v>18</v>
      </c>
      <c r="F264" s="39">
        <v>5.0</v>
      </c>
    </row>
    <row r="265">
      <c r="A265" s="40" t="s">
        <v>3</v>
      </c>
      <c r="B265" s="39" t="s">
        <v>418</v>
      </c>
      <c r="C265" s="39">
        <v>2022.0</v>
      </c>
      <c r="D265" s="41" t="s">
        <v>4</v>
      </c>
      <c r="E265" s="41" t="s">
        <v>18</v>
      </c>
      <c r="F265" s="39">
        <v>2.621</v>
      </c>
    </row>
    <row r="266">
      <c r="A266" s="40" t="s">
        <v>4</v>
      </c>
      <c r="B266" s="39" t="s">
        <v>401</v>
      </c>
      <c r="C266" s="39">
        <v>2023.0</v>
      </c>
      <c r="D266" s="41" t="s">
        <v>4</v>
      </c>
      <c r="E266" s="41" t="s">
        <v>18</v>
      </c>
      <c r="F266" s="39">
        <v>1.779</v>
      </c>
    </row>
    <row r="267">
      <c r="A267" s="39" t="s">
        <v>5</v>
      </c>
      <c r="B267" s="39" t="s">
        <v>402</v>
      </c>
      <c r="C267" s="39">
        <v>2023.0</v>
      </c>
      <c r="D267" s="41" t="s">
        <v>4</v>
      </c>
      <c r="E267" s="41" t="s">
        <v>18</v>
      </c>
      <c r="F267" s="39">
        <v>4.088</v>
      </c>
    </row>
    <row r="268">
      <c r="A268" s="39" t="s">
        <v>6</v>
      </c>
      <c r="B268" s="39" t="s">
        <v>403</v>
      </c>
      <c r="C268" s="39">
        <v>2023.0</v>
      </c>
      <c r="D268" s="41" t="s">
        <v>4</v>
      </c>
      <c r="E268" s="41" t="s">
        <v>18</v>
      </c>
      <c r="F268" s="39">
        <v>1.131</v>
      </c>
    </row>
    <row r="269">
      <c r="A269" s="39" t="s">
        <v>7</v>
      </c>
      <c r="B269" s="39" t="s">
        <v>404</v>
      </c>
      <c r="C269" s="39">
        <v>2023.0</v>
      </c>
      <c r="D269" s="41" t="s">
        <v>4</v>
      </c>
      <c r="E269" s="41" t="s">
        <v>18</v>
      </c>
      <c r="F269" s="39">
        <v>2.097</v>
      </c>
    </row>
    <row r="270">
      <c r="A270" s="39" t="s">
        <v>8</v>
      </c>
      <c r="B270" s="39" t="s">
        <v>408</v>
      </c>
      <c r="C270" s="39">
        <v>2023.0</v>
      </c>
      <c r="D270" s="41" t="s">
        <v>4</v>
      </c>
      <c r="E270" s="41" t="s">
        <v>18</v>
      </c>
      <c r="F270" s="39">
        <v>1.198</v>
      </c>
    </row>
    <row r="271">
      <c r="A271" s="39" t="s">
        <v>9</v>
      </c>
      <c r="B271" s="39" t="s">
        <v>409</v>
      </c>
      <c r="C271" s="39">
        <v>2023.0</v>
      </c>
      <c r="D271" s="41" t="s">
        <v>4</v>
      </c>
      <c r="E271" s="41" t="s">
        <v>18</v>
      </c>
      <c r="F271" s="39">
        <v>5.0</v>
      </c>
    </row>
    <row r="272">
      <c r="A272" s="39" t="s">
        <v>10</v>
      </c>
      <c r="B272" s="39" t="s">
        <v>407</v>
      </c>
      <c r="C272" s="39">
        <v>2023.0</v>
      </c>
      <c r="D272" s="41" t="s">
        <v>4</v>
      </c>
      <c r="E272" s="41" t="s">
        <v>18</v>
      </c>
      <c r="F272" s="39">
        <v>1.451</v>
      </c>
    </row>
    <row r="273">
      <c r="A273" s="39" t="s">
        <v>11</v>
      </c>
      <c r="B273" s="39" t="s">
        <v>406</v>
      </c>
      <c r="C273" s="39">
        <v>2023.0</v>
      </c>
      <c r="D273" s="41" t="s">
        <v>4</v>
      </c>
      <c r="E273" s="41" t="s">
        <v>18</v>
      </c>
      <c r="F273" s="39">
        <v>4.091</v>
      </c>
    </row>
    <row r="274">
      <c r="A274" s="39" t="s">
        <v>12</v>
      </c>
      <c r="B274" s="39" t="s">
        <v>405</v>
      </c>
      <c r="C274" s="39">
        <v>2023.0</v>
      </c>
      <c r="D274" s="41" t="s">
        <v>4</v>
      </c>
      <c r="E274" s="41" t="s">
        <v>18</v>
      </c>
      <c r="F274" s="39">
        <v>2.135</v>
      </c>
    </row>
    <row r="275">
      <c r="A275" s="39">
        <v>10.0</v>
      </c>
      <c r="B275" s="39" t="s">
        <v>410</v>
      </c>
      <c r="C275" s="39">
        <v>2023.0</v>
      </c>
      <c r="D275" s="41" t="s">
        <v>4</v>
      </c>
      <c r="E275" s="41" t="s">
        <v>18</v>
      </c>
      <c r="F275" s="39">
        <v>1.277</v>
      </c>
    </row>
    <row r="276">
      <c r="A276" s="39">
        <v>11.0</v>
      </c>
      <c r="B276" s="39" t="s">
        <v>412</v>
      </c>
      <c r="C276" s="39">
        <v>2023.0</v>
      </c>
      <c r="D276" s="41" t="s">
        <v>4</v>
      </c>
      <c r="E276" s="41" t="s">
        <v>18</v>
      </c>
      <c r="F276" s="39">
        <v>5.0</v>
      </c>
    </row>
    <row r="277">
      <c r="A277" s="39">
        <v>12.0</v>
      </c>
      <c r="B277" s="39" t="s">
        <v>411</v>
      </c>
      <c r="C277" s="39">
        <v>2023.0</v>
      </c>
      <c r="D277" s="41" t="s">
        <v>4</v>
      </c>
      <c r="E277" s="41" t="s">
        <v>18</v>
      </c>
      <c r="F277" s="39">
        <v>3.945</v>
      </c>
    </row>
    <row r="278">
      <c r="A278" s="39">
        <v>13.0</v>
      </c>
      <c r="B278" s="39" t="s">
        <v>413</v>
      </c>
      <c r="C278" s="39">
        <v>2023.0</v>
      </c>
      <c r="D278" s="41" t="s">
        <v>4</v>
      </c>
      <c r="E278" s="41" t="s">
        <v>18</v>
      </c>
      <c r="F278" s="39">
        <v>1.718</v>
      </c>
    </row>
    <row r="279">
      <c r="A279" s="39">
        <v>14.0</v>
      </c>
      <c r="B279" s="39" t="s">
        <v>414</v>
      </c>
      <c r="C279" s="39">
        <v>2023.0</v>
      </c>
      <c r="D279" s="41" t="s">
        <v>4</v>
      </c>
      <c r="E279" s="41" t="s">
        <v>18</v>
      </c>
      <c r="F279" s="39">
        <v>2.591</v>
      </c>
    </row>
    <row r="280">
      <c r="A280" s="39">
        <v>15.0</v>
      </c>
      <c r="B280" s="39" t="s">
        <v>415</v>
      </c>
      <c r="C280" s="39">
        <v>2023.0</v>
      </c>
      <c r="D280" s="41" t="s">
        <v>4</v>
      </c>
      <c r="E280" s="41" t="s">
        <v>18</v>
      </c>
      <c r="F280" s="39">
        <v>2.785</v>
      </c>
    </row>
    <row r="281">
      <c r="A281" s="39">
        <v>16.0</v>
      </c>
      <c r="B281" s="39" t="s">
        <v>416</v>
      </c>
      <c r="C281" s="39">
        <v>2023.0</v>
      </c>
      <c r="D281" s="41" t="s">
        <v>4</v>
      </c>
      <c r="E281" s="41" t="s">
        <v>18</v>
      </c>
      <c r="F281" s="39">
        <v>2.762</v>
      </c>
    </row>
    <row r="282">
      <c r="A282" s="39">
        <v>17.0</v>
      </c>
      <c r="B282" s="39" t="s">
        <v>417</v>
      </c>
      <c r="C282" s="39">
        <v>2023.0</v>
      </c>
      <c r="D282" s="41" t="s">
        <v>4</v>
      </c>
      <c r="E282" s="41" t="s">
        <v>18</v>
      </c>
      <c r="F282" s="39">
        <v>4.04</v>
      </c>
    </row>
    <row r="283">
      <c r="A283" s="39">
        <v>18.0</v>
      </c>
      <c r="B283" s="39" t="s">
        <v>419</v>
      </c>
      <c r="C283" s="39">
        <v>2023.0</v>
      </c>
      <c r="D283" s="41" t="s">
        <v>4</v>
      </c>
      <c r="E283" s="41" t="s">
        <v>18</v>
      </c>
      <c r="F283" s="39">
        <v>1.597</v>
      </c>
    </row>
    <row r="284">
      <c r="A284" s="39">
        <v>19.0</v>
      </c>
      <c r="B284" s="39" t="s">
        <v>420</v>
      </c>
      <c r="C284" s="39">
        <v>2023.0</v>
      </c>
      <c r="D284" s="41" t="s">
        <v>4</v>
      </c>
      <c r="E284" s="41" t="s">
        <v>18</v>
      </c>
      <c r="F284" s="39">
        <v>3.513</v>
      </c>
    </row>
    <row r="285">
      <c r="A285" s="39">
        <v>20.0</v>
      </c>
      <c r="B285" s="39" t="s">
        <v>421</v>
      </c>
      <c r="C285" s="39">
        <v>2023.0</v>
      </c>
      <c r="D285" s="41" t="s">
        <v>4</v>
      </c>
      <c r="E285" s="41" t="s">
        <v>18</v>
      </c>
      <c r="F285" s="39">
        <v>2.704</v>
      </c>
    </row>
    <row r="286">
      <c r="A286" s="39">
        <v>21.0</v>
      </c>
      <c r="B286" s="39" t="s">
        <v>422</v>
      </c>
      <c r="C286" s="39">
        <v>2023.0</v>
      </c>
      <c r="D286" s="41" t="s">
        <v>4</v>
      </c>
      <c r="E286" s="41" t="s">
        <v>18</v>
      </c>
      <c r="F286" s="39">
        <v>2.096</v>
      </c>
    </row>
    <row r="287">
      <c r="A287" s="39">
        <v>22.0</v>
      </c>
      <c r="B287" s="39" t="s">
        <v>423</v>
      </c>
      <c r="C287" s="39">
        <v>2023.0</v>
      </c>
      <c r="D287" s="41" t="s">
        <v>4</v>
      </c>
      <c r="E287" s="41" t="s">
        <v>18</v>
      </c>
      <c r="F287" s="39">
        <v>1.947</v>
      </c>
    </row>
    <row r="288">
      <c r="A288" s="39">
        <v>23.0</v>
      </c>
      <c r="B288" s="39" t="s">
        <v>424</v>
      </c>
      <c r="C288" s="39">
        <v>2023.0</v>
      </c>
      <c r="D288" s="41" t="s">
        <v>4</v>
      </c>
      <c r="E288" s="41" t="s">
        <v>18</v>
      </c>
      <c r="F288" s="39">
        <v>2.921</v>
      </c>
    </row>
    <row r="289">
      <c r="A289" s="39">
        <v>24.0</v>
      </c>
      <c r="B289" s="39" t="s">
        <v>426</v>
      </c>
      <c r="C289" s="39">
        <v>2023.0</v>
      </c>
      <c r="D289" s="41" t="s">
        <v>4</v>
      </c>
      <c r="E289" s="41" t="s">
        <v>18</v>
      </c>
      <c r="F289" s="39">
        <v>2.306</v>
      </c>
    </row>
    <row r="290">
      <c r="A290" s="39">
        <v>25.0</v>
      </c>
      <c r="B290" s="39" t="s">
        <v>425</v>
      </c>
      <c r="C290" s="39">
        <v>2023.0</v>
      </c>
      <c r="D290" s="41" t="s">
        <v>4</v>
      </c>
      <c r="E290" s="41" t="s">
        <v>18</v>
      </c>
      <c r="F290" s="39">
        <v>2.107</v>
      </c>
    </row>
    <row r="291">
      <c r="A291" s="39">
        <v>26.0</v>
      </c>
      <c r="B291" s="39" t="s">
        <v>427</v>
      </c>
      <c r="C291" s="39">
        <v>2023.0</v>
      </c>
      <c r="D291" s="41" t="s">
        <v>4</v>
      </c>
      <c r="E291" s="41" t="s">
        <v>18</v>
      </c>
      <c r="F291" s="39">
        <v>2.961</v>
      </c>
    </row>
    <row r="292">
      <c r="A292" s="39">
        <v>27.0</v>
      </c>
      <c r="B292" s="39" t="s">
        <v>428</v>
      </c>
      <c r="C292" s="39">
        <v>2023.0</v>
      </c>
      <c r="D292" s="41" t="s">
        <v>4</v>
      </c>
      <c r="E292" s="41" t="s">
        <v>18</v>
      </c>
      <c r="F292" s="39">
        <v>1.915</v>
      </c>
    </row>
    <row r="293">
      <c r="A293" s="39">
        <v>28.0</v>
      </c>
      <c r="B293" s="39" t="s">
        <v>429</v>
      </c>
      <c r="C293" s="39">
        <v>2023.0</v>
      </c>
      <c r="D293" s="41" t="s">
        <v>4</v>
      </c>
      <c r="E293" s="41" t="s">
        <v>18</v>
      </c>
      <c r="F293" s="39">
        <v>1.549</v>
      </c>
    </row>
    <row r="294">
      <c r="A294" s="39">
        <v>29.0</v>
      </c>
      <c r="B294" s="39" t="s">
        <v>430</v>
      </c>
      <c r="C294" s="39">
        <v>2023.0</v>
      </c>
      <c r="D294" s="41" t="s">
        <v>4</v>
      </c>
      <c r="E294" s="41" t="s">
        <v>18</v>
      </c>
      <c r="F294" s="39">
        <v>1.305</v>
      </c>
    </row>
    <row r="295">
      <c r="A295" s="39">
        <v>30.0</v>
      </c>
      <c r="B295" s="39" t="s">
        <v>431</v>
      </c>
      <c r="C295" s="39">
        <v>2023.0</v>
      </c>
      <c r="D295" s="41" t="s">
        <v>4</v>
      </c>
      <c r="E295" s="41" t="s">
        <v>18</v>
      </c>
      <c r="F295" s="39">
        <v>2.058</v>
      </c>
    </row>
    <row r="296">
      <c r="A296" s="39">
        <v>31.0</v>
      </c>
      <c r="B296" s="39" t="s">
        <v>432</v>
      </c>
      <c r="C296" s="39">
        <v>2023.0</v>
      </c>
      <c r="D296" s="41" t="s">
        <v>4</v>
      </c>
      <c r="E296" s="41" t="s">
        <v>18</v>
      </c>
      <c r="F296" s="39">
        <v>1.041</v>
      </c>
    </row>
    <row r="297">
      <c r="A297" s="39">
        <v>32.0</v>
      </c>
      <c r="B297" s="39" t="s">
        <v>433</v>
      </c>
      <c r="C297" s="39">
        <v>2023.0</v>
      </c>
      <c r="D297" s="41" t="s">
        <v>4</v>
      </c>
      <c r="E297" s="41" t="s">
        <v>18</v>
      </c>
      <c r="F297" s="39">
        <v>4.144</v>
      </c>
    </row>
    <row r="298">
      <c r="A298" s="40" t="s">
        <v>3</v>
      </c>
      <c r="B298" s="39" t="s">
        <v>418</v>
      </c>
      <c r="C298" s="39">
        <v>2023.0</v>
      </c>
      <c r="D298" s="41" t="s">
        <v>4</v>
      </c>
      <c r="E298" s="41" t="s">
        <v>18</v>
      </c>
      <c r="F298" s="39">
        <v>2.678</v>
      </c>
    </row>
  </sheetData>
  <autoFilter ref="$A$1:$F$298"/>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1</v>
      </c>
      <c r="B1" s="39" t="s">
        <v>399</v>
      </c>
      <c r="C1" s="39" t="s">
        <v>0</v>
      </c>
      <c r="D1" s="39" t="s">
        <v>36</v>
      </c>
      <c r="E1" s="39" t="s">
        <v>38</v>
      </c>
      <c r="F1" s="39" t="s">
        <v>400</v>
      </c>
    </row>
    <row r="2">
      <c r="A2" s="40" t="s">
        <v>3</v>
      </c>
      <c r="B2" s="39" t="s">
        <v>418</v>
      </c>
      <c r="C2" s="39">
        <v>2011.0</v>
      </c>
      <c r="D2" s="40" t="s">
        <v>4</v>
      </c>
      <c r="E2" s="40" t="s">
        <v>19</v>
      </c>
      <c r="F2" s="59">
        <v>69.5</v>
      </c>
    </row>
    <row r="3">
      <c r="A3" s="40" t="s">
        <v>4</v>
      </c>
      <c r="B3" s="39" t="s">
        <v>401</v>
      </c>
      <c r="C3" s="39">
        <v>2011.0</v>
      </c>
      <c r="D3" s="40" t="s">
        <v>4</v>
      </c>
      <c r="E3" s="40" t="s">
        <v>19</v>
      </c>
      <c r="F3" s="59">
        <v>60.8</v>
      </c>
    </row>
    <row r="4">
      <c r="A4" s="39" t="s">
        <v>5</v>
      </c>
      <c r="B4" s="39" t="s">
        <v>402</v>
      </c>
      <c r="C4" s="39">
        <v>2011.0</v>
      </c>
      <c r="D4" s="40" t="s">
        <v>4</v>
      </c>
      <c r="E4" s="40" t="s">
        <v>19</v>
      </c>
      <c r="F4" s="59">
        <v>58.2</v>
      </c>
    </row>
    <row r="5">
      <c r="A5" s="39" t="s">
        <v>6</v>
      </c>
      <c r="B5" s="39" t="s">
        <v>403</v>
      </c>
      <c r="C5" s="39">
        <v>2011.0</v>
      </c>
      <c r="D5" s="40" t="s">
        <v>4</v>
      </c>
      <c r="E5" s="40" t="s">
        <v>19</v>
      </c>
      <c r="F5" s="59">
        <v>37.1</v>
      </c>
    </row>
    <row r="6">
      <c r="A6" s="39" t="s">
        <v>7</v>
      </c>
      <c r="B6" s="39" t="s">
        <v>404</v>
      </c>
      <c r="C6" s="39">
        <v>2011.0</v>
      </c>
      <c r="D6" s="40" t="s">
        <v>4</v>
      </c>
      <c r="E6" s="40" t="s">
        <v>19</v>
      </c>
      <c r="F6" s="59">
        <v>51.2</v>
      </c>
    </row>
    <row r="7">
      <c r="A7" s="39" t="s">
        <v>8</v>
      </c>
      <c r="B7" s="39" t="s">
        <v>408</v>
      </c>
      <c r="C7" s="39">
        <v>2011.0</v>
      </c>
      <c r="D7" s="40" t="s">
        <v>4</v>
      </c>
      <c r="E7" s="40" t="s">
        <v>19</v>
      </c>
      <c r="F7" s="59">
        <v>64.6</v>
      </c>
    </row>
    <row r="8">
      <c r="A8" s="39" t="s">
        <v>9</v>
      </c>
      <c r="B8" s="39" t="s">
        <v>409</v>
      </c>
      <c r="C8" s="39">
        <v>2011.0</v>
      </c>
      <c r="D8" s="40" t="s">
        <v>4</v>
      </c>
      <c r="E8" s="40" t="s">
        <v>19</v>
      </c>
      <c r="F8" s="59">
        <v>65.8</v>
      </c>
    </row>
    <row r="9">
      <c r="A9" s="39" t="s">
        <v>10</v>
      </c>
      <c r="B9" s="39" t="s">
        <v>407</v>
      </c>
      <c r="C9" s="39">
        <v>2011.0</v>
      </c>
      <c r="D9" s="40" t="s">
        <v>4</v>
      </c>
      <c r="E9" s="40" t="s">
        <v>19</v>
      </c>
      <c r="F9" s="59">
        <v>38.3</v>
      </c>
    </row>
    <row r="10">
      <c r="A10" s="39" t="s">
        <v>11</v>
      </c>
      <c r="B10" s="39" t="s">
        <v>406</v>
      </c>
      <c r="C10" s="39">
        <v>2011.0</v>
      </c>
      <c r="D10" s="40" t="s">
        <v>4</v>
      </c>
      <c r="E10" s="40" t="s">
        <v>19</v>
      </c>
      <c r="F10" s="59">
        <v>89.5</v>
      </c>
    </row>
    <row r="11">
      <c r="A11" s="39" t="s">
        <v>12</v>
      </c>
      <c r="B11" s="39" t="s">
        <v>405</v>
      </c>
      <c r="C11" s="39">
        <v>2011.0</v>
      </c>
      <c r="D11" s="40" t="s">
        <v>4</v>
      </c>
      <c r="E11" s="40" t="s">
        <v>19</v>
      </c>
      <c r="F11" s="59">
        <v>75.3</v>
      </c>
    </row>
    <row r="12">
      <c r="A12" s="39" t="s">
        <v>13</v>
      </c>
      <c r="B12" s="39" t="s">
        <v>410</v>
      </c>
      <c r="C12" s="39">
        <v>2011.0</v>
      </c>
      <c r="D12" s="40" t="s">
        <v>4</v>
      </c>
      <c r="E12" s="40" t="s">
        <v>19</v>
      </c>
      <c r="F12" s="59">
        <v>88.1</v>
      </c>
    </row>
    <row r="13">
      <c r="A13" s="39" t="s">
        <v>14</v>
      </c>
      <c r="B13" s="39" t="s">
        <v>412</v>
      </c>
      <c r="C13" s="39">
        <v>2011.0</v>
      </c>
      <c r="D13" s="40" t="s">
        <v>4</v>
      </c>
      <c r="E13" s="40" t="s">
        <v>19</v>
      </c>
      <c r="F13" s="59">
        <v>54.0</v>
      </c>
    </row>
    <row r="14">
      <c r="A14" s="39" t="s">
        <v>15</v>
      </c>
      <c r="B14" s="39" t="s">
        <v>411</v>
      </c>
      <c r="C14" s="39">
        <v>2011.0</v>
      </c>
      <c r="D14" s="40" t="s">
        <v>4</v>
      </c>
      <c r="E14" s="40" t="s">
        <v>19</v>
      </c>
      <c r="F14" s="59">
        <v>72.5</v>
      </c>
    </row>
    <row r="15">
      <c r="A15" s="39" t="s">
        <v>16</v>
      </c>
      <c r="B15" s="39" t="s">
        <v>413</v>
      </c>
      <c r="C15" s="39">
        <v>2011.0</v>
      </c>
      <c r="D15" s="40" t="s">
        <v>4</v>
      </c>
      <c r="E15" s="40" t="s">
        <v>19</v>
      </c>
      <c r="F15" s="59">
        <v>55.3</v>
      </c>
    </row>
    <row r="16">
      <c r="A16" s="39" t="s">
        <v>17</v>
      </c>
      <c r="B16" s="39" t="s">
        <v>414</v>
      </c>
      <c r="C16" s="39">
        <v>2011.0</v>
      </c>
      <c r="D16" s="40" t="s">
        <v>4</v>
      </c>
      <c r="E16" s="40" t="s">
        <v>19</v>
      </c>
      <c r="F16" s="59">
        <v>71.2</v>
      </c>
    </row>
    <row r="17">
      <c r="A17" s="39" t="s">
        <v>18</v>
      </c>
      <c r="B17" s="39" t="s">
        <v>415</v>
      </c>
      <c r="C17" s="39">
        <v>2011.0</v>
      </c>
      <c r="D17" s="40" t="s">
        <v>4</v>
      </c>
      <c r="E17" s="40" t="s">
        <v>19</v>
      </c>
      <c r="F17" s="59">
        <v>83.9</v>
      </c>
    </row>
    <row r="18">
      <c r="A18" s="39" t="s">
        <v>19</v>
      </c>
      <c r="B18" s="39" t="s">
        <v>416</v>
      </c>
      <c r="C18" s="39">
        <v>2011.0</v>
      </c>
      <c r="D18" s="40" t="s">
        <v>4</v>
      </c>
      <c r="E18" s="40" t="s">
        <v>19</v>
      </c>
      <c r="F18" s="59">
        <v>76.1</v>
      </c>
    </row>
    <row r="19">
      <c r="A19" s="39" t="s">
        <v>20</v>
      </c>
      <c r="B19" s="39" t="s">
        <v>417</v>
      </c>
      <c r="C19" s="39">
        <v>2011.0</v>
      </c>
      <c r="D19" s="40" t="s">
        <v>4</v>
      </c>
      <c r="E19" s="40" t="s">
        <v>19</v>
      </c>
      <c r="F19" s="59">
        <v>80.8</v>
      </c>
    </row>
    <row r="20">
      <c r="A20" s="39" t="s">
        <v>21</v>
      </c>
      <c r="B20" s="39" t="s">
        <v>419</v>
      </c>
      <c r="C20" s="39">
        <v>2011.0</v>
      </c>
      <c r="D20" s="40" t="s">
        <v>4</v>
      </c>
      <c r="E20" s="40" t="s">
        <v>19</v>
      </c>
      <c r="F20" s="59">
        <v>79.3</v>
      </c>
    </row>
    <row r="21">
      <c r="A21" s="39" t="s">
        <v>22</v>
      </c>
      <c r="B21" s="39" t="s">
        <v>420</v>
      </c>
      <c r="C21" s="39">
        <v>2011.0</v>
      </c>
      <c r="D21" s="40" t="s">
        <v>4</v>
      </c>
      <c r="E21" s="40" t="s">
        <v>19</v>
      </c>
      <c r="F21" s="59">
        <v>84.6</v>
      </c>
    </row>
    <row r="22">
      <c r="A22" s="39" t="s">
        <v>23</v>
      </c>
      <c r="B22" s="39" t="s">
        <v>421</v>
      </c>
      <c r="C22" s="39">
        <v>2011.0</v>
      </c>
      <c r="D22" s="40" t="s">
        <v>4</v>
      </c>
      <c r="E22" s="40" t="s">
        <v>19</v>
      </c>
      <c r="F22" s="59">
        <v>73.3</v>
      </c>
    </row>
    <row r="23">
      <c r="A23" s="39" t="s">
        <v>24</v>
      </c>
      <c r="B23" s="39" t="s">
        <v>422</v>
      </c>
      <c r="C23" s="39">
        <v>2011.0</v>
      </c>
      <c r="D23" s="40" t="s">
        <v>4</v>
      </c>
      <c r="E23" s="40" t="s">
        <v>19</v>
      </c>
      <c r="F23" s="59">
        <v>64.0</v>
      </c>
    </row>
    <row r="24">
      <c r="A24" s="39" t="s">
        <v>25</v>
      </c>
      <c r="B24" s="39" t="s">
        <v>423</v>
      </c>
      <c r="C24" s="39">
        <v>2011.0</v>
      </c>
      <c r="D24" s="40" t="s">
        <v>4</v>
      </c>
      <c r="E24" s="40" t="s">
        <v>19</v>
      </c>
      <c r="F24" s="59">
        <v>30.2</v>
      </c>
    </row>
    <row r="25">
      <c r="A25" s="39" t="s">
        <v>26</v>
      </c>
      <c r="B25" s="39" t="s">
        <v>424</v>
      </c>
      <c r="C25" s="39">
        <v>2011.0</v>
      </c>
      <c r="D25" s="40" t="s">
        <v>4</v>
      </c>
      <c r="E25" s="40" t="s">
        <v>19</v>
      </c>
      <c r="F25" s="59">
        <v>63.9</v>
      </c>
    </row>
    <row r="26">
      <c r="A26" s="39" t="s">
        <v>27</v>
      </c>
      <c r="B26" s="39" t="s">
        <v>426</v>
      </c>
      <c r="C26" s="39">
        <v>2011.0</v>
      </c>
      <c r="D26" s="40" t="s">
        <v>4</v>
      </c>
      <c r="E26" s="40" t="s">
        <v>19</v>
      </c>
      <c r="F26" s="59">
        <v>76.3</v>
      </c>
    </row>
    <row r="27">
      <c r="A27" s="39" t="s">
        <v>28</v>
      </c>
      <c r="B27" s="39" t="s">
        <v>425</v>
      </c>
      <c r="C27" s="39">
        <v>2011.0</v>
      </c>
      <c r="D27" s="40" t="s">
        <v>4</v>
      </c>
      <c r="E27" s="40" t="s">
        <v>19</v>
      </c>
      <c r="F27" s="59">
        <v>80.8</v>
      </c>
    </row>
    <row r="28">
      <c r="A28" s="39" t="s">
        <v>29</v>
      </c>
      <c r="B28" s="39" t="s">
        <v>427</v>
      </c>
      <c r="C28" s="39">
        <v>2011.0</v>
      </c>
      <c r="D28" s="40" t="s">
        <v>4</v>
      </c>
      <c r="E28" s="40" t="s">
        <v>19</v>
      </c>
      <c r="F28" s="59">
        <v>46.0</v>
      </c>
    </row>
    <row r="29">
      <c r="A29" s="39" t="s">
        <v>30</v>
      </c>
      <c r="B29" s="39" t="s">
        <v>428</v>
      </c>
      <c r="C29" s="39">
        <v>2011.0</v>
      </c>
      <c r="D29" s="40" t="s">
        <v>4</v>
      </c>
      <c r="E29" s="40" t="s">
        <v>19</v>
      </c>
      <c r="F29" s="59">
        <v>77.7</v>
      </c>
    </row>
    <row r="30">
      <c r="A30" s="39" t="s">
        <v>31</v>
      </c>
      <c r="B30" s="39" t="s">
        <v>429</v>
      </c>
      <c r="C30" s="39">
        <v>2011.0</v>
      </c>
      <c r="D30" s="40" t="s">
        <v>4</v>
      </c>
      <c r="E30" s="40" t="s">
        <v>19</v>
      </c>
      <c r="F30" s="59">
        <v>83.4</v>
      </c>
    </row>
    <row r="31">
      <c r="A31" s="39" t="s">
        <v>32</v>
      </c>
      <c r="B31" s="39" t="s">
        <v>430</v>
      </c>
      <c r="C31" s="39">
        <v>2011.0</v>
      </c>
      <c r="D31" s="40" t="s">
        <v>4</v>
      </c>
      <c r="E31" s="40" t="s">
        <v>19</v>
      </c>
      <c r="F31" s="59">
        <v>41.6</v>
      </c>
    </row>
    <row r="32">
      <c r="A32" s="39" t="s">
        <v>33</v>
      </c>
      <c r="B32" s="39" t="s">
        <v>431</v>
      </c>
      <c r="C32" s="39">
        <v>2011.0</v>
      </c>
      <c r="D32" s="40" t="s">
        <v>4</v>
      </c>
      <c r="E32" s="40" t="s">
        <v>19</v>
      </c>
      <c r="F32" s="59">
        <v>64.8</v>
      </c>
    </row>
    <row r="33">
      <c r="A33" s="39" t="s">
        <v>34</v>
      </c>
      <c r="B33" s="39" t="s">
        <v>432</v>
      </c>
      <c r="C33" s="39">
        <v>2011.0</v>
      </c>
      <c r="D33" s="40" t="s">
        <v>4</v>
      </c>
      <c r="E33" s="40" t="s">
        <v>19</v>
      </c>
      <c r="F33" s="59">
        <v>26.6</v>
      </c>
    </row>
    <row r="34">
      <c r="A34" s="39" t="s">
        <v>35</v>
      </c>
      <c r="B34" s="39" t="s">
        <v>433</v>
      </c>
      <c r="C34" s="39">
        <v>2011.0</v>
      </c>
      <c r="D34" s="40" t="s">
        <v>4</v>
      </c>
      <c r="E34" s="40" t="s">
        <v>19</v>
      </c>
      <c r="F34" s="59">
        <v>83.1</v>
      </c>
    </row>
    <row r="35">
      <c r="A35" s="40" t="s">
        <v>3</v>
      </c>
      <c r="B35" s="39" t="s">
        <v>418</v>
      </c>
      <c r="C35" s="39">
        <v>2012.0</v>
      </c>
      <c r="D35" s="40" t="s">
        <v>4</v>
      </c>
      <c r="E35" s="40" t="s">
        <v>19</v>
      </c>
      <c r="F35" s="59">
        <v>66.6</v>
      </c>
    </row>
    <row r="36">
      <c r="A36" s="40" t="s">
        <v>4</v>
      </c>
      <c r="B36" s="39" t="s">
        <v>401</v>
      </c>
      <c r="C36" s="39">
        <v>2012.0</v>
      </c>
      <c r="D36" s="40" t="s">
        <v>4</v>
      </c>
      <c r="E36" s="40" t="s">
        <v>19</v>
      </c>
      <c r="F36" s="59">
        <v>46.5</v>
      </c>
    </row>
    <row r="37">
      <c r="A37" s="39" t="s">
        <v>5</v>
      </c>
      <c r="B37" s="39" t="s">
        <v>402</v>
      </c>
      <c r="C37" s="39">
        <v>2012.0</v>
      </c>
      <c r="D37" s="40" t="s">
        <v>4</v>
      </c>
      <c r="E37" s="40" t="s">
        <v>19</v>
      </c>
      <c r="F37" s="59">
        <v>51.6</v>
      </c>
    </row>
    <row r="38">
      <c r="A38" s="39" t="s">
        <v>6</v>
      </c>
      <c r="B38" s="39" t="s">
        <v>403</v>
      </c>
      <c r="C38" s="39">
        <v>2012.0</v>
      </c>
      <c r="D38" s="40" t="s">
        <v>4</v>
      </c>
      <c r="E38" s="40" t="s">
        <v>19</v>
      </c>
      <c r="F38" s="59">
        <v>24.4</v>
      </c>
    </row>
    <row r="39">
      <c r="A39" s="39" t="s">
        <v>7</v>
      </c>
      <c r="B39" s="39" t="s">
        <v>404</v>
      </c>
      <c r="C39" s="39">
        <v>2012.0</v>
      </c>
      <c r="D39" s="40" t="s">
        <v>4</v>
      </c>
      <c r="E39" s="40" t="s">
        <v>19</v>
      </c>
      <c r="F39" s="59">
        <v>44.6</v>
      </c>
    </row>
    <row r="40">
      <c r="A40" s="39" t="s">
        <v>8</v>
      </c>
      <c r="B40" s="39" t="s">
        <v>408</v>
      </c>
      <c r="C40" s="39">
        <v>2012.0</v>
      </c>
      <c r="D40" s="40" t="s">
        <v>4</v>
      </c>
      <c r="E40" s="40" t="s">
        <v>19</v>
      </c>
      <c r="F40" s="59">
        <v>74.6</v>
      </c>
    </row>
    <row r="41">
      <c r="A41" s="39" t="s">
        <v>9</v>
      </c>
      <c r="B41" s="39" t="s">
        <v>409</v>
      </c>
      <c r="C41" s="39">
        <v>2012.0</v>
      </c>
      <c r="D41" s="40" t="s">
        <v>4</v>
      </c>
      <c r="E41" s="40" t="s">
        <v>19</v>
      </c>
      <c r="F41" s="59">
        <v>70.8</v>
      </c>
    </row>
    <row r="42">
      <c r="A42" s="39" t="s">
        <v>10</v>
      </c>
      <c r="B42" s="39" t="s">
        <v>407</v>
      </c>
      <c r="C42" s="39">
        <v>2012.0</v>
      </c>
      <c r="D42" s="40" t="s">
        <v>4</v>
      </c>
      <c r="E42" s="40" t="s">
        <v>19</v>
      </c>
      <c r="F42" s="59">
        <v>37.9</v>
      </c>
    </row>
    <row r="43">
      <c r="A43" s="39" t="s">
        <v>11</v>
      </c>
      <c r="B43" s="39" t="s">
        <v>406</v>
      </c>
      <c r="C43" s="39">
        <v>2012.0</v>
      </c>
      <c r="D43" s="40" t="s">
        <v>4</v>
      </c>
      <c r="E43" s="40" t="s">
        <v>19</v>
      </c>
      <c r="F43" s="59">
        <v>82.7</v>
      </c>
    </row>
    <row r="44">
      <c r="A44" s="39" t="s">
        <v>12</v>
      </c>
      <c r="B44" s="39" t="s">
        <v>405</v>
      </c>
      <c r="C44" s="39">
        <v>2012.0</v>
      </c>
      <c r="D44" s="40" t="s">
        <v>4</v>
      </c>
      <c r="E44" s="40" t="s">
        <v>19</v>
      </c>
      <c r="F44" s="59">
        <v>70.8</v>
      </c>
    </row>
    <row r="45">
      <c r="A45" s="39" t="s">
        <v>13</v>
      </c>
      <c r="B45" s="39" t="s">
        <v>410</v>
      </c>
      <c r="C45" s="39">
        <v>2012.0</v>
      </c>
      <c r="D45" s="40" t="s">
        <v>4</v>
      </c>
      <c r="E45" s="40" t="s">
        <v>19</v>
      </c>
      <c r="F45" s="59">
        <v>81.8</v>
      </c>
    </row>
    <row r="46">
      <c r="A46" s="39" t="s">
        <v>14</v>
      </c>
      <c r="B46" s="39" t="s">
        <v>412</v>
      </c>
      <c r="C46" s="39">
        <v>2012.0</v>
      </c>
      <c r="D46" s="40" t="s">
        <v>4</v>
      </c>
      <c r="E46" s="40" t="s">
        <v>19</v>
      </c>
      <c r="F46" s="59">
        <v>54.1</v>
      </c>
    </row>
    <row r="47">
      <c r="A47" s="39" t="s">
        <v>15</v>
      </c>
      <c r="B47" s="39" t="s">
        <v>411</v>
      </c>
      <c r="C47" s="39">
        <v>2012.0</v>
      </c>
      <c r="D47" s="40" t="s">
        <v>4</v>
      </c>
      <c r="E47" s="40" t="s">
        <v>19</v>
      </c>
      <c r="F47" s="59">
        <v>74.4</v>
      </c>
    </row>
    <row r="48">
      <c r="A48" s="39" t="s">
        <v>16</v>
      </c>
      <c r="B48" s="39" t="s">
        <v>413</v>
      </c>
      <c r="C48" s="39">
        <v>2012.0</v>
      </c>
      <c r="D48" s="40" t="s">
        <v>4</v>
      </c>
      <c r="E48" s="40" t="s">
        <v>19</v>
      </c>
      <c r="F48" s="59">
        <v>49.2</v>
      </c>
    </row>
    <row r="49">
      <c r="A49" s="39" t="s">
        <v>17</v>
      </c>
      <c r="B49" s="39" t="s">
        <v>414</v>
      </c>
      <c r="C49" s="39">
        <v>2012.0</v>
      </c>
      <c r="D49" s="40" t="s">
        <v>4</v>
      </c>
      <c r="E49" s="40" t="s">
        <v>19</v>
      </c>
      <c r="F49" s="59">
        <v>61.5</v>
      </c>
    </row>
    <row r="50">
      <c r="A50" s="39" t="s">
        <v>18</v>
      </c>
      <c r="B50" s="39" t="s">
        <v>415</v>
      </c>
      <c r="C50" s="39">
        <v>2012.0</v>
      </c>
      <c r="D50" s="40" t="s">
        <v>4</v>
      </c>
      <c r="E50" s="40" t="s">
        <v>19</v>
      </c>
      <c r="F50" s="59">
        <v>84.5</v>
      </c>
    </row>
    <row r="51">
      <c r="A51" s="39" t="s">
        <v>19</v>
      </c>
      <c r="B51" s="39" t="s">
        <v>416</v>
      </c>
      <c r="C51" s="39">
        <v>2012.0</v>
      </c>
      <c r="D51" s="40" t="s">
        <v>4</v>
      </c>
      <c r="E51" s="40" t="s">
        <v>19</v>
      </c>
      <c r="F51" s="59">
        <v>76.0</v>
      </c>
    </row>
    <row r="52">
      <c r="A52" s="39" t="s">
        <v>20</v>
      </c>
      <c r="B52" s="39" t="s">
        <v>417</v>
      </c>
      <c r="C52" s="39">
        <v>2012.0</v>
      </c>
      <c r="D52" s="40" t="s">
        <v>4</v>
      </c>
      <c r="E52" s="40" t="s">
        <v>19</v>
      </c>
      <c r="F52" s="59">
        <v>81.2</v>
      </c>
    </row>
    <row r="53">
      <c r="A53" s="39" t="s">
        <v>21</v>
      </c>
      <c r="B53" s="39" t="s">
        <v>419</v>
      </c>
      <c r="C53" s="39">
        <v>2012.0</v>
      </c>
      <c r="D53" s="40" t="s">
        <v>4</v>
      </c>
      <c r="E53" s="40" t="s">
        <v>19</v>
      </c>
      <c r="F53" s="59">
        <v>72.9</v>
      </c>
    </row>
    <row r="54">
      <c r="A54" s="39" t="s">
        <v>22</v>
      </c>
      <c r="B54" s="39" t="s">
        <v>420</v>
      </c>
      <c r="C54" s="39">
        <v>2012.0</v>
      </c>
      <c r="D54" s="40" t="s">
        <v>4</v>
      </c>
      <c r="E54" s="40" t="s">
        <v>19</v>
      </c>
      <c r="F54" s="59">
        <v>86.7</v>
      </c>
    </row>
    <row r="55">
      <c r="A55" s="39" t="s">
        <v>23</v>
      </c>
      <c r="B55" s="39" t="s">
        <v>421</v>
      </c>
      <c r="C55" s="39">
        <v>2012.0</v>
      </c>
      <c r="D55" s="40" t="s">
        <v>4</v>
      </c>
      <c r="E55" s="40" t="s">
        <v>19</v>
      </c>
      <c r="F55" s="59">
        <v>60.7</v>
      </c>
    </row>
    <row r="56">
      <c r="A56" s="39" t="s">
        <v>24</v>
      </c>
      <c r="B56" s="39" t="s">
        <v>422</v>
      </c>
      <c r="C56" s="39">
        <v>2012.0</v>
      </c>
      <c r="D56" s="40" t="s">
        <v>4</v>
      </c>
      <c r="E56" s="40" t="s">
        <v>19</v>
      </c>
      <c r="F56" s="59">
        <v>57.1</v>
      </c>
    </row>
    <row r="57">
      <c r="A57" s="39" t="s">
        <v>25</v>
      </c>
      <c r="B57" s="39" t="s">
        <v>423</v>
      </c>
      <c r="C57" s="39">
        <v>2012.0</v>
      </c>
      <c r="D57" s="40" t="s">
        <v>4</v>
      </c>
      <c r="E57" s="40" t="s">
        <v>19</v>
      </c>
      <c r="F57" s="59">
        <v>29.4</v>
      </c>
    </row>
    <row r="58">
      <c r="A58" s="39" t="s">
        <v>26</v>
      </c>
      <c r="B58" s="39" t="s">
        <v>424</v>
      </c>
      <c r="C58" s="39">
        <v>2012.0</v>
      </c>
      <c r="D58" s="40" t="s">
        <v>4</v>
      </c>
      <c r="E58" s="40" t="s">
        <v>19</v>
      </c>
      <c r="F58" s="59">
        <v>59.9</v>
      </c>
    </row>
    <row r="59">
      <c r="A59" s="39" t="s">
        <v>27</v>
      </c>
      <c r="B59" s="39" t="s">
        <v>426</v>
      </c>
      <c r="C59" s="39">
        <v>2012.0</v>
      </c>
      <c r="D59" s="40" t="s">
        <v>4</v>
      </c>
      <c r="E59" s="40" t="s">
        <v>19</v>
      </c>
      <c r="F59" s="59">
        <v>60.0</v>
      </c>
    </row>
    <row r="60">
      <c r="A60" s="39" t="s">
        <v>28</v>
      </c>
      <c r="B60" s="39" t="s">
        <v>425</v>
      </c>
      <c r="C60" s="39">
        <v>2012.0</v>
      </c>
      <c r="D60" s="40" t="s">
        <v>4</v>
      </c>
      <c r="E60" s="40" t="s">
        <v>19</v>
      </c>
      <c r="F60" s="59">
        <v>77.4</v>
      </c>
    </row>
    <row r="61">
      <c r="A61" s="39" t="s">
        <v>29</v>
      </c>
      <c r="B61" s="39" t="s">
        <v>427</v>
      </c>
      <c r="C61" s="39">
        <v>2012.0</v>
      </c>
      <c r="D61" s="40" t="s">
        <v>4</v>
      </c>
      <c r="E61" s="40" t="s">
        <v>19</v>
      </c>
      <c r="F61" s="59">
        <v>42.4</v>
      </c>
    </row>
    <row r="62">
      <c r="A62" s="39" t="s">
        <v>30</v>
      </c>
      <c r="B62" s="39" t="s">
        <v>428</v>
      </c>
      <c r="C62" s="39">
        <v>2012.0</v>
      </c>
      <c r="D62" s="40" t="s">
        <v>4</v>
      </c>
      <c r="E62" s="40" t="s">
        <v>19</v>
      </c>
      <c r="F62" s="59">
        <v>71.2</v>
      </c>
    </row>
    <row r="63">
      <c r="A63" s="39" t="s">
        <v>31</v>
      </c>
      <c r="B63" s="39" t="s">
        <v>429</v>
      </c>
      <c r="C63" s="39">
        <v>2012.0</v>
      </c>
      <c r="D63" s="40" t="s">
        <v>4</v>
      </c>
      <c r="E63" s="40" t="s">
        <v>19</v>
      </c>
      <c r="F63" s="59">
        <v>82.9</v>
      </c>
    </row>
    <row r="64">
      <c r="A64" s="39" t="s">
        <v>32</v>
      </c>
      <c r="B64" s="39" t="s">
        <v>430</v>
      </c>
      <c r="C64" s="39">
        <v>2012.0</v>
      </c>
      <c r="D64" s="40" t="s">
        <v>4</v>
      </c>
      <c r="E64" s="40" t="s">
        <v>19</v>
      </c>
      <c r="F64" s="59">
        <v>40.1</v>
      </c>
    </row>
    <row r="65">
      <c r="A65" s="39" t="s">
        <v>33</v>
      </c>
      <c r="B65" s="39" t="s">
        <v>431</v>
      </c>
      <c r="C65" s="39">
        <v>2012.0</v>
      </c>
      <c r="D65" s="40" t="s">
        <v>4</v>
      </c>
      <c r="E65" s="40" t="s">
        <v>19</v>
      </c>
      <c r="F65" s="59">
        <v>70.0</v>
      </c>
    </row>
    <row r="66">
      <c r="A66" s="39" t="s">
        <v>34</v>
      </c>
      <c r="B66" s="39" t="s">
        <v>432</v>
      </c>
      <c r="C66" s="39">
        <v>2012.0</v>
      </c>
      <c r="D66" s="40" t="s">
        <v>4</v>
      </c>
      <c r="E66" s="40" t="s">
        <v>19</v>
      </c>
      <c r="F66" s="59">
        <v>19.2</v>
      </c>
    </row>
    <row r="67">
      <c r="A67" s="39" t="s">
        <v>35</v>
      </c>
      <c r="B67" s="39" t="s">
        <v>433</v>
      </c>
      <c r="C67" s="39">
        <v>2012.0</v>
      </c>
      <c r="D67" s="40" t="s">
        <v>4</v>
      </c>
      <c r="E67" s="40" t="s">
        <v>19</v>
      </c>
      <c r="F67" s="59">
        <v>80.5</v>
      </c>
    </row>
    <row r="68">
      <c r="A68" s="40" t="s">
        <v>3</v>
      </c>
      <c r="B68" s="39" t="s">
        <v>418</v>
      </c>
      <c r="C68" s="39">
        <v>2013.0</v>
      </c>
      <c r="D68" s="40" t="s">
        <v>4</v>
      </c>
      <c r="E68" s="40" t="s">
        <v>19</v>
      </c>
      <c r="F68" s="59">
        <v>72.3</v>
      </c>
    </row>
    <row r="69">
      <c r="A69" s="40" t="s">
        <v>4</v>
      </c>
      <c r="B69" s="39" t="s">
        <v>401</v>
      </c>
      <c r="C69" s="39">
        <v>2013.0</v>
      </c>
      <c r="D69" s="40" t="s">
        <v>4</v>
      </c>
      <c r="E69" s="40" t="s">
        <v>19</v>
      </c>
      <c r="F69" s="59">
        <v>51.8</v>
      </c>
    </row>
    <row r="70">
      <c r="A70" s="39" t="s">
        <v>5</v>
      </c>
      <c r="B70" s="39" t="s">
        <v>402</v>
      </c>
      <c r="C70" s="39">
        <v>2013.0</v>
      </c>
      <c r="D70" s="40" t="s">
        <v>4</v>
      </c>
      <c r="E70" s="40" t="s">
        <v>19</v>
      </c>
      <c r="F70" s="59">
        <v>51.5</v>
      </c>
    </row>
    <row r="71">
      <c r="A71" s="39" t="s">
        <v>6</v>
      </c>
      <c r="B71" s="39" t="s">
        <v>403</v>
      </c>
      <c r="C71" s="39">
        <v>2013.0</v>
      </c>
      <c r="D71" s="40" t="s">
        <v>4</v>
      </c>
      <c r="E71" s="40" t="s">
        <v>19</v>
      </c>
      <c r="F71" s="59">
        <v>30.1</v>
      </c>
    </row>
    <row r="72">
      <c r="A72" s="39" t="s">
        <v>7</v>
      </c>
      <c r="B72" s="39" t="s">
        <v>404</v>
      </c>
      <c r="C72" s="39">
        <v>2013.0</v>
      </c>
      <c r="D72" s="40" t="s">
        <v>4</v>
      </c>
      <c r="E72" s="40" t="s">
        <v>19</v>
      </c>
      <c r="F72" s="59">
        <v>56.7</v>
      </c>
    </row>
    <row r="73">
      <c r="A73" s="39" t="s">
        <v>8</v>
      </c>
      <c r="B73" s="39" t="s">
        <v>408</v>
      </c>
      <c r="C73" s="39">
        <v>2013.0</v>
      </c>
      <c r="D73" s="40" t="s">
        <v>4</v>
      </c>
      <c r="E73" s="40" t="s">
        <v>19</v>
      </c>
      <c r="F73" s="59">
        <v>82.0</v>
      </c>
    </row>
    <row r="74">
      <c r="A74" s="39" t="s">
        <v>9</v>
      </c>
      <c r="B74" s="39" t="s">
        <v>409</v>
      </c>
      <c r="C74" s="39">
        <v>2013.0</v>
      </c>
      <c r="D74" s="40" t="s">
        <v>4</v>
      </c>
      <c r="E74" s="40" t="s">
        <v>19</v>
      </c>
      <c r="F74" s="59">
        <v>71.1</v>
      </c>
    </row>
    <row r="75">
      <c r="A75" s="39" t="s">
        <v>10</v>
      </c>
      <c r="B75" s="39" t="s">
        <v>407</v>
      </c>
      <c r="C75" s="39">
        <v>2013.0</v>
      </c>
      <c r="D75" s="40" t="s">
        <v>4</v>
      </c>
      <c r="E75" s="40" t="s">
        <v>19</v>
      </c>
      <c r="F75" s="59">
        <v>51.0</v>
      </c>
    </row>
    <row r="76">
      <c r="A76" s="39" t="s">
        <v>11</v>
      </c>
      <c r="B76" s="39" t="s">
        <v>406</v>
      </c>
      <c r="C76" s="39">
        <v>2013.0</v>
      </c>
      <c r="D76" s="40" t="s">
        <v>4</v>
      </c>
      <c r="E76" s="40" t="s">
        <v>19</v>
      </c>
      <c r="F76" s="59">
        <v>78.0</v>
      </c>
    </row>
    <row r="77">
      <c r="A77" s="39" t="s">
        <v>12</v>
      </c>
      <c r="B77" s="39" t="s">
        <v>405</v>
      </c>
      <c r="C77" s="39">
        <v>2013.0</v>
      </c>
      <c r="D77" s="40" t="s">
        <v>4</v>
      </c>
      <c r="E77" s="40" t="s">
        <v>19</v>
      </c>
      <c r="F77" s="59">
        <v>73.0</v>
      </c>
    </row>
    <row r="78">
      <c r="A78" s="39" t="s">
        <v>13</v>
      </c>
      <c r="B78" s="39" t="s">
        <v>410</v>
      </c>
      <c r="C78" s="39">
        <v>2013.0</v>
      </c>
      <c r="D78" s="40" t="s">
        <v>4</v>
      </c>
      <c r="E78" s="40" t="s">
        <v>19</v>
      </c>
      <c r="F78" s="59">
        <v>77.8</v>
      </c>
    </row>
    <row r="79">
      <c r="A79" s="39" t="s">
        <v>14</v>
      </c>
      <c r="B79" s="39" t="s">
        <v>412</v>
      </c>
      <c r="C79" s="39">
        <v>2013.0</v>
      </c>
      <c r="D79" s="40" t="s">
        <v>4</v>
      </c>
      <c r="E79" s="40" t="s">
        <v>19</v>
      </c>
      <c r="F79" s="59">
        <v>58.8</v>
      </c>
    </row>
    <row r="80">
      <c r="A80" s="39" t="s">
        <v>15</v>
      </c>
      <c r="B80" s="39" t="s">
        <v>411</v>
      </c>
      <c r="C80" s="39">
        <v>2013.0</v>
      </c>
      <c r="D80" s="40" t="s">
        <v>4</v>
      </c>
      <c r="E80" s="40" t="s">
        <v>19</v>
      </c>
      <c r="F80" s="59">
        <v>86.9</v>
      </c>
    </row>
    <row r="81">
      <c r="A81" s="39" t="s">
        <v>16</v>
      </c>
      <c r="B81" s="39" t="s">
        <v>413</v>
      </c>
      <c r="C81" s="39">
        <v>2013.0</v>
      </c>
      <c r="D81" s="40" t="s">
        <v>4</v>
      </c>
      <c r="E81" s="40" t="s">
        <v>19</v>
      </c>
      <c r="F81" s="59">
        <v>56.3</v>
      </c>
    </row>
    <row r="82">
      <c r="A82" s="39" t="s">
        <v>17</v>
      </c>
      <c r="B82" s="39" t="s">
        <v>414</v>
      </c>
      <c r="C82" s="39">
        <v>2013.0</v>
      </c>
      <c r="D82" s="40" t="s">
        <v>4</v>
      </c>
      <c r="E82" s="40" t="s">
        <v>19</v>
      </c>
      <c r="F82" s="59">
        <v>75.9</v>
      </c>
    </row>
    <row r="83">
      <c r="A83" s="39" t="s">
        <v>18</v>
      </c>
      <c r="B83" s="39" t="s">
        <v>415</v>
      </c>
      <c r="C83" s="39">
        <v>2013.0</v>
      </c>
      <c r="D83" s="40" t="s">
        <v>4</v>
      </c>
      <c r="E83" s="40" t="s">
        <v>19</v>
      </c>
      <c r="F83" s="59">
        <v>90.7</v>
      </c>
    </row>
    <row r="84">
      <c r="A84" s="39" t="s">
        <v>19</v>
      </c>
      <c r="B84" s="39" t="s">
        <v>416</v>
      </c>
      <c r="C84" s="39">
        <v>2013.0</v>
      </c>
      <c r="D84" s="40" t="s">
        <v>4</v>
      </c>
      <c r="E84" s="40" t="s">
        <v>19</v>
      </c>
      <c r="F84" s="59">
        <v>80.3</v>
      </c>
    </row>
    <row r="85">
      <c r="A85" s="39" t="s">
        <v>20</v>
      </c>
      <c r="B85" s="39" t="s">
        <v>417</v>
      </c>
      <c r="C85" s="39">
        <v>2013.0</v>
      </c>
      <c r="D85" s="40" t="s">
        <v>4</v>
      </c>
      <c r="E85" s="40" t="s">
        <v>19</v>
      </c>
      <c r="F85" s="59">
        <v>86.5</v>
      </c>
    </row>
    <row r="86">
      <c r="A86" s="39" t="s">
        <v>21</v>
      </c>
      <c r="B86" s="39" t="s">
        <v>419</v>
      </c>
      <c r="C86" s="39">
        <v>2013.0</v>
      </c>
      <c r="D86" s="40" t="s">
        <v>4</v>
      </c>
      <c r="E86" s="40" t="s">
        <v>19</v>
      </c>
      <c r="F86" s="59">
        <v>56.6</v>
      </c>
    </row>
    <row r="87">
      <c r="A87" s="39" t="s">
        <v>22</v>
      </c>
      <c r="B87" s="39" t="s">
        <v>420</v>
      </c>
      <c r="C87" s="39">
        <v>2013.0</v>
      </c>
      <c r="D87" s="40" t="s">
        <v>4</v>
      </c>
      <c r="E87" s="40" t="s">
        <v>19</v>
      </c>
      <c r="F87" s="59">
        <v>80.2</v>
      </c>
    </row>
    <row r="88">
      <c r="A88" s="39" t="s">
        <v>23</v>
      </c>
      <c r="B88" s="39" t="s">
        <v>421</v>
      </c>
      <c r="C88" s="39">
        <v>2013.0</v>
      </c>
      <c r="D88" s="40" t="s">
        <v>4</v>
      </c>
      <c r="E88" s="40" t="s">
        <v>19</v>
      </c>
      <c r="F88" s="59">
        <v>66.9</v>
      </c>
    </row>
    <row r="89">
      <c r="A89" s="39" t="s">
        <v>24</v>
      </c>
      <c r="B89" s="39" t="s">
        <v>422</v>
      </c>
      <c r="C89" s="39">
        <v>2013.0</v>
      </c>
      <c r="D89" s="40" t="s">
        <v>4</v>
      </c>
      <c r="E89" s="40" t="s">
        <v>19</v>
      </c>
      <c r="F89" s="59">
        <v>63.3</v>
      </c>
    </row>
    <row r="90">
      <c r="A90" s="39" t="s">
        <v>25</v>
      </c>
      <c r="B90" s="39" t="s">
        <v>423</v>
      </c>
      <c r="C90" s="39">
        <v>2013.0</v>
      </c>
      <c r="D90" s="40" t="s">
        <v>4</v>
      </c>
      <c r="E90" s="40" t="s">
        <v>19</v>
      </c>
      <c r="F90" s="59">
        <v>41.1</v>
      </c>
    </row>
    <row r="91">
      <c r="A91" s="39" t="s">
        <v>26</v>
      </c>
      <c r="B91" s="39" t="s">
        <v>424</v>
      </c>
      <c r="C91" s="39">
        <v>2013.0</v>
      </c>
      <c r="D91" s="40" t="s">
        <v>4</v>
      </c>
      <c r="E91" s="40" t="s">
        <v>19</v>
      </c>
      <c r="F91" s="59">
        <v>70.0</v>
      </c>
    </row>
    <row r="92">
      <c r="A92" s="39" t="s">
        <v>27</v>
      </c>
      <c r="B92" s="39" t="s">
        <v>426</v>
      </c>
      <c r="C92" s="39">
        <v>2013.0</v>
      </c>
      <c r="D92" s="40" t="s">
        <v>4</v>
      </c>
      <c r="E92" s="40" t="s">
        <v>19</v>
      </c>
      <c r="F92" s="59">
        <v>77.8</v>
      </c>
    </row>
    <row r="93">
      <c r="A93" s="39" t="s">
        <v>28</v>
      </c>
      <c r="B93" s="39" t="s">
        <v>425</v>
      </c>
      <c r="C93" s="39">
        <v>2013.0</v>
      </c>
      <c r="D93" s="40" t="s">
        <v>4</v>
      </c>
      <c r="E93" s="40" t="s">
        <v>19</v>
      </c>
      <c r="F93" s="59">
        <v>77.7</v>
      </c>
    </row>
    <row r="94">
      <c r="A94" s="39" t="s">
        <v>29</v>
      </c>
      <c r="B94" s="39" t="s">
        <v>427</v>
      </c>
      <c r="C94" s="39">
        <v>2013.0</v>
      </c>
      <c r="D94" s="40" t="s">
        <v>4</v>
      </c>
      <c r="E94" s="40" t="s">
        <v>19</v>
      </c>
      <c r="F94" s="59">
        <v>52.5</v>
      </c>
    </row>
    <row r="95">
      <c r="A95" s="39" t="s">
        <v>30</v>
      </c>
      <c r="B95" s="39" t="s">
        <v>428</v>
      </c>
      <c r="C95" s="39">
        <v>2013.0</v>
      </c>
      <c r="D95" s="40" t="s">
        <v>4</v>
      </c>
      <c r="E95" s="40" t="s">
        <v>19</v>
      </c>
      <c r="F95" s="59">
        <v>83.4</v>
      </c>
    </row>
    <row r="96">
      <c r="A96" s="39" t="s">
        <v>31</v>
      </c>
      <c r="B96" s="39" t="s">
        <v>429</v>
      </c>
      <c r="C96" s="39">
        <v>2013.0</v>
      </c>
      <c r="D96" s="40" t="s">
        <v>4</v>
      </c>
      <c r="E96" s="40" t="s">
        <v>19</v>
      </c>
      <c r="F96" s="59">
        <v>84.1</v>
      </c>
    </row>
    <row r="97">
      <c r="A97" s="39" t="s">
        <v>32</v>
      </c>
      <c r="B97" s="39" t="s">
        <v>430</v>
      </c>
      <c r="C97" s="39">
        <v>2013.0</v>
      </c>
      <c r="D97" s="40" t="s">
        <v>4</v>
      </c>
      <c r="E97" s="40" t="s">
        <v>19</v>
      </c>
      <c r="F97" s="59">
        <v>52.1</v>
      </c>
    </row>
    <row r="98">
      <c r="A98" s="39" t="s">
        <v>33</v>
      </c>
      <c r="B98" s="39" t="s">
        <v>431</v>
      </c>
      <c r="C98" s="39">
        <v>2013.0</v>
      </c>
      <c r="D98" s="40" t="s">
        <v>4</v>
      </c>
      <c r="E98" s="40" t="s">
        <v>19</v>
      </c>
      <c r="F98" s="59">
        <v>75.4</v>
      </c>
    </row>
    <row r="99">
      <c r="A99" s="39" t="s">
        <v>34</v>
      </c>
      <c r="B99" s="39" t="s">
        <v>432</v>
      </c>
      <c r="C99" s="39">
        <v>2013.0</v>
      </c>
      <c r="D99" s="40" t="s">
        <v>4</v>
      </c>
      <c r="E99" s="40" t="s">
        <v>19</v>
      </c>
      <c r="F99" s="59">
        <v>32.2</v>
      </c>
    </row>
    <row r="100">
      <c r="A100" s="39" t="s">
        <v>35</v>
      </c>
      <c r="B100" s="39" t="s">
        <v>433</v>
      </c>
      <c r="C100" s="39">
        <v>2013.0</v>
      </c>
      <c r="D100" s="40" t="s">
        <v>4</v>
      </c>
      <c r="E100" s="40" t="s">
        <v>19</v>
      </c>
      <c r="F100" s="59">
        <v>84.7</v>
      </c>
    </row>
    <row r="101">
      <c r="A101" s="40" t="s">
        <v>3</v>
      </c>
      <c r="B101" s="39" t="s">
        <v>418</v>
      </c>
      <c r="C101" s="39">
        <v>2014.0</v>
      </c>
      <c r="D101" s="40" t="s">
        <v>4</v>
      </c>
      <c r="E101" s="40" t="s">
        <v>19</v>
      </c>
      <c r="F101" s="59">
        <v>73.3</v>
      </c>
    </row>
    <row r="102">
      <c r="A102" s="40" t="s">
        <v>4</v>
      </c>
      <c r="B102" s="39" t="s">
        <v>401</v>
      </c>
      <c r="C102" s="39">
        <v>2014.0</v>
      </c>
      <c r="D102" s="40" t="s">
        <v>4</v>
      </c>
      <c r="E102" s="40" t="s">
        <v>19</v>
      </c>
      <c r="F102" s="59">
        <v>49.1</v>
      </c>
    </row>
    <row r="103">
      <c r="A103" s="39" t="s">
        <v>5</v>
      </c>
      <c r="B103" s="39" t="s">
        <v>402</v>
      </c>
      <c r="C103" s="39">
        <v>2014.0</v>
      </c>
      <c r="D103" s="40" t="s">
        <v>4</v>
      </c>
      <c r="E103" s="40" t="s">
        <v>19</v>
      </c>
      <c r="F103" s="59">
        <v>53.7</v>
      </c>
    </row>
    <row r="104">
      <c r="A104" s="39" t="s">
        <v>6</v>
      </c>
      <c r="B104" s="39" t="s">
        <v>403</v>
      </c>
      <c r="C104" s="39">
        <v>2014.0</v>
      </c>
      <c r="D104" s="40" t="s">
        <v>4</v>
      </c>
      <c r="E104" s="40" t="s">
        <v>19</v>
      </c>
      <c r="F104" s="59">
        <v>39.3</v>
      </c>
    </row>
    <row r="105">
      <c r="A105" s="39" t="s">
        <v>7</v>
      </c>
      <c r="B105" s="39" t="s">
        <v>404</v>
      </c>
      <c r="C105" s="39">
        <v>2014.0</v>
      </c>
      <c r="D105" s="40" t="s">
        <v>4</v>
      </c>
      <c r="E105" s="40" t="s">
        <v>19</v>
      </c>
      <c r="F105" s="59">
        <v>58.9</v>
      </c>
    </row>
    <row r="106">
      <c r="A106" s="39" t="s">
        <v>8</v>
      </c>
      <c r="B106" s="39" t="s">
        <v>408</v>
      </c>
      <c r="C106" s="39">
        <v>2014.0</v>
      </c>
      <c r="D106" s="40" t="s">
        <v>4</v>
      </c>
      <c r="E106" s="40" t="s">
        <v>19</v>
      </c>
      <c r="F106" s="59">
        <v>78.5</v>
      </c>
    </row>
    <row r="107">
      <c r="A107" s="39" t="s">
        <v>9</v>
      </c>
      <c r="B107" s="39" t="s">
        <v>409</v>
      </c>
      <c r="C107" s="39">
        <v>2014.0</v>
      </c>
      <c r="D107" s="40" t="s">
        <v>4</v>
      </c>
      <c r="E107" s="40" t="s">
        <v>19</v>
      </c>
      <c r="F107" s="59">
        <v>56.9</v>
      </c>
    </row>
    <row r="108">
      <c r="A108" s="39" t="s">
        <v>10</v>
      </c>
      <c r="B108" s="39" t="s">
        <v>407</v>
      </c>
      <c r="C108" s="39">
        <v>2014.0</v>
      </c>
      <c r="D108" s="40" t="s">
        <v>4</v>
      </c>
      <c r="E108" s="40" t="s">
        <v>19</v>
      </c>
      <c r="F108" s="59">
        <v>62.1</v>
      </c>
    </row>
    <row r="109">
      <c r="A109" s="39" t="s">
        <v>11</v>
      </c>
      <c r="B109" s="39" t="s">
        <v>406</v>
      </c>
      <c r="C109" s="39">
        <v>2014.0</v>
      </c>
      <c r="D109" s="40" t="s">
        <v>4</v>
      </c>
      <c r="E109" s="40" t="s">
        <v>19</v>
      </c>
      <c r="F109" s="59">
        <v>75.2</v>
      </c>
    </row>
    <row r="110">
      <c r="A110" s="39" t="s">
        <v>12</v>
      </c>
      <c r="B110" s="39" t="s">
        <v>405</v>
      </c>
      <c r="C110" s="39">
        <v>2014.0</v>
      </c>
      <c r="D110" s="40" t="s">
        <v>4</v>
      </c>
      <c r="E110" s="40" t="s">
        <v>19</v>
      </c>
      <c r="F110" s="59">
        <v>77.6</v>
      </c>
    </row>
    <row r="111">
      <c r="A111" s="39" t="s">
        <v>13</v>
      </c>
      <c r="B111" s="39" t="s">
        <v>410</v>
      </c>
      <c r="C111" s="39">
        <v>2014.0</v>
      </c>
      <c r="D111" s="40" t="s">
        <v>4</v>
      </c>
      <c r="E111" s="40" t="s">
        <v>19</v>
      </c>
      <c r="F111" s="59">
        <v>73.5</v>
      </c>
    </row>
    <row r="112">
      <c r="A112" s="39" t="s">
        <v>14</v>
      </c>
      <c r="B112" s="39" t="s">
        <v>412</v>
      </c>
      <c r="C112" s="39">
        <v>2014.0</v>
      </c>
      <c r="D112" s="40" t="s">
        <v>4</v>
      </c>
      <c r="E112" s="40" t="s">
        <v>19</v>
      </c>
      <c r="F112" s="59">
        <v>64.8</v>
      </c>
    </row>
    <row r="113">
      <c r="A113" s="39" t="s">
        <v>15</v>
      </c>
      <c r="B113" s="39" t="s">
        <v>411</v>
      </c>
      <c r="C113" s="39">
        <v>2014.0</v>
      </c>
      <c r="D113" s="40" t="s">
        <v>4</v>
      </c>
      <c r="E113" s="40" t="s">
        <v>19</v>
      </c>
      <c r="F113" s="59">
        <v>78.9</v>
      </c>
    </row>
    <row r="114">
      <c r="A114" s="39" t="s">
        <v>16</v>
      </c>
      <c r="B114" s="39" t="s">
        <v>413</v>
      </c>
      <c r="C114" s="39">
        <v>2014.0</v>
      </c>
      <c r="D114" s="40" t="s">
        <v>4</v>
      </c>
      <c r="E114" s="40" t="s">
        <v>19</v>
      </c>
      <c r="F114" s="59">
        <v>65.5</v>
      </c>
    </row>
    <row r="115">
      <c r="A115" s="39" t="s">
        <v>17</v>
      </c>
      <c r="B115" s="39" t="s">
        <v>414</v>
      </c>
      <c r="C115" s="39">
        <v>2014.0</v>
      </c>
      <c r="D115" s="40" t="s">
        <v>4</v>
      </c>
      <c r="E115" s="40" t="s">
        <v>19</v>
      </c>
      <c r="F115" s="59">
        <v>68.0</v>
      </c>
    </row>
    <row r="116">
      <c r="A116" s="39" t="s">
        <v>18</v>
      </c>
      <c r="B116" s="39" t="s">
        <v>415</v>
      </c>
      <c r="C116" s="39">
        <v>2014.0</v>
      </c>
      <c r="D116" s="40" t="s">
        <v>4</v>
      </c>
      <c r="E116" s="40" t="s">
        <v>19</v>
      </c>
      <c r="F116" s="59">
        <v>92.6</v>
      </c>
    </row>
    <row r="117">
      <c r="A117" s="39" t="s">
        <v>19</v>
      </c>
      <c r="B117" s="39" t="s">
        <v>416</v>
      </c>
      <c r="C117" s="39">
        <v>2014.0</v>
      </c>
      <c r="D117" s="40" t="s">
        <v>4</v>
      </c>
      <c r="E117" s="40" t="s">
        <v>19</v>
      </c>
      <c r="F117" s="59">
        <v>82.0</v>
      </c>
    </row>
    <row r="118">
      <c r="A118" s="39" t="s">
        <v>20</v>
      </c>
      <c r="B118" s="39" t="s">
        <v>417</v>
      </c>
      <c r="C118" s="39">
        <v>2014.0</v>
      </c>
      <c r="D118" s="40" t="s">
        <v>4</v>
      </c>
      <c r="E118" s="40" t="s">
        <v>19</v>
      </c>
      <c r="F118" s="59">
        <v>89.0</v>
      </c>
    </row>
    <row r="119">
      <c r="A119" s="39" t="s">
        <v>21</v>
      </c>
      <c r="B119" s="39" t="s">
        <v>419</v>
      </c>
      <c r="C119" s="39">
        <v>2014.0</v>
      </c>
      <c r="D119" s="40" t="s">
        <v>4</v>
      </c>
      <c r="E119" s="40" t="s">
        <v>19</v>
      </c>
      <c r="F119" s="59">
        <v>51.1</v>
      </c>
    </row>
    <row r="120">
      <c r="A120" s="39" t="s">
        <v>22</v>
      </c>
      <c r="B120" s="39" t="s">
        <v>420</v>
      </c>
      <c r="C120" s="39">
        <v>2014.0</v>
      </c>
      <c r="D120" s="40" t="s">
        <v>4</v>
      </c>
      <c r="E120" s="40" t="s">
        <v>19</v>
      </c>
      <c r="F120" s="59">
        <v>73.0</v>
      </c>
    </row>
    <row r="121">
      <c r="A121" s="39" t="s">
        <v>23</v>
      </c>
      <c r="B121" s="39" t="s">
        <v>421</v>
      </c>
      <c r="C121" s="39">
        <v>2014.0</v>
      </c>
      <c r="D121" s="40" t="s">
        <v>4</v>
      </c>
      <c r="E121" s="40" t="s">
        <v>19</v>
      </c>
      <c r="F121" s="59">
        <v>77.1</v>
      </c>
    </row>
    <row r="122">
      <c r="A122" s="39" t="s">
        <v>24</v>
      </c>
      <c r="B122" s="39" t="s">
        <v>422</v>
      </c>
      <c r="C122" s="39">
        <v>2014.0</v>
      </c>
      <c r="D122" s="40" t="s">
        <v>4</v>
      </c>
      <c r="E122" s="40" t="s">
        <v>19</v>
      </c>
      <c r="F122" s="59">
        <v>63.6</v>
      </c>
    </row>
    <row r="123">
      <c r="A123" s="39" t="s">
        <v>25</v>
      </c>
      <c r="B123" s="39" t="s">
        <v>423</v>
      </c>
      <c r="C123" s="39">
        <v>2014.0</v>
      </c>
      <c r="D123" s="40" t="s">
        <v>4</v>
      </c>
      <c r="E123" s="40" t="s">
        <v>19</v>
      </c>
      <c r="F123" s="59">
        <v>38.5</v>
      </c>
    </row>
    <row r="124">
      <c r="A124" s="39" t="s">
        <v>26</v>
      </c>
      <c r="B124" s="39" t="s">
        <v>424</v>
      </c>
      <c r="C124" s="39">
        <v>2014.0</v>
      </c>
      <c r="D124" s="40" t="s">
        <v>4</v>
      </c>
      <c r="E124" s="40" t="s">
        <v>19</v>
      </c>
      <c r="F124" s="59">
        <v>67.0</v>
      </c>
    </row>
    <row r="125">
      <c r="A125" s="39" t="s">
        <v>27</v>
      </c>
      <c r="B125" s="39" t="s">
        <v>426</v>
      </c>
      <c r="C125" s="39">
        <v>2014.0</v>
      </c>
      <c r="D125" s="40" t="s">
        <v>4</v>
      </c>
      <c r="E125" s="40" t="s">
        <v>19</v>
      </c>
      <c r="F125" s="59">
        <v>73.1</v>
      </c>
    </row>
    <row r="126">
      <c r="A126" s="39" t="s">
        <v>28</v>
      </c>
      <c r="B126" s="39" t="s">
        <v>425</v>
      </c>
      <c r="C126" s="39">
        <v>2014.0</v>
      </c>
      <c r="D126" s="40" t="s">
        <v>4</v>
      </c>
      <c r="E126" s="40" t="s">
        <v>19</v>
      </c>
      <c r="F126" s="59">
        <v>72.1</v>
      </c>
    </row>
    <row r="127">
      <c r="A127" s="39" t="s">
        <v>29</v>
      </c>
      <c r="B127" s="39" t="s">
        <v>427</v>
      </c>
      <c r="C127" s="39">
        <v>2014.0</v>
      </c>
      <c r="D127" s="40" t="s">
        <v>4</v>
      </c>
      <c r="E127" s="40" t="s">
        <v>19</v>
      </c>
      <c r="F127" s="59">
        <v>57.2</v>
      </c>
    </row>
    <row r="128">
      <c r="A128" s="39" t="s">
        <v>30</v>
      </c>
      <c r="B128" s="39" t="s">
        <v>428</v>
      </c>
      <c r="C128" s="39">
        <v>2014.0</v>
      </c>
      <c r="D128" s="40" t="s">
        <v>4</v>
      </c>
      <c r="E128" s="40" t="s">
        <v>19</v>
      </c>
      <c r="F128" s="59">
        <v>86.1</v>
      </c>
    </row>
    <row r="129">
      <c r="A129" s="39" t="s">
        <v>31</v>
      </c>
      <c r="B129" s="39" t="s">
        <v>429</v>
      </c>
      <c r="C129" s="39">
        <v>2014.0</v>
      </c>
      <c r="D129" s="40" t="s">
        <v>4</v>
      </c>
      <c r="E129" s="40" t="s">
        <v>19</v>
      </c>
      <c r="F129" s="59">
        <v>83.9</v>
      </c>
    </row>
    <row r="130">
      <c r="A130" s="39" t="s">
        <v>32</v>
      </c>
      <c r="B130" s="39" t="s">
        <v>430</v>
      </c>
      <c r="C130" s="39">
        <v>2014.0</v>
      </c>
      <c r="D130" s="40" t="s">
        <v>4</v>
      </c>
      <c r="E130" s="40" t="s">
        <v>19</v>
      </c>
      <c r="F130" s="59">
        <v>60.0</v>
      </c>
    </row>
    <row r="131">
      <c r="A131" s="39" t="s">
        <v>33</v>
      </c>
      <c r="B131" s="39" t="s">
        <v>431</v>
      </c>
      <c r="C131" s="39">
        <v>2014.0</v>
      </c>
      <c r="D131" s="40" t="s">
        <v>4</v>
      </c>
      <c r="E131" s="40" t="s">
        <v>19</v>
      </c>
      <c r="F131" s="59">
        <v>80.7</v>
      </c>
    </row>
    <row r="132">
      <c r="A132" s="39" t="s">
        <v>34</v>
      </c>
      <c r="B132" s="39" t="s">
        <v>432</v>
      </c>
      <c r="C132" s="39">
        <v>2014.0</v>
      </c>
      <c r="D132" s="40" t="s">
        <v>4</v>
      </c>
      <c r="E132" s="40" t="s">
        <v>19</v>
      </c>
      <c r="F132" s="59">
        <v>29.5</v>
      </c>
    </row>
    <row r="133">
      <c r="A133" s="39" t="s">
        <v>35</v>
      </c>
      <c r="B133" s="39" t="s">
        <v>433</v>
      </c>
      <c r="C133" s="39">
        <v>2014.0</v>
      </c>
      <c r="D133" s="40" t="s">
        <v>4</v>
      </c>
      <c r="E133" s="40" t="s">
        <v>19</v>
      </c>
      <c r="F133" s="59">
        <v>80.3</v>
      </c>
    </row>
    <row r="134">
      <c r="A134" s="40" t="s">
        <v>3</v>
      </c>
      <c r="B134" s="39" t="s">
        <v>418</v>
      </c>
      <c r="C134" s="39">
        <v>2015.0</v>
      </c>
      <c r="D134" s="40" t="s">
        <v>4</v>
      </c>
      <c r="E134" s="40" t="s">
        <v>19</v>
      </c>
      <c r="F134" s="59">
        <v>73.2</v>
      </c>
    </row>
    <row r="135">
      <c r="A135" s="40" t="s">
        <v>4</v>
      </c>
      <c r="B135" s="39" t="s">
        <v>401</v>
      </c>
      <c r="C135" s="39">
        <v>2015.0</v>
      </c>
      <c r="D135" s="40" t="s">
        <v>4</v>
      </c>
      <c r="E135" s="40" t="s">
        <v>19</v>
      </c>
      <c r="F135" s="59">
        <v>43.2</v>
      </c>
    </row>
    <row r="136">
      <c r="A136" s="39" t="s">
        <v>5</v>
      </c>
      <c r="B136" s="39" t="s">
        <v>402</v>
      </c>
      <c r="C136" s="39">
        <v>2015.0</v>
      </c>
      <c r="D136" s="40" t="s">
        <v>4</v>
      </c>
      <c r="E136" s="40" t="s">
        <v>19</v>
      </c>
      <c r="F136" s="59">
        <v>53.2</v>
      </c>
    </row>
    <row r="137">
      <c r="A137" s="39" t="s">
        <v>6</v>
      </c>
      <c r="B137" s="39" t="s">
        <v>403</v>
      </c>
      <c r="C137" s="39">
        <v>2015.0</v>
      </c>
      <c r="D137" s="40" t="s">
        <v>4</v>
      </c>
      <c r="E137" s="40" t="s">
        <v>19</v>
      </c>
      <c r="F137" s="59">
        <v>61.8</v>
      </c>
    </row>
    <row r="138">
      <c r="A138" s="39" t="s">
        <v>7</v>
      </c>
      <c r="B138" s="39" t="s">
        <v>404</v>
      </c>
      <c r="C138" s="39">
        <v>2015.0</v>
      </c>
      <c r="D138" s="40" t="s">
        <v>4</v>
      </c>
      <c r="E138" s="40" t="s">
        <v>19</v>
      </c>
      <c r="F138" s="59">
        <v>53.7</v>
      </c>
    </row>
    <row r="139">
      <c r="A139" s="39" t="s">
        <v>8</v>
      </c>
      <c r="B139" s="39" t="s">
        <v>408</v>
      </c>
      <c r="C139" s="39">
        <v>2015.0</v>
      </c>
      <c r="D139" s="40" t="s">
        <v>4</v>
      </c>
      <c r="E139" s="40" t="s">
        <v>19</v>
      </c>
      <c r="F139" s="59">
        <v>74.9</v>
      </c>
    </row>
    <row r="140">
      <c r="A140" s="39" t="s">
        <v>9</v>
      </c>
      <c r="B140" s="39" t="s">
        <v>409</v>
      </c>
      <c r="C140" s="39">
        <v>2015.0</v>
      </c>
      <c r="D140" s="40" t="s">
        <v>4</v>
      </c>
      <c r="E140" s="40" t="s">
        <v>19</v>
      </c>
      <c r="F140" s="59">
        <v>56.5</v>
      </c>
    </row>
    <row r="141">
      <c r="A141" s="39" t="s">
        <v>10</v>
      </c>
      <c r="B141" s="39" t="s">
        <v>407</v>
      </c>
      <c r="C141" s="39">
        <v>2015.0</v>
      </c>
      <c r="D141" s="40" t="s">
        <v>4</v>
      </c>
      <c r="E141" s="40" t="s">
        <v>19</v>
      </c>
      <c r="F141" s="59">
        <v>54.6</v>
      </c>
    </row>
    <row r="142">
      <c r="A142" s="39" t="s">
        <v>11</v>
      </c>
      <c r="B142" s="39" t="s">
        <v>406</v>
      </c>
      <c r="C142" s="39">
        <v>2015.0</v>
      </c>
      <c r="D142" s="40" t="s">
        <v>4</v>
      </c>
      <c r="E142" s="40" t="s">
        <v>19</v>
      </c>
      <c r="F142" s="59">
        <v>73.6</v>
      </c>
    </row>
    <row r="143">
      <c r="A143" s="39" t="s">
        <v>12</v>
      </c>
      <c r="B143" s="39" t="s">
        <v>405</v>
      </c>
      <c r="C143" s="39">
        <v>2015.0</v>
      </c>
      <c r="D143" s="40" t="s">
        <v>4</v>
      </c>
      <c r="E143" s="40" t="s">
        <v>19</v>
      </c>
      <c r="F143" s="59">
        <v>78.5</v>
      </c>
    </row>
    <row r="144">
      <c r="A144" s="39" t="s">
        <v>13</v>
      </c>
      <c r="B144" s="39" t="s">
        <v>410</v>
      </c>
      <c r="C144" s="39">
        <v>2015.0</v>
      </c>
      <c r="D144" s="40" t="s">
        <v>4</v>
      </c>
      <c r="E144" s="40" t="s">
        <v>19</v>
      </c>
      <c r="F144" s="59">
        <v>68.0</v>
      </c>
    </row>
    <row r="145">
      <c r="A145" s="39" t="s">
        <v>14</v>
      </c>
      <c r="B145" s="39" t="s">
        <v>412</v>
      </c>
      <c r="C145" s="39">
        <v>2015.0</v>
      </c>
      <c r="D145" s="40" t="s">
        <v>4</v>
      </c>
      <c r="E145" s="40" t="s">
        <v>19</v>
      </c>
      <c r="F145" s="59">
        <v>64.8</v>
      </c>
    </row>
    <row r="146">
      <c r="A146" s="39" t="s">
        <v>15</v>
      </c>
      <c r="B146" s="39" t="s">
        <v>411</v>
      </c>
      <c r="C146" s="39">
        <v>2015.0</v>
      </c>
      <c r="D146" s="40" t="s">
        <v>4</v>
      </c>
      <c r="E146" s="40" t="s">
        <v>19</v>
      </c>
      <c r="F146" s="59">
        <v>86.8</v>
      </c>
    </row>
    <row r="147">
      <c r="A147" s="39" t="s">
        <v>16</v>
      </c>
      <c r="B147" s="39" t="s">
        <v>413</v>
      </c>
      <c r="C147" s="39">
        <v>2015.0</v>
      </c>
      <c r="D147" s="40" t="s">
        <v>4</v>
      </c>
      <c r="E147" s="40" t="s">
        <v>19</v>
      </c>
      <c r="F147" s="59">
        <v>62.1</v>
      </c>
    </row>
    <row r="148">
      <c r="A148" s="39" t="s">
        <v>17</v>
      </c>
      <c r="B148" s="39" t="s">
        <v>414</v>
      </c>
      <c r="C148" s="39">
        <v>2015.0</v>
      </c>
      <c r="D148" s="40" t="s">
        <v>4</v>
      </c>
      <c r="E148" s="40" t="s">
        <v>19</v>
      </c>
      <c r="F148" s="59">
        <v>69.6</v>
      </c>
    </row>
    <row r="149">
      <c r="A149" s="39" t="s">
        <v>18</v>
      </c>
      <c r="B149" s="39" t="s">
        <v>415</v>
      </c>
      <c r="C149" s="39">
        <v>2015.0</v>
      </c>
      <c r="D149" s="40" t="s">
        <v>4</v>
      </c>
      <c r="E149" s="40" t="s">
        <v>19</v>
      </c>
      <c r="F149" s="59">
        <v>90.6</v>
      </c>
    </row>
    <row r="150">
      <c r="A150" s="39" t="s">
        <v>19</v>
      </c>
      <c r="B150" s="39" t="s">
        <v>416</v>
      </c>
      <c r="C150" s="39">
        <v>2015.0</v>
      </c>
      <c r="D150" s="40" t="s">
        <v>4</v>
      </c>
      <c r="E150" s="40" t="s">
        <v>19</v>
      </c>
      <c r="F150" s="59">
        <v>79.8</v>
      </c>
    </row>
    <row r="151">
      <c r="A151" s="39" t="s">
        <v>20</v>
      </c>
      <c r="B151" s="39" t="s">
        <v>417</v>
      </c>
      <c r="C151" s="39">
        <v>2015.0</v>
      </c>
      <c r="D151" s="40" t="s">
        <v>4</v>
      </c>
      <c r="E151" s="40" t="s">
        <v>19</v>
      </c>
      <c r="F151" s="59">
        <v>86.3</v>
      </c>
    </row>
    <row r="152">
      <c r="A152" s="39" t="s">
        <v>21</v>
      </c>
      <c r="B152" s="39" t="s">
        <v>419</v>
      </c>
      <c r="C152" s="39">
        <v>2015.0</v>
      </c>
      <c r="D152" s="40" t="s">
        <v>4</v>
      </c>
      <c r="E152" s="40" t="s">
        <v>19</v>
      </c>
      <c r="F152" s="59">
        <v>55.5</v>
      </c>
    </row>
    <row r="153">
      <c r="A153" s="39" t="s">
        <v>22</v>
      </c>
      <c r="B153" s="39" t="s">
        <v>420</v>
      </c>
      <c r="C153" s="39">
        <v>2015.0</v>
      </c>
      <c r="D153" s="40" t="s">
        <v>4</v>
      </c>
      <c r="E153" s="40" t="s">
        <v>19</v>
      </c>
      <c r="F153" s="59">
        <v>70.7</v>
      </c>
    </row>
    <row r="154">
      <c r="A154" s="39" t="s">
        <v>23</v>
      </c>
      <c r="B154" s="39" t="s">
        <v>421</v>
      </c>
      <c r="C154" s="39">
        <v>2015.0</v>
      </c>
      <c r="D154" s="40" t="s">
        <v>4</v>
      </c>
      <c r="E154" s="40" t="s">
        <v>19</v>
      </c>
      <c r="F154" s="59">
        <v>77.7</v>
      </c>
    </row>
    <row r="155">
      <c r="A155" s="39" t="s">
        <v>24</v>
      </c>
      <c r="B155" s="39" t="s">
        <v>422</v>
      </c>
      <c r="C155" s="39">
        <v>2015.0</v>
      </c>
      <c r="D155" s="40" t="s">
        <v>4</v>
      </c>
      <c r="E155" s="40" t="s">
        <v>19</v>
      </c>
      <c r="F155" s="59">
        <v>67.4</v>
      </c>
    </row>
    <row r="156">
      <c r="A156" s="39" t="s">
        <v>25</v>
      </c>
      <c r="B156" s="39" t="s">
        <v>423</v>
      </c>
      <c r="C156" s="39">
        <v>2015.0</v>
      </c>
      <c r="D156" s="40" t="s">
        <v>4</v>
      </c>
      <c r="E156" s="40" t="s">
        <v>19</v>
      </c>
      <c r="F156" s="59">
        <v>50.7</v>
      </c>
    </row>
    <row r="157">
      <c r="A157" s="39" t="s">
        <v>26</v>
      </c>
      <c r="B157" s="39" t="s">
        <v>424</v>
      </c>
      <c r="C157" s="39">
        <v>2015.0</v>
      </c>
      <c r="D157" s="40" t="s">
        <v>4</v>
      </c>
      <c r="E157" s="40" t="s">
        <v>19</v>
      </c>
      <c r="F157" s="59">
        <v>61.0</v>
      </c>
    </row>
    <row r="158">
      <c r="A158" s="39" t="s">
        <v>27</v>
      </c>
      <c r="B158" s="39" t="s">
        <v>426</v>
      </c>
      <c r="C158" s="39">
        <v>2015.0</v>
      </c>
      <c r="D158" s="40" t="s">
        <v>4</v>
      </c>
      <c r="E158" s="40" t="s">
        <v>19</v>
      </c>
      <c r="F158" s="59">
        <v>69.2</v>
      </c>
    </row>
    <row r="159">
      <c r="A159" s="39" t="s">
        <v>28</v>
      </c>
      <c r="B159" s="39" t="s">
        <v>425</v>
      </c>
      <c r="C159" s="39">
        <v>2015.0</v>
      </c>
      <c r="D159" s="40" t="s">
        <v>4</v>
      </c>
      <c r="E159" s="40" t="s">
        <v>19</v>
      </c>
      <c r="F159" s="59">
        <v>70.5</v>
      </c>
    </row>
    <row r="160">
      <c r="A160" s="39" t="s">
        <v>29</v>
      </c>
      <c r="B160" s="39" t="s">
        <v>427</v>
      </c>
      <c r="C160" s="39">
        <v>2015.0</v>
      </c>
      <c r="D160" s="40" t="s">
        <v>4</v>
      </c>
      <c r="E160" s="40" t="s">
        <v>19</v>
      </c>
      <c r="F160" s="59">
        <v>62.5</v>
      </c>
    </row>
    <row r="161">
      <c r="A161" s="39" t="s">
        <v>30</v>
      </c>
      <c r="B161" s="39" t="s">
        <v>428</v>
      </c>
      <c r="C161" s="39">
        <v>2015.0</v>
      </c>
      <c r="D161" s="40" t="s">
        <v>4</v>
      </c>
      <c r="E161" s="40" t="s">
        <v>19</v>
      </c>
      <c r="F161" s="59">
        <v>88.9</v>
      </c>
    </row>
    <row r="162">
      <c r="A162" s="39" t="s">
        <v>31</v>
      </c>
      <c r="B162" s="39" t="s">
        <v>429</v>
      </c>
      <c r="C162" s="39">
        <v>2015.0</v>
      </c>
      <c r="D162" s="40" t="s">
        <v>4</v>
      </c>
      <c r="E162" s="40" t="s">
        <v>19</v>
      </c>
      <c r="F162" s="59">
        <v>86.9</v>
      </c>
    </row>
    <row r="163">
      <c r="A163" s="39" t="s">
        <v>32</v>
      </c>
      <c r="B163" s="39" t="s">
        <v>430</v>
      </c>
      <c r="C163" s="39">
        <v>2015.0</v>
      </c>
      <c r="D163" s="40" t="s">
        <v>4</v>
      </c>
      <c r="E163" s="40" t="s">
        <v>19</v>
      </c>
      <c r="F163" s="59">
        <v>59.2</v>
      </c>
    </row>
    <row r="164">
      <c r="A164" s="39" t="s">
        <v>33</v>
      </c>
      <c r="B164" s="39" t="s">
        <v>431</v>
      </c>
      <c r="C164" s="39">
        <v>2015.0</v>
      </c>
      <c r="D164" s="40" t="s">
        <v>4</v>
      </c>
      <c r="E164" s="40" t="s">
        <v>19</v>
      </c>
      <c r="F164" s="59">
        <v>80.5</v>
      </c>
    </row>
    <row r="165">
      <c r="A165" s="39" t="s">
        <v>34</v>
      </c>
      <c r="B165" s="39" t="s">
        <v>432</v>
      </c>
      <c r="C165" s="39">
        <v>2015.0</v>
      </c>
      <c r="D165" s="40" t="s">
        <v>4</v>
      </c>
      <c r="E165" s="40" t="s">
        <v>19</v>
      </c>
      <c r="F165" s="59">
        <v>33.8</v>
      </c>
    </row>
    <row r="166">
      <c r="A166" s="39" t="s">
        <v>35</v>
      </c>
      <c r="B166" s="39" t="s">
        <v>433</v>
      </c>
      <c r="C166" s="39">
        <v>2015.0</v>
      </c>
      <c r="D166" s="40" t="s">
        <v>4</v>
      </c>
      <c r="E166" s="40" t="s">
        <v>19</v>
      </c>
      <c r="F166" s="59">
        <v>80.9</v>
      </c>
    </row>
    <row r="167">
      <c r="A167" s="40" t="s">
        <v>3</v>
      </c>
      <c r="B167" s="39" t="s">
        <v>418</v>
      </c>
      <c r="C167" s="39">
        <v>2016.0</v>
      </c>
      <c r="D167" s="40" t="s">
        <v>4</v>
      </c>
      <c r="E167" s="40" t="s">
        <v>19</v>
      </c>
      <c r="F167" s="59">
        <v>72.4</v>
      </c>
    </row>
    <row r="168">
      <c r="A168" s="40" t="s">
        <v>4</v>
      </c>
      <c r="B168" s="39" t="s">
        <v>401</v>
      </c>
      <c r="C168" s="39">
        <v>2016.0</v>
      </c>
      <c r="D168" s="40" t="s">
        <v>4</v>
      </c>
      <c r="E168" s="40" t="s">
        <v>19</v>
      </c>
      <c r="F168" s="59">
        <v>42.5</v>
      </c>
    </row>
    <row r="169">
      <c r="A169" s="39" t="s">
        <v>5</v>
      </c>
      <c r="B169" s="39" t="s">
        <v>402</v>
      </c>
      <c r="C169" s="39">
        <v>2016.0</v>
      </c>
      <c r="D169" s="40" t="s">
        <v>4</v>
      </c>
      <c r="E169" s="40" t="s">
        <v>19</v>
      </c>
      <c r="F169" s="59">
        <v>56.8</v>
      </c>
    </row>
    <row r="170">
      <c r="A170" s="39" t="s">
        <v>6</v>
      </c>
      <c r="B170" s="39" t="s">
        <v>403</v>
      </c>
      <c r="C170" s="39">
        <v>2016.0</v>
      </c>
      <c r="D170" s="40" t="s">
        <v>4</v>
      </c>
      <c r="E170" s="40" t="s">
        <v>19</v>
      </c>
      <c r="F170" s="59">
        <v>44.2</v>
      </c>
    </row>
    <row r="171">
      <c r="A171" s="39" t="s">
        <v>7</v>
      </c>
      <c r="B171" s="39" t="s">
        <v>404</v>
      </c>
      <c r="C171" s="39">
        <v>2016.0</v>
      </c>
      <c r="D171" s="40" t="s">
        <v>4</v>
      </c>
      <c r="E171" s="40" t="s">
        <v>19</v>
      </c>
      <c r="F171" s="59">
        <v>54.4</v>
      </c>
    </row>
    <row r="172">
      <c r="A172" s="39" t="s">
        <v>8</v>
      </c>
      <c r="B172" s="39" t="s">
        <v>408</v>
      </c>
      <c r="C172" s="39">
        <v>2016.0</v>
      </c>
      <c r="D172" s="40" t="s">
        <v>4</v>
      </c>
      <c r="E172" s="40" t="s">
        <v>19</v>
      </c>
      <c r="F172" s="59">
        <v>55.9</v>
      </c>
    </row>
    <row r="173">
      <c r="A173" s="39" t="s">
        <v>9</v>
      </c>
      <c r="B173" s="39" t="s">
        <v>409</v>
      </c>
      <c r="C173" s="39">
        <v>2016.0</v>
      </c>
      <c r="D173" s="40" t="s">
        <v>4</v>
      </c>
      <c r="E173" s="40" t="s">
        <v>19</v>
      </c>
      <c r="F173" s="59">
        <v>72.0</v>
      </c>
    </row>
    <row r="174">
      <c r="A174" s="39" t="s">
        <v>10</v>
      </c>
      <c r="B174" s="39" t="s">
        <v>407</v>
      </c>
      <c r="C174" s="39">
        <v>2016.0</v>
      </c>
      <c r="D174" s="40" t="s">
        <v>4</v>
      </c>
      <c r="E174" s="40" t="s">
        <v>19</v>
      </c>
      <c r="F174" s="59">
        <v>57.2</v>
      </c>
    </row>
    <row r="175">
      <c r="A175" s="39" t="s">
        <v>11</v>
      </c>
      <c r="B175" s="39" t="s">
        <v>406</v>
      </c>
      <c r="C175" s="39">
        <v>2016.0</v>
      </c>
      <c r="D175" s="40" t="s">
        <v>4</v>
      </c>
      <c r="E175" s="40" t="s">
        <v>19</v>
      </c>
      <c r="F175" s="59">
        <v>63.1</v>
      </c>
    </row>
    <row r="176">
      <c r="A176" s="39" t="s">
        <v>12</v>
      </c>
      <c r="B176" s="39" t="s">
        <v>405</v>
      </c>
      <c r="C176" s="39">
        <v>2016.0</v>
      </c>
      <c r="D176" s="40" t="s">
        <v>4</v>
      </c>
      <c r="E176" s="40" t="s">
        <v>19</v>
      </c>
      <c r="F176" s="59">
        <v>84.6</v>
      </c>
    </row>
    <row r="177">
      <c r="A177" s="39" t="s">
        <v>13</v>
      </c>
      <c r="B177" s="39" t="s">
        <v>410</v>
      </c>
      <c r="C177" s="39">
        <v>2016.0</v>
      </c>
      <c r="D177" s="40" t="s">
        <v>4</v>
      </c>
      <c r="E177" s="40" t="s">
        <v>19</v>
      </c>
      <c r="F177" s="59">
        <v>57.0</v>
      </c>
    </row>
    <row r="178">
      <c r="A178" s="39" t="s">
        <v>14</v>
      </c>
      <c r="B178" s="39" t="s">
        <v>412</v>
      </c>
      <c r="C178" s="39">
        <v>2016.0</v>
      </c>
      <c r="D178" s="40" t="s">
        <v>4</v>
      </c>
      <c r="E178" s="40" t="s">
        <v>19</v>
      </c>
      <c r="F178" s="59">
        <v>59.6</v>
      </c>
    </row>
    <row r="179">
      <c r="A179" s="39" t="s">
        <v>15</v>
      </c>
      <c r="B179" s="39" t="s">
        <v>411</v>
      </c>
      <c r="C179" s="39">
        <v>2016.0</v>
      </c>
      <c r="D179" s="40" t="s">
        <v>4</v>
      </c>
      <c r="E179" s="40" t="s">
        <v>19</v>
      </c>
      <c r="F179" s="59">
        <v>84.7</v>
      </c>
    </row>
    <row r="180">
      <c r="A180" s="39" t="s">
        <v>16</v>
      </c>
      <c r="B180" s="39" t="s">
        <v>413</v>
      </c>
      <c r="C180" s="39">
        <v>2016.0</v>
      </c>
      <c r="D180" s="40" t="s">
        <v>4</v>
      </c>
      <c r="E180" s="40" t="s">
        <v>19</v>
      </c>
      <c r="F180" s="59">
        <v>56.6</v>
      </c>
    </row>
    <row r="181">
      <c r="A181" s="39" t="s">
        <v>17</v>
      </c>
      <c r="B181" s="39" t="s">
        <v>414</v>
      </c>
      <c r="C181" s="39">
        <v>2016.0</v>
      </c>
      <c r="D181" s="40" t="s">
        <v>4</v>
      </c>
      <c r="E181" s="40" t="s">
        <v>19</v>
      </c>
      <c r="F181" s="59">
        <v>69.1</v>
      </c>
    </row>
    <row r="182">
      <c r="A182" s="39" t="s">
        <v>18</v>
      </c>
      <c r="B182" s="39" t="s">
        <v>415</v>
      </c>
      <c r="C182" s="39">
        <v>2016.0</v>
      </c>
      <c r="D182" s="40" t="s">
        <v>4</v>
      </c>
      <c r="E182" s="40" t="s">
        <v>19</v>
      </c>
      <c r="F182" s="59">
        <v>90.6</v>
      </c>
    </row>
    <row r="183">
      <c r="A183" s="39" t="s">
        <v>19</v>
      </c>
      <c r="B183" s="39" t="s">
        <v>416</v>
      </c>
      <c r="C183" s="39">
        <v>2016.0</v>
      </c>
      <c r="D183" s="40" t="s">
        <v>4</v>
      </c>
      <c r="E183" s="40" t="s">
        <v>19</v>
      </c>
      <c r="F183" s="59">
        <v>71.7</v>
      </c>
    </row>
    <row r="184">
      <c r="A184" s="39" t="s">
        <v>20</v>
      </c>
      <c r="B184" s="39" t="s">
        <v>417</v>
      </c>
      <c r="C184" s="39">
        <v>2016.0</v>
      </c>
      <c r="D184" s="40" t="s">
        <v>4</v>
      </c>
      <c r="E184" s="40" t="s">
        <v>19</v>
      </c>
      <c r="F184" s="59">
        <v>84.3</v>
      </c>
    </row>
    <row r="185">
      <c r="A185" s="39" t="s">
        <v>21</v>
      </c>
      <c r="B185" s="39" t="s">
        <v>419</v>
      </c>
      <c r="C185" s="39">
        <v>2016.0</v>
      </c>
      <c r="D185" s="40" t="s">
        <v>4</v>
      </c>
      <c r="E185" s="40" t="s">
        <v>19</v>
      </c>
      <c r="F185" s="59">
        <v>48.5</v>
      </c>
    </row>
    <row r="186">
      <c r="A186" s="39" t="s">
        <v>22</v>
      </c>
      <c r="B186" s="39" t="s">
        <v>420</v>
      </c>
      <c r="C186" s="39">
        <v>2016.0</v>
      </c>
      <c r="D186" s="40" t="s">
        <v>4</v>
      </c>
      <c r="E186" s="40" t="s">
        <v>19</v>
      </c>
      <c r="F186" s="59">
        <v>73.5</v>
      </c>
    </row>
    <row r="187">
      <c r="A187" s="39" t="s">
        <v>23</v>
      </c>
      <c r="B187" s="39" t="s">
        <v>421</v>
      </c>
      <c r="C187" s="39">
        <v>2016.0</v>
      </c>
      <c r="D187" s="40" t="s">
        <v>4</v>
      </c>
      <c r="E187" s="40" t="s">
        <v>19</v>
      </c>
      <c r="F187" s="59">
        <v>75.3</v>
      </c>
    </row>
    <row r="188">
      <c r="A188" s="39" t="s">
        <v>24</v>
      </c>
      <c r="B188" s="39" t="s">
        <v>422</v>
      </c>
      <c r="C188" s="39">
        <v>2016.0</v>
      </c>
      <c r="D188" s="40" t="s">
        <v>4</v>
      </c>
      <c r="E188" s="40" t="s">
        <v>19</v>
      </c>
      <c r="F188" s="59">
        <v>68.4</v>
      </c>
    </row>
    <row r="189">
      <c r="A189" s="39" t="s">
        <v>25</v>
      </c>
      <c r="B189" s="39" t="s">
        <v>423</v>
      </c>
      <c r="C189" s="39">
        <v>2016.0</v>
      </c>
      <c r="D189" s="40" t="s">
        <v>4</v>
      </c>
      <c r="E189" s="40" t="s">
        <v>19</v>
      </c>
      <c r="F189" s="59">
        <v>62.1</v>
      </c>
    </row>
    <row r="190">
      <c r="A190" s="39" t="s">
        <v>26</v>
      </c>
      <c r="B190" s="39" t="s">
        <v>424</v>
      </c>
      <c r="C190" s="39">
        <v>2016.0</v>
      </c>
      <c r="D190" s="40" t="s">
        <v>4</v>
      </c>
      <c r="E190" s="40" t="s">
        <v>19</v>
      </c>
      <c r="F190" s="59">
        <v>58.8</v>
      </c>
    </row>
    <row r="191">
      <c r="A191" s="39" t="s">
        <v>27</v>
      </c>
      <c r="B191" s="39" t="s">
        <v>426</v>
      </c>
      <c r="C191" s="39">
        <v>2016.0</v>
      </c>
      <c r="D191" s="40" t="s">
        <v>4</v>
      </c>
      <c r="E191" s="40" t="s">
        <v>19</v>
      </c>
      <c r="F191" s="59">
        <v>72.1</v>
      </c>
    </row>
    <row r="192">
      <c r="A192" s="39" t="s">
        <v>28</v>
      </c>
      <c r="B192" s="39" t="s">
        <v>425</v>
      </c>
      <c r="C192" s="39">
        <v>2016.0</v>
      </c>
      <c r="D192" s="40" t="s">
        <v>4</v>
      </c>
      <c r="E192" s="40" t="s">
        <v>19</v>
      </c>
      <c r="F192" s="59">
        <v>72.2</v>
      </c>
    </row>
    <row r="193">
      <c r="A193" s="39" t="s">
        <v>29</v>
      </c>
      <c r="B193" s="39" t="s">
        <v>427</v>
      </c>
      <c r="C193" s="39">
        <v>2016.0</v>
      </c>
      <c r="D193" s="40" t="s">
        <v>4</v>
      </c>
      <c r="E193" s="40" t="s">
        <v>19</v>
      </c>
      <c r="F193" s="59">
        <v>51.3</v>
      </c>
    </row>
    <row r="194">
      <c r="A194" s="39" t="s">
        <v>30</v>
      </c>
      <c r="B194" s="39" t="s">
        <v>428</v>
      </c>
      <c r="C194" s="39">
        <v>2016.0</v>
      </c>
      <c r="D194" s="40" t="s">
        <v>4</v>
      </c>
      <c r="E194" s="40" t="s">
        <v>19</v>
      </c>
      <c r="F194" s="59">
        <v>87.9</v>
      </c>
    </row>
    <row r="195">
      <c r="A195" s="39" t="s">
        <v>31</v>
      </c>
      <c r="B195" s="39" t="s">
        <v>429</v>
      </c>
      <c r="C195" s="39">
        <v>2016.0</v>
      </c>
      <c r="D195" s="40" t="s">
        <v>4</v>
      </c>
      <c r="E195" s="40" t="s">
        <v>19</v>
      </c>
      <c r="F195" s="59">
        <v>86.2</v>
      </c>
    </row>
    <row r="196">
      <c r="A196" s="39" t="s">
        <v>32</v>
      </c>
      <c r="B196" s="39" t="s">
        <v>430</v>
      </c>
      <c r="C196" s="39">
        <v>2016.0</v>
      </c>
      <c r="D196" s="40" t="s">
        <v>4</v>
      </c>
      <c r="E196" s="40" t="s">
        <v>19</v>
      </c>
      <c r="F196" s="59">
        <v>55.1</v>
      </c>
    </row>
    <row r="197">
      <c r="A197" s="39" t="s">
        <v>33</v>
      </c>
      <c r="B197" s="39" t="s">
        <v>431</v>
      </c>
      <c r="C197" s="39">
        <v>2016.0</v>
      </c>
      <c r="D197" s="40" t="s">
        <v>4</v>
      </c>
      <c r="E197" s="40" t="s">
        <v>19</v>
      </c>
      <c r="F197" s="59">
        <v>85.1</v>
      </c>
    </row>
    <row r="198">
      <c r="A198" s="39" t="s">
        <v>34</v>
      </c>
      <c r="B198" s="39" t="s">
        <v>432</v>
      </c>
      <c r="C198" s="39">
        <v>2016.0</v>
      </c>
      <c r="D198" s="40" t="s">
        <v>4</v>
      </c>
      <c r="E198" s="40" t="s">
        <v>19</v>
      </c>
      <c r="F198" s="59">
        <v>31.5</v>
      </c>
    </row>
    <row r="199">
      <c r="A199" s="39" t="s">
        <v>35</v>
      </c>
      <c r="B199" s="39" t="s">
        <v>433</v>
      </c>
      <c r="C199" s="39">
        <v>2016.0</v>
      </c>
      <c r="D199" s="40" t="s">
        <v>4</v>
      </c>
      <c r="E199" s="40" t="s">
        <v>19</v>
      </c>
      <c r="F199" s="59">
        <v>82.5</v>
      </c>
    </row>
    <row r="200">
      <c r="A200" s="40" t="s">
        <v>3</v>
      </c>
      <c r="B200" s="39" t="s">
        <v>418</v>
      </c>
      <c r="C200" s="39">
        <v>2017.0</v>
      </c>
      <c r="D200" s="40" t="s">
        <v>4</v>
      </c>
      <c r="E200" s="40" t="s">
        <v>19</v>
      </c>
      <c r="F200" s="59">
        <v>74.3</v>
      </c>
    </row>
    <row r="201">
      <c r="A201" s="40" t="s">
        <v>4</v>
      </c>
      <c r="B201" s="39" t="s">
        <v>401</v>
      </c>
      <c r="C201" s="39">
        <v>2017.0</v>
      </c>
      <c r="D201" s="40" t="s">
        <v>4</v>
      </c>
      <c r="E201" s="40" t="s">
        <v>19</v>
      </c>
      <c r="F201" s="59">
        <v>43.7</v>
      </c>
    </row>
    <row r="202">
      <c r="A202" s="39" t="s">
        <v>5</v>
      </c>
      <c r="B202" s="39" t="s">
        <v>402</v>
      </c>
      <c r="C202" s="39">
        <v>2017.0</v>
      </c>
      <c r="D202" s="40" t="s">
        <v>4</v>
      </c>
      <c r="E202" s="40" t="s">
        <v>19</v>
      </c>
      <c r="F202" s="59">
        <v>58.0</v>
      </c>
    </row>
    <row r="203">
      <c r="A203" s="39" t="s">
        <v>6</v>
      </c>
      <c r="B203" s="39" t="s">
        <v>403</v>
      </c>
      <c r="C203" s="39">
        <v>2017.0</v>
      </c>
      <c r="D203" s="40" t="s">
        <v>4</v>
      </c>
      <c r="E203" s="40" t="s">
        <v>19</v>
      </c>
      <c r="F203" s="59">
        <v>60.9</v>
      </c>
    </row>
    <row r="204">
      <c r="A204" s="39" t="s">
        <v>7</v>
      </c>
      <c r="B204" s="39" t="s">
        <v>404</v>
      </c>
      <c r="C204" s="39">
        <v>2017.0</v>
      </c>
      <c r="D204" s="40" t="s">
        <v>4</v>
      </c>
      <c r="E204" s="40" t="s">
        <v>19</v>
      </c>
      <c r="F204" s="59">
        <v>57.6</v>
      </c>
    </row>
    <row r="205">
      <c r="A205" s="39" t="s">
        <v>8</v>
      </c>
      <c r="B205" s="39" t="s">
        <v>408</v>
      </c>
      <c r="C205" s="39">
        <v>2017.0</v>
      </c>
      <c r="D205" s="40" t="s">
        <v>4</v>
      </c>
      <c r="E205" s="40" t="s">
        <v>19</v>
      </c>
      <c r="F205" s="59">
        <v>56.4</v>
      </c>
    </row>
    <row r="206">
      <c r="A206" s="39" t="s">
        <v>9</v>
      </c>
      <c r="B206" s="39" t="s">
        <v>409</v>
      </c>
      <c r="C206" s="39">
        <v>2017.0</v>
      </c>
      <c r="D206" s="40" t="s">
        <v>4</v>
      </c>
      <c r="E206" s="40" t="s">
        <v>19</v>
      </c>
      <c r="F206" s="59">
        <v>74.5</v>
      </c>
    </row>
    <row r="207">
      <c r="A207" s="39" t="s">
        <v>10</v>
      </c>
      <c r="B207" s="39" t="s">
        <v>407</v>
      </c>
      <c r="C207" s="39">
        <v>2017.0</v>
      </c>
      <c r="D207" s="40" t="s">
        <v>4</v>
      </c>
      <c r="E207" s="40" t="s">
        <v>19</v>
      </c>
      <c r="F207" s="59">
        <v>61.1</v>
      </c>
    </row>
    <row r="208">
      <c r="A208" s="39" t="s">
        <v>11</v>
      </c>
      <c r="B208" s="39" t="s">
        <v>406</v>
      </c>
      <c r="C208" s="39">
        <v>2017.0</v>
      </c>
      <c r="D208" s="40" t="s">
        <v>4</v>
      </c>
      <c r="E208" s="40" t="s">
        <v>19</v>
      </c>
      <c r="F208" s="59">
        <v>74.2</v>
      </c>
    </row>
    <row r="209">
      <c r="A209" s="39" t="s">
        <v>12</v>
      </c>
      <c r="B209" s="39" t="s">
        <v>405</v>
      </c>
      <c r="C209" s="39">
        <v>2017.0</v>
      </c>
      <c r="D209" s="40" t="s">
        <v>4</v>
      </c>
      <c r="E209" s="40" t="s">
        <v>19</v>
      </c>
      <c r="F209" s="59">
        <v>85.7</v>
      </c>
    </row>
    <row r="210">
      <c r="A210" s="39" t="s">
        <v>13</v>
      </c>
      <c r="B210" s="39" t="s">
        <v>410</v>
      </c>
      <c r="C210" s="39">
        <v>2017.0</v>
      </c>
      <c r="D210" s="40" t="s">
        <v>4</v>
      </c>
      <c r="E210" s="40" t="s">
        <v>19</v>
      </c>
      <c r="F210" s="59">
        <v>57.4</v>
      </c>
    </row>
    <row r="211">
      <c r="A211" s="39" t="s">
        <v>14</v>
      </c>
      <c r="B211" s="39" t="s">
        <v>412</v>
      </c>
      <c r="C211" s="39">
        <v>2017.0</v>
      </c>
      <c r="D211" s="40" t="s">
        <v>4</v>
      </c>
      <c r="E211" s="40" t="s">
        <v>19</v>
      </c>
      <c r="F211" s="59">
        <v>75.2</v>
      </c>
    </row>
    <row r="212">
      <c r="A212" s="39" t="s">
        <v>15</v>
      </c>
      <c r="B212" s="39" t="s">
        <v>411</v>
      </c>
      <c r="C212" s="39">
        <v>2017.0</v>
      </c>
      <c r="D212" s="40" t="s">
        <v>4</v>
      </c>
      <c r="E212" s="40" t="s">
        <v>19</v>
      </c>
      <c r="F212" s="59">
        <v>83.1</v>
      </c>
    </row>
    <row r="213">
      <c r="A213" s="39" t="s">
        <v>16</v>
      </c>
      <c r="B213" s="39" t="s">
        <v>413</v>
      </c>
      <c r="C213" s="39">
        <v>2017.0</v>
      </c>
      <c r="D213" s="40" t="s">
        <v>4</v>
      </c>
      <c r="E213" s="40" t="s">
        <v>19</v>
      </c>
      <c r="F213" s="59">
        <v>55.1</v>
      </c>
    </row>
    <row r="214">
      <c r="A214" s="39" t="s">
        <v>17</v>
      </c>
      <c r="B214" s="39" t="s">
        <v>414</v>
      </c>
      <c r="C214" s="39">
        <v>2017.0</v>
      </c>
      <c r="D214" s="40" t="s">
        <v>4</v>
      </c>
      <c r="E214" s="40" t="s">
        <v>19</v>
      </c>
      <c r="F214" s="59">
        <v>65.7</v>
      </c>
    </row>
    <row r="215">
      <c r="A215" s="39" t="s">
        <v>18</v>
      </c>
      <c r="B215" s="39" t="s">
        <v>415</v>
      </c>
      <c r="C215" s="39">
        <v>2017.0</v>
      </c>
      <c r="D215" s="40" t="s">
        <v>4</v>
      </c>
      <c r="E215" s="40" t="s">
        <v>19</v>
      </c>
      <c r="F215" s="59">
        <v>90.7</v>
      </c>
    </row>
    <row r="216">
      <c r="A216" s="39" t="s">
        <v>19</v>
      </c>
      <c r="B216" s="39" t="s">
        <v>416</v>
      </c>
      <c r="C216" s="39">
        <v>2017.0</v>
      </c>
      <c r="D216" s="40" t="s">
        <v>4</v>
      </c>
      <c r="E216" s="40" t="s">
        <v>19</v>
      </c>
      <c r="F216" s="59">
        <v>77.6</v>
      </c>
    </row>
    <row r="217">
      <c r="A217" s="39" t="s">
        <v>20</v>
      </c>
      <c r="B217" s="39" t="s">
        <v>417</v>
      </c>
      <c r="C217" s="39">
        <v>2017.0</v>
      </c>
      <c r="D217" s="40" t="s">
        <v>4</v>
      </c>
      <c r="E217" s="40" t="s">
        <v>19</v>
      </c>
      <c r="F217" s="59">
        <v>86.3</v>
      </c>
    </row>
    <row r="218">
      <c r="A218" s="39" t="s">
        <v>21</v>
      </c>
      <c r="B218" s="39" t="s">
        <v>419</v>
      </c>
      <c r="C218" s="39">
        <v>2017.0</v>
      </c>
      <c r="D218" s="40" t="s">
        <v>4</v>
      </c>
      <c r="E218" s="40" t="s">
        <v>19</v>
      </c>
      <c r="F218" s="59">
        <v>58.6</v>
      </c>
    </row>
    <row r="219">
      <c r="A219" s="39" t="s">
        <v>22</v>
      </c>
      <c r="B219" s="39" t="s">
        <v>420</v>
      </c>
      <c r="C219" s="39">
        <v>2017.0</v>
      </c>
      <c r="D219" s="40" t="s">
        <v>4</v>
      </c>
      <c r="E219" s="40" t="s">
        <v>19</v>
      </c>
      <c r="F219" s="59">
        <v>71.1</v>
      </c>
    </row>
    <row r="220">
      <c r="A220" s="39" t="s">
        <v>23</v>
      </c>
      <c r="B220" s="39" t="s">
        <v>421</v>
      </c>
      <c r="C220" s="39">
        <v>2017.0</v>
      </c>
      <c r="D220" s="40" t="s">
        <v>4</v>
      </c>
      <c r="E220" s="40" t="s">
        <v>19</v>
      </c>
      <c r="F220" s="59">
        <v>74.1</v>
      </c>
    </row>
    <row r="221">
      <c r="A221" s="39" t="s">
        <v>24</v>
      </c>
      <c r="B221" s="39" t="s">
        <v>422</v>
      </c>
      <c r="C221" s="39">
        <v>2017.0</v>
      </c>
      <c r="D221" s="40" t="s">
        <v>4</v>
      </c>
      <c r="E221" s="40" t="s">
        <v>19</v>
      </c>
      <c r="F221" s="59">
        <v>68.1</v>
      </c>
    </row>
    <row r="222">
      <c r="A222" s="39" t="s">
        <v>25</v>
      </c>
      <c r="B222" s="39" t="s">
        <v>423</v>
      </c>
      <c r="C222" s="39">
        <v>2017.0</v>
      </c>
      <c r="D222" s="40" t="s">
        <v>4</v>
      </c>
      <c r="E222" s="40" t="s">
        <v>19</v>
      </c>
      <c r="F222" s="59">
        <v>54.4</v>
      </c>
    </row>
    <row r="223">
      <c r="A223" s="39" t="s">
        <v>26</v>
      </c>
      <c r="B223" s="39" t="s">
        <v>424</v>
      </c>
      <c r="C223" s="39">
        <v>2017.0</v>
      </c>
      <c r="D223" s="40" t="s">
        <v>4</v>
      </c>
      <c r="E223" s="40" t="s">
        <v>19</v>
      </c>
      <c r="F223" s="59">
        <v>68.5</v>
      </c>
    </row>
    <row r="224">
      <c r="A224" s="39" t="s">
        <v>27</v>
      </c>
      <c r="B224" s="39" t="s">
        <v>426</v>
      </c>
      <c r="C224" s="39">
        <v>2017.0</v>
      </c>
      <c r="D224" s="40" t="s">
        <v>4</v>
      </c>
      <c r="E224" s="40" t="s">
        <v>19</v>
      </c>
      <c r="F224" s="59">
        <v>73.7</v>
      </c>
    </row>
    <row r="225">
      <c r="A225" s="39" t="s">
        <v>28</v>
      </c>
      <c r="B225" s="39" t="s">
        <v>425</v>
      </c>
      <c r="C225" s="39">
        <v>2017.0</v>
      </c>
      <c r="D225" s="40" t="s">
        <v>4</v>
      </c>
      <c r="E225" s="40" t="s">
        <v>19</v>
      </c>
      <c r="F225" s="59">
        <v>74.5</v>
      </c>
    </row>
    <row r="226">
      <c r="A226" s="39" t="s">
        <v>29</v>
      </c>
      <c r="B226" s="39" t="s">
        <v>427</v>
      </c>
      <c r="C226" s="39">
        <v>2017.0</v>
      </c>
      <c r="D226" s="40" t="s">
        <v>4</v>
      </c>
      <c r="E226" s="40" t="s">
        <v>19</v>
      </c>
      <c r="F226" s="59">
        <v>57.4</v>
      </c>
    </row>
    <row r="227">
      <c r="A227" s="39" t="s">
        <v>30</v>
      </c>
      <c r="B227" s="39" t="s">
        <v>428</v>
      </c>
      <c r="C227" s="39">
        <v>2017.0</v>
      </c>
      <c r="D227" s="40" t="s">
        <v>4</v>
      </c>
      <c r="E227" s="40" t="s">
        <v>19</v>
      </c>
      <c r="F227" s="59">
        <v>88.8</v>
      </c>
    </row>
    <row r="228">
      <c r="A228" s="39" t="s">
        <v>31</v>
      </c>
      <c r="B228" s="39" t="s">
        <v>429</v>
      </c>
      <c r="C228" s="39">
        <v>2017.0</v>
      </c>
      <c r="D228" s="40" t="s">
        <v>4</v>
      </c>
      <c r="E228" s="40" t="s">
        <v>19</v>
      </c>
      <c r="F228" s="59">
        <v>85.2</v>
      </c>
    </row>
    <row r="229">
      <c r="A229" s="39" t="s">
        <v>32</v>
      </c>
      <c r="B229" s="39" t="s">
        <v>430</v>
      </c>
      <c r="C229" s="39">
        <v>2017.0</v>
      </c>
      <c r="D229" s="40" t="s">
        <v>4</v>
      </c>
      <c r="E229" s="40" t="s">
        <v>19</v>
      </c>
      <c r="F229" s="59">
        <v>59.1</v>
      </c>
    </row>
    <row r="230">
      <c r="A230" s="39" t="s">
        <v>33</v>
      </c>
      <c r="B230" s="39" t="s">
        <v>431</v>
      </c>
      <c r="C230" s="39">
        <v>2017.0</v>
      </c>
      <c r="D230" s="40" t="s">
        <v>4</v>
      </c>
      <c r="E230" s="40" t="s">
        <v>19</v>
      </c>
      <c r="F230" s="59">
        <v>89.9</v>
      </c>
    </row>
    <row r="231">
      <c r="A231" s="39" t="s">
        <v>34</v>
      </c>
      <c r="B231" s="39" t="s">
        <v>432</v>
      </c>
      <c r="C231" s="39">
        <v>2017.0</v>
      </c>
      <c r="D231" s="40" t="s">
        <v>4</v>
      </c>
      <c r="E231" s="40" t="s">
        <v>19</v>
      </c>
      <c r="F231" s="59">
        <v>27.2</v>
      </c>
    </row>
    <row r="232">
      <c r="A232" s="39" t="s">
        <v>35</v>
      </c>
      <c r="B232" s="39" t="s">
        <v>433</v>
      </c>
      <c r="C232" s="39">
        <v>2017.0</v>
      </c>
      <c r="D232" s="40" t="s">
        <v>4</v>
      </c>
      <c r="E232" s="40" t="s">
        <v>19</v>
      </c>
      <c r="F232" s="59">
        <v>84.4</v>
      </c>
    </row>
    <row r="233">
      <c r="A233" s="40" t="s">
        <v>3</v>
      </c>
      <c r="B233" s="39" t="s">
        <v>418</v>
      </c>
      <c r="C233" s="39">
        <v>2018.0</v>
      </c>
      <c r="D233" s="40" t="s">
        <v>4</v>
      </c>
      <c r="E233" s="40" t="s">
        <v>19</v>
      </c>
      <c r="F233" s="59">
        <v>79.4</v>
      </c>
    </row>
    <row r="234">
      <c r="A234" s="40" t="s">
        <v>4</v>
      </c>
      <c r="B234" s="39" t="s">
        <v>401</v>
      </c>
      <c r="C234" s="39">
        <v>2018.0</v>
      </c>
      <c r="D234" s="40" t="s">
        <v>4</v>
      </c>
      <c r="E234" s="40" t="s">
        <v>19</v>
      </c>
      <c r="F234" s="59">
        <v>60.9</v>
      </c>
    </row>
    <row r="235">
      <c r="A235" s="39" t="s">
        <v>5</v>
      </c>
      <c r="B235" s="39" t="s">
        <v>402</v>
      </c>
      <c r="C235" s="39">
        <v>2018.0</v>
      </c>
      <c r="D235" s="40" t="s">
        <v>4</v>
      </c>
      <c r="E235" s="40" t="s">
        <v>19</v>
      </c>
      <c r="F235" s="59">
        <v>72.7</v>
      </c>
    </row>
    <row r="236">
      <c r="A236" s="39" t="s">
        <v>6</v>
      </c>
      <c r="B236" s="39" t="s">
        <v>403</v>
      </c>
      <c r="C236" s="39">
        <v>2018.0</v>
      </c>
      <c r="D236" s="40" t="s">
        <v>4</v>
      </c>
      <c r="E236" s="40" t="s">
        <v>19</v>
      </c>
      <c r="F236" s="59">
        <v>65.3</v>
      </c>
    </row>
    <row r="237">
      <c r="A237" s="39" t="s">
        <v>7</v>
      </c>
      <c r="B237" s="39" t="s">
        <v>404</v>
      </c>
      <c r="C237" s="39">
        <v>2018.0</v>
      </c>
      <c r="D237" s="40" t="s">
        <v>4</v>
      </c>
      <c r="E237" s="40" t="s">
        <v>19</v>
      </c>
      <c r="F237" s="59">
        <v>57.8</v>
      </c>
    </row>
    <row r="238">
      <c r="A238" s="39" t="s">
        <v>8</v>
      </c>
      <c r="B238" s="39" t="s">
        <v>408</v>
      </c>
      <c r="C238" s="39">
        <v>2018.0</v>
      </c>
      <c r="D238" s="40" t="s">
        <v>4</v>
      </c>
      <c r="E238" s="40" t="s">
        <v>19</v>
      </c>
      <c r="F238" s="59">
        <v>64.0</v>
      </c>
    </row>
    <row r="239">
      <c r="A239" s="39" t="s">
        <v>9</v>
      </c>
      <c r="B239" s="39" t="s">
        <v>409</v>
      </c>
      <c r="C239" s="39">
        <v>2018.0</v>
      </c>
      <c r="D239" s="40" t="s">
        <v>4</v>
      </c>
      <c r="E239" s="40" t="s">
        <v>19</v>
      </c>
      <c r="F239" s="59">
        <v>80.5</v>
      </c>
    </row>
    <row r="240">
      <c r="A240" s="39" t="s">
        <v>10</v>
      </c>
      <c r="B240" s="39" t="s">
        <v>407</v>
      </c>
      <c r="C240" s="39">
        <v>2018.0</v>
      </c>
      <c r="D240" s="40" t="s">
        <v>4</v>
      </c>
      <c r="E240" s="40" t="s">
        <v>19</v>
      </c>
      <c r="F240" s="59">
        <v>71.4</v>
      </c>
    </row>
    <row r="241">
      <c r="A241" s="39" t="s">
        <v>11</v>
      </c>
      <c r="B241" s="39" t="s">
        <v>406</v>
      </c>
      <c r="C241" s="39">
        <v>2018.0</v>
      </c>
      <c r="D241" s="40" t="s">
        <v>4</v>
      </c>
      <c r="E241" s="40" t="s">
        <v>19</v>
      </c>
      <c r="F241" s="59">
        <v>80.9</v>
      </c>
    </row>
    <row r="242">
      <c r="A242" s="39" t="s">
        <v>12</v>
      </c>
      <c r="B242" s="39" t="s">
        <v>405</v>
      </c>
      <c r="C242" s="39">
        <v>2018.0</v>
      </c>
      <c r="D242" s="40" t="s">
        <v>4</v>
      </c>
      <c r="E242" s="40" t="s">
        <v>19</v>
      </c>
      <c r="F242" s="59">
        <v>88.3</v>
      </c>
    </row>
    <row r="243">
      <c r="A243" s="39" t="s">
        <v>13</v>
      </c>
      <c r="B243" s="39" t="s">
        <v>410</v>
      </c>
      <c r="C243" s="39">
        <v>2018.0</v>
      </c>
      <c r="D243" s="40" t="s">
        <v>4</v>
      </c>
      <c r="E243" s="40" t="s">
        <v>19</v>
      </c>
      <c r="F243" s="59">
        <v>60.4</v>
      </c>
    </row>
    <row r="244">
      <c r="A244" s="39" t="s">
        <v>14</v>
      </c>
      <c r="B244" s="39" t="s">
        <v>412</v>
      </c>
      <c r="C244" s="39">
        <v>2018.0</v>
      </c>
      <c r="D244" s="40" t="s">
        <v>4</v>
      </c>
      <c r="E244" s="40" t="s">
        <v>19</v>
      </c>
      <c r="F244" s="59">
        <v>83.0</v>
      </c>
    </row>
    <row r="245">
      <c r="A245" s="39" t="s">
        <v>15</v>
      </c>
      <c r="B245" s="39" t="s">
        <v>411</v>
      </c>
      <c r="C245" s="39">
        <v>2018.0</v>
      </c>
      <c r="D245" s="40" t="s">
        <v>4</v>
      </c>
      <c r="E245" s="40" t="s">
        <v>19</v>
      </c>
      <c r="F245" s="59">
        <v>84.2</v>
      </c>
    </row>
    <row r="246">
      <c r="A246" s="39" t="s">
        <v>16</v>
      </c>
      <c r="B246" s="39" t="s">
        <v>413</v>
      </c>
      <c r="C246" s="39">
        <v>2018.0</v>
      </c>
      <c r="D246" s="40" t="s">
        <v>4</v>
      </c>
      <c r="E246" s="40" t="s">
        <v>19</v>
      </c>
      <c r="F246" s="59">
        <v>63.3</v>
      </c>
    </row>
    <row r="247">
      <c r="A247" s="39" t="s">
        <v>17</v>
      </c>
      <c r="B247" s="39" t="s">
        <v>414</v>
      </c>
      <c r="C247" s="39">
        <v>2018.0</v>
      </c>
      <c r="D247" s="40" t="s">
        <v>4</v>
      </c>
      <c r="E247" s="40" t="s">
        <v>19</v>
      </c>
      <c r="F247" s="59">
        <v>73.6</v>
      </c>
    </row>
    <row r="248">
      <c r="A248" s="39" t="s">
        <v>18</v>
      </c>
      <c r="B248" s="39" t="s">
        <v>415</v>
      </c>
      <c r="C248" s="39">
        <v>2018.0</v>
      </c>
      <c r="D248" s="40" t="s">
        <v>4</v>
      </c>
      <c r="E248" s="40" t="s">
        <v>19</v>
      </c>
      <c r="F248" s="59">
        <v>91.8</v>
      </c>
    </row>
    <row r="249">
      <c r="A249" s="39" t="s">
        <v>19</v>
      </c>
      <c r="B249" s="39" t="s">
        <v>416</v>
      </c>
      <c r="C249" s="39">
        <v>2018.0</v>
      </c>
      <c r="D249" s="40" t="s">
        <v>4</v>
      </c>
      <c r="E249" s="40" t="s">
        <v>19</v>
      </c>
      <c r="F249" s="59">
        <v>81.9</v>
      </c>
    </row>
    <row r="250">
      <c r="A250" s="39" t="s">
        <v>20</v>
      </c>
      <c r="B250" s="39" t="s">
        <v>417</v>
      </c>
      <c r="C250" s="39">
        <v>2018.0</v>
      </c>
      <c r="D250" s="40" t="s">
        <v>4</v>
      </c>
      <c r="E250" s="40" t="s">
        <v>19</v>
      </c>
      <c r="F250" s="59">
        <v>86.4</v>
      </c>
    </row>
    <row r="251">
      <c r="A251" s="39" t="s">
        <v>21</v>
      </c>
      <c r="B251" s="39" t="s">
        <v>419</v>
      </c>
      <c r="C251" s="39">
        <v>2018.0</v>
      </c>
      <c r="D251" s="40" t="s">
        <v>4</v>
      </c>
      <c r="E251" s="40" t="s">
        <v>19</v>
      </c>
      <c r="F251" s="59">
        <v>83.5</v>
      </c>
    </row>
    <row r="252">
      <c r="A252" s="39" t="s">
        <v>22</v>
      </c>
      <c r="B252" s="39" t="s">
        <v>420</v>
      </c>
      <c r="C252" s="39">
        <v>2018.0</v>
      </c>
      <c r="D252" s="40" t="s">
        <v>4</v>
      </c>
      <c r="E252" s="40" t="s">
        <v>19</v>
      </c>
      <c r="F252" s="59">
        <v>75.1</v>
      </c>
    </row>
    <row r="253">
      <c r="A253" s="39" t="s">
        <v>23</v>
      </c>
      <c r="B253" s="39" t="s">
        <v>421</v>
      </c>
      <c r="C253" s="39">
        <v>2018.0</v>
      </c>
      <c r="D253" s="40" t="s">
        <v>4</v>
      </c>
      <c r="E253" s="40" t="s">
        <v>19</v>
      </c>
      <c r="F253" s="59">
        <v>76.6</v>
      </c>
    </row>
    <row r="254">
      <c r="A254" s="39" t="s">
        <v>24</v>
      </c>
      <c r="B254" s="39" t="s">
        <v>422</v>
      </c>
      <c r="C254" s="39">
        <v>2018.0</v>
      </c>
      <c r="D254" s="40" t="s">
        <v>4</v>
      </c>
      <c r="E254" s="40" t="s">
        <v>19</v>
      </c>
      <c r="F254" s="59">
        <v>81.4</v>
      </c>
    </row>
    <row r="255">
      <c r="A255" s="39" t="s">
        <v>25</v>
      </c>
      <c r="B255" s="39" t="s">
        <v>423</v>
      </c>
      <c r="C255" s="39">
        <v>2018.0</v>
      </c>
      <c r="D255" s="40" t="s">
        <v>4</v>
      </c>
      <c r="E255" s="40" t="s">
        <v>19</v>
      </c>
      <c r="F255" s="59">
        <v>62.0</v>
      </c>
    </row>
    <row r="256">
      <c r="A256" s="39" t="s">
        <v>26</v>
      </c>
      <c r="B256" s="39" t="s">
        <v>424</v>
      </c>
      <c r="C256" s="39">
        <v>2018.0</v>
      </c>
      <c r="D256" s="40" t="s">
        <v>4</v>
      </c>
      <c r="E256" s="40" t="s">
        <v>19</v>
      </c>
      <c r="F256" s="59">
        <v>73.3</v>
      </c>
    </row>
    <row r="257">
      <c r="A257" s="39" t="s">
        <v>27</v>
      </c>
      <c r="B257" s="39" t="s">
        <v>426</v>
      </c>
      <c r="C257" s="39">
        <v>2018.0</v>
      </c>
      <c r="D257" s="40" t="s">
        <v>4</v>
      </c>
      <c r="E257" s="40" t="s">
        <v>19</v>
      </c>
      <c r="F257" s="59">
        <v>81.3</v>
      </c>
    </row>
    <row r="258">
      <c r="A258" s="39" t="s">
        <v>28</v>
      </c>
      <c r="B258" s="39" t="s">
        <v>425</v>
      </c>
      <c r="C258" s="39">
        <v>2018.0</v>
      </c>
      <c r="D258" s="40" t="s">
        <v>4</v>
      </c>
      <c r="E258" s="40" t="s">
        <v>19</v>
      </c>
      <c r="F258" s="59">
        <v>72.6</v>
      </c>
    </row>
    <row r="259">
      <c r="A259" s="39" t="s">
        <v>29</v>
      </c>
      <c r="B259" s="39" t="s">
        <v>427</v>
      </c>
      <c r="C259" s="39">
        <v>2018.0</v>
      </c>
      <c r="D259" s="40" t="s">
        <v>4</v>
      </c>
      <c r="E259" s="40" t="s">
        <v>19</v>
      </c>
      <c r="F259" s="59">
        <v>66.9</v>
      </c>
    </row>
    <row r="260">
      <c r="A260" s="39" t="s">
        <v>30</v>
      </c>
      <c r="B260" s="39" t="s">
        <v>428</v>
      </c>
      <c r="C260" s="39">
        <v>2018.0</v>
      </c>
      <c r="D260" s="40" t="s">
        <v>4</v>
      </c>
      <c r="E260" s="40" t="s">
        <v>19</v>
      </c>
      <c r="F260" s="59">
        <v>91.9</v>
      </c>
    </row>
    <row r="261">
      <c r="A261" s="39" t="s">
        <v>31</v>
      </c>
      <c r="B261" s="39" t="s">
        <v>429</v>
      </c>
      <c r="C261" s="39">
        <v>2018.0</v>
      </c>
      <c r="D261" s="40" t="s">
        <v>4</v>
      </c>
      <c r="E261" s="40" t="s">
        <v>19</v>
      </c>
      <c r="F261" s="59">
        <v>86.4</v>
      </c>
    </row>
    <row r="262">
      <c r="A262" s="39" t="s">
        <v>32</v>
      </c>
      <c r="B262" s="39" t="s">
        <v>430</v>
      </c>
      <c r="C262" s="39">
        <v>2018.0</v>
      </c>
      <c r="D262" s="40" t="s">
        <v>4</v>
      </c>
      <c r="E262" s="40" t="s">
        <v>19</v>
      </c>
      <c r="F262" s="59">
        <v>68.8</v>
      </c>
    </row>
    <row r="263">
      <c r="A263" s="39" t="s">
        <v>33</v>
      </c>
      <c r="B263" s="39" t="s">
        <v>431</v>
      </c>
      <c r="C263" s="39">
        <v>2018.0</v>
      </c>
      <c r="D263" s="40" t="s">
        <v>4</v>
      </c>
      <c r="E263" s="40" t="s">
        <v>19</v>
      </c>
      <c r="F263" s="59">
        <v>88.8</v>
      </c>
    </row>
    <row r="264">
      <c r="A264" s="39" t="s">
        <v>34</v>
      </c>
      <c r="B264" s="39" t="s">
        <v>432</v>
      </c>
      <c r="C264" s="39">
        <v>2018.0</v>
      </c>
      <c r="D264" s="40" t="s">
        <v>4</v>
      </c>
      <c r="E264" s="40" t="s">
        <v>19</v>
      </c>
      <c r="F264" s="59">
        <v>32.5</v>
      </c>
    </row>
    <row r="265">
      <c r="A265" s="39" t="s">
        <v>35</v>
      </c>
      <c r="B265" s="39" t="s">
        <v>433</v>
      </c>
      <c r="C265" s="39">
        <v>2018.0</v>
      </c>
      <c r="D265" s="40" t="s">
        <v>4</v>
      </c>
      <c r="E265" s="40" t="s">
        <v>19</v>
      </c>
      <c r="F265" s="59">
        <v>89.5</v>
      </c>
    </row>
    <row r="266">
      <c r="A266" s="40" t="s">
        <v>3</v>
      </c>
      <c r="B266" s="39" t="s">
        <v>418</v>
      </c>
      <c r="C266" s="60">
        <v>2019.0</v>
      </c>
      <c r="D266" s="40" t="s">
        <v>4</v>
      </c>
      <c r="E266" s="40" t="s">
        <v>19</v>
      </c>
      <c r="F266" s="59">
        <v>78.9</v>
      </c>
    </row>
    <row r="267">
      <c r="A267" s="40" t="s">
        <v>4</v>
      </c>
      <c r="B267" s="39" t="s">
        <v>401</v>
      </c>
      <c r="C267" s="60">
        <v>2019.0</v>
      </c>
      <c r="D267" s="40" t="s">
        <v>4</v>
      </c>
      <c r="E267" s="40" t="s">
        <v>19</v>
      </c>
      <c r="F267" s="59">
        <v>56.4</v>
      </c>
    </row>
    <row r="268">
      <c r="A268" s="39" t="s">
        <v>5</v>
      </c>
      <c r="B268" s="39" t="s">
        <v>402</v>
      </c>
      <c r="C268" s="60">
        <v>2019.0</v>
      </c>
      <c r="D268" s="40" t="s">
        <v>4</v>
      </c>
      <c r="E268" s="40" t="s">
        <v>19</v>
      </c>
      <c r="F268" s="59">
        <v>66.4</v>
      </c>
    </row>
    <row r="269">
      <c r="A269" s="39" t="s">
        <v>6</v>
      </c>
      <c r="B269" s="39" t="s">
        <v>403</v>
      </c>
      <c r="C269" s="60">
        <v>2019.0</v>
      </c>
      <c r="D269" s="40" t="s">
        <v>4</v>
      </c>
      <c r="E269" s="40" t="s">
        <v>19</v>
      </c>
      <c r="F269" s="59">
        <v>48.2</v>
      </c>
    </row>
    <row r="270">
      <c r="A270" s="39" t="s">
        <v>7</v>
      </c>
      <c r="B270" s="39" t="s">
        <v>404</v>
      </c>
      <c r="C270" s="60">
        <v>2019.0</v>
      </c>
      <c r="D270" s="40" t="s">
        <v>4</v>
      </c>
      <c r="E270" s="40" t="s">
        <v>19</v>
      </c>
      <c r="F270" s="59">
        <v>61.0</v>
      </c>
    </row>
    <row r="271">
      <c r="A271" s="39" t="s">
        <v>8</v>
      </c>
      <c r="B271" s="39" t="s">
        <v>408</v>
      </c>
      <c r="C271" s="60">
        <v>2019.0</v>
      </c>
      <c r="D271" s="40" t="s">
        <v>4</v>
      </c>
      <c r="E271" s="40" t="s">
        <v>19</v>
      </c>
      <c r="F271" s="59">
        <v>57.1</v>
      </c>
    </row>
    <row r="272">
      <c r="A272" s="39" t="s">
        <v>9</v>
      </c>
      <c r="B272" s="39" t="s">
        <v>409</v>
      </c>
      <c r="C272" s="60">
        <v>2019.0</v>
      </c>
      <c r="D272" s="40" t="s">
        <v>4</v>
      </c>
      <c r="E272" s="40" t="s">
        <v>19</v>
      </c>
      <c r="F272" s="59">
        <v>77.8</v>
      </c>
    </row>
    <row r="273">
      <c r="A273" s="39" t="s">
        <v>10</v>
      </c>
      <c r="B273" s="39" t="s">
        <v>407</v>
      </c>
      <c r="C273" s="60">
        <v>2019.0</v>
      </c>
      <c r="D273" s="40" t="s">
        <v>4</v>
      </c>
      <c r="E273" s="40" t="s">
        <v>19</v>
      </c>
      <c r="F273" s="59">
        <v>68.8</v>
      </c>
    </row>
    <row r="274">
      <c r="A274" s="39" t="s">
        <v>11</v>
      </c>
      <c r="B274" s="39" t="s">
        <v>406</v>
      </c>
      <c r="C274" s="60">
        <v>2019.0</v>
      </c>
      <c r="D274" s="40" t="s">
        <v>4</v>
      </c>
      <c r="E274" s="40" t="s">
        <v>19</v>
      </c>
      <c r="F274" s="59">
        <v>80.8</v>
      </c>
    </row>
    <row r="275">
      <c r="A275" s="39" t="s">
        <v>12</v>
      </c>
      <c r="B275" s="39" t="s">
        <v>405</v>
      </c>
      <c r="C275" s="60">
        <v>2019.0</v>
      </c>
      <c r="D275" s="40" t="s">
        <v>4</v>
      </c>
      <c r="E275" s="40" t="s">
        <v>19</v>
      </c>
      <c r="F275" s="59">
        <v>89.2</v>
      </c>
    </row>
    <row r="276">
      <c r="A276" s="39" t="s">
        <v>13</v>
      </c>
      <c r="B276" s="39" t="s">
        <v>410</v>
      </c>
      <c r="C276" s="60">
        <v>2019.0</v>
      </c>
      <c r="D276" s="40" t="s">
        <v>4</v>
      </c>
      <c r="E276" s="40" t="s">
        <v>19</v>
      </c>
      <c r="F276" s="59">
        <v>64.7</v>
      </c>
    </row>
    <row r="277">
      <c r="A277" s="39" t="s">
        <v>14</v>
      </c>
      <c r="B277" s="39" t="s">
        <v>412</v>
      </c>
      <c r="C277" s="60">
        <v>2019.0</v>
      </c>
      <c r="D277" s="40" t="s">
        <v>4</v>
      </c>
      <c r="E277" s="40" t="s">
        <v>19</v>
      </c>
      <c r="F277" s="59">
        <v>88.8</v>
      </c>
    </row>
    <row r="278">
      <c r="A278" s="39" t="s">
        <v>15</v>
      </c>
      <c r="B278" s="39" t="s">
        <v>411</v>
      </c>
      <c r="C278" s="60">
        <v>2019.0</v>
      </c>
      <c r="D278" s="40" t="s">
        <v>4</v>
      </c>
      <c r="E278" s="40" t="s">
        <v>19</v>
      </c>
      <c r="F278" s="59">
        <v>84.7</v>
      </c>
    </row>
    <row r="279">
      <c r="A279" s="39" t="s">
        <v>16</v>
      </c>
      <c r="B279" s="39" t="s">
        <v>413</v>
      </c>
      <c r="C279" s="60">
        <v>2019.0</v>
      </c>
      <c r="D279" s="40" t="s">
        <v>4</v>
      </c>
      <c r="E279" s="40" t="s">
        <v>19</v>
      </c>
      <c r="F279" s="59">
        <v>65.5</v>
      </c>
    </row>
    <row r="280">
      <c r="A280" s="39" t="s">
        <v>17</v>
      </c>
      <c r="B280" s="39" t="s">
        <v>414</v>
      </c>
      <c r="C280" s="60">
        <v>2019.0</v>
      </c>
      <c r="D280" s="40" t="s">
        <v>4</v>
      </c>
      <c r="E280" s="40" t="s">
        <v>19</v>
      </c>
      <c r="F280" s="59">
        <v>77.7</v>
      </c>
    </row>
    <row r="281">
      <c r="A281" s="39" t="s">
        <v>18</v>
      </c>
      <c r="B281" s="39" t="s">
        <v>415</v>
      </c>
      <c r="C281" s="60">
        <v>2019.0</v>
      </c>
      <c r="D281" s="40" t="s">
        <v>4</v>
      </c>
      <c r="E281" s="40" t="s">
        <v>19</v>
      </c>
      <c r="F281" s="59">
        <v>88.8</v>
      </c>
    </row>
    <row r="282">
      <c r="A282" s="39" t="s">
        <v>19</v>
      </c>
      <c r="B282" s="39" t="s">
        <v>416</v>
      </c>
      <c r="C282" s="60">
        <v>2019.0</v>
      </c>
      <c r="D282" s="40" t="s">
        <v>4</v>
      </c>
      <c r="E282" s="40" t="s">
        <v>19</v>
      </c>
      <c r="F282" s="59">
        <v>80.2</v>
      </c>
    </row>
    <row r="283">
      <c r="A283" s="39" t="s">
        <v>20</v>
      </c>
      <c r="B283" s="39" t="s">
        <v>417</v>
      </c>
      <c r="C283" s="60">
        <v>2019.0</v>
      </c>
      <c r="D283" s="40" t="s">
        <v>4</v>
      </c>
      <c r="E283" s="40" t="s">
        <v>19</v>
      </c>
      <c r="F283" s="59">
        <v>88.5</v>
      </c>
    </row>
    <row r="284">
      <c r="A284" s="39" t="s">
        <v>21</v>
      </c>
      <c r="B284" s="39" t="s">
        <v>419</v>
      </c>
      <c r="C284" s="60">
        <v>2019.0</v>
      </c>
      <c r="D284" s="40" t="s">
        <v>4</v>
      </c>
      <c r="E284" s="40" t="s">
        <v>19</v>
      </c>
      <c r="F284" s="59">
        <v>60.5</v>
      </c>
    </row>
    <row r="285">
      <c r="A285" s="39" t="s">
        <v>22</v>
      </c>
      <c r="B285" s="39" t="s">
        <v>420</v>
      </c>
      <c r="C285" s="60">
        <v>2019.0</v>
      </c>
      <c r="D285" s="40" t="s">
        <v>4</v>
      </c>
      <c r="E285" s="40" t="s">
        <v>19</v>
      </c>
      <c r="F285" s="59">
        <v>81.7</v>
      </c>
    </row>
    <row r="286">
      <c r="A286" s="39" t="s">
        <v>23</v>
      </c>
      <c r="B286" s="39" t="s">
        <v>421</v>
      </c>
      <c r="C286" s="60">
        <v>2019.0</v>
      </c>
      <c r="D286" s="40" t="s">
        <v>4</v>
      </c>
      <c r="E286" s="40" t="s">
        <v>19</v>
      </c>
      <c r="F286" s="59">
        <v>71.2</v>
      </c>
    </row>
    <row r="287">
      <c r="A287" s="39" t="s">
        <v>24</v>
      </c>
      <c r="B287" s="39" t="s">
        <v>422</v>
      </c>
      <c r="C287" s="60">
        <v>2019.0</v>
      </c>
      <c r="D287" s="40" t="s">
        <v>4</v>
      </c>
      <c r="E287" s="40" t="s">
        <v>19</v>
      </c>
      <c r="F287" s="59">
        <v>87.7</v>
      </c>
    </row>
    <row r="288">
      <c r="A288" s="39" t="s">
        <v>25</v>
      </c>
      <c r="B288" s="39" t="s">
        <v>423</v>
      </c>
      <c r="C288" s="60">
        <v>2019.0</v>
      </c>
      <c r="D288" s="40" t="s">
        <v>4</v>
      </c>
      <c r="E288" s="40" t="s">
        <v>19</v>
      </c>
      <c r="F288" s="59">
        <v>62.0</v>
      </c>
    </row>
    <row r="289">
      <c r="A289" s="39" t="s">
        <v>26</v>
      </c>
      <c r="B289" s="39" t="s">
        <v>424</v>
      </c>
      <c r="C289" s="60">
        <v>2019.0</v>
      </c>
      <c r="D289" s="40" t="s">
        <v>4</v>
      </c>
      <c r="E289" s="40" t="s">
        <v>19</v>
      </c>
      <c r="F289" s="59">
        <v>82.1</v>
      </c>
    </row>
    <row r="290">
      <c r="A290" s="39" t="s">
        <v>27</v>
      </c>
      <c r="B290" s="39" t="s">
        <v>426</v>
      </c>
      <c r="C290" s="60">
        <v>2019.0</v>
      </c>
      <c r="D290" s="40" t="s">
        <v>4</v>
      </c>
      <c r="E290" s="40" t="s">
        <v>19</v>
      </c>
      <c r="F290" s="59">
        <v>77.6</v>
      </c>
    </row>
    <row r="291">
      <c r="A291" s="39" t="s">
        <v>28</v>
      </c>
      <c r="B291" s="39" t="s">
        <v>425</v>
      </c>
      <c r="C291" s="60">
        <v>2019.0</v>
      </c>
      <c r="D291" s="40" t="s">
        <v>4</v>
      </c>
      <c r="E291" s="40" t="s">
        <v>19</v>
      </c>
      <c r="F291" s="59">
        <v>64.6</v>
      </c>
    </row>
    <row r="292">
      <c r="A292" s="39" t="s">
        <v>29</v>
      </c>
      <c r="B292" s="39" t="s">
        <v>427</v>
      </c>
      <c r="C292" s="60">
        <v>2019.0</v>
      </c>
      <c r="D292" s="40" t="s">
        <v>4</v>
      </c>
      <c r="E292" s="40" t="s">
        <v>19</v>
      </c>
      <c r="F292" s="59">
        <v>68.3</v>
      </c>
    </row>
    <row r="293">
      <c r="A293" s="39" t="s">
        <v>30</v>
      </c>
      <c r="B293" s="39" t="s">
        <v>428</v>
      </c>
      <c r="C293" s="60">
        <v>2019.0</v>
      </c>
      <c r="D293" s="40" t="s">
        <v>4</v>
      </c>
      <c r="E293" s="40" t="s">
        <v>19</v>
      </c>
      <c r="F293" s="59">
        <v>90.2</v>
      </c>
    </row>
    <row r="294">
      <c r="A294" s="39" t="s">
        <v>31</v>
      </c>
      <c r="B294" s="39" t="s">
        <v>429</v>
      </c>
      <c r="C294" s="60">
        <v>2019.0</v>
      </c>
      <c r="D294" s="40" t="s">
        <v>4</v>
      </c>
      <c r="E294" s="40" t="s">
        <v>19</v>
      </c>
      <c r="F294" s="59">
        <v>83.1</v>
      </c>
    </row>
    <row r="295">
      <c r="A295" s="39" t="s">
        <v>32</v>
      </c>
      <c r="B295" s="39" t="s">
        <v>430</v>
      </c>
      <c r="C295" s="60">
        <v>2019.0</v>
      </c>
      <c r="D295" s="40" t="s">
        <v>4</v>
      </c>
      <c r="E295" s="40" t="s">
        <v>19</v>
      </c>
      <c r="F295" s="59">
        <v>69.4</v>
      </c>
    </row>
    <row r="296">
      <c r="A296" s="39" t="s">
        <v>33</v>
      </c>
      <c r="B296" s="39" t="s">
        <v>431</v>
      </c>
      <c r="C296" s="60">
        <v>2019.0</v>
      </c>
      <c r="D296" s="40" t="s">
        <v>4</v>
      </c>
      <c r="E296" s="40" t="s">
        <v>19</v>
      </c>
      <c r="F296" s="59">
        <v>87.6</v>
      </c>
    </row>
    <row r="297">
      <c r="A297" s="39" t="s">
        <v>34</v>
      </c>
      <c r="B297" s="39" t="s">
        <v>432</v>
      </c>
      <c r="C297" s="60">
        <v>2019.0</v>
      </c>
      <c r="D297" s="40" t="s">
        <v>4</v>
      </c>
      <c r="E297" s="40" t="s">
        <v>19</v>
      </c>
      <c r="F297" s="59">
        <v>37.5</v>
      </c>
    </row>
    <row r="298">
      <c r="A298" s="39" t="s">
        <v>35</v>
      </c>
      <c r="B298" s="39" t="s">
        <v>433</v>
      </c>
      <c r="C298" s="60">
        <v>2019.0</v>
      </c>
      <c r="D298" s="40" t="s">
        <v>4</v>
      </c>
      <c r="E298" s="40" t="s">
        <v>19</v>
      </c>
      <c r="F298" s="59">
        <v>80.6</v>
      </c>
    </row>
    <row r="299">
      <c r="A299" s="40" t="s">
        <v>3</v>
      </c>
      <c r="B299" s="39" t="s">
        <v>418</v>
      </c>
      <c r="C299" s="60">
        <v>2020.0</v>
      </c>
      <c r="D299" s="40" t="s">
        <v>4</v>
      </c>
      <c r="E299" s="40" t="s">
        <v>19</v>
      </c>
      <c r="F299" s="61">
        <v>78.6</v>
      </c>
    </row>
    <row r="300">
      <c r="A300" s="40" t="s">
        <v>4</v>
      </c>
      <c r="B300" s="39" t="s">
        <v>401</v>
      </c>
      <c r="C300" s="60">
        <v>2020.0</v>
      </c>
      <c r="D300" s="40" t="s">
        <v>4</v>
      </c>
      <c r="E300" s="40" t="s">
        <v>19</v>
      </c>
      <c r="F300" s="62">
        <v>54.6</v>
      </c>
    </row>
    <row r="301">
      <c r="A301" s="39" t="s">
        <v>5</v>
      </c>
      <c r="B301" s="39" t="s">
        <v>402</v>
      </c>
      <c r="C301" s="60">
        <v>2020.0</v>
      </c>
      <c r="D301" s="40" t="s">
        <v>4</v>
      </c>
      <c r="E301" s="40" t="s">
        <v>19</v>
      </c>
      <c r="F301" s="62">
        <v>64.2</v>
      </c>
    </row>
    <row r="302">
      <c r="A302" s="39" t="s">
        <v>6</v>
      </c>
      <c r="B302" s="39" t="s">
        <v>403</v>
      </c>
      <c r="C302" s="60">
        <v>2020.0</v>
      </c>
      <c r="D302" s="40" t="s">
        <v>4</v>
      </c>
      <c r="E302" s="40" t="s">
        <v>19</v>
      </c>
      <c r="F302" s="62">
        <v>35.7</v>
      </c>
    </row>
    <row r="303">
      <c r="A303" s="39" t="s">
        <v>7</v>
      </c>
      <c r="B303" s="39" t="s">
        <v>404</v>
      </c>
      <c r="C303" s="60">
        <v>2020.0</v>
      </c>
      <c r="D303" s="40" t="s">
        <v>4</v>
      </c>
      <c r="E303" s="40" t="s">
        <v>19</v>
      </c>
      <c r="F303" s="62">
        <v>56.1</v>
      </c>
    </row>
    <row r="304">
      <c r="A304" s="39" t="s">
        <v>8</v>
      </c>
      <c r="B304" s="39" t="s">
        <v>408</v>
      </c>
      <c r="C304" s="60">
        <v>2020.0</v>
      </c>
      <c r="D304" s="40" t="s">
        <v>4</v>
      </c>
      <c r="E304" s="40" t="s">
        <v>19</v>
      </c>
      <c r="F304" s="62">
        <v>53.0</v>
      </c>
    </row>
    <row r="305">
      <c r="A305" s="39" t="s">
        <v>9</v>
      </c>
      <c r="B305" s="39" t="s">
        <v>409</v>
      </c>
      <c r="C305" s="60">
        <v>2020.0</v>
      </c>
      <c r="D305" s="40" t="s">
        <v>4</v>
      </c>
      <c r="E305" s="40" t="s">
        <v>19</v>
      </c>
      <c r="F305" s="62">
        <v>73.3</v>
      </c>
    </row>
    <row r="306">
      <c r="A306" s="39" t="s">
        <v>10</v>
      </c>
      <c r="B306" s="39" t="s">
        <v>407</v>
      </c>
      <c r="C306" s="60">
        <v>2020.0</v>
      </c>
      <c r="D306" s="40" t="s">
        <v>4</v>
      </c>
      <c r="E306" s="40" t="s">
        <v>19</v>
      </c>
      <c r="F306" s="62">
        <v>67.0</v>
      </c>
    </row>
    <row r="307">
      <c r="A307" s="39" t="s">
        <v>11</v>
      </c>
      <c r="B307" s="39" t="s">
        <v>406</v>
      </c>
      <c r="C307" s="60">
        <v>2020.0</v>
      </c>
      <c r="D307" s="40" t="s">
        <v>4</v>
      </c>
      <c r="E307" s="40" t="s">
        <v>19</v>
      </c>
      <c r="F307" s="62">
        <v>75.7</v>
      </c>
    </row>
    <row r="308">
      <c r="A308" s="39" t="s">
        <v>12</v>
      </c>
      <c r="B308" s="39" t="s">
        <v>405</v>
      </c>
      <c r="C308" s="60">
        <v>2020.0</v>
      </c>
      <c r="D308" s="40" t="s">
        <v>4</v>
      </c>
      <c r="E308" s="40" t="s">
        <v>19</v>
      </c>
      <c r="F308" s="62">
        <v>85.8</v>
      </c>
    </row>
    <row r="309">
      <c r="A309" s="39" t="s">
        <v>13</v>
      </c>
      <c r="B309" s="39" t="s">
        <v>410</v>
      </c>
      <c r="C309" s="60">
        <v>2020.0</v>
      </c>
      <c r="D309" s="40" t="s">
        <v>4</v>
      </c>
      <c r="E309" s="40" t="s">
        <v>19</v>
      </c>
      <c r="F309" s="62">
        <v>54.3</v>
      </c>
    </row>
    <row r="310">
      <c r="A310" s="39" t="s">
        <v>14</v>
      </c>
      <c r="B310" s="39" t="s">
        <v>412</v>
      </c>
      <c r="C310" s="60">
        <v>2020.0</v>
      </c>
      <c r="D310" s="40" t="s">
        <v>4</v>
      </c>
      <c r="E310" s="40" t="s">
        <v>19</v>
      </c>
      <c r="F310" s="62">
        <v>84.2</v>
      </c>
    </row>
    <row r="311">
      <c r="A311" s="39" t="s">
        <v>15</v>
      </c>
      <c r="B311" s="39" t="s">
        <v>411</v>
      </c>
      <c r="C311" s="60">
        <v>2020.0</v>
      </c>
      <c r="D311" s="40" t="s">
        <v>4</v>
      </c>
      <c r="E311" s="40" t="s">
        <v>19</v>
      </c>
      <c r="F311" s="62">
        <v>88.5</v>
      </c>
    </row>
    <row r="312">
      <c r="A312" s="39" t="s">
        <v>16</v>
      </c>
      <c r="B312" s="39" t="s">
        <v>413</v>
      </c>
      <c r="C312" s="60">
        <v>2020.0</v>
      </c>
      <c r="D312" s="40" t="s">
        <v>4</v>
      </c>
      <c r="E312" s="40" t="s">
        <v>19</v>
      </c>
      <c r="F312" s="62">
        <v>66.1</v>
      </c>
    </row>
    <row r="313">
      <c r="A313" s="39" t="s">
        <v>17</v>
      </c>
      <c r="B313" s="39" t="s">
        <v>414</v>
      </c>
      <c r="C313" s="60">
        <v>2020.0</v>
      </c>
      <c r="D313" s="40" t="s">
        <v>4</v>
      </c>
      <c r="E313" s="40" t="s">
        <v>19</v>
      </c>
      <c r="F313" s="62">
        <v>83.1</v>
      </c>
    </row>
    <row r="314">
      <c r="A314" s="39" t="s">
        <v>18</v>
      </c>
      <c r="B314" s="39" t="s">
        <v>415</v>
      </c>
      <c r="C314" s="60">
        <v>2020.0</v>
      </c>
      <c r="D314" s="40" t="s">
        <v>4</v>
      </c>
      <c r="E314" s="40" t="s">
        <v>19</v>
      </c>
      <c r="F314" s="62">
        <v>92.4</v>
      </c>
    </row>
    <row r="315">
      <c r="A315" s="39" t="s">
        <v>19</v>
      </c>
      <c r="B315" s="39" t="s">
        <v>416</v>
      </c>
      <c r="C315" s="60">
        <v>2020.0</v>
      </c>
      <c r="D315" s="40" t="s">
        <v>4</v>
      </c>
      <c r="E315" s="40" t="s">
        <v>19</v>
      </c>
      <c r="F315" s="62">
        <v>83.0</v>
      </c>
    </row>
    <row r="316">
      <c r="A316" s="39" t="s">
        <v>20</v>
      </c>
      <c r="B316" s="39" t="s">
        <v>417</v>
      </c>
      <c r="C316" s="60">
        <v>2020.0</v>
      </c>
      <c r="D316" s="40" t="s">
        <v>4</v>
      </c>
      <c r="E316" s="40" t="s">
        <v>19</v>
      </c>
      <c r="F316" s="62">
        <v>87.3</v>
      </c>
    </row>
    <row r="317">
      <c r="A317" s="39" t="s">
        <v>21</v>
      </c>
      <c r="B317" s="39" t="s">
        <v>419</v>
      </c>
      <c r="C317" s="60">
        <v>2020.0</v>
      </c>
      <c r="D317" s="40" t="s">
        <v>4</v>
      </c>
      <c r="E317" s="40" t="s">
        <v>19</v>
      </c>
      <c r="F317" s="62">
        <v>52.4</v>
      </c>
    </row>
    <row r="318">
      <c r="A318" s="39" t="s">
        <v>22</v>
      </c>
      <c r="B318" s="39" t="s">
        <v>420</v>
      </c>
      <c r="C318" s="60">
        <v>2020.0</v>
      </c>
      <c r="D318" s="40" t="s">
        <v>4</v>
      </c>
      <c r="E318" s="40" t="s">
        <v>19</v>
      </c>
      <c r="F318" s="62">
        <v>71.9</v>
      </c>
    </row>
    <row r="319">
      <c r="A319" s="39" t="s">
        <v>23</v>
      </c>
      <c r="B319" s="39" t="s">
        <v>421</v>
      </c>
      <c r="C319" s="60">
        <v>2020.0</v>
      </c>
      <c r="D319" s="40" t="s">
        <v>4</v>
      </c>
      <c r="E319" s="40" t="s">
        <v>19</v>
      </c>
      <c r="F319" s="62">
        <v>75.3</v>
      </c>
    </row>
    <row r="320">
      <c r="A320" s="39" t="s">
        <v>24</v>
      </c>
      <c r="B320" s="39" t="s">
        <v>422</v>
      </c>
      <c r="C320" s="60">
        <v>2020.0</v>
      </c>
      <c r="D320" s="40" t="s">
        <v>4</v>
      </c>
      <c r="E320" s="40" t="s">
        <v>19</v>
      </c>
      <c r="F320" s="62">
        <v>87.5</v>
      </c>
    </row>
    <row r="321">
      <c r="A321" s="39" t="s">
        <v>25</v>
      </c>
      <c r="B321" s="39" t="s">
        <v>423</v>
      </c>
      <c r="C321" s="60">
        <v>2020.0</v>
      </c>
      <c r="D321" s="40" t="s">
        <v>4</v>
      </c>
      <c r="E321" s="40" t="s">
        <v>19</v>
      </c>
      <c r="F321" s="62">
        <v>48.9</v>
      </c>
    </row>
    <row r="322">
      <c r="A322" s="39" t="s">
        <v>26</v>
      </c>
      <c r="B322" s="39" t="s">
        <v>424</v>
      </c>
      <c r="C322" s="60">
        <v>2020.0</v>
      </c>
      <c r="D322" s="40" t="s">
        <v>4</v>
      </c>
      <c r="E322" s="40" t="s">
        <v>19</v>
      </c>
      <c r="F322" s="62">
        <v>83.1</v>
      </c>
    </row>
    <row r="323">
      <c r="A323" s="39" t="s">
        <v>27</v>
      </c>
      <c r="B323" s="39" t="s">
        <v>426</v>
      </c>
      <c r="C323" s="60">
        <v>2020.0</v>
      </c>
      <c r="D323" s="40" t="s">
        <v>4</v>
      </c>
      <c r="E323" s="40" t="s">
        <v>19</v>
      </c>
      <c r="F323" s="62">
        <v>80.2</v>
      </c>
    </row>
    <row r="324">
      <c r="A324" s="39" t="s">
        <v>28</v>
      </c>
      <c r="B324" s="39" t="s">
        <v>425</v>
      </c>
      <c r="C324" s="60">
        <v>2020.0</v>
      </c>
      <c r="D324" s="40" t="s">
        <v>4</v>
      </c>
      <c r="E324" s="40" t="s">
        <v>19</v>
      </c>
      <c r="F324" s="62">
        <v>67.4</v>
      </c>
    </row>
    <row r="325">
      <c r="A325" s="39" t="s">
        <v>29</v>
      </c>
      <c r="B325" s="39" t="s">
        <v>427</v>
      </c>
      <c r="C325" s="60">
        <v>2020.0</v>
      </c>
      <c r="D325" s="40" t="s">
        <v>4</v>
      </c>
      <c r="E325" s="40" t="s">
        <v>19</v>
      </c>
      <c r="F325" s="62">
        <v>68.4</v>
      </c>
    </row>
    <row r="326">
      <c r="A326" s="39" t="s">
        <v>30</v>
      </c>
      <c r="B326" s="39" t="s">
        <v>428</v>
      </c>
      <c r="C326" s="60">
        <v>2020.0</v>
      </c>
      <c r="D326" s="40" t="s">
        <v>4</v>
      </c>
      <c r="E326" s="40" t="s">
        <v>19</v>
      </c>
      <c r="F326" s="62">
        <v>90.1</v>
      </c>
    </row>
    <row r="327">
      <c r="A327" s="39" t="s">
        <v>31</v>
      </c>
      <c r="B327" s="39" t="s">
        <v>429</v>
      </c>
      <c r="C327" s="60">
        <v>2020.0</v>
      </c>
      <c r="D327" s="40" t="s">
        <v>4</v>
      </c>
      <c r="E327" s="40" t="s">
        <v>19</v>
      </c>
      <c r="F327" s="62">
        <v>79.8</v>
      </c>
    </row>
    <row r="328">
      <c r="A328" s="39" t="s">
        <v>32</v>
      </c>
      <c r="B328" s="39" t="s">
        <v>430</v>
      </c>
      <c r="C328" s="60">
        <v>2020.0</v>
      </c>
      <c r="D328" s="40" t="s">
        <v>4</v>
      </c>
      <c r="E328" s="40" t="s">
        <v>19</v>
      </c>
      <c r="F328" s="62">
        <v>67.7</v>
      </c>
    </row>
    <row r="329">
      <c r="A329" s="39" t="s">
        <v>33</v>
      </c>
      <c r="B329" s="39" t="s">
        <v>431</v>
      </c>
      <c r="C329" s="60">
        <v>2020.0</v>
      </c>
      <c r="D329" s="40" t="s">
        <v>4</v>
      </c>
      <c r="E329" s="40" t="s">
        <v>19</v>
      </c>
      <c r="F329" s="62">
        <v>86.1</v>
      </c>
    </row>
    <row r="330">
      <c r="A330" s="39" t="s">
        <v>34</v>
      </c>
      <c r="B330" s="39" t="s">
        <v>432</v>
      </c>
      <c r="C330" s="60">
        <v>2020.0</v>
      </c>
      <c r="D330" s="40" t="s">
        <v>4</v>
      </c>
      <c r="E330" s="40" t="s">
        <v>19</v>
      </c>
      <c r="F330" s="62">
        <v>26.6</v>
      </c>
    </row>
    <row r="331">
      <c r="A331" s="39" t="s">
        <v>35</v>
      </c>
      <c r="B331" s="39" t="s">
        <v>433</v>
      </c>
      <c r="C331" s="60">
        <v>2020.0</v>
      </c>
      <c r="D331" s="40" t="s">
        <v>4</v>
      </c>
      <c r="E331" s="40" t="s">
        <v>19</v>
      </c>
      <c r="F331" s="62">
        <v>84.8</v>
      </c>
    </row>
    <row r="332">
      <c r="A332" s="40" t="s">
        <v>3</v>
      </c>
      <c r="B332" s="39" t="s">
        <v>418</v>
      </c>
      <c r="C332" s="60">
        <v>2021.0</v>
      </c>
      <c r="D332" s="40" t="s">
        <v>4</v>
      </c>
      <c r="E332" s="40" t="s">
        <v>19</v>
      </c>
      <c r="F332" s="63">
        <v>75.6</v>
      </c>
    </row>
    <row r="333">
      <c r="A333" s="40" t="s">
        <v>4</v>
      </c>
      <c r="B333" s="39" t="s">
        <v>401</v>
      </c>
      <c r="C333" s="60">
        <v>2021.0</v>
      </c>
      <c r="D333" s="40" t="s">
        <v>4</v>
      </c>
      <c r="E333" s="40" t="s">
        <v>19</v>
      </c>
      <c r="F333" s="64">
        <v>51.5</v>
      </c>
    </row>
    <row r="334">
      <c r="A334" s="39" t="s">
        <v>5</v>
      </c>
      <c r="B334" s="39" t="s">
        <v>402</v>
      </c>
      <c r="C334" s="60">
        <v>2021.0</v>
      </c>
      <c r="D334" s="40" t="s">
        <v>4</v>
      </c>
      <c r="E334" s="40" t="s">
        <v>19</v>
      </c>
      <c r="F334" s="64">
        <v>68.1</v>
      </c>
    </row>
    <row r="335">
      <c r="A335" s="39" t="s">
        <v>6</v>
      </c>
      <c r="B335" s="39" t="s">
        <v>403</v>
      </c>
      <c r="C335" s="60">
        <v>2021.0</v>
      </c>
      <c r="D335" s="40" t="s">
        <v>4</v>
      </c>
      <c r="E335" s="40" t="s">
        <v>19</v>
      </c>
      <c r="F335" s="64">
        <v>34.3</v>
      </c>
    </row>
    <row r="336">
      <c r="A336" s="39" t="s">
        <v>7</v>
      </c>
      <c r="B336" s="39" t="s">
        <v>404</v>
      </c>
      <c r="C336" s="60">
        <v>2021.0</v>
      </c>
      <c r="D336" s="40" t="s">
        <v>4</v>
      </c>
      <c r="E336" s="40" t="s">
        <v>19</v>
      </c>
      <c r="F336" s="64">
        <v>53.2</v>
      </c>
    </row>
    <row r="337">
      <c r="A337" s="39" t="s">
        <v>8</v>
      </c>
      <c r="B337" s="39" t="s">
        <v>408</v>
      </c>
      <c r="C337" s="60">
        <v>2021.0</v>
      </c>
      <c r="D337" s="40" t="s">
        <v>4</v>
      </c>
      <c r="E337" s="40" t="s">
        <v>19</v>
      </c>
      <c r="F337" s="64">
        <v>53.4</v>
      </c>
    </row>
    <row r="338">
      <c r="A338" s="39" t="s">
        <v>9</v>
      </c>
      <c r="B338" s="39" t="s">
        <v>409</v>
      </c>
      <c r="C338" s="60">
        <v>2021.0</v>
      </c>
      <c r="D338" s="40" t="s">
        <v>4</v>
      </c>
      <c r="E338" s="40" t="s">
        <v>19</v>
      </c>
      <c r="F338" s="64">
        <v>72.5</v>
      </c>
    </row>
    <row r="339">
      <c r="A339" s="39" t="s">
        <v>10</v>
      </c>
      <c r="B339" s="39" t="s">
        <v>407</v>
      </c>
      <c r="C339" s="60">
        <v>2021.0</v>
      </c>
      <c r="D339" s="40" t="s">
        <v>4</v>
      </c>
      <c r="E339" s="40" t="s">
        <v>19</v>
      </c>
      <c r="F339" s="64">
        <v>66.7</v>
      </c>
    </row>
    <row r="340">
      <c r="A340" s="39" t="s">
        <v>11</v>
      </c>
      <c r="B340" s="39" t="s">
        <v>406</v>
      </c>
      <c r="C340" s="60">
        <v>2021.0</v>
      </c>
      <c r="D340" s="40" t="s">
        <v>4</v>
      </c>
      <c r="E340" s="40" t="s">
        <v>19</v>
      </c>
      <c r="F340" s="64">
        <v>73.6</v>
      </c>
    </row>
    <row r="341">
      <c r="A341" s="39" t="s">
        <v>12</v>
      </c>
      <c r="B341" s="39" t="s">
        <v>405</v>
      </c>
      <c r="C341" s="60">
        <v>2021.0</v>
      </c>
      <c r="D341" s="40" t="s">
        <v>4</v>
      </c>
      <c r="E341" s="40" t="s">
        <v>19</v>
      </c>
      <c r="F341" s="64">
        <v>85.3</v>
      </c>
    </row>
    <row r="342">
      <c r="A342" s="39" t="s">
        <v>13</v>
      </c>
      <c r="B342" s="39" t="s">
        <v>410</v>
      </c>
      <c r="C342" s="60">
        <v>2021.0</v>
      </c>
      <c r="D342" s="40" t="s">
        <v>4</v>
      </c>
      <c r="E342" s="40" t="s">
        <v>19</v>
      </c>
      <c r="F342" s="64">
        <v>59.3</v>
      </c>
    </row>
    <row r="343">
      <c r="A343" s="39" t="s">
        <v>14</v>
      </c>
      <c r="B343" s="39" t="s">
        <v>412</v>
      </c>
      <c r="C343" s="60">
        <v>2021.0</v>
      </c>
      <c r="D343" s="40" t="s">
        <v>4</v>
      </c>
      <c r="E343" s="40" t="s">
        <v>19</v>
      </c>
      <c r="F343" s="64">
        <v>84.3</v>
      </c>
    </row>
    <row r="344">
      <c r="A344" s="39" t="s">
        <v>15</v>
      </c>
      <c r="B344" s="39" t="s">
        <v>411</v>
      </c>
      <c r="C344" s="60">
        <v>2021.0</v>
      </c>
      <c r="D344" s="40" t="s">
        <v>4</v>
      </c>
      <c r="E344" s="40" t="s">
        <v>19</v>
      </c>
      <c r="F344" s="64">
        <v>77.3</v>
      </c>
    </row>
    <row r="345">
      <c r="A345" s="39" t="s">
        <v>16</v>
      </c>
      <c r="B345" s="39" t="s">
        <v>413</v>
      </c>
      <c r="C345" s="60">
        <v>2021.0</v>
      </c>
      <c r="D345" s="40" t="s">
        <v>4</v>
      </c>
      <c r="E345" s="40" t="s">
        <v>19</v>
      </c>
      <c r="F345" s="64">
        <v>65.0</v>
      </c>
    </row>
    <row r="346">
      <c r="A346" s="39" t="s">
        <v>17</v>
      </c>
      <c r="B346" s="39" t="s">
        <v>414</v>
      </c>
      <c r="C346" s="60">
        <v>2021.0</v>
      </c>
      <c r="D346" s="40" t="s">
        <v>4</v>
      </c>
      <c r="E346" s="40" t="s">
        <v>19</v>
      </c>
      <c r="F346" s="64">
        <v>76.0</v>
      </c>
    </row>
    <row r="347">
      <c r="A347" s="39" t="s">
        <v>18</v>
      </c>
      <c r="B347" s="39" t="s">
        <v>415</v>
      </c>
      <c r="C347" s="60">
        <v>2021.0</v>
      </c>
      <c r="D347" s="40" t="s">
        <v>4</v>
      </c>
      <c r="E347" s="40" t="s">
        <v>19</v>
      </c>
      <c r="F347" s="64">
        <v>91.3</v>
      </c>
    </row>
    <row r="348">
      <c r="A348" s="39" t="s">
        <v>19</v>
      </c>
      <c r="B348" s="39" t="s">
        <v>416</v>
      </c>
      <c r="C348" s="60">
        <v>2021.0</v>
      </c>
      <c r="D348" s="40" t="s">
        <v>4</v>
      </c>
      <c r="E348" s="40" t="s">
        <v>19</v>
      </c>
      <c r="F348" s="64">
        <v>79.5</v>
      </c>
    </row>
    <row r="349">
      <c r="A349" s="39" t="s">
        <v>20</v>
      </c>
      <c r="B349" s="39" t="s">
        <v>417</v>
      </c>
      <c r="C349" s="60">
        <v>2021.0</v>
      </c>
      <c r="D349" s="40" t="s">
        <v>4</v>
      </c>
      <c r="E349" s="40" t="s">
        <v>19</v>
      </c>
      <c r="F349" s="64">
        <v>86.6</v>
      </c>
    </row>
    <row r="350">
      <c r="A350" s="39" t="s">
        <v>21</v>
      </c>
      <c r="B350" s="39" t="s">
        <v>419</v>
      </c>
      <c r="C350" s="60">
        <v>2021.0</v>
      </c>
      <c r="D350" s="40" t="s">
        <v>4</v>
      </c>
      <c r="E350" s="40" t="s">
        <v>19</v>
      </c>
      <c r="F350" s="64">
        <v>52.2</v>
      </c>
    </row>
    <row r="351">
      <c r="A351" s="39" t="s">
        <v>22</v>
      </c>
      <c r="B351" s="39" t="s">
        <v>420</v>
      </c>
      <c r="C351" s="60">
        <v>2021.0</v>
      </c>
      <c r="D351" s="40" t="s">
        <v>4</v>
      </c>
      <c r="E351" s="40" t="s">
        <v>19</v>
      </c>
      <c r="F351" s="64">
        <v>61.2</v>
      </c>
    </row>
    <row r="352">
      <c r="A352" s="39" t="s">
        <v>23</v>
      </c>
      <c r="B352" s="39" t="s">
        <v>421</v>
      </c>
      <c r="C352" s="60">
        <v>2021.0</v>
      </c>
      <c r="D352" s="40" t="s">
        <v>4</v>
      </c>
      <c r="E352" s="40" t="s">
        <v>19</v>
      </c>
      <c r="F352" s="64">
        <v>72.6</v>
      </c>
    </row>
    <row r="353">
      <c r="A353" s="39" t="s">
        <v>24</v>
      </c>
      <c r="B353" s="39" t="s">
        <v>422</v>
      </c>
      <c r="C353" s="60">
        <v>2021.0</v>
      </c>
      <c r="D353" s="40" t="s">
        <v>4</v>
      </c>
      <c r="E353" s="40" t="s">
        <v>19</v>
      </c>
      <c r="F353" s="64">
        <v>85.6</v>
      </c>
    </row>
    <row r="354">
      <c r="A354" s="39" t="s">
        <v>25</v>
      </c>
      <c r="B354" s="39" t="s">
        <v>423</v>
      </c>
      <c r="C354" s="60">
        <v>2021.0</v>
      </c>
      <c r="D354" s="40" t="s">
        <v>4</v>
      </c>
      <c r="E354" s="40" t="s">
        <v>19</v>
      </c>
      <c r="F354" s="64">
        <v>57.7</v>
      </c>
    </row>
    <row r="355">
      <c r="A355" s="39" t="s">
        <v>26</v>
      </c>
      <c r="B355" s="39" t="s">
        <v>424</v>
      </c>
      <c r="C355" s="60">
        <v>2021.0</v>
      </c>
      <c r="D355" s="40" t="s">
        <v>4</v>
      </c>
      <c r="E355" s="40" t="s">
        <v>19</v>
      </c>
      <c r="F355" s="64">
        <v>75.8</v>
      </c>
    </row>
    <row r="356">
      <c r="A356" s="39" t="s">
        <v>27</v>
      </c>
      <c r="B356" s="39" t="s">
        <v>426</v>
      </c>
      <c r="C356" s="60">
        <v>2021.0</v>
      </c>
      <c r="D356" s="40" t="s">
        <v>4</v>
      </c>
      <c r="E356" s="40" t="s">
        <v>19</v>
      </c>
      <c r="F356" s="64">
        <v>81.6</v>
      </c>
    </row>
    <row r="357">
      <c r="A357" s="39" t="s">
        <v>28</v>
      </c>
      <c r="B357" s="39" t="s">
        <v>425</v>
      </c>
      <c r="C357" s="60">
        <v>2021.0</v>
      </c>
      <c r="D357" s="40" t="s">
        <v>4</v>
      </c>
      <c r="E357" s="40" t="s">
        <v>19</v>
      </c>
      <c r="F357" s="64">
        <v>60.3</v>
      </c>
    </row>
    <row r="358">
      <c r="A358" s="39" t="s">
        <v>29</v>
      </c>
      <c r="B358" s="39" t="s">
        <v>427</v>
      </c>
      <c r="C358" s="60">
        <v>2021.0</v>
      </c>
      <c r="D358" s="40" t="s">
        <v>4</v>
      </c>
      <c r="E358" s="40" t="s">
        <v>19</v>
      </c>
      <c r="F358" s="64">
        <v>76.5</v>
      </c>
    </row>
    <row r="359">
      <c r="A359" s="39" t="s">
        <v>30</v>
      </c>
      <c r="B359" s="39" t="s">
        <v>428</v>
      </c>
      <c r="C359" s="60">
        <v>2021.0</v>
      </c>
      <c r="D359" s="40" t="s">
        <v>4</v>
      </c>
      <c r="E359" s="40" t="s">
        <v>19</v>
      </c>
      <c r="F359" s="64">
        <v>84.8</v>
      </c>
    </row>
    <row r="360">
      <c r="A360" s="39" t="s">
        <v>31</v>
      </c>
      <c r="B360" s="39" t="s">
        <v>429</v>
      </c>
      <c r="C360" s="60">
        <v>2021.0</v>
      </c>
      <c r="D360" s="40" t="s">
        <v>4</v>
      </c>
      <c r="E360" s="40" t="s">
        <v>19</v>
      </c>
      <c r="F360" s="64">
        <v>76.2</v>
      </c>
    </row>
    <row r="361">
      <c r="A361" s="39" t="s">
        <v>32</v>
      </c>
      <c r="B361" s="39" t="s">
        <v>430</v>
      </c>
      <c r="C361" s="60">
        <v>2021.0</v>
      </c>
      <c r="D361" s="40" t="s">
        <v>4</v>
      </c>
      <c r="E361" s="40" t="s">
        <v>19</v>
      </c>
      <c r="F361" s="64">
        <v>63.0</v>
      </c>
    </row>
    <row r="362">
      <c r="A362" s="39" t="s">
        <v>33</v>
      </c>
      <c r="B362" s="39" t="s">
        <v>431</v>
      </c>
      <c r="C362" s="60">
        <v>2021.0</v>
      </c>
      <c r="D362" s="40" t="s">
        <v>4</v>
      </c>
      <c r="E362" s="40" t="s">
        <v>19</v>
      </c>
      <c r="F362" s="64">
        <v>82.6</v>
      </c>
    </row>
    <row r="363">
      <c r="A363" s="39" t="s">
        <v>34</v>
      </c>
      <c r="B363" s="39" t="s">
        <v>432</v>
      </c>
      <c r="C363" s="60">
        <v>2021.0</v>
      </c>
      <c r="D363" s="40" t="s">
        <v>4</v>
      </c>
      <c r="E363" s="40" t="s">
        <v>19</v>
      </c>
      <c r="F363" s="64">
        <v>27.2</v>
      </c>
    </row>
    <row r="364">
      <c r="A364" s="39" t="s">
        <v>35</v>
      </c>
      <c r="B364" s="39" t="s">
        <v>433</v>
      </c>
      <c r="C364" s="60">
        <v>2021.0</v>
      </c>
      <c r="D364" s="40" t="s">
        <v>4</v>
      </c>
      <c r="E364" s="40" t="s">
        <v>19</v>
      </c>
      <c r="F364" s="64">
        <v>83.9</v>
      </c>
    </row>
    <row r="365">
      <c r="A365" s="40" t="s">
        <v>4</v>
      </c>
      <c r="B365" s="39" t="s">
        <v>401</v>
      </c>
      <c r="C365" s="60">
        <v>2022.0</v>
      </c>
      <c r="D365" s="40" t="s">
        <v>4</v>
      </c>
      <c r="E365" s="40" t="s">
        <v>19</v>
      </c>
      <c r="F365" s="64">
        <v>54.2</v>
      </c>
    </row>
    <row r="366">
      <c r="A366" s="39" t="s">
        <v>5</v>
      </c>
      <c r="B366" s="39" t="s">
        <v>402</v>
      </c>
      <c r="C366" s="60">
        <v>2022.0</v>
      </c>
      <c r="D366" s="39" t="s">
        <v>4</v>
      </c>
      <c r="E366" s="39" t="s">
        <v>19</v>
      </c>
      <c r="F366" s="64">
        <v>76.1</v>
      </c>
    </row>
    <row r="367">
      <c r="A367" s="39" t="s">
        <v>6</v>
      </c>
      <c r="B367" s="39" t="s">
        <v>403</v>
      </c>
      <c r="C367" s="60">
        <v>2022.0</v>
      </c>
      <c r="D367" s="39" t="s">
        <v>4</v>
      </c>
      <c r="E367" s="39" t="s">
        <v>19</v>
      </c>
      <c r="F367" s="64">
        <v>34.9</v>
      </c>
    </row>
    <row r="368">
      <c r="A368" s="39" t="s">
        <v>7</v>
      </c>
      <c r="B368" s="39" t="s">
        <v>404</v>
      </c>
      <c r="C368" s="60">
        <v>2022.0</v>
      </c>
      <c r="D368" s="39" t="s">
        <v>4</v>
      </c>
      <c r="E368" s="39" t="s">
        <v>19</v>
      </c>
      <c r="F368" s="64">
        <v>54.1</v>
      </c>
    </row>
    <row r="369">
      <c r="A369" s="39" t="s">
        <v>8</v>
      </c>
      <c r="B369" s="39" t="s">
        <v>408</v>
      </c>
      <c r="C369" s="60">
        <v>2022.0</v>
      </c>
      <c r="D369" s="39" t="s">
        <v>4</v>
      </c>
      <c r="E369" s="39" t="s">
        <v>19</v>
      </c>
      <c r="F369" s="64">
        <v>50.4</v>
      </c>
    </row>
    <row r="370">
      <c r="A370" s="39" t="s">
        <v>9</v>
      </c>
      <c r="B370" s="39" t="s">
        <v>409</v>
      </c>
      <c r="C370" s="60">
        <v>2022.0</v>
      </c>
      <c r="D370" s="39" t="s">
        <v>4</v>
      </c>
      <c r="E370" s="39" t="s">
        <v>19</v>
      </c>
      <c r="F370" s="64">
        <v>85.8</v>
      </c>
    </row>
    <row r="371">
      <c r="A371" s="39" t="s">
        <v>10</v>
      </c>
      <c r="B371" s="39" t="s">
        <v>407</v>
      </c>
      <c r="C371" s="60">
        <v>2022.0</v>
      </c>
      <c r="D371" s="39" t="s">
        <v>4</v>
      </c>
      <c r="E371" s="39" t="s">
        <v>19</v>
      </c>
      <c r="F371" s="64">
        <v>72.6</v>
      </c>
    </row>
    <row r="372">
      <c r="A372" s="39" t="s">
        <v>11</v>
      </c>
      <c r="B372" s="39" t="s">
        <v>406</v>
      </c>
      <c r="C372" s="60">
        <v>2022.0</v>
      </c>
      <c r="D372" s="39" t="s">
        <v>4</v>
      </c>
      <c r="E372" s="39" t="s">
        <v>19</v>
      </c>
      <c r="F372" s="64">
        <v>71.6</v>
      </c>
    </row>
    <row r="373">
      <c r="A373" s="39" t="s">
        <v>12</v>
      </c>
      <c r="B373" s="39" t="s">
        <v>405</v>
      </c>
      <c r="C373" s="60">
        <v>2022.0</v>
      </c>
      <c r="D373" s="39" t="s">
        <v>4</v>
      </c>
      <c r="E373" s="39" t="s">
        <v>19</v>
      </c>
      <c r="F373" s="64">
        <v>83.2</v>
      </c>
    </row>
    <row r="374">
      <c r="A374" s="39">
        <v>10.0</v>
      </c>
      <c r="B374" s="39" t="s">
        <v>410</v>
      </c>
      <c r="C374" s="60">
        <v>2022.0</v>
      </c>
      <c r="D374" s="39" t="s">
        <v>4</v>
      </c>
      <c r="E374" s="39" t="s">
        <v>19</v>
      </c>
      <c r="F374" s="64">
        <v>56.0</v>
      </c>
    </row>
    <row r="375">
      <c r="A375" s="39">
        <v>11.0</v>
      </c>
      <c r="B375" s="39" t="s">
        <v>412</v>
      </c>
      <c r="C375" s="60">
        <v>2022.0</v>
      </c>
      <c r="D375" s="39" t="s">
        <v>4</v>
      </c>
      <c r="E375" s="39" t="s">
        <v>19</v>
      </c>
      <c r="F375" s="64">
        <v>87.4</v>
      </c>
    </row>
    <row r="376">
      <c r="A376" s="39">
        <v>12.0</v>
      </c>
      <c r="B376" s="39" t="s">
        <v>411</v>
      </c>
      <c r="C376" s="60">
        <v>2022.0</v>
      </c>
      <c r="D376" s="39" t="s">
        <v>4</v>
      </c>
      <c r="E376" s="39" t="s">
        <v>19</v>
      </c>
      <c r="F376" s="64">
        <v>73.9</v>
      </c>
    </row>
    <row r="377">
      <c r="A377" s="39">
        <v>13.0</v>
      </c>
      <c r="B377" s="39" t="s">
        <v>413</v>
      </c>
      <c r="C377" s="60">
        <v>2022.0</v>
      </c>
      <c r="D377" s="39" t="s">
        <v>4</v>
      </c>
      <c r="E377" s="39" t="s">
        <v>19</v>
      </c>
      <c r="F377" s="64">
        <v>63.8</v>
      </c>
    </row>
    <row r="378">
      <c r="A378" s="39">
        <v>14.0</v>
      </c>
      <c r="B378" s="39" t="s">
        <v>414</v>
      </c>
      <c r="C378" s="60">
        <v>2022.0</v>
      </c>
      <c r="D378" s="39" t="s">
        <v>4</v>
      </c>
      <c r="E378" s="39" t="s">
        <v>19</v>
      </c>
      <c r="F378" s="64">
        <v>79.1</v>
      </c>
    </row>
    <row r="379">
      <c r="A379" s="39">
        <v>15.0</v>
      </c>
      <c r="B379" s="39" t="s">
        <v>415</v>
      </c>
      <c r="C379" s="60">
        <v>2022.0</v>
      </c>
      <c r="D379" s="39" t="s">
        <v>4</v>
      </c>
      <c r="E379" s="39" t="s">
        <v>19</v>
      </c>
      <c r="F379" s="64">
        <v>90.6</v>
      </c>
    </row>
    <row r="380">
      <c r="A380" s="39">
        <v>16.0</v>
      </c>
      <c r="B380" s="39" t="s">
        <v>416</v>
      </c>
      <c r="C380" s="60">
        <v>2022.0</v>
      </c>
      <c r="D380" s="39" t="s">
        <v>4</v>
      </c>
      <c r="E380" s="39" t="s">
        <v>19</v>
      </c>
      <c r="F380" s="64">
        <v>83.1</v>
      </c>
    </row>
    <row r="381">
      <c r="A381" s="39">
        <v>17.0</v>
      </c>
      <c r="B381" s="39" t="s">
        <v>417</v>
      </c>
      <c r="C381" s="60">
        <v>2022.0</v>
      </c>
      <c r="D381" s="39" t="s">
        <v>4</v>
      </c>
      <c r="E381" s="39" t="s">
        <v>19</v>
      </c>
      <c r="F381" s="64">
        <v>86.8</v>
      </c>
    </row>
    <row r="382">
      <c r="A382" s="39">
        <v>18.0</v>
      </c>
      <c r="B382" s="39" t="s">
        <v>419</v>
      </c>
      <c r="C382" s="60">
        <v>2022.0</v>
      </c>
      <c r="D382" s="39" t="s">
        <v>4</v>
      </c>
      <c r="E382" s="39" t="s">
        <v>19</v>
      </c>
      <c r="F382" s="64">
        <v>53.4</v>
      </c>
    </row>
    <row r="383">
      <c r="A383" s="39">
        <v>19.0</v>
      </c>
      <c r="B383" s="39" t="s">
        <v>420</v>
      </c>
      <c r="C383" s="60">
        <v>2022.0</v>
      </c>
      <c r="D383" s="39" t="s">
        <v>4</v>
      </c>
      <c r="E383" s="39" t="s">
        <v>19</v>
      </c>
      <c r="F383" s="64">
        <v>67.9</v>
      </c>
    </row>
    <row r="384">
      <c r="A384" s="39">
        <v>20.0</v>
      </c>
      <c r="B384" s="39" t="s">
        <v>421</v>
      </c>
      <c r="C384" s="60">
        <v>2022.0</v>
      </c>
      <c r="D384" s="39" t="s">
        <v>4</v>
      </c>
      <c r="E384" s="39" t="s">
        <v>19</v>
      </c>
      <c r="F384" s="64">
        <v>71.2</v>
      </c>
    </row>
    <row r="385">
      <c r="A385" s="39">
        <v>21.0</v>
      </c>
      <c r="B385" s="39" t="s">
        <v>422</v>
      </c>
      <c r="C385" s="60">
        <v>2022.0</v>
      </c>
      <c r="D385" s="39" t="s">
        <v>4</v>
      </c>
      <c r="E385" s="39" t="s">
        <v>19</v>
      </c>
      <c r="F385" s="64">
        <v>78.1</v>
      </c>
    </row>
    <row r="386">
      <c r="A386" s="39">
        <v>22.0</v>
      </c>
      <c r="B386" s="39" t="s">
        <v>423</v>
      </c>
      <c r="C386" s="60">
        <v>2022.0</v>
      </c>
      <c r="D386" s="39" t="s">
        <v>4</v>
      </c>
      <c r="E386" s="39" t="s">
        <v>19</v>
      </c>
      <c r="F386" s="64">
        <v>56.4</v>
      </c>
    </row>
    <row r="387">
      <c r="A387" s="39">
        <v>23.0</v>
      </c>
      <c r="B387" s="39" t="s">
        <v>424</v>
      </c>
      <c r="C387" s="60">
        <v>2022.0</v>
      </c>
      <c r="D387" s="39" t="s">
        <v>4</v>
      </c>
      <c r="E387" s="39" t="s">
        <v>19</v>
      </c>
      <c r="F387" s="64">
        <v>78.3</v>
      </c>
    </row>
    <row r="388">
      <c r="A388" s="39">
        <v>24.0</v>
      </c>
      <c r="B388" s="39" t="s">
        <v>426</v>
      </c>
      <c r="C388" s="60">
        <v>2022.0</v>
      </c>
      <c r="D388" s="39" t="s">
        <v>4</v>
      </c>
      <c r="E388" s="39" t="s">
        <v>19</v>
      </c>
      <c r="F388" s="64">
        <v>74.9</v>
      </c>
    </row>
    <row r="389">
      <c r="A389" s="39">
        <v>25.0</v>
      </c>
      <c r="B389" s="39" t="s">
        <v>425</v>
      </c>
      <c r="C389" s="60">
        <v>2022.0</v>
      </c>
      <c r="D389" s="39" t="s">
        <v>4</v>
      </c>
      <c r="E389" s="39" t="s">
        <v>19</v>
      </c>
      <c r="F389" s="64">
        <v>57.2</v>
      </c>
    </row>
    <row r="390">
      <c r="A390" s="39">
        <v>26.0</v>
      </c>
      <c r="B390" s="39" t="s">
        <v>427</v>
      </c>
      <c r="C390" s="60">
        <v>2022.0</v>
      </c>
      <c r="D390" s="39" t="s">
        <v>4</v>
      </c>
      <c r="E390" s="39" t="s">
        <v>19</v>
      </c>
      <c r="F390" s="64">
        <v>79.6</v>
      </c>
    </row>
    <row r="391">
      <c r="A391" s="39">
        <v>27.0</v>
      </c>
      <c r="B391" s="39" t="s">
        <v>428</v>
      </c>
      <c r="C391" s="60">
        <v>2022.0</v>
      </c>
      <c r="D391" s="39" t="s">
        <v>4</v>
      </c>
      <c r="E391" s="39" t="s">
        <v>19</v>
      </c>
      <c r="F391" s="64">
        <v>85.0</v>
      </c>
    </row>
    <row r="392">
      <c r="A392" s="39">
        <v>28.0</v>
      </c>
      <c r="B392" s="39" t="s">
        <v>429</v>
      </c>
      <c r="C392" s="60">
        <v>2022.0</v>
      </c>
      <c r="D392" s="39" t="s">
        <v>4</v>
      </c>
      <c r="E392" s="39" t="s">
        <v>19</v>
      </c>
      <c r="F392" s="64">
        <v>78.1</v>
      </c>
    </row>
    <row r="393">
      <c r="A393" s="39">
        <v>29.0</v>
      </c>
      <c r="B393" s="39" t="s">
        <v>430</v>
      </c>
      <c r="C393" s="60">
        <v>2022.0</v>
      </c>
      <c r="D393" s="39" t="s">
        <v>4</v>
      </c>
      <c r="E393" s="39" t="s">
        <v>19</v>
      </c>
      <c r="F393" s="64">
        <v>60.2</v>
      </c>
    </row>
    <row r="394">
      <c r="A394" s="39">
        <v>30.0</v>
      </c>
      <c r="B394" s="39" t="s">
        <v>431</v>
      </c>
      <c r="C394" s="60">
        <v>2022.0</v>
      </c>
      <c r="D394" s="39" t="s">
        <v>4</v>
      </c>
      <c r="E394" s="39" t="s">
        <v>19</v>
      </c>
      <c r="F394" s="64">
        <v>80.2</v>
      </c>
    </row>
    <row r="395">
      <c r="A395" s="39">
        <v>31.0</v>
      </c>
      <c r="B395" s="39" t="s">
        <v>432</v>
      </c>
      <c r="C395" s="60">
        <v>2022.0</v>
      </c>
      <c r="D395" s="39" t="s">
        <v>4</v>
      </c>
      <c r="E395" s="39" t="s">
        <v>19</v>
      </c>
      <c r="F395" s="64">
        <v>30.6</v>
      </c>
    </row>
    <row r="396">
      <c r="A396" s="39">
        <v>32.0</v>
      </c>
      <c r="B396" s="39" t="s">
        <v>433</v>
      </c>
      <c r="C396" s="60">
        <v>2022.0</v>
      </c>
      <c r="D396" s="39" t="s">
        <v>4</v>
      </c>
      <c r="E396" s="39" t="s">
        <v>19</v>
      </c>
      <c r="F396" s="64">
        <v>90.9</v>
      </c>
    </row>
    <row r="397">
      <c r="A397" s="40" t="s">
        <v>3</v>
      </c>
      <c r="B397" s="39" t="s">
        <v>418</v>
      </c>
      <c r="C397" s="60">
        <v>2022.0</v>
      </c>
      <c r="D397" s="39" t="s">
        <v>4</v>
      </c>
      <c r="E397" s="39" t="s">
        <v>19</v>
      </c>
      <c r="F397" s="63">
        <v>75.9</v>
      </c>
    </row>
    <row r="398">
      <c r="A398" s="40" t="s">
        <v>4</v>
      </c>
      <c r="B398" s="39" t="s">
        <v>401</v>
      </c>
      <c r="C398" s="39">
        <v>2023.0</v>
      </c>
      <c r="D398" s="39" t="s">
        <v>4</v>
      </c>
      <c r="E398" s="39" t="s">
        <v>19</v>
      </c>
      <c r="F398" s="65">
        <v>49.7</v>
      </c>
    </row>
    <row r="399">
      <c r="A399" s="39" t="s">
        <v>5</v>
      </c>
      <c r="B399" s="39" t="s">
        <v>402</v>
      </c>
      <c r="C399" s="39">
        <v>2023.0</v>
      </c>
      <c r="D399" s="39" t="s">
        <v>4</v>
      </c>
      <c r="E399" s="39" t="s">
        <v>19</v>
      </c>
      <c r="F399" s="66">
        <v>68.5</v>
      </c>
    </row>
    <row r="400">
      <c r="A400" s="39" t="s">
        <v>6</v>
      </c>
      <c r="B400" s="39" t="s">
        <v>403</v>
      </c>
      <c r="C400" s="39">
        <v>2023.0</v>
      </c>
      <c r="D400" s="39" t="s">
        <v>4</v>
      </c>
      <c r="E400" s="39" t="s">
        <v>19</v>
      </c>
      <c r="F400" s="66">
        <v>33.4</v>
      </c>
    </row>
    <row r="401">
      <c r="A401" s="39" t="s">
        <v>7</v>
      </c>
      <c r="B401" s="39" t="s">
        <v>404</v>
      </c>
      <c r="C401" s="39">
        <v>2023.0</v>
      </c>
      <c r="D401" s="39" t="s">
        <v>4</v>
      </c>
      <c r="E401" s="39" t="s">
        <v>19</v>
      </c>
      <c r="F401" s="66">
        <v>61.6</v>
      </c>
    </row>
    <row r="402">
      <c r="A402" s="39" t="s">
        <v>8</v>
      </c>
      <c r="B402" s="39" t="s">
        <v>408</v>
      </c>
      <c r="C402" s="39">
        <v>2023.0</v>
      </c>
      <c r="D402" s="39" t="s">
        <v>4</v>
      </c>
      <c r="E402" s="39" t="s">
        <v>19</v>
      </c>
      <c r="F402" s="66">
        <v>44.1</v>
      </c>
    </row>
    <row r="403">
      <c r="A403" s="39" t="s">
        <v>9</v>
      </c>
      <c r="B403" s="39" t="s">
        <v>409</v>
      </c>
      <c r="C403" s="39">
        <v>2023.0</v>
      </c>
      <c r="D403" s="39" t="s">
        <v>4</v>
      </c>
      <c r="E403" s="39" t="s">
        <v>19</v>
      </c>
      <c r="F403" s="66">
        <v>80.9</v>
      </c>
    </row>
    <row r="404">
      <c r="A404" s="39" t="s">
        <v>10</v>
      </c>
      <c r="B404" s="39" t="s">
        <v>407</v>
      </c>
      <c r="C404" s="39">
        <v>2023.0</v>
      </c>
      <c r="D404" s="39" t="s">
        <v>4</v>
      </c>
      <c r="E404" s="39" t="s">
        <v>19</v>
      </c>
      <c r="F404" s="66">
        <v>68.1</v>
      </c>
    </row>
    <row r="405">
      <c r="A405" s="39" t="s">
        <v>11</v>
      </c>
      <c r="B405" s="39" t="s">
        <v>406</v>
      </c>
      <c r="C405" s="39">
        <v>2023.0</v>
      </c>
      <c r="D405" s="39" t="s">
        <v>4</v>
      </c>
      <c r="E405" s="39" t="s">
        <v>19</v>
      </c>
      <c r="F405" s="66">
        <v>78.1</v>
      </c>
    </row>
    <row r="406">
      <c r="A406" s="39" t="s">
        <v>12</v>
      </c>
      <c r="B406" s="39" t="s">
        <v>405</v>
      </c>
      <c r="C406" s="39">
        <v>2023.0</v>
      </c>
      <c r="D406" s="39" t="s">
        <v>4</v>
      </c>
      <c r="E406" s="39" t="s">
        <v>19</v>
      </c>
      <c r="F406" s="66">
        <v>80.1</v>
      </c>
    </row>
    <row r="407">
      <c r="A407" s="39">
        <v>10.0</v>
      </c>
      <c r="B407" s="39" t="s">
        <v>410</v>
      </c>
      <c r="C407" s="39">
        <v>2023.0</v>
      </c>
      <c r="D407" s="39" t="s">
        <v>4</v>
      </c>
      <c r="E407" s="39" t="s">
        <v>19</v>
      </c>
      <c r="F407" s="66">
        <v>51.7</v>
      </c>
    </row>
    <row r="408">
      <c r="A408" s="39">
        <v>11.0</v>
      </c>
      <c r="B408" s="39" t="s">
        <v>412</v>
      </c>
      <c r="C408" s="39">
        <v>2023.0</v>
      </c>
      <c r="D408" s="39" t="s">
        <v>4</v>
      </c>
      <c r="E408" s="39" t="s">
        <v>19</v>
      </c>
      <c r="F408" s="66">
        <v>82.9</v>
      </c>
    </row>
    <row r="409">
      <c r="A409" s="39">
        <v>12.0</v>
      </c>
      <c r="B409" s="39" t="s">
        <v>411</v>
      </c>
      <c r="C409" s="39">
        <v>2023.0</v>
      </c>
      <c r="D409" s="39" t="s">
        <v>4</v>
      </c>
      <c r="E409" s="39" t="s">
        <v>19</v>
      </c>
      <c r="F409" s="66">
        <v>76.7</v>
      </c>
    </row>
    <row r="410">
      <c r="A410" s="39">
        <v>13.0</v>
      </c>
      <c r="B410" s="39" t="s">
        <v>413</v>
      </c>
      <c r="C410" s="39">
        <v>2023.0</v>
      </c>
      <c r="D410" s="39" t="s">
        <v>4</v>
      </c>
      <c r="E410" s="39" t="s">
        <v>19</v>
      </c>
      <c r="F410" s="66">
        <v>63.0</v>
      </c>
    </row>
    <row r="411">
      <c r="A411" s="39">
        <v>14.0</v>
      </c>
      <c r="B411" s="39" t="s">
        <v>414</v>
      </c>
      <c r="C411" s="39">
        <v>2023.0</v>
      </c>
      <c r="D411" s="39" t="s">
        <v>4</v>
      </c>
      <c r="E411" s="39" t="s">
        <v>19</v>
      </c>
      <c r="F411" s="66">
        <v>78.7</v>
      </c>
    </row>
    <row r="412">
      <c r="A412" s="39">
        <v>15.0</v>
      </c>
      <c r="B412" s="39" t="s">
        <v>415</v>
      </c>
      <c r="C412" s="39">
        <v>2023.0</v>
      </c>
      <c r="D412" s="39" t="s">
        <v>4</v>
      </c>
      <c r="E412" s="39" t="s">
        <v>19</v>
      </c>
      <c r="F412" s="66">
        <v>88.0</v>
      </c>
    </row>
    <row r="413">
      <c r="A413" s="39">
        <v>16.0</v>
      </c>
      <c r="B413" s="39" t="s">
        <v>416</v>
      </c>
      <c r="C413" s="39">
        <v>2023.0</v>
      </c>
      <c r="D413" s="39" t="s">
        <v>4</v>
      </c>
      <c r="E413" s="39" t="s">
        <v>19</v>
      </c>
      <c r="F413" s="66">
        <v>80.8</v>
      </c>
    </row>
    <row r="414">
      <c r="A414" s="39">
        <v>17.0</v>
      </c>
      <c r="B414" s="39" t="s">
        <v>417</v>
      </c>
      <c r="C414" s="39">
        <v>2023.0</v>
      </c>
      <c r="D414" s="39" t="s">
        <v>4</v>
      </c>
      <c r="E414" s="39" t="s">
        <v>19</v>
      </c>
      <c r="F414" s="66">
        <v>87.0</v>
      </c>
    </row>
    <row r="415">
      <c r="A415" s="39">
        <v>18.0</v>
      </c>
      <c r="B415" s="39" t="s">
        <v>419</v>
      </c>
      <c r="C415" s="39">
        <v>2023.0</v>
      </c>
      <c r="D415" s="39" t="s">
        <v>4</v>
      </c>
      <c r="E415" s="39" t="s">
        <v>19</v>
      </c>
      <c r="F415" s="66">
        <v>46.2</v>
      </c>
    </row>
    <row r="416">
      <c r="A416" s="39">
        <v>19.0</v>
      </c>
      <c r="B416" s="39" t="s">
        <v>420</v>
      </c>
      <c r="C416" s="39">
        <v>2023.0</v>
      </c>
      <c r="D416" s="39" t="s">
        <v>4</v>
      </c>
      <c r="E416" s="39" t="s">
        <v>19</v>
      </c>
      <c r="F416" s="66">
        <v>67.0</v>
      </c>
    </row>
    <row r="417">
      <c r="A417" s="39">
        <v>20.0</v>
      </c>
      <c r="B417" s="39" t="s">
        <v>421</v>
      </c>
      <c r="C417" s="39">
        <v>2023.0</v>
      </c>
      <c r="D417" s="39" t="s">
        <v>4</v>
      </c>
      <c r="E417" s="39" t="s">
        <v>19</v>
      </c>
      <c r="F417" s="66">
        <v>74.4</v>
      </c>
    </row>
    <row r="418">
      <c r="A418" s="39">
        <v>21.0</v>
      </c>
      <c r="B418" s="39" t="s">
        <v>422</v>
      </c>
      <c r="C418" s="39">
        <v>2023.0</v>
      </c>
      <c r="D418" s="39" t="s">
        <v>4</v>
      </c>
      <c r="E418" s="39" t="s">
        <v>19</v>
      </c>
      <c r="F418" s="66">
        <v>78.3</v>
      </c>
    </row>
    <row r="419">
      <c r="A419" s="39">
        <v>22.0</v>
      </c>
      <c r="B419" s="39" t="s">
        <v>423</v>
      </c>
      <c r="C419" s="39">
        <v>2023.0</v>
      </c>
      <c r="D419" s="39" t="s">
        <v>4</v>
      </c>
      <c r="E419" s="39" t="s">
        <v>19</v>
      </c>
      <c r="F419" s="66">
        <v>54.5</v>
      </c>
    </row>
    <row r="420">
      <c r="A420" s="39">
        <v>23.0</v>
      </c>
      <c r="B420" s="39" t="s">
        <v>424</v>
      </c>
      <c r="C420" s="39">
        <v>2023.0</v>
      </c>
      <c r="D420" s="39" t="s">
        <v>4</v>
      </c>
      <c r="E420" s="39" t="s">
        <v>19</v>
      </c>
      <c r="F420" s="66">
        <v>78.1</v>
      </c>
    </row>
    <row r="421">
      <c r="A421" s="39">
        <v>24.0</v>
      </c>
      <c r="B421" s="39" t="s">
        <v>426</v>
      </c>
      <c r="C421" s="39">
        <v>2023.0</v>
      </c>
      <c r="D421" s="39" t="s">
        <v>4</v>
      </c>
      <c r="E421" s="39" t="s">
        <v>19</v>
      </c>
      <c r="F421" s="66">
        <v>76.5</v>
      </c>
    </row>
    <row r="422">
      <c r="A422" s="39">
        <v>25.0</v>
      </c>
      <c r="B422" s="39" t="s">
        <v>425</v>
      </c>
      <c r="C422" s="39">
        <v>2023.0</v>
      </c>
      <c r="D422" s="39" t="s">
        <v>4</v>
      </c>
      <c r="E422" s="39" t="s">
        <v>19</v>
      </c>
      <c r="F422" s="66">
        <v>62.5</v>
      </c>
    </row>
    <row r="423">
      <c r="A423" s="39">
        <v>26.0</v>
      </c>
      <c r="B423" s="39" t="s">
        <v>427</v>
      </c>
      <c r="C423" s="39">
        <v>2023.0</v>
      </c>
      <c r="D423" s="39" t="s">
        <v>4</v>
      </c>
      <c r="E423" s="39" t="s">
        <v>19</v>
      </c>
      <c r="F423" s="66">
        <v>76.2</v>
      </c>
    </row>
    <row r="424">
      <c r="A424" s="39">
        <v>27.0</v>
      </c>
      <c r="B424" s="39" t="s">
        <v>428</v>
      </c>
      <c r="C424" s="39">
        <v>2023.0</v>
      </c>
      <c r="D424" s="39" t="s">
        <v>4</v>
      </c>
      <c r="E424" s="39" t="s">
        <v>19</v>
      </c>
      <c r="F424" s="66">
        <v>78.2</v>
      </c>
    </row>
    <row r="425">
      <c r="A425" s="39">
        <v>28.0</v>
      </c>
      <c r="B425" s="39" t="s">
        <v>429</v>
      </c>
      <c r="C425" s="39">
        <v>2023.0</v>
      </c>
      <c r="D425" s="39" t="s">
        <v>4</v>
      </c>
      <c r="E425" s="39" t="s">
        <v>19</v>
      </c>
      <c r="F425" s="66">
        <v>74.9</v>
      </c>
    </row>
    <row r="426">
      <c r="A426" s="39">
        <v>29.0</v>
      </c>
      <c r="B426" s="39" t="s">
        <v>430</v>
      </c>
      <c r="C426" s="39">
        <v>2023.0</v>
      </c>
      <c r="D426" s="39" t="s">
        <v>4</v>
      </c>
      <c r="E426" s="39" t="s">
        <v>19</v>
      </c>
      <c r="F426" s="66">
        <v>62.4</v>
      </c>
    </row>
    <row r="427">
      <c r="A427" s="39">
        <v>30.0</v>
      </c>
      <c r="B427" s="39" t="s">
        <v>431</v>
      </c>
      <c r="C427" s="39">
        <v>2023.0</v>
      </c>
      <c r="D427" s="39" t="s">
        <v>4</v>
      </c>
      <c r="E427" s="39" t="s">
        <v>19</v>
      </c>
      <c r="F427" s="66">
        <v>81.4</v>
      </c>
    </row>
    <row r="428">
      <c r="A428" s="39">
        <v>31.0</v>
      </c>
      <c r="B428" s="39" t="s">
        <v>432</v>
      </c>
      <c r="C428" s="39">
        <v>2023.0</v>
      </c>
      <c r="D428" s="39" t="s">
        <v>4</v>
      </c>
      <c r="E428" s="39" t="s">
        <v>19</v>
      </c>
      <c r="F428" s="66">
        <v>37.8</v>
      </c>
    </row>
    <row r="429">
      <c r="A429" s="39">
        <v>32.0</v>
      </c>
      <c r="B429" s="39" t="s">
        <v>433</v>
      </c>
      <c r="C429" s="39">
        <v>2023.0</v>
      </c>
      <c r="D429" s="39" t="s">
        <v>4</v>
      </c>
      <c r="E429" s="39" t="s">
        <v>19</v>
      </c>
      <c r="F429" s="66">
        <v>91.9</v>
      </c>
    </row>
    <row r="430">
      <c r="A430" s="40" t="s">
        <v>3</v>
      </c>
      <c r="B430" s="39" t="s">
        <v>418</v>
      </c>
      <c r="C430" s="39">
        <v>2023.0</v>
      </c>
      <c r="D430" s="39" t="s">
        <v>4</v>
      </c>
      <c r="E430" s="39" t="s">
        <v>19</v>
      </c>
      <c r="F430" s="66">
        <v>74.6</v>
      </c>
    </row>
    <row r="431">
      <c r="A431" s="40" t="s">
        <v>4</v>
      </c>
      <c r="B431" s="39" t="s">
        <v>401</v>
      </c>
      <c r="C431" s="39">
        <v>2024.0</v>
      </c>
      <c r="D431" s="39" t="s">
        <v>4</v>
      </c>
      <c r="E431" s="39" t="s">
        <v>19</v>
      </c>
      <c r="F431" s="65">
        <v>50.8</v>
      </c>
    </row>
    <row r="432">
      <c r="A432" s="39" t="s">
        <v>5</v>
      </c>
      <c r="B432" s="39" t="s">
        <v>402</v>
      </c>
      <c r="C432" s="39">
        <v>2024.0</v>
      </c>
      <c r="D432" s="39" t="s">
        <v>4</v>
      </c>
      <c r="E432" s="39" t="s">
        <v>19</v>
      </c>
      <c r="F432" s="66">
        <v>73.5</v>
      </c>
    </row>
    <row r="433">
      <c r="A433" s="39" t="s">
        <v>6</v>
      </c>
      <c r="B433" s="39" t="s">
        <v>403</v>
      </c>
      <c r="C433" s="39">
        <v>2024.0</v>
      </c>
      <c r="D433" s="39" t="s">
        <v>4</v>
      </c>
      <c r="E433" s="39" t="s">
        <v>19</v>
      </c>
      <c r="F433" s="66">
        <v>30.1</v>
      </c>
    </row>
    <row r="434">
      <c r="A434" s="39" t="s">
        <v>7</v>
      </c>
      <c r="B434" s="39" t="s">
        <v>404</v>
      </c>
      <c r="C434" s="39">
        <v>2024.0</v>
      </c>
      <c r="D434" s="39" t="s">
        <v>4</v>
      </c>
      <c r="E434" s="39" t="s">
        <v>19</v>
      </c>
      <c r="F434" s="66">
        <v>63.1</v>
      </c>
    </row>
    <row r="435">
      <c r="A435" s="39" t="s">
        <v>8</v>
      </c>
      <c r="B435" s="39" t="s">
        <v>408</v>
      </c>
      <c r="C435" s="39">
        <v>2024.0</v>
      </c>
      <c r="D435" s="39" t="s">
        <v>4</v>
      </c>
      <c r="E435" s="39" t="s">
        <v>19</v>
      </c>
      <c r="F435" s="66">
        <v>37.6</v>
      </c>
    </row>
    <row r="436">
      <c r="A436" s="39" t="s">
        <v>9</v>
      </c>
      <c r="B436" s="39" t="s">
        <v>409</v>
      </c>
      <c r="C436" s="39">
        <v>2024.0</v>
      </c>
      <c r="D436" s="39" t="s">
        <v>4</v>
      </c>
      <c r="E436" s="39" t="s">
        <v>19</v>
      </c>
      <c r="F436" s="66">
        <v>79.7</v>
      </c>
    </row>
    <row r="437">
      <c r="A437" s="39" t="s">
        <v>10</v>
      </c>
      <c r="B437" s="39" t="s">
        <v>407</v>
      </c>
      <c r="C437" s="39">
        <v>2024.0</v>
      </c>
      <c r="D437" s="39" t="s">
        <v>4</v>
      </c>
      <c r="E437" s="39" t="s">
        <v>19</v>
      </c>
      <c r="F437" s="66">
        <v>77.5</v>
      </c>
    </row>
    <row r="438">
      <c r="A438" s="39" t="s">
        <v>11</v>
      </c>
      <c r="B438" s="39" t="s">
        <v>406</v>
      </c>
      <c r="C438" s="39">
        <v>2024.0</v>
      </c>
      <c r="D438" s="39" t="s">
        <v>4</v>
      </c>
      <c r="E438" s="39" t="s">
        <v>19</v>
      </c>
      <c r="F438" s="66">
        <v>67.7</v>
      </c>
    </row>
    <row r="439">
      <c r="A439" s="39" t="s">
        <v>12</v>
      </c>
      <c r="B439" s="39" t="s">
        <v>405</v>
      </c>
      <c r="C439" s="39">
        <v>2024.0</v>
      </c>
      <c r="D439" s="39" t="s">
        <v>4</v>
      </c>
      <c r="E439" s="39" t="s">
        <v>19</v>
      </c>
      <c r="F439" s="66">
        <v>76.1</v>
      </c>
    </row>
    <row r="440">
      <c r="A440" s="39">
        <v>10.0</v>
      </c>
      <c r="B440" s="39" t="s">
        <v>410</v>
      </c>
      <c r="C440" s="39">
        <v>2024.0</v>
      </c>
      <c r="D440" s="39" t="s">
        <v>4</v>
      </c>
      <c r="E440" s="39" t="s">
        <v>19</v>
      </c>
      <c r="F440" s="66">
        <v>45.7</v>
      </c>
    </row>
    <row r="441">
      <c r="A441" s="39">
        <v>11.0</v>
      </c>
      <c r="B441" s="39" t="s">
        <v>412</v>
      </c>
      <c r="C441" s="39">
        <v>2024.0</v>
      </c>
      <c r="D441" s="39" t="s">
        <v>4</v>
      </c>
      <c r="E441" s="39" t="s">
        <v>19</v>
      </c>
      <c r="F441" s="66">
        <v>87.5</v>
      </c>
    </row>
    <row r="442">
      <c r="A442" s="39">
        <v>12.0</v>
      </c>
      <c r="B442" s="39" t="s">
        <v>411</v>
      </c>
      <c r="C442" s="39">
        <v>2024.0</v>
      </c>
      <c r="D442" s="39" t="s">
        <v>4</v>
      </c>
      <c r="E442" s="39" t="s">
        <v>19</v>
      </c>
      <c r="F442" s="66">
        <v>81.0</v>
      </c>
    </row>
    <row r="443">
      <c r="A443" s="39">
        <v>13.0</v>
      </c>
      <c r="B443" s="39" t="s">
        <v>413</v>
      </c>
      <c r="C443" s="39">
        <v>2024.0</v>
      </c>
      <c r="D443" s="39" t="s">
        <v>4</v>
      </c>
      <c r="E443" s="39" t="s">
        <v>19</v>
      </c>
      <c r="F443" s="66">
        <v>62.1</v>
      </c>
    </row>
    <row r="444">
      <c r="A444" s="39">
        <v>14.0</v>
      </c>
      <c r="B444" s="39" t="s">
        <v>414</v>
      </c>
      <c r="C444" s="39">
        <v>2024.0</v>
      </c>
      <c r="D444" s="39" t="s">
        <v>4</v>
      </c>
      <c r="E444" s="39" t="s">
        <v>19</v>
      </c>
      <c r="F444" s="66">
        <v>74.6</v>
      </c>
    </row>
    <row r="445">
      <c r="A445" s="39">
        <v>15.0</v>
      </c>
      <c r="B445" s="39" t="s">
        <v>415</v>
      </c>
      <c r="C445" s="39">
        <v>2024.0</v>
      </c>
      <c r="D445" s="39" t="s">
        <v>4</v>
      </c>
      <c r="E445" s="39" t="s">
        <v>19</v>
      </c>
      <c r="F445" s="66">
        <v>87.3</v>
      </c>
    </row>
    <row r="446">
      <c r="A446" s="39">
        <v>16.0</v>
      </c>
      <c r="B446" s="39" t="s">
        <v>416</v>
      </c>
      <c r="C446" s="39">
        <v>2024.0</v>
      </c>
      <c r="D446" s="39" t="s">
        <v>4</v>
      </c>
      <c r="E446" s="39" t="s">
        <v>19</v>
      </c>
      <c r="F446" s="66">
        <v>79.6</v>
      </c>
    </row>
    <row r="447">
      <c r="A447" s="39">
        <v>17.0</v>
      </c>
      <c r="B447" s="39" t="s">
        <v>417</v>
      </c>
      <c r="C447" s="39">
        <v>2024.0</v>
      </c>
      <c r="D447" s="39" t="s">
        <v>4</v>
      </c>
      <c r="E447" s="39" t="s">
        <v>19</v>
      </c>
      <c r="F447" s="66">
        <v>90.1</v>
      </c>
    </row>
    <row r="448">
      <c r="A448" s="39">
        <v>18.0</v>
      </c>
      <c r="B448" s="39" t="s">
        <v>419</v>
      </c>
      <c r="C448" s="39">
        <v>2024.0</v>
      </c>
      <c r="D448" s="39" t="s">
        <v>4</v>
      </c>
      <c r="E448" s="39" t="s">
        <v>19</v>
      </c>
      <c r="F448" s="66">
        <v>43.6</v>
      </c>
    </row>
    <row r="449">
      <c r="A449" s="39">
        <v>19.0</v>
      </c>
      <c r="B449" s="39" t="s">
        <v>420</v>
      </c>
      <c r="C449" s="39">
        <v>2024.0</v>
      </c>
      <c r="D449" s="39" t="s">
        <v>4</v>
      </c>
      <c r="E449" s="39" t="s">
        <v>19</v>
      </c>
      <c r="F449" s="66">
        <v>72.8</v>
      </c>
    </row>
    <row r="450">
      <c r="A450" s="39">
        <v>20.0</v>
      </c>
      <c r="B450" s="39" t="s">
        <v>421</v>
      </c>
      <c r="C450" s="39">
        <v>2024.0</v>
      </c>
      <c r="D450" s="39" t="s">
        <v>4</v>
      </c>
      <c r="E450" s="39" t="s">
        <v>19</v>
      </c>
      <c r="F450" s="66">
        <v>68.5</v>
      </c>
    </row>
    <row r="451">
      <c r="A451" s="39">
        <v>21.0</v>
      </c>
      <c r="B451" s="39" t="s">
        <v>422</v>
      </c>
      <c r="C451" s="39">
        <v>2024.0</v>
      </c>
      <c r="D451" s="39" t="s">
        <v>4</v>
      </c>
      <c r="E451" s="39" t="s">
        <v>19</v>
      </c>
      <c r="F451" s="66">
        <v>75.7</v>
      </c>
    </row>
    <row r="452">
      <c r="A452" s="39">
        <v>22.0</v>
      </c>
      <c r="B452" s="39" t="s">
        <v>423</v>
      </c>
      <c r="C452" s="39">
        <v>2024.0</v>
      </c>
      <c r="D452" s="39" t="s">
        <v>4</v>
      </c>
      <c r="E452" s="39" t="s">
        <v>19</v>
      </c>
      <c r="F452" s="66">
        <v>54.4</v>
      </c>
    </row>
    <row r="453">
      <c r="A453" s="39">
        <v>23.0</v>
      </c>
      <c r="B453" s="39" t="s">
        <v>424</v>
      </c>
      <c r="C453" s="39">
        <v>2024.0</v>
      </c>
      <c r="D453" s="39" t="s">
        <v>4</v>
      </c>
      <c r="E453" s="39" t="s">
        <v>19</v>
      </c>
      <c r="F453" s="66">
        <v>79.9</v>
      </c>
    </row>
    <row r="454">
      <c r="A454" s="39">
        <v>24.0</v>
      </c>
      <c r="B454" s="39" t="s">
        <v>426</v>
      </c>
      <c r="C454" s="39">
        <v>2024.0</v>
      </c>
      <c r="D454" s="39" t="s">
        <v>4</v>
      </c>
      <c r="E454" s="39" t="s">
        <v>19</v>
      </c>
      <c r="F454" s="66">
        <v>74.4</v>
      </c>
    </row>
    <row r="455">
      <c r="A455" s="39">
        <v>25.0</v>
      </c>
      <c r="B455" s="39" t="s">
        <v>425</v>
      </c>
      <c r="C455" s="39">
        <v>2024.0</v>
      </c>
      <c r="D455" s="39" t="s">
        <v>4</v>
      </c>
      <c r="E455" s="39" t="s">
        <v>19</v>
      </c>
      <c r="F455" s="66">
        <v>54.9</v>
      </c>
    </row>
    <row r="456">
      <c r="A456" s="39">
        <v>26.0</v>
      </c>
      <c r="B456" s="39" t="s">
        <v>427</v>
      </c>
      <c r="C456" s="39">
        <v>2024.0</v>
      </c>
      <c r="D456" s="39" t="s">
        <v>4</v>
      </c>
      <c r="E456" s="39" t="s">
        <v>19</v>
      </c>
      <c r="F456" s="66">
        <v>71.5</v>
      </c>
    </row>
    <row r="457">
      <c r="A457" s="39">
        <v>27.0</v>
      </c>
      <c r="B457" s="39" t="s">
        <v>428</v>
      </c>
      <c r="C457" s="39">
        <v>2024.0</v>
      </c>
      <c r="D457" s="39" t="s">
        <v>4</v>
      </c>
      <c r="E457" s="39" t="s">
        <v>19</v>
      </c>
      <c r="F457" s="66">
        <v>84.8</v>
      </c>
    </row>
    <row r="458">
      <c r="A458" s="39">
        <v>28.0</v>
      </c>
      <c r="B458" s="39" t="s">
        <v>429</v>
      </c>
      <c r="C458" s="39">
        <v>2024.0</v>
      </c>
      <c r="D458" s="39" t="s">
        <v>4</v>
      </c>
      <c r="E458" s="39" t="s">
        <v>19</v>
      </c>
      <c r="F458" s="66">
        <v>75.1</v>
      </c>
    </row>
    <row r="459">
      <c r="A459" s="39">
        <v>29.0</v>
      </c>
      <c r="B459" s="39" t="s">
        <v>430</v>
      </c>
      <c r="C459" s="39">
        <v>2024.0</v>
      </c>
      <c r="D459" s="39" t="s">
        <v>4</v>
      </c>
      <c r="E459" s="39" t="s">
        <v>19</v>
      </c>
      <c r="F459" s="66">
        <v>63.3</v>
      </c>
    </row>
    <row r="460">
      <c r="A460" s="39">
        <v>30.0</v>
      </c>
      <c r="B460" s="39" t="s">
        <v>431</v>
      </c>
      <c r="C460" s="39">
        <v>2024.0</v>
      </c>
      <c r="D460" s="39" t="s">
        <v>4</v>
      </c>
      <c r="E460" s="39" t="s">
        <v>19</v>
      </c>
      <c r="F460" s="66">
        <v>79.3</v>
      </c>
    </row>
    <row r="461">
      <c r="A461" s="39">
        <v>31.0</v>
      </c>
      <c r="B461" s="39" t="s">
        <v>432</v>
      </c>
      <c r="C461" s="39">
        <v>2024.0</v>
      </c>
      <c r="D461" s="39" t="s">
        <v>4</v>
      </c>
      <c r="E461" s="39" t="s">
        <v>19</v>
      </c>
      <c r="F461" s="66">
        <v>30.6</v>
      </c>
    </row>
    <row r="462">
      <c r="A462" s="39">
        <v>32.0</v>
      </c>
      <c r="B462" s="39" t="s">
        <v>433</v>
      </c>
      <c r="C462" s="39">
        <v>2024.0</v>
      </c>
      <c r="D462" s="39" t="s">
        <v>4</v>
      </c>
      <c r="E462" s="39" t="s">
        <v>19</v>
      </c>
      <c r="F462" s="66">
        <v>87.4</v>
      </c>
    </row>
    <row r="463">
      <c r="A463" s="40" t="s">
        <v>3</v>
      </c>
      <c r="B463" s="39" t="s">
        <v>418</v>
      </c>
      <c r="C463" s="39">
        <v>2024.0</v>
      </c>
      <c r="D463" s="39" t="s">
        <v>4</v>
      </c>
      <c r="E463" s="39" t="s">
        <v>19</v>
      </c>
      <c r="F463" s="66">
        <v>73.6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c r="H1" s="17"/>
    </row>
    <row r="2">
      <c r="A2" s="40" t="s">
        <v>3</v>
      </c>
      <c r="B2" s="39" t="s">
        <v>418</v>
      </c>
      <c r="C2" s="1">
        <v>2009.0</v>
      </c>
      <c r="D2" s="2" t="s">
        <v>5</v>
      </c>
      <c r="E2" s="9" t="s">
        <v>20</v>
      </c>
      <c r="F2" s="36">
        <v>68.23142</v>
      </c>
      <c r="I2" s="67"/>
      <c r="J2" s="67"/>
      <c r="K2" s="67"/>
      <c r="L2" s="67"/>
      <c r="M2" s="67"/>
      <c r="N2" s="67"/>
      <c r="O2" s="67"/>
      <c r="P2" s="67"/>
    </row>
    <row r="3">
      <c r="A3" s="40" t="s">
        <v>4</v>
      </c>
      <c r="B3" s="39" t="s">
        <v>401</v>
      </c>
      <c r="C3" s="1">
        <v>2009.0</v>
      </c>
      <c r="D3" s="2" t="s">
        <v>5</v>
      </c>
      <c r="E3" s="9" t="s">
        <v>20</v>
      </c>
      <c r="F3" s="36">
        <v>62.47856</v>
      </c>
      <c r="I3" s="67"/>
      <c r="J3" s="67"/>
      <c r="K3" s="67"/>
    </row>
    <row r="4">
      <c r="A4" s="39" t="s">
        <v>5</v>
      </c>
      <c r="B4" s="39" t="s">
        <v>402</v>
      </c>
      <c r="C4" s="1">
        <v>2009.0</v>
      </c>
      <c r="D4" s="2" t="s">
        <v>5</v>
      </c>
      <c r="E4" s="7" t="s">
        <v>20</v>
      </c>
      <c r="F4" s="36">
        <v>55.54181</v>
      </c>
      <c r="K4" s="67"/>
      <c r="L4" s="67"/>
      <c r="M4" s="67"/>
      <c r="N4" s="67"/>
      <c r="O4" s="67"/>
      <c r="P4" s="67"/>
    </row>
    <row r="5">
      <c r="A5" s="39" t="s">
        <v>6</v>
      </c>
      <c r="B5" s="39" t="s">
        <v>403</v>
      </c>
      <c r="C5" s="1">
        <v>2009.0</v>
      </c>
      <c r="D5" s="2" t="s">
        <v>5</v>
      </c>
      <c r="E5" s="7" t="s">
        <v>20</v>
      </c>
      <c r="F5" s="36">
        <v>69.36689</v>
      </c>
    </row>
    <row r="6">
      <c r="A6" s="39" t="s">
        <v>7</v>
      </c>
      <c r="B6" s="39" t="s">
        <v>404</v>
      </c>
      <c r="C6" s="1">
        <v>2009.0</v>
      </c>
      <c r="D6" s="2" t="s">
        <v>5</v>
      </c>
      <c r="E6" s="7" t="s">
        <v>20</v>
      </c>
      <c r="F6" s="36">
        <v>67.60024</v>
      </c>
    </row>
    <row r="7">
      <c r="A7" s="39" t="s">
        <v>8</v>
      </c>
      <c r="B7" s="39" t="s">
        <v>408</v>
      </c>
      <c r="C7" s="1">
        <v>2009.0</v>
      </c>
      <c r="D7" s="2" t="s">
        <v>5</v>
      </c>
      <c r="E7" s="7" t="s">
        <v>20</v>
      </c>
      <c r="F7" s="36">
        <v>69.17577</v>
      </c>
    </row>
    <row r="8">
      <c r="A8" s="39" t="s">
        <v>9</v>
      </c>
      <c r="B8" s="39" t="s">
        <v>409</v>
      </c>
      <c r="C8" s="1">
        <v>2009.0</v>
      </c>
      <c r="D8" s="2" t="s">
        <v>5</v>
      </c>
      <c r="E8" s="7" t="s">
        <v>20</v>
      </c>
      <c r="F8" s="36">
        <v>70.25509</v>
      </c>
    </row>
    <row r="9">
      <c r="A9" s="39" t="s">
        <v>10</v>
      </c>
      <c r="B9" s="39" t="s">
        <v>407</v>
      </c>
      <c r="C9" s="1">
        <v>2009.0</v>
      </c>
      <c r="D9" s="2" t="s">
        <v>5</v>
      </c>
      <c r="E9" s="7" t="s">
        <v>20</v>
      </c>
      <c r="F9" s="36">
        <v>75.17609</v>
      </c>
    </row>
    <row r="10">
      <c r="A10" s="39" t="s">
        <v>11</v>
      </c>
      <c r="B10" s="39" t="s">
        <v>406</v>
      </c>
      <c r="C10" s="1">
        <v>2009.0</v>
      </c>
      <c r="D10" s="2" t="s">
        <v>5</v>
      </c>
      <c r="E10" s="7" t="s">
        <v>20</v>
      </c>
      <c r="F10" s="36">
        <v>57.54315</v>
      </c>
    </row>
    <row r="11">
      <c r="A11" s="39" t="s">
        <v>12</v>
      </c>
      <c r="B11" s="39" t="s">
        <v>405</v>
      </c>
      <c r="C11" s="1">
        <v>2009.0</v>
      </c>
      <c r="D11" s="2" t="s">
        <v>5</v>
      </c>
      <c r="E11" s="7" t="s">
        <v>20</v>
      </c>
      <c r="F11" s="36">
        <v>75.32794</v>
      </c>
    </row>
    <row r="12">
      <c r="A12" s="39" t="s">
        <v>13</v>
      </c>
      <c r="B12" s="39" t="s">
        <v>410</v>
      </c>
      <c r="C12" s="1">
        <v>2009.0</v>
      </c>
      <c r="D12" s="2" t="s">
        <v>5</v>
      </c>
      <c r="E12" s="7" t="s">
        <v>20</v>
      </c>
      <c r="F12" s="36">
        <v>63.83675</v>
      </c>
    </row>
    <row r="13">
      <c r="A13" s="39" t="s">
        <v>14</v>
      </c>
      <c r="B13" s="39" t="s">
        <v>412</v>
      </c>
      <c r="C13" s="1">
        <v>2009.0</v>
      </c>
      <c r="D13" s="2" t="s">
        <v>5</v>
      </c>
      <c r="E13" s="7" t="s">
        <v>20</v>
      </c>
      <c r="F13" s="36">
        <v>69.76949</v>
      </c>
    </row>
    <row r="14">
      <c r="A14" s="39" t="s">
        <v>15</v>
      </c>
      <c r="B14" s="39" t="s">
        <v>411</v>
      </c>
      <c r="C14" s="1">
        <v>2009.0</v>
      </c>
      <c r="D14" s="2" t="s">
        <v>5</v>
      </c>
      <c r="E14" s="7" t="s">
        <v>20</v>
      </c>
      <c r="F14" s="36">
        <v>79.12239</v>
      </c>
    </row>
    <row r="15">
      <c r="A15" s="39" t="s">
        <v>16</v>
      </c>
      <c r="B15" s="39" t="s">
        <v>413</v>
      </c>
      <c r="C15" s="1">
        <v>2009.0</v>
      </c>
      <c r="D15" s="2" t="s">
        <v>5</v>
      </c>
      <c r="E15" s="7" t="s">
        <v>20</v>
      </c>
      <c r="F15" s="36">
        <v>70.95529</v>
      </c>
    </row>
    <row r="16">
      <c r="A16" s="39" t="s">
        <v>17</v>
      </c>
      <c r="B16" s="39" t="s">
        <v>414</v>
      </c>
      <c r="C16" s="1">
        <v>2009.0</v>
      </c>
      <c r="D16" s="2" t="s">
        <v>5</v>
      </c>
      <c r="E16" s="7" t="s">
        <v>20</v>
      </c>
      <c r="F16" s="36">
        <v>69.29495</v>
      </c>
    </row>
    <row r="17">
      <c r="A17" s="39" t="s">
        <v>18</v>
      </c>
      <c r="B17" s="39" t="s">
        <v>415</v>
      </c>
      <c r="C17" s="1">
        <v>2009.0</v>
      </c>
      <c r="D17" s="2" t="s">
        <v>5</v>
      </c>
      <c r="E17" s="7" t="s">
        <v>20</v>
      </c>
      <c r="F17" s="36">
        <v>62.1696</v>
      </c>
    </row>
    <row r="18">
      <c r="A18" s="39" t="s">
        <v>19</v>
      </c>
      <c r="B18" s="39" t="s">
        <v>416</v>
      </c>
      <c r="C18" s="1">
        <v>2009.0</v>
      </c>
      <c r="D18" s="2" t="s">
        <v>5</v>
      </c>
      <c r="E18" s="7" t="s">
        <v>20</v>
      </c>
      <c r="F18" s="36">
        <v>64.74936</v>
      </c>
    </row>
    <row r="19">
      <c r="A19" s="39" t="s">
        <v>20</v>
      </c>
      <c r="B19" s="39" t="s">
        <v>417</v>
      </c>
      <c r="C19" s="1">
        <v>2009.0</v>
      </c>
      <c r="D19" s="2" t="s">
        <v>5</v>
      </c>
      <c r="E19" s="7" t="s">
        <v>20</v>
      </c>
      <c r="F19" s="36">
        <v>63.30984</v>
      </c>
    </row>
    <row r="20">
      <c r="A20" s="39" t="s">
        <v>21</v>
      </c>
      <c r="B20" s="39" t="s">
        <v>419</v>
      </c>
      <c r="C20" s="1">
        <v>2009.0</v>
      </c>
      <c r="D20" s="2" t="s">
        <v>5</v>
      </c>
      <c r="E20" s="7" t="s">
        <v>20</v>
      </c>
      <c r="F20" s="36">
        <v>68.07071</v>
      </c>
    </row>
    <row r="21">
      <c r="A21" s="39" t="s">
        <v>22</v>
      </c>
      <c r="B21" s="39" t="s">
        <v>420</v>
      </c>
      <c r="C21" s="1">
        <v>2009.0</v>
      </c>
      <c r="D21" s="2" t="s">
        <v>5</v>
      </c>
      <c r="E21" s="7" t="s">
        <v>20</v>
      </c>
      <c r="F21" s="36">
        <v>75.42442</v>
      </c>
    </row>
    <row r="22">
      <c r="A22" s="39" t="s">
        <v>23</v>
      </c>
      <c r="B22" s="39" t="s">
        <v>421</v>
      </c>
      <c r="C22" s="1">
        <v>2009.0</v>
      </c>
      <c r="D22" s="2" t="s">
        <v>5</v>
      </c>
      <c r="E22" s="7" t="s">
        <v>20</v>
      </c>
      <c r="F22" s="36">
        <v>70.70653</v>
      </c>
    </row>
    <row r="23">
      <c r="A23" s="39" t="s">
        <v>24</v>
      </c>
      <c r="B23" s="39" t="s">
        <v>422</v>
      </c>
      <c r="C23" s="1">
        <v>2009.0</v>
      </c>
      <c r="D23" s="2" t="s">
        <v>5</v>
      </c>
      <c r="E23" s="7" t="s">
        <v>20</v>
      </c>
      <c r="F23" s="36">
        <v>74.91369</v>
      </c>
    </row>
    <row r="24">
      <c r="A24" s="39" t="s">
        <v>25</v>
      </c>
      <c r="B24" s="39" t="s">
        <v>423</v>
      </c>
      <c r="C24" s="1">
        <v>2009.0</v>
      </c>
      <c r="D24" s="2" t="s">
        <v>5</v>
      </c>
      <c r="E24" s="7" t="s">
        <v>20</v>
      </c>
      <c r="F24" s="36">
        <v>73.34234</v>
      </c>
    </row>
    <row r="25">
      <c r="A25" s="39" t="s">
        <v>26</v>
      </c>
      <c r="B25" s="39" t="s">
        <v>424</v>
      </c>
      <c r="C25" s="1">
        <v>2009.0</v>
      </c>
      <c r="D25" s="2" t="s">
        <v>5</v>
      </c>
      <c r="E25" s="7" t="s">
        <v>20</v>
      </c>
      <c r="F25" s="36">
        <v>62.12018</v>
      </c>
    </row>
    <row r="26">
      <c r="A26" s="39" t="s">
        <v>27</v>
      </c>
      <c r="B26" s="39" t="s">
        <v>426</v>
      </c>
      <c r="C26" s="1">
        <v>2009.0</v>
      </c>
      <c r="D26" s="2" t="s">
        <v>5</v>
      </c>
      <c r="E26" s="7" t="s">
        <v>20</v>
      </c>
      <c r="F26" s="36">
        <v>79.37706</v>
      </c>
    </row>
    <row r="27">
      <c r="A27" s="39" t="s">
        <v>28</v>
      </c>
      <c r="B27" s="39" t="s">
        <v>425</v>
      </c>
      <c r="C27" s="1">
        <v>2009.0</v>
      </c>
      <c r="D27" s="2" t="s">
        <v>5</v>
      </c>
      <c r="E27" s="7" t="s">
        <v>20</v>
      </c>
      <c r="F27" s="36">
        <v>68.31223</v>
      </c>
    </row>
    <row r="28">
      <c r="A28" s="39" t="s">
        <v>29</v>
      </c>
      <c r="B28" s="39" t="s">
        <v>427</v>
      </c>
      <c r="C28" s="1">
        <v>2009.0</v>
      </c>
      <c r="D28" s="2" t="s">
        <v>5</v>
      </c>
      <c r="E28" s="7" t="s">
        <v>20</v>
      </c>
      <c r="F28" s="36">
        <v>59.00498</v>
      </c>
    </row>
    <row r="29">
      <c r="A29" s="39" t="s">
        <v>30</v>
      </c>
      <c r="B29" s="39" t="s">
        <v>428</v>
      </c>
      <c r="C29" s="1">
        <v>2009.0</v>
      </c>
      <c r="D29" s="2" t="s">
        <v>5</v>
      </c>
      <c r="E29" s="7" t="s">
        <v>20</v>
      </c>
      <c r="F29" s="36">
        <v>80.94816</v>
      </c>
    </row>
    <row r="30">
      <c r="A30" s="39" t="s">
        <v>31</v>
      </c>
      <c r="B30" s="39" t="s">
        <v>429</v>
      </c>
      <c r="C30" s="1">
        <v>2009.0</v>
      </c>
      <c r="D30" s="2" t="s">
        <v>5</v>
      </c>
      <c r="E30" s="7" t="s">
        <v>20</v>
      </c>
      <c r="F30" s="36">
        <v>61.30952</v>
      </c>
    </row>
    <row r="31">
      <c r="A31" s="39" t="s">
        <v>32</v>
      </c>
      <c r="B31" s="39" t="s">
        <v>430</v>
      </c>
      <c r="C31" s="1">
        <v>2009.0</v>
      </c>
      <c r="D31" s="2" t="s">
        <v>5</v>
      </c>
      <c r="E31" s="7" t="s">
        <v>20</v>
      </c>
      <c r="F31" s="36">
        <v>70.27428</v>
      </c>
    </row>
    <row r="32">
      <c r="A32" s="39" t="s">
        <v>33</v>
      </c>
      <c r="B32" s="39" t="s">
        <v>431</v>
      </c>
      <c r="C32" s="1">
        <v>2009.0</v>
      </c>
      <c r="D32" s="2" t="s">
        <v>5</v>
      </c>
      <c r="E32" s="7" t="s">
        <v>20</v>
      </c>
      <c r="F32" s="36">
        <v>58.77578</v>
      </c>
    </row>
    <row r="33">
      <c r="A33" s="39" t="s">
        <v>34</v>
      </c>
      <c r="B33" s="39" t="s">
        <v>432</v>
      </c>
      <c r="C33" s="1">
        <v>2009.0</v>
      </c>
      <c r="D33" s="2" t="s">
        <v>5</v>
      </c>
      <c r="E33" s="7" t="s">
        <v>20</v>
      </c>
      <c r="F33" s="36">
        <v>77.95142</v>
      </c>
    </row>
    <row r="34">
      <c r="A34" s="39" t="s">
        <v>35</v>
      </c>
      <c r="B34" s="39" t="s">
        <v>433</v>
      </c>
      <c r="C34" s="1">
        <v>2009.0</v>
      </c>
      <c r="D34" s="2" t="s">
        <v>5</v>
      </c>
      <c r="E34" s="7" t="s">
        <v>20</v>
      </c>
      <c r="F34" s="36">
        <v>68.63011</v>
      </c>
    </row>
    <row r="35">
      <c r="A35" s="40" t="s">
        <v>3</v>
      </c>
      <c r="B35" s="39" t="s">
        <v>418</v>
      </c>
      <c r="C35" s="1">
        <v>2010.0</v>
      </c>
      <c r="D35" s="2" t="s">
        <v>5</v>
      </c>
      <c r="E35" s="7" t="s">
        <v>20</v>
      </c>
      <c r="F35" s="36">
        <v>67.9093</v>
      </c>
    </row>
    <row r="36">
      <c r="A36" s="40" t="s">
        <v>4</v>
      </c>
      <c r="B36" s="39" t="s">
        <v>401</v>
      </c>
      <c r="C36" s="1">
        <v>2010.0</v>
      </c>
      <c r="D36" s="2" t="s">
        <v>5</v>
      </c>
      <c r="E36" s="7" t="s">
        <v>20</v>
      </c>
      <c r="F36" s="36">
        <v>61.68969</v>
      </c>
    </row>
    <row r="37">
      <c r="A37" s="39" t="s">
        <v>5</v>
      </c>
      <c r="B37" s="39" t="s">
        <v>402</v>
      </c>
      <c r="C37" s="1">
        <v>2010.0</v>
      </c>
      <c r="D37" s="2" t="s">
        <v>5</v>
      </c>
      <c r="E37" s="7" t="s">
        <v>20</v>
      </c>
      <c r="F37" s="36">
        <v>55.17934</v>
      </c>
    </row>
    <row r="38">
      <c r="A38" s="39" t="s">
        <v>6</v>
      </c>
      <c r="B38" s="39" t="s">
        <v>403</v>
      </c>
      <c r="C38" s="1">
        <v>2010.0</v>
      </c>
      <c r="D38" s="2" t="s">
        <v>5</v>
      </c>
      <c r="E38" s="7" t="s">
        <v>20</v>
      </c>
      <c r="F38" s="36">
        <v>65.91803</v>
      </c>
    </row>
    <row r="39">
      <c r="A39" s="39" t="s">
        <v>7</v>
      </c>
      <c r="B39" s="39" t="s">
        <v>404</v>
      </c>
      <c r="C39" s="1">
        <v>2010.0</v>
      </c>
      <c r="D39" s="2" t="s">
        <v>5</v>
      </c>
      <c r="E39" s="7" t="s">
        <v>20</v>
      </c>
      <c r="F39" s="36">
        <v>66.87515</v>
      </c>
    </row>
    <row r="40">
      <c r="A40" s="39" t="s">
        <v>8</v>
      </c>
      <c r="B40" s="39" t="s">
        <v>408</v>
      </c>
      <c r="C40" s="1">
        <v>2010.0</v>
      </c>
      <c r="D40" s="2" t="s">
        <v>5</v>
      </c>
      <c r="E40" s="7" t="s">
        <v>20</v>
      </c>
      <c r="F40" s="36">
        <v>68.46833</v>
      </c>
    </row>
    <row r="41">
      <c r="A41" s="39" t="s">
        <v>9</v>
      </c>
      <c r="B41" s="39" t="s">
        <v>409</v>
      </c>
      <c r="C41" s="1">
        <v>2010.0</v>
      </c>
      <c r="D41" s="2" t="s">
        <v>5</v>
      </c>
      <c r="E41" s="7" t="s">
        <v>20</v>
      </c>
      <c r="F41" s="36">
        <v>64.10739</v>
      </c>
    </row>
    <row r="42">
      <c r="A42" s="39" t="s">
        <v>10</v>
      </c>
      <c r="B42" s="39" t="s">
        <v>407</v>
      </c>
      <c r="C42" s="1">
        <v>2010.0</v>
      </c>
      <c r="D42" s="2" t="s">
        <v>5</v>
      </c>
      <c r="E42" s="7" t="s">
        <v>20</v>
      </c>
      <c r="F42" s="36">
        <v>75.44053</v>
      </c>
    </row>
    <row r="43">
      <c r="A43" s="39" t="s">
        <v>11</v>
      </c>
      <c r="B43" s="39" t="s">
        <v>406</v>
      </c>
      <c r="C43" s="1">
        <v>2010.0</v>
      </c>
      <c r="D43" s="2" t="s">
        <v>5</v>
      </c>
      <c r="E43" s="7" t="s">
        <v>20</v>
      </c>
      <c r="F43" s="36">
        <v>57.59167</v>
      </c>
    </row>
    <row r="44">
      <c r="A44" s="39" t="s">
        <v>12</v>
      </c>
      <c r="B44" s="39" t="s">
        <v>405</v>
      </c>
      <c r="C44" s="1">
        <v>2010.0</v>
      </c>
      <c r="D44" s="2" t="s">
        <v>5</v>
      </c>
      <c r="E44" s="7" t="s">
        <v>20</v>
      </c>
      <c r="F44" s="36">
        <v>75.25522</v>
      </c>
    </row>
    <row r="45">
      <c r="A45" s="39" t="s">
        <v>13</v>
      </c>
      <c r="B45" s="39" t="s">
        <v>410</v>
      </c>
      <c r="C45" s="1">
        <v>2010.0</v>
      </c>
      <c r="D45" s="2" t="s">
        <v>5</v>
      </c>
      <c r="E45" s="7" t="s">
        <v>20</v>
      </c>
      <c r="F45" s="36">
        <v>63.65309</v>
      </c>
    </row>
    <row r="46">
      <c r="A46" s="39" t="s">
        <v>14</v>
      </c>
      <c r="B46" s="39" t="s">
        <v>412</v>
      </c>
      <c r="C46" s="1">
        <v>2010.0</v>
      </c>
      <c r="D46" s="2" t="s">
        <v>5</v>
      </c>
      <c r="E46" s="7" t="s">
        <v>20</v>
      </c>
      <c r="F46" s="36">
        <v>68.22066</v>
      </c>
    </row>
    <row r="47">
      <c r="A47" s="39" t="s">
        <v>15</v>
      </c>
      <c r="B47" s="39" t="s">
        <v>411</v>
      </c>
      <c r="C47" s="1">
        <v>2010.0</v>
      </c>
      <c r="D47" s="2" t="s">
        <v>5</v>
      </c>
      <c r="E47" s="7" t="s">
        <v>20</v>
      </c>
      <c r="F47" s="36">
        <v>78.66332</v>
      </c>
    </row>
    <row r="48">
      <c r="A48" s="39" t="s">
        <v>16</v>
      </c>
      <c r="B48" s="39" t="s">
        <v>413</v>
      </c>
      <c r="C48" s="1">
        <v>2010.0</v>
      </c>
      <c r="D48" s="2" t="s">
        <v>5</v>
      </c>
      <c r="E48" s="7" t="s">
        <v>20</v>
      </c>
      <c r="F48" s="36">
        <v>71.59998</v>
      </c>
    </row>
    <row r="49">
      <c r="A49" s="39" t="s">
        <v>17</v>
      </c>
      <c r="B49" s="39" t="s">
        <v>414</v>
      </c>
      <c r="C49" s="1">
        <v>2010.0</v>
      </c>
      <c r="D49" s="2" t="s">
        <v>5</v>
      </c>
      <c r="E49" s="7" t="s">
        <v>20</v>
      </c>
      <c r="F49" s="36">
        <v>68.82609</v>
      </c>
    </row>
    <row r="50">
      <c r="A50" s="39" t="s">
        <v>18</v>
      </c>
      <c r="B50" s="39" t="s">
        <v>415</v>
      </c>
      <c r="C50" s="1">
        <v>2010.0</v>
      </c>
      <c r="D50" s="2" t="s">
        <v>5</v>
      </c>
      <c r="E50" s="7" t="s">
        <v>20</v>
      </c>
      <c r="F50" s="36">
        <v>62.05909</v>
      </c>
    </row>
    <row r="51">
      <c r="A51" s="39" t="s">
        <v>19</v>
      </c>
      <c r="B51" s="39" t="s">
        <v>416</v>
      </c>
      <c r="C51" s="1">
        <v>2010.0</v>
      </c>
      <c r="D51" s="2" t="s">
        <v>5</v>
      </c>
      <c r="E51" s="7" t="s">
        <v>20</v>
      </c>
      <c r="F51" s="36">
        <v>65.8184</v>
      </c>
    </row>
    <row r="52">
      <c r="A52" s="39" t="s">
        <v>20</v>
      </c>
      <c r="B52" s="39" t="s">
        <v>417</v>
      </c>
      <c r="C52" s="1">
        <v>2010.0</v>
      </c>
      <c r="D52" s="2" t="s">
        <v>5</v>
      </c>
      <c r="E52" s="7" t="s">
        <v>20</v>
      </c>
      <c r="F52" s="36">
        <v>64.99304</v>
      </c>
    </row>
    <row r="53">
      <c r="A53" s="39" t="s">
        <v>21</v>
      </c>
      <c r="B53" s="39" t="s">
        <v>419</v>
      </c>
      <c r="C53" s="1">
        <v>2010.0</v>
      </c>
      <c r="D53" s="2" t="s">
        <v>5</v>
      </c>
      <c r="E53" s="7" t="s">
        <v>20</v>
      </c>
      <c r="F53" s="36">
        <v>67.64101</v>
      </c>
    </row>
    <row r="54">
      <c r="A54" s="39" t="s">
        <v>22</v>
      </c>
      <c r="B54" s="39" t="s">
        <v>420</v>
      </c>
      <c r="C54" s="1">
        <v>2010.0</v>
      </c>
      <c r="D54" s="2" t="s">
        <v>5</v>
      </c>
      <c r="E54" s="7" t="s">
        <v>20</v>
      </c>
      <c r="F54" s="36">
        <v>73.38606</v>
      </c>
    </row>
    <row r="55">
      <c r="A55" s="39" t="s">
        <v>23</v>
      </c>
      <c r="B55" s="39" t="s">
        <v>421</v>
      </c>
      <c r="C55" s="1">
        <v>2010.0</v>
      </c>
      <c r="D55" s="2" t="s">
        <v>5</v>
      </c>
      <c r="E55" s="7" t="s">
        <v>20</v>
      </c>
      <c r="F55" s="36">
        <v>71.94984</v>
      </c>
    </row>
    <row r="56">
      <c r="A56" s="39" t="s">
        <v>24</v>
      </c>
      <c r="B56" s="39" t="s">
        <v>422</v>
      </c>
      <c r="C56" s="1">
        <v>2010.0</v>
      </c>
      <c r="D56" s="2" t="s">
        <v>5</v>
      </c>
      <c r="E56" s="7" t="s">
        <v>20</v>
      </c>
      <c r="F56" s="36">
        <v>72.17888</v>
      </c>
    </row>
    <row r="57">
      <c r="A57" s="39" t="s">
        <v>25</v>
      </c>
      <c r="B57" s="39" t="s">
        <v>423</v>
      </c>
      <c r="C57" s="1">
        <v>2010.0</v>
      </c>
      <c r="D57" s="2" t="s">
        <v>5</v>
      </c>
      <c r="E57" s="7" t="s">
        <v>20</v>
      </c>
      <c r="F57" s="36">
        <v>72.71305</v>
      </c>
    </row>
    <row r="58">
      <c r="A58" s="39" t="s">
        <v>26</v>
      </c>
      <c r="B58" s="39" t="s">
        <v>424</v>
      </c>
      <c r="C58" s="1">
        <v>2010.0</v>
      </c>
      <c r="D58" s="2" t="s">
        <v>5</v>
      </c>
      <c r="E58" s="7" t="s">
        <v>20</v>
      </c>
      <c r="F58" s="36">
        <v>61.35137</v>
      </c>
    </row>
    <row r="59">
      <c r="A59" s="39" t="s">
        <v>27</v>
      </c>
      <c r="B59" s="39" t="s">
        <v>426</v>
      </c>
      <c r="C59" s="1">
        <v>2010.0</v>
      </c>
      <c r="D59" s="2" t="s">
        <v>5</v>
      </c>
      <c r="E59" s="7" t="s">
        <v>20</v>
      </c>
      <c r="F59" s="36">
        <v>78.82693</v>
      </c>
    </row>
    <row r="60">
      <c r="A60" s="39" t="s">
        <v>28</v>
      </c>
      <c r="B60" s="39" t="s">
        <v>425</v>
      </c>
      <c r="C60" s="1">
        <v>2010.0</v>
      </c>
      <c r="D60" s="2" t="s">
        <v>5</v>
      </c>
      <c r="E60" s="7" t="s">
        <v>20</v>
      </c>
      <c r="F60" s="36">
        <v>69.48476</v>
      </c>
    </row>
    <row r="61">
      <c r="A61" s="39" t="s">
        <v>29</v>
      </c>
      <c r="B61" s="39" t="s">
        <v>427</v>
      </c>
      <c r="C61" s="1">
        <v>2010.0</v>
      </c>
      <c r="D61" s="2" t="s">
        <v>5</v>
      </c>
      <c r="E61" s="7" t="s">
        <v>20</v>
      </c>
      <c r="F61" s="36">
        <v>59.44893</v>
      </c>
    </row>
    <row r="62">
      <c r="A62" s="39" t="s">
        <v>30</v>
      </c>
      <c r="B62" s="39" t="s">
        <v>428</v>
      </c>
      <c r="C62" s="1">
        <v>2010.0</v>
      </c>
      <c r="D62" s="2" t="s">
        <v>5</v>
      </c>
      <c r="E62" s="7" t="s">
        <v>20</v>
      </c>
      <c r="F62" s="36">
        <v>82.04008</v>
      </c>
    </row>
    <row r="63">
      <c r="A63" s="39" t="s">
        <v>31</v>
      </c>
      <c r="B63" s="39" t="s">
        <v>429</v>
      </c>
      <c r="C63" s="1">
        <v>2010.0</v>
      </c>
      <c r="D63" s="2" t="s">
        <v>5</v>
      </c>
      <c r="E63" s="7" t="s">
        <v>20</v>
      </c>
      <c r="F63" s="36">
        <v>60.60528</v>
      </c>
    </row>
    <row r="64">
      <c r="A64" s="39" t="s">
        <v>32</v>
      </c>
      <c r="B64" s="39" t="s">
        <v>430</v>
      </c>
      <c r="C64" s="1">
        <v>2010.0</v>
      </c>
      <c r="D64" s="2" t="s">
        <v>5</v>
      </c>
      <c r="E64" s="7" t="s">
        <v>20</v>
      </c>
      <c r="F64" s="36">
        <v>69.50742</v>
      </c>
    </row>
    <row r="65">
      <c r="A65" s="39" t="s">
        <v>33</v>
      </c>
      <c r="B65" s="39" t="s">
        <v>431</v>
      </c>
      <c r="C65" s="1">
        <v>2010.0</v>
      </c>
      <c r="D65" s="2" t="s">
        <v>5</v>
      </c>
      <c r="E65" s="7" t="s">
        <v>20</v>
      </c>
      <c r="F65" s="36">
        <v>59.34444</v>
      </c>
    </row>
    <row r="66">
      <c r="A66" s="39" t="s">
        <v>34</v>
      </c>
      <c r="B66" s="39" t="s">
        <v>432</v>
      </c>
      <c r="C66" s="1">
        <v>2010.0</v>
      </c>
      <c r="D66" s="2" t="s">
        <v>5</v>
      </c>
      <c r="E66" s="7" t="s">
        <v>20</v>
      </c>
      <c r="F66" s="36">
        <v>75.55997</v>
      </c>
    </row>
    <row r="67">
      <c r="A67" s="39" t="s">
        <v>35</v>
      </c>
      <c r="B67" s="39" t="s">
        <v>433</v>
      </c>
      <c r="C67" s="1">
        <v>2010.0</v>
      </c>
      <c r="D67" s="2" t="s">
        <v>5</v>
      </c>
      <c r="E67" s="7" t="s">
        <v>20</v>
      </c>
      <c r="F67" s="36">
        <v>70.18697</v>
      </c>
    </row>
    <row r="68">
      <c r="A68" s="40" t="s">
        <v>3</v>
      </c>
      <c r="B68" s="39" t="s">
        <v>418</v>
      </c>
      <c r="C68" s="1">
        <v>2011.0</v>
      </c>
      <c r="D68" s="2" t="s">
        <v>5</v>
      </c>
      <c r="E68" s="7" t="s">
        <v>20</v>
      </c>
      <c r="F68" s="36">
        <v>68.48942</v>
      </c>
    </row>
    <row r="69">
      <c r="A69" s="40" t="s">
        <v>4</v>
      </c>
      <c r="B69" s="39" t="s">
        <v>401</v>
      </c>
      <c r="C69" s="1">
        <v>2011.0</v>
      </c>
      <c r="D69" s="2" t="s">
        <v>5</v>
      </c>
      <c r="E69" s="7" t="s">
        <v>20</v>
      </c>
      <c r="F69" s="36">
        <v>59.2244</v>
      </c>
    </row>
    <row r="70">
      <c r="A70" s="39" t="s">
        <v>5</v>
      </c>
      <c r="B70" s="39" t="s">
        <v>402</v>
      </c>
      <c r="C70" s="1">
        <v>2011.0</v>
      </c>
      <c r="D70" s="2" t="s">
        <v>5</v>
      </c>
      <c r="E70" s="7" t="s">
        <v>20</v>
      </c>
      <c r="F70" s="36">
        <v>55.572</v>
      </c>
    </row>
    <row r="71">
      <c r="A71" s="39" t="s">
        <v>6</v>
      </c>
      <c r="B71" s="39" t="s">
        <v>403</v>
      </c>
      <c r="C71" s="1">
        <v>2011.0</v>
      </c>
      <c r="D71" s="2" t="s">
        <v>5</v>
      </c>
      <c r="E71" s="7" t="s">
        <v>20</v>
      </c>
      <c r="F71" s="36">
        <v>66.23853</v>
      </c>
    </row>
    <row r="72">
      <c r="A72" s="39" t="s">
        <v>7</v>
      </c>
      <c r="B72" s="39" t="s">
        <v>404</v>
      </c>
      <c r="C72" s="1">
        <v>2011.0</v>
      </c>
      <c r="D72" s="2" t="s">
        <v>5</v>
      </c>
      <c r="E72" s="7" t="s">
        <v>20</v>
      </c>
      <c r="F72" s="36">
        <v>68.26136</v>
      </c>
    </row>
    <row r="73">
      <c r="A73" s="39" t="s">
        <v>8</v>
      </c>
      <c r="B73" s="39" t="s">
        <v>408</v>
      </c>
      <c r="C73" s="1">
        <v>2011.0</v>
      </c>
      <c r="D73" s="2" t="s">
        <v>5</v>
      </c>
      <c r="E73" s="7" t="s">
        <v>20</v>
      </c>
      <c r="F73" s="36">
        <v>70.81292</v>
      </c>
    </row>
    <row r="74">
      <c r="A74" s="39" t="s">
        <v>9</v>
      </c>
      <c r="B74" s="39" t="s">
        <v>409</v>
      </c>
      <c r="C74" s="1">
        <v>2011.0</v>
      </c>
      <c r="D74" s="2" t="s">
        <v>5</v>
      </c>
      <c r="E74" s="7" t="s">
        <v>20</v>
      </c>
      <c r="F74" s="36">
        <v>63.56166</v>
      </c>
    </row>
    <row r="75">
      <c r="A75" s="39" t="s">
        <v>10</v>
      </c>
      <c r="B75" s="39" t="s">
        <v>407</v>
      </c>
      <c r="C75" s="1">
        <v>2011.0</v>
      </c>
      <c r="D75" s="2" t="s">
        <v>5</v>
      </c>
      <c r="E75" s="7" t="s">
        <v>20</v>
      </c>
      <c r="F75" s="36">
        <v>76.55832</v>
      </c>
    </row>
    <row r="76">
      <c r="A76" s="39" t="s">
        <v>11</v>
      </c>
      <c r="B76" s="39" t="s">
        <v>406</v>
      </c>
      <c r="C76" s="1">
        <v>2011.0</v>
      </c>
      <c r="D76" s="2" t="s">
        <v>5</v>
      </c>
      <c r="E76" s="7" t="s">
        <v>20</v>
      </c>
      <c r="F76" s="36">
        <v>58.87869</v>
      </c>
    </row>
    <row r="77">
      <c r="A77" s="39" t="s">
        <v>12</v>
      </c>
      <c r="B77" s="39" t="s">
        <v>405</v>
      </c>
      <c r="C77" s="1">
        <v>2011.0</v>
      </c>
      <c r="D77" s="2" t="s">
        <v>5</v>
      </c>
      <c r="E77" s="7" t="s">
        <v>20</v>
      </c>
      <c r="F77" s="36">
        <v>75.97472</v>
      </c>
    </row>
    <row r="78">
      <c r="A78" s="39" t="s">
        <v>13</v>
      </c>
      <c r="B78" s="39" t="s">
        <v>410</v>
      </c>
      <c r="C78" s="1">
        <v>2011.0</v>
      </c>
      <c r="D78" s="2" t="s">
        <v>5</v>
      </c>
      <c r="E78" s="7" t="s">
        <v>20</v>
      </c>
      <c r="F78" s="36">
        <v>63.55681</v>
      </c>
    </row>
    <row r="79">
      <c r="A79" s="39" t="s">
        <v>14</v>
      </c>
      <c r="B79" s="39" t="s">
        <v>412</v>
      </c>
      <c r="C79" s="1">
        <v>2011.0</v>
      </c>
      <c r="D79" s="2" t="s">
        <v>5</v>
      </c>
      <c r="E79" s="7" t="s">
        <v>20</v>
      </c>
      <c r="F79" s="36">
        <v>66.56815</v>
      </c>
    </row>
    <row r="80">
      <c r="A80" s="39" t="s">
        <v>15</v>
      </c>
      <c r="B80" s="39" t="s">
        <v>411</v>
      </c>
      <c r="C80" s="1">
        <v>2011.0</v>
      </c>
      <c r="D80" s="2" t="s">
        <v>5</v>
      </c>
      <c r="E80" s="7" t="s">
        <v>20</v>
      </c>
      <c r="F80" s="36">
        <v>79.37651</v>
      </c>
    </row>
    <row r="81">
      <c r="A81" s="39" t="s">
        <v>16</v>
      </c>
      <c r="B81" s="39" t="s">
        <v>413</v>
      </c>
      <c r="C81" s="1">
        <v>2011.0</v>
      </c>
      <c r="D81" s="2" t="s">
        <v>5</v>
      </c>
      <c r="E81" s="7" t="s">
        <v>20</v>
      </c>
      <c r="F81" s="36">
        <v>71.48975</v>
      </c>
    </row>
    <row r="82">
      <c r="A82" s="39" t="s">
        <v>17</v>
      </c>
      <c r="B82" s="39" t="s">
        <v>414</v>
      </c>
      <c r="C82" s="1">
        <v>2011.0</v>
      </c>
      <c r="D82" s="2" t="s">
        <v>5</v>
      </c>
      <c r="E82" s="7" t="s">
        <v>20</v>
      </c>
      <c r="F82" s="36">
        <v>68.75865</v>
      </c>
    </row>
    <row r="83">
      <c r="A83" s="39" t="s">
        <v>18</v>
      </c>
      <c r="B83" s="39" t="s">
        <v>415</v>
      </c>
      <c r="C83" s="1">
        <v>2011.0</v>
      </c>
      <c r="D83" s="2" t="s">
        <v>5</v>
      </c>
      <c r="E83" s="7" t="s">
        <v>20</v>
      </c>
      <c r="F83" s="36">
        <v>63.37015</v>
      </c>
    </row>
    <row r="84">
      <c r="A84" s="39" t="s">
        <v>19</v>
      </c>
      <c r="B84" s="39" t="s">
        <v>416</v>
      </c>
      <c r="C84" s="1">
        <v>2011.0</v>
      </c>
      <c r="D84" s="2" t="s">
        <v>5</v>
      </c>
      <c r="E84" s="7" t="s">
        <v>20</v>
      </c>
      <c r="F84" s="36">
        <v>67.74943</v>
      </c>
    </row>
    <row r="85">
      <c r="A85" s="39" t="s">
        <v>20</v>
      </c>
      <c r="B85" s="39" t="s">
        <v>417</v>
      </c>
      <c r="C85" s="1">
        <v>2011.0</v>
      </c>
      <c r="D85" s="2" t="s">
        <v>5</v>
      </c>
      <c r="E85" s="7" t="s">
        <v>20</v>
      </c>
      <c r="F85" s="36">
        <v>66.3926</v>
      </c>
    </row>
    <row r="86">
      <c r="A86" s="39" t="s">
        <v>21</v>
      </c>
      <c r="B86" s="39" t="s">
        <v>419</v>
      </c>
      <c r="C86" s="1">
        <v>2011.0</v>
      </c>
      <c r="D86" s="2" t="s">
        <v>5</v>
      </c>
      <c r="E86" s="7" t="s">
        <v>20</v>
      </c>
      <c r="F86" s="36">
        <v>67.80683</v>
      </c>
    </row>
    <row r="87">
      <c r="A87" s="39" t="s">
        <v>22</v>
      </c>
      <c r="B87" s="39" t="s">
        <v>420</v>
      </c>
      <c r="C87" s="1">
        <v>2011.0</v>
      </c>
      <c r="D87" s="2" t="s">
        <v>5</v>
      </c>
      <c r="E87" s="7" t="s">
        <v>20</v>
      </c>
      <c r="F87" s="36">
        <v>73.56028</v>
      </c>
    </row>
    <row r="88">
      <c r="A88" s="39" t="s">
        <v>23</v>
      </c>
      <c r="B88" s="39" t="s">
        <v>421</v>
      </c>
      <c r="C88" s="1">
        <v>2011.0</v>
      </c>
      <c r="D88" s="2" t="s">
        <v>5</v>
      </c>
      <c r="E88" s="7" t="s">
        <v>20</v>
      </c>
      <c r="F88" s="36">
        <v>74.67275</v>
      </c>
    </row>
    <row r="89">
      <c r="A89" s="39" t="s">
        <v>24</v>
      </c>
      <c r="B89" s="39" t="s">
        <v>422</v>
      </c>
      <c r="C89" s="1">
        <v>2011.0</v>
      </c>
      <c r="D89" s="2" t="s">
        <v>5</v>
      </c>
      <c r="E89" s="7" t="s">
        <v>20</v>
      </c>
      <c r="F89" s="36">
        <v>71.61691</v>
      </c>
    </row>
    <row r="90">
      <c r="A90" s="39" t="s">
        <v>25</v>
      </c>
      <c r="B90" s="39" t="s">
        <v>423</v>
      </c>
      <c r="C90" s="1">
        <v>2011.0</v>
      </c>
      <c r="D90" s="2" t="s">
        <v>5</v>
      </c>
      <c r="E90" s="7" t="s">
        <v>20</v>
      </c>
      <c r="F90" s="36">
        <v>73.20577</v>
      </c>
    </row>
    <row r="91">
      <c r="A91" s="39" t="s">
        <v>26</v>
      </c>
      <c r="B91" s="39" t="s">
        <v>424</v>
      </c>
      <c r="C91" s="1">
        <v>2011.0</v>
      </c>
      <c r="D91" s="2" t="s">
        <v>5</v>
      </c>
      <c r="E91" s="7" t="s">
        <v>20</v>
      </c>
      <c r="F91" s="36">
        <v>60.64035</v>
      </c>
    </row>
    <row r="92">
      <c r="A92" s="39" t="s">
        <v>27</v>
      </c>
      <c r="B92" s="39" t="s">
        <v>426</v>
      </c>
      <c r="C92" s="1">
        <v>2011.0</v>
      </c>
      <c r="D92" s="2" t="s">
        <v>5</v>
      </c>
      <c r="E92" s="7" t="s">
        <v>20</v>
      </c>
      <c r="F92" s="36">
        <v>78.73723</v>
      </c>
    </row>
    <row r="93">
      <c r="A93" s="39" t="s">
        <v>28</v>
      </c>
      <c r="B93" s="39" t="s">
        <v>425</v>
      </c>
      <c r="C93" s="1">
        <v>2011.0</v>
      </c>
      <c r="D93" s="2" t="s">
        <v>5</v>
      </c>
      <c r="E93" s="7" t="s">
        <v>20</v>
      </c>
      <c r="F93" s="36">
        <v>70.28268</v>
      </c>
    </row>
    <row r="94">
      <c r="A94" s="39" t="s">
        <v>29</v>
      </c>
      <c r="B94" s="39" t="s">
        <v>427</v>
      </c>
      <c r="C94" s="1">
        <v>2011.0</v>
      </c>
      <c r="D94" s="2" t="s">
        <v>5</v>
      </c>
      <c r="E94" s="7" t="s">
        <v>20</v>
      </c>
      <c r="F94" s="36">
        <v>60.55736</v>
      </c>
    </row>
    <row r="95">
      <c r="A95" s="39" t="s">
        <v>30</v>
      </c>
      <c r="B95" s="39" t="s">
        <v>428</v>
      </c>
      <c r="C95" s="1">
        <v>2011.0</v>
      </c>
      <c r="D95" s="2" t="s">
        <v>5</v>
      </c>
      <c r="E95" s="7" t="s">
        <v>20</v>
      </c>
      <c r="F95" s="36">
        <v>81.11813</v>
      </c>
    </row>
    <row r="96">
      <c r="A96" s="39" t="s">
        <v>31</v>
      </c>
      <c r="B96" s="39" t="s">
        <v>429</v>
      </c>
      <c r="C96" s="1">
        <v>2011.0</v>
      </c>
      <c r="D96" s="2" t="s">
        <v>5</v>
      </c>
      <c r="E96" s="7" t="s">
        <v>20</v>
      </c>
      <c r="F96" s="36">
        <v>60.40903</v>
      </c>
    </row>
    <row r="97">
      <c r="A97" s="39" t="s">
        <v>32</v>
      </c>
      <c r="B97" s="39" t="s">
        <v>430</v>
      </c>
      <c r="C97" s="1">
        <v>2011.0</v>
      </c>
      <c r="D97" s="2" t="s">
        <v>5</v>
      </c>
      <c r="E97" s="7" t="s">
        <v>20</v>
      </c>
      <c r="F97" s="36">
        <v>68.91743</v>
      </c>
    </row>
    <row r="98">
      <c r="A98" s="39" t="s">
        <v>33</v>
      </c>
      <c r="B98" s="39" t="s">
        <v>431</v>
      </c>
      <c r="C98" s="1">
        <v>2011.0</v>
      </c>
      <c r="D98" s="2" t="s">
        <v>5</v>
      </c>
      <c r="E98" s="7" t="s">
        <v>20</v>
      </c>
      <c r="F98" s="36">
        <v>60.15701</v>
      </c>
    </row>
    <row r="99">
      <c r="A99" s="39" t="s">
        <v>34</v>
      </c>
      <c r="B99" s="39" t="s">
        <v>432</v>
      </c>
      <c r="C99" s="1">
        <v>2011.0</v>
      </c>
      <c r="D99" s="2" t="s">
        <v>5</v>
      </c>
      <c r="E99" s="7" t="s">
        <v>20</v>
      </c>
      <c r="F99" s="36">
        <v>75.69848</v>
      </c>
    </row>
    <row r="100">
      <c r="A100" s="39" t="s">
        <v>35</v>
      </c>
      <c r="B100" s="39" t="s">
        <v>433</v>
      </c>
      <c r="C100" s="1">
        <v>2011.0</v>
      </c>
      <c r="D100" s="2" t="s">
        <v>5</v>
      </c>
      <c r="E100" s="7" t="s">
        <v>20</v>
      </c>
      <c r="F100" s="36">
        <v>73.6112</v>
      </c>
    </row>
    <row r="101">
      <c r="A101" s="40" t="s">
        <v>3</v>
      </c>
      <c r="B101" s="39" t="s">
        <v>418</v>
      </c>
      <c r="C101" s="1">
        <v>2012.0</v>
      </c>
      <c r="D101" s="2" t="s">
        <v>5</v>
      </c>
      <c r="E101" s="7" t="s">
        <v>20</v>
      </c>
      <c r="F101" s="36">
        <v>69.6101</v>
      </c>
    </row>
    <row r="102">
      <c r="A102" s="40" t="s">
        <v>4</v>
      </c>
      <c r="B102" s="39" t="s">
        <v>401</v>
      </c>
      <c r="C102" s="1">
        <v>2012.0</v>
      </c>
      <c r="D102" s="2" t="s">
        <v>5</v>
      </c>
      <c r="E102" s="7" t="s">
        <v>20</v>
      </c>
      <c r="F102" s="36">
        <v>63.27599</v>
      </c>
    </row>
    <row r="103">
      <c r="A103" s="39" t="s">
        <v>5</v>
      </c>
      <c r="B103" s="39" t="s">
        <v>402</v>
      </c>
      <c r="C103" s="1">
        <v>2012.0</v>
      </c>
      <c r="D103" s="2" t="s">
        <v>5</v>
      </c>
      <c r="E103" s="7" t="s">
        <v>20</v>
      </c>
      <c r="F103" s="36">
        <v>58.6405</v>
      </c>
    </row>
    <row r="104">
      <c r="A104" s="39" t="s">
        <v>6</v>
      </c>
      <c r="B104" s="39" t="s">
        <v>403</v>
      </c>
      <c r="C104" s="1">
        <v>2012.0</v>
      </c>
      <c r="D104" s="2" t="s">
        <v>5</v>
      </c>
      <c r="E104" s="7" t="s">
        <v>20</v>
      </c>
      <c r="F104" s="36">
        <v>66.79936</v>
      </c>
    </row>
    <row r="105">
      <c r="A105" s="39" t="s">
        <v>7</v>
      </c>
      <c r="B105" s="39" t="s">
        <v>404</v>
      </c>
      <c r="C105" s="1">
        <v>2012.0</v>
      </c>
      <c r="D105" s="2" t="s">
        <v>5</v>
      </c>
      <c r="E105" s="7" t="s">
        <v>20</v>
      </c>
      <c r="F105" s="36">
        <v>68.75645</v>
      </c>
    </row>
    <row r="106">
      <c r="A106" s="39" t="s">
        <v>8</v>
      </c>
      <c r="B106" s="39" t="s">
        <v>408</v>
      </c>
      <c r="C106" s="1">
        <v>2012.0</v>
      </c>
      <c r="D106" s="2" t="s">
        <v>5</v>
      </c>
      <c r="E106" s="7" t="s">
        <v>20</v>
      </c>
      <c r="F106" s="36">
        <v>71.47661</v>
      </c>
    </row>
    <row r="107">
      <c r="A107" s="39" t="s">
        <v>9</v>
      </c>
      <c r="B107" s="39" t="s">
        <v>409</v>
      </c>
      <c r="C107" s="1">
        <v>2012.0</v>
      </c>
      <c r="D107" s="2" t="s">
        <v>5</v>
      </c>
      <c r="E107" s="7" t="s">
        <v>20</v>
      </c>
      <c r="F107" s="36">
        <v>63.48662</v>
      </c>
    </row>
    <row r="108">
      <c r="A108" s="39" t="s">
        <v>10</v>
      </c>
      <c r="B108" s="39" t="s">
        <v>407</v>
      </c>
      <c r="C108" s="1">
        <v>2012.0</v>
      </c>
      <c r="D108" s="2" t="s">
        <v>5</v>
      </c>
      <c r="E108" s="7" t="s">
        <v>20</v>
      </c>
      <c r="F108" s="36">
        <v>78.25369</v>
      </c>
    </row>
    <row r="109">
      <c r="A109" s="39" t="s">
        <v>11</v>
      </c>
      <c r="B109" s="39" t="s">
        <v>406</v>
      </c>
      <c r="C109" s="1">
        <v>2012.0</v>
      </c>
      <c r="D109" s="2" t="s">
        <v>5</v>
      </c>
      <c r="E109" s="7" t="s">
        <v>20</v>
      </c>
      <c r="F109" s="36">
        <v>59.85208</v>
      </c>
    </row>
    <row r="110">
      <c r="A110" s="39" t="s">
        <v>12</v>
      </c>
      <c r="B110" s="39" t="s">
        <v>405</v>
      </c>
      <c r="C110" s="1">
        <v>2012.0</v>
      </c>
      <c r="D110" s="2" t="s">
        <v>5</v>
      </c>
      <c r="E110" s="7" t="s">
        <v>20</v>
      </c>
      <c r="F110" s="36">
        <v>78.93456</v>
      </c>
    </row>
    <row r="111">
      <c r="A111" s="39" t="s">
        <v>13</v>
      </c>
      <c r="B111" s="39" t="s">
        <v>410</v>
      </c>
      <c r="C111" s="1">
        <v>2012.0</v>
      </c>
      <c r="D111" s="2" t="s">
        <v>5</v>
      </c>
      <c r="E111" s="7" t="s">
        <v>20</v>
      </c>
      <c r="F111" s="36">
        <v>65.01303</v>
      </c>
    </row>
    <row r="112">
      <c r="A112" s="39" t="s">
        <v>14</v>
      </c>
      <c r="B112" s="39" t="s">
        <v>412</v>
      </c>
      <c r="C112" s="1">
        <v>2012.0</v>
      </c>
      <c r="D112" s="2" t="s">
        <v>5</v>
      </c>
      <c r="E112" s="7" t="s">
        <v>20</v>
      </c>
      <c r="F112" s="36">
        <v>67.7049</v>
      </c>
    </row>
    <row r="113">
      <c r="A113" s="39" t="s">
        <v>15</v>
      </c>
      <c r="B113" s="39" t="s">
        <v>411</v>
      </c>
      <c r="C113" s="1">
        <v>2012.0</v>
      </c>
      <c r="D113" s="2" t="s">
        <v>5</v>
      </c>
      <c r="E113" s="7" t="s">
        <v>20</v>
      </c>
      <c r="F113" s="36">
        <v>79.74506</v>
      </c>
    </row>
    <row r="114">
      <c r="A114" s="39" t="s">
        <v>16</v>
      </c>
      <c r="B114" s="39" t="s">
        <v>413</v>
      </c>
      <c r="C114" s="1">
        <v>2012.0</v>
      </c>
      <c r="D114" s="2" t="s">
        <v>5</v>
      </c>
      <c r="E114" s="7" t="s">
        <v>20</v>
      </c>
      <c r="F114" s="36">
        <v>71.9397</v>
      </c>
    </row>
    <row r="115">
      <c r="A115" s="39" t="s">
        <v>17</v>
      </c>
      <c r="B115" s="39" t="s">
        <v>414</v>
      </c>
      <c r="C115" s="1">
        <v>2012.0</v>
      </c>
      <c r="D115" s="2" t="s">
        <v>5</v>
      </c>
      <c r="E115" s="7" t="s">
        <v>20</v>
      </c>
      <c r="F115" s="36">
        <v>69.3768</v>
      </c>
    </row>
    <row r="116">
      <c r="A116" s="39" t="s">
        <v>18</v>
      </c>
      <c r="B116" s="39" t="s">
        <v>415</v>
      </c>
      <c r="C116" s="1">
        <v>2012.0</v>
      </c>
      <c r="D116" s="2" t="s">
        <v>5</v>
      </c>
      <c r="E116" s="7" t="s">
        <v>20</v>
      </c>
      <c r="F116" s="36">
        <v>64.34528</v>
      </c>
    </row>
    <row r="117">
      <c r="A117" s="39" t="s">
        <v>19</v>
      </c>
      <c r="B117" s="39" t="s">
        <v>416</v>
      </c>
      <c r="C117" s="1">
        <v>2012.0</v>
      </c>
      <c r="D117" s="2" t="s">
        <v>5</v>
      </c>
      <c r="E117" s="7" t="s">
        <v>20</v>
      </c>
      <c r="F117" s="36">
        <v>67.59969</v>
      </c>
    </row>
    <row r="118">
      <c r="A118" s="39" t="s">
        <v>20</v>
      </c>
      <c r="B118" s="39" t="s">
        <v>417</v>
      </c>
      <c r="C118" s="1">
        <v>2012.0</v>
      </c>
      <c r="D118" s="2" t="s">
        <v>5</v>
      </c>
      <c r="E118" s="7" t="s">
        <v>20</v>
      </c>
      <c r="F118" s="36">
        <v>67.47394</v>
      </c>
    </row>
    <row r="119">
      <c r="A119" s="39" t="s">
        <v>21</v>
      </c>
      <c r="B119" s="39" t="s">
        <v>419</v>
      </c>
      <c r="C119" s="1">
        <v>2012.0</v>
      </c>
      <c r="D119" s="2" t="s">
        <v>5</v>
      </c>
      <c r="E119" s="7" t="s">
        <v>20</v>
      </c>
      <c r="F119" s="36">
        <v>69.26644</v>
      </c>
    </row>
    <row r="120">
      <c r="A120" s="39" t="s">
        <v>22</v>
      </c>
      <c r="B120" s="39" t="s">
        <v>420</v>
      </c>
      <c r="C120" s="1">
        <v>2012.0</v>
      </c>
      <c r="D120" s="2" t="s">
        <v>5</v>
      </c>
      <c r="E120" s="7" t="s">
        <v>20</v>
      </c>
      <c r="F120" s="36">
        <v>73.58518</v>
      </c>
    </row>
    <row r="121">
      <c r="A121" s="39" t="s">
        <v>23</v>
      </c>
      <c r="B121" s="39" t="s">
        <v>421</v>
      </c>
      <c r="C121" s="1">
        <v>2012.0</v>
      </c>
      <c r="D121" s="2" t="s">
        <v>5</v>
      </c>
      <c r="E121" s="7" t="s">
        <v>20</v>
      </c>
      <c r="F121" s="36">
        <v>77.9283</v>
      </c>
    </row>
    <row r="122">
      <c r="A122" s="39" t="s">
        <v>24</v>
      </c>
      <c r="B122" s="39" t="s">
        <v>422</v>
      </c>
      <c r="C122" s="1">
        <v>2012.0</v>
      </c>
      <c r="D122" s="2" t="s">
        <v>5</v>
      </c>
      <c r="E122" s="7" t="s">
        <v>20</v>
      </c>
      <c r="F122" s="36">
        <v>72.97568</v>
      </c>
    </row>
    <row r="123">
      <c r="A123" s="39" t="s">
        <v>25</v>
      </c>
      <c r="B123" s="39" t="s">
        <v>423</v>
      </c>
      <c r="C123" s="1">
        <v>2012.0</v>
      </c>
      <c r="D123" s="2" t="s">
        <v>5</v>
      </c>
      <c r="E123" s="7" t="s">
        <v>20</v>
      </c>
      <c r="F123" s="36">
        <v>74.49513</v>
      </c>
    </row>
    <row r="124">
      <c r="A124" s="39" t="s">
        <v>26</v>
      </c>
      <c r="B124" s="39" t="s">
        <v>424</v>
      </c>
      <c r="C124" s="1">
        <v>2012.0</v>
      </c>
      <c r="D124" s="2" t="s">
        <v>5</v>
      </c>
      <c r="E124" s="7" t="s">
        <v>20</v>
      </c>
      <c r="F124" s="36">
        <v>60.98632</v>
      </c>
    </row>
    <row r="125">
      <c r="A125" s="39" t="s">
        <v>27</v>
      </c>
      <c r="B125" s="39" t="s">
        <v>426</v>
      </c>
      <c r="C125" s="1">
        <v>2012.0</v>
      </c>
      <c r="D125" s="2" t="s">
        <v>5</v>
      </c>
      <c r="E125" s="7" t="s">
        <v>20</v>
      </c>
      <c r="F125" s="36">
        <v>80.09962</v>
      </c>
    </row>
    <row r="126">
      <c r="A126" s="39" t="s">
        <v>28</v>
      </c>
      <c r="B126" s="39" t="s">
        <v>425</v>
      </c>
      <c r="C126" s="1">
        <v>2012.0</v>
      </c>
      <c r="D126" s="2" t="s">
        <v>5</v>
      </c>
      <c r="E126" s="7" t="s">
        <v>20</v>
      </c>
      <c r="F126" s="36">
        <v>69.70919</v>
      </c>
    </row>
    <row r="127">
      <c r="A127" s="39" t="s">
        <v>29</v>
      </c>
      <c r="B127" s="39" t="s">
        <v>427</v>
      </c>
      <c r="C127" s="1">
        <v>2012.0</v>
      </c>
      <c r="D127" s="2" t="s">
        <v>5</v>
      </c>
      <c r="E127" s="7" t="s">
        <v>20</v>
      </c>
      <c r="F127" s="36">
        <v>61.92326</v>
      </c>
    </row>
    <row r="128">
      <c r="A128" s="39" t="s">
        <v>30</v>
      </c>
      <c r="B128" s="39" t="s">
        <v>428</v>
      </c>
      <c r="C128" s="1">
        <v>2012.0</v>
      </c>
      <c r="D128" s="2" t="s">
        <v>5</v>
      </c>
      <c r="E128" s="7" t="s">
        <v>20</v>
      </c>
      <c r="F128" s="36">
        <v>82.24556</v>
      </c>
    </row>
    <row r="129">
      <c r="A129" s="39" t="s">
        <v>31</v>
      </c>
      <c r="B129" s="39" t="s">
        <v>429</v>
      </c>
      <c r="C129" s="1">
        <v>2012.0</v>
      </c>
      <c r="D129" s="2" t="s">
        <v>5</v>
      </c>
      <c r="E129" s="7" t="s">
        <v>20</v>
      </c>
      <c r="F129" s="36">
        <v>61.46934</v>
      </c>
    </row>
    <row r="130">
      <c r="A130" s="39" t="s">
        <v>32</v>
      </c>
      <c r="B130" s="39" t="s">
        <v>430</v>
      </c>
      <c r="C130" s="1">
        <v>2012.0</v>
      </c>
      <c r="D130" s="2" t="s">
        <v>5</v>
      </c>
      <c r="E130" s="7" t="s">
        <v>20</v>
      </c>
      <c r="F130" s="36">
        <v>69.25837</v>
      </c>
    </row>
    <row r="131">
      <c r="A131" s="39" t="s">
        <v>33</v>
      </c>
      <c r="B131" s="39" t="s">
        <v>431</v>
      </c>
      <c r="C131" s="1">
        <v>2012.0</v>
      </c>
      <c r="D131" s="2" t="s">
        <v>5</v>
      </c>
      <c r="E131" s="7" t="s">
        <v>20</v>
      </c>
      <c r="F131" s="36">
        <v>60.34402</v>
      </c>
    </row>
    <row r="132">
      <c r="A132" s="39" t="s">
        <v>34</v>
      </c>
      <c r="B132" s="39" t="s">
        <v>432</v>
      </c>
      <c r="C132" s="1">
        <v>2012.0</v>
      </c>
      <c r="D132" s="2" t="s">
        <v>5</v>
      </c>
      <c r="E132" s="7" t="s">
        <v>20</v>
      </c>
      <c r="F132" s="36">
        <v>76.39265</v>
      </c>
    </row>
    <row r="133">
      <c r="A133" s="39" t="s">
        <v>35</v>
      </c>
      <c r="B133" s="39" t="s">
        <v>433</v>
      </c>
      <c r="C133" s="1">
        <v>2012.0</v>
      </c>
      <c r="D133" s="2" t="s">
        <v>5</v>
      </c>
      <c r="E133" s="7" t="s">
        <v>20</v>
      </c>
      <c r="F133" s="36">
        <v>75.29204</v>
      </c>
    </row>
    <row r="134">
      <c r="A134" s="40" t="s">
        <v>3</v>
      </c>
      <c r="B134" s="39" t="s">
        <v>418</v>
      </c>
      <c r="C134" s="1">
        <v>2013.0</v>
      </c>
      <c r="D134" s="2" t="s">
        <v>5</v>
      </c>
      <c r="E134" s="7" t="s">
        <v>20</v>
      </c>
      <c r="F134" s="36">
        <v>70.61718</v>
      </c>
    </row>
    <row r="135">
      <c r="A135" s="40" t="s">
        <v>4</v>
      </c>
      <c r="B135" s="39" t="s">
        <v>401</v>
      </c>
      <c r="C135" s="1">
        <v>2013.0</v>
      </c>
      <c r="D135" s="2" t="s">
        <v>5</v>
      </c>
      <c r="E135" s="7" t="s">
        <v>20</v>
      </c>
      <c r="F135" s="36">
        <v>64.81321</v>
      </c>
    </row>
    <row r="136">
      <c r="A136" s="39" t="s">
        <v>5</v>
      </c>
      <c r="B136" s="39" t="s">
        <v>402</v>
      </c>
      <c r="C136" s="1">
        <v>2013.0</v>
      </c>
      <c r="D136" s="2" t="s">
        <v>5</v>
      </c>
      <c r="E136" s="7" t="s">
        <v>20</v>
      </c>
      <c r="F136" s="36">
        <v>58.50075</v>
      </c>
    </row>
    <row r="137">
      <c r="A137" s="39" t="s">
        <v>6</v>
      </c>
      <c r="B137" s="39" t="s">
        <v>403</v>
      </c>
      <c r="C137" s="1">
        <v>2013.0</v>
      </c>
      <c r="D137" s="2" t="s">
        <v>5</v>
      </c>
      <c r="E137" s="7" t="s">
        <v>20</v>
      </c>
      <c r="F137" s="36">
        <v>69.73244</v>
      </c>
    </row>
    <row r="138">
      <c r="A138" s="39" t="s">
        <v>7</v>
      </c>
      <c r="B138" s="39" t="s">
        <v>404</v>
      </c>
      <c r="C138" s="1">
        <v>2013.0</v>
      </c>
      <c r="D138" s="2" t="s">
        <v>5</v>
      </c>
      <c r="E138" s="7" t="s">
        <v>20</v>
      </c>
      <c r="F138" s="36">
        <v>69.42441</v>
      </c>
    </row>
    <row r="139">
      <c r="A139" s="39" t="s">
        <v>8</v>
      </c>
      <c r="B139" s="39" t="s">
        <v>408</v>
      </c>
      <c r="C139" s="1">
        <v>2013.0</v>
      </c>
      <c r="D139" s="2" t="s">
        <v>5</v>
      </c>
      <c r="E139" s="7" t="s">
        <v>20</v>
      </c>
      <c r="F139" s="36">
        <v>72.599</v>
      </c>
    </row>
    <row r="140">
      <c r="A140" s="39" t="s">
        <v>9</v>
      </c>
      <c r="B140" s="39" t="s">
        <v>409</v>
      </c>
      <c r="C140" s="1">
        <v>2013.0</v>
      </c>
      <c r="D140" s="2" t="s">
        <v>5</v>
      </c>
      <c r="E140" s="7" t="s">
        <v>20</v>
      </c>
      <c r="F140" s="36">
        <v>62.8121</v>
      </c>
    </row>
    <row r="141">
      <c r="A141" s="39" t="s">
        <v>10</v>
      </c>
      <c r="B141" s="39" t="s">
        <v>407</v>
      </c>
      <c r="C141" s="1">
        <v>2013.0</v>
      </c>
      <c r="D141" s="2" t="s">
        <v>5</v>
      </c>
      <c r="E141" s="7" t="s">
        <v>20</v>
      </c>
      <c r="F141" s="36">
        <v>79.69076</v>
      </c>
    </row>
    <row r="142">
      <c r="A142" s="39" t="s">
        <v>11</v>
      </c>
      <c r="B142" s="39" t="s">
        <v>406</v>
      </c>
      <c r="C142" s="1">
        <v>2013.0</v>
      </c>
      <c r="D142" s="2" t="s">
        <v>5</v>
      </c>
      <c r="E142" s="7" t="s">
        <v>20</v>
      </c>
      <c r="F142" s="36">
        <v>61.33213</v>
      </c>
    </row>
    <row r="143">
      <c r="A143" s="39" t="s">
        <v>12</v>
      </c>
      <c r="B143" s="39" t="s">
        <v>405</v>
      </c>
      <c r="C143" s="1">
        <v>2013.0</v>
      </c>
      <c r="D143" s="2" t="s">
        <v>5</v>
      </c>
      <c r="E143" s="7" t="s">
        <v>20</v>
      </c>
      <c r="F143" s="36">
        <v>79.88245</v>
      </c>
    </row>
    <row r="144">
      <c r="A144" s="39" t="s">
        <v>13</v>
      </c>
      <c r="B144" s="39" t="s">
        <v>410</v>
      </c>
      <c r="C144" s="1">
        <v>2013.0</v>
      </c>
      <c r="D144" s="2" t="s">
        <v>5</v>
      </c>
      <c r="E144" s="7" t="s">
        <v>20</v>
      </c>
      <c r="F144" s="36">
        <v>65.51737</v>
      </c>
    </row>
    <row r="145">
      <c r="A145" s="39" t="s">
        <v>14</v>
      </c>
      <c r="B145" s="39" t="s">
        <v>412</v>
      </c>
      <c r="C145" s="1">
        <v>2013.0</v>
      </c>
      <c r="D145" s="2" t="s">
        <v>5</v>
      </c>
      <c r="E145" s="7" t="s">
        <v>20</v>
      </c>
      <c r="F145" s="36">
        <v>68.29354</v>
      </c>
    </row>
    <row r="146">
      <c r="A146" s="39" t="s">
        <v>15</v>
      </c>
      <c r="B146" s="39" t="s">
        <v>411</v>
      </c>
      <c r="C146" s="1">
        <v>2013.0</v>
      </c>
      <c r="D146" s="2" t="s">
        <v>5</v>
      </c>
      <c r="E146" s="7" t="s">
        <v>20</v>
      </c>
      <c r="F146" s="36">
        <v>81.17429</v>
      </c>
    </row>
    <row r="147">
      <c r="A147" s="39" t="s">
        <v>16</v>
      </c>
      <c r="B147" s="39" t="s">
        <v>413</v>
      </c>
      <c r="C147" s="1">
        <v>2013.0</v>
      </c>
      <c r="D147" s="2" t="s">
        <v>5</v>
      </c>
      <c r="E147" s="7" t="s">
        <v>20</v>
      </c>
      <c r="F147" s="36">
        <v>73.21994</v>
      </c>
    </row>
    <row r="148">
      <c r="A148" s="39" t="s">
        <v>17</v>
      </c>
      <c r="B148" s="39" t="s">
        <v>414</v>
      </c>
      <c r="C148" s="1">
        <v>2013.0</v>
      </c>
      <c r="D148" s="2" t="s">
        <v>5</v>
      </c>
      <c r="E148" s="7" t="s">
        <v>20</v>
      </c>
      <c r="F148" s="36">
        <v>69.59817</v>
      </c>
    </row>
    <row r="149">
      <c r="A149" s="39" t="s">
        <v>18</v>
      </c>
      <c r="B149" s="39" t="s">
        <v>415</v>
      </c>
      <c r="C149" s="1">
        <v>2013.0</v>
      </c>
      <c r="D149" s="2" t="s">
        <v>5</v>
      </c>
      <c r="E149" s="7" t="s">
        <v>20</v>
      </c>
      <c r="F149" s="36">
        <v>65.00841</v>
      </c>
    </row>
    <row r="150">
      <c r="A150" s="39" t="s">
        <v>19</v>
      </c>
      <c r="B150" s="39" t="s">
        <v>416</v>
      </c>
      <c r="C150" s="1">
        <v>2013.0</v>
      </c>
      <c r="D150" s="2" t="s">
        <v>5</v>
      </c>
      <c r="E150" s="7" t="s">
        <v>20</v>
      </c>
      <c r="F150" s="36">
        <v>69.5607</v>
      </c>
    </row>
    <row r="151">
      <c r="A151" s="39" t="s">
        <v>20</v>
      </c>
      <c r="B151" s="39" t="s">
        <v>417</v>
      </c>
      <c r="C151" s="1">
        <v>2013.0</v>
      </c>
      <c r="D151" s="2" t="s">
        <v>5</v>
      </c>
      <c r="E151" s="7" t="s">
        <v>20</v>
      </c>
      <c r="F151" s="36">
        <v>67.57011</v>
      </c>
    </row>
    <row r="152">
      <c r="A152" s="39" t="s">
        <v>21</v>
      </c>
      <c r="B152" s="39" t="s">
        <v>419</v>
      </c>
      <c r="C152" s="1">
        <v>2013.0</v>
      </c>
      <c r="D152" s="2" t="s">
        <v>5</v>
      </c>
      <c r="E152" s="7" t="s">
        <v>20</v>
      </c>
      <c r="F152" s="36">
        <v>69.96074</v>
      </c>
    </row>
    <row r="153">
      <c r="A153" s="39" t="s">
        <v>22</v>
      </c>
      <c r="B153" s="39" t="s">
        <v>420</v>
      </c>
      <c r="C153" s="1">
        <v>2013.0</v>
      </c>
      <c r="D153" s="2" t="s">
        <v>5</v>
      </c>
      <c r="E153" s="7" t="s">
        <v>20</v>
      </c>
      <c r="F153" s="36">
        <v>74.25204</v>
      </c>
    </row>
    <row r="154">
      <c r="A154" s="39" t="s">
        <v>23</v>
      </c>
      <c r="B154" s="39" t="s">
        <v>421</v>
      </c>
      <c r="C154" s="1">
        <v>2013.0</v>
      </c>
      <c r="D154" s="2" t="s">
        <v>5</v>
      </c>
      <c r="E154" s="7" t="s">
        <v>20</v>
      </c>
      <c r="F154" s="36">
        <v>80.53206</v>
      </c>
    </row>
    <row r="155">
      <c r="A155" s="39" t="s">
        <v>24</v>
      </c>
      <c r="B155" s="39" t="s">
        <v>422</v>
      </c>
      <c r="C155" s="1">
        <v>2013.0</v>
      </c>
      <c r="D155" s="2" t="s">
        <v>5</v>
      </c>
      <c r="E155" s="7" t="s">
        <v>20</v>
      </c>
      <c r="F155" s="36">
        <v>74.05434</v>
      </c>
    </row>
    <row r="156">
      <c r="A156" s="39" t="s">
        <v>25</v>
      </c>
      <c r="B156" s="39" t="s">
        <v>423</v>
      </c>
      <c r="C156" s="1">
        <v>2013.0</v>
      </c>
      <c r="D156" s="2" t="s">
        <v>5</v>
      </c>
      <c r="E156" s="7" t="s">
        <v>20</v>
      </c>
      <c r="F156" s="36">
        <v>75.52462</v>
      </c>
    </row>
    <row r="157">
      <c r="A157" s="39" t="s">
        <v>26</v>
      </c>
      <c r="B157" s="39" t="s">
        <v>424</v>
      </c>
      <c r="C157" s="1">
        <v>2013.0</v>
      </c>
      <c r="D157" s="2" t="s">
        <v>5</v>
      </c>
      <c r="E157" s="7" t="s">
        <v>20</v>
      </c>
      <c r="F157" s="36">
        <v>61.94309</v>
      </c>
    </row>
    <row r="158">
      <c r="A158" s="39" t="s">
        <v>27</v>
      </c>
      <c r="B158" s="39" t="s">
        <v>426</v>
      </c>
      <c r="C158" s="1">
        <v>2013.0</v>
      </c>
      <c r="D158" s="2" t="s">
        <v>5</v>
      </c>
      <c r="E158" s="7" t="s">
        <v>20</v>
      </c>
      <c r="F158" s="36">
        <v>81.69788</v>
      </c>
    </row>
    <row r="159">
      <c r="A159" s="39" t="s">
        <v>28</v>
      </c>
      <c r="B159" s="39" t="s">
        <v>425</v>
      </c>
      <c r="C159" s="1">
        <v>2013.0</v>
      </c>
      <c r="D159" s="2" t="s">
        <v>5</v>
      </c>
      <c r="E159" s="7" t="s">
        <v>20</v>
      </c>
      <c r="F159" s="36">
        <v>70.27057</v>
      </c>
    </row>
    <row r="160">
      <c r="A160" s="39" t="s">
        <v>29</v>
      </c>
      <c r="B160" s="39" t="s">
        <v>427</v>
      </c>
      <c r="C160" s="1">
        <v>2013.0</v>
      </c>
      <c r="D160" s="2" t="s">
        <v>5</v>
      </c>
      <c r="E160" s="7" t="s">
        <v>20</v>
      </c>
      <c r="F160" s="36">
        <v>63.13167</v>
      </c>
    </row>
    <row r="161">
      <c r="A161" s="39" t="s">
        <v>30</v>
      </c>
      <c r="B161" s="39" t="s">
        <v>428</v>
      </c>
      <c r="C161" s="1">
        <v>2013.0</v>
      </c>
      <c r="D161" s="2" t="s">
        <v>5</v>
      </c>
      <c r="E161" s="7" t="s">
        <v>20</v>
      </c>
      <c r="F161" s="36">
        <v>84.52814</v>
      </c>
    </row>
    <row r="162">
      <c r="A162" s="39" t="s">
        <v>31</v>
      </c>
      <c r="B162" s="39" t="s">
        <v>429</v>
      </c>
      <c r="C162" s="1">
        <v>2013.0</v>
      </c>
      <c r="D162" s="2" t="s">
        <v>5</v>
      </c>
      <c r="E162" s="7" t="s">
        <v>20</v>
      </c>
      <c r="F162" s="36">
        <v>61.66611</v>
      </c>
    </row>
    <row r="163">
      <c r="A163" s="39" t="s">
        <v>32</v>
      </c>
      <c r="B163" s="39" t="s">
        <v>430</v>
      </c>
      <c r="C163" s="1">
        <v>2013.0</v>
      </c>
      <c r="D163" s="2" t="s">
        <v>5</v>
      </c>
      <c r="E163" s="7" t="s">
        <v>20</v>
      </c>
      <c r="F163" s="36">
        <v>69.91712</v>
      </c>
    </row>
    <row r="164">
      <c r="A164" s="39" t="s">
        <v>33</v>
      </c>
      <c r="B164" s="39" t="s">
        <v>431</v>
      </c>
      <c r="C164" s="1">
        <v>2013.0</v>
      </c>
      <c r="D164" s="2" t="s">
        <v>5</v>
      </c>
      <c r="E164" s="7" t="s">
        <v>20</v>
      </c>
      <c r="F164" s="36">
        <v>61.76192</v>
      </c>
    </row>
    <row r="165">
      <c r="A165" s="39" t="s">
        <v>34</v>
      </c>
      <c r="B165" s="39" t="s">
        <v>432</v>
      </c>
      <c r="C165" s="1">
        <v>2013.0</v>
      </c>
      <c r="D165" s="2" t="s">
        <v>5</v>
      </c>
      <c r="E165" s="7" t="s">
        <v>20</v>
      </c>
      <c r="F165" s="36">
        <v>77.32712</v>
      </c>
    </row>
    <row r="166">
      <c r="A166" s="39" t="s">
        <v>35</v>
      </c>
      <c r="B166" s="39" t="s">
        <v>433</v>
      </c>
      <c r="C166" s="1">
        <v>2013.0</v>
      </c>
      <c r="D166" s="2" t="s">
        <v>5</v>
      </c>
      <c r="E166" s="7" t="s">
        <v>20</v>
      </c>
      <c r="F166" s="36">
        <v>76.02332</v>
      </c>
    </row>
    <row r="167">
      <c r="A167" s="40" t="s">
        <v>3</v>
      </c>
      <c r="B167" s="39" t="s">
        <v>418</v>
      </c>
      <c r="C167" s="1">
        <v>2014.0</v>
      </c>
      <c r="D167" s="2" t="s">
        <v>5</v>
      </c>
      <c r="E167" s="7" t="s">
        <v>20</v>
      </c>
      <c r="F167" s="36">
        <v>71.14176</v>
      </c>
    </row>
    <row r="168">
      <c r="A168" s="40" t="s">
        <v>4</v>
      </c>
      <c r="B168" s="39" t="s">
        <v>401</v>
      </c>
      <c r="C168" s="1">
        <v>2014.0</v>
      </c>
      <c r="D168" s="2" t="s">
        <v>5</v>
      </c>
      <c r="E168" s="7" t="s">
        <v>20</v>
      </c>
      <c r="F168" s="36">
        <v>65.37777</v>
      </c>
    </row>
    <row r="169">
      <c r="A169" s="39" t="s">
        <v>5</v>
      </c>
      <c r="B169" s="39" t="s">
        <v>402</v>
      </c>
      <c r="C169" s="1">
        <v>2014.0</v>
      </c>
      <c r="D169" s="2" t="s">
        <v>5</v>
      </c>
      <c r="E169" s="7" t="s">
        <v>20</v>
      </c>
      <c r="F169" s="36">
        <v>59.00053</v>
      </c>
    </row>
    <row r="170">
      <c r="A170" s="39" t="s">
        <v>6</v>
      </c>
      <c r="B170" s="39" t="s">
        <v>403</v>
      </c>
      <c r="C170" s="1">
        <v>2014.0</v>
      </c>
      <c r="D170" s="2" t="s">
        <v>5</v>
      </c>
      <c r="E170" s="7" t="s">
        <v>20</v>
      </c>
      <c r="F170" s="36">
        <v>69.0216</v>
      </c>
    </row>
    <row r="171">
      <c r="A171" s="39" t="s">
        <v>7</v>
      </c>
      <c r="B171" s="39" t="s">
        <v>404</v>
      </c>
      <c r="C171" s="1">
        <v>2014.0</v>
      </c>
      <c r="D171" s="2" t="s">
        <v>5</v>
      </c>
      <c r="E171" s="7" t="s">
        <v>20</v>
      </c>
      <c r="F171" s="36">
        <v>71.02479</v>
      </c>
    </row>
    <row r="172">
      <c r="A172" s="39" t="s">
        <v>8</v>
      </c>
      <c r="B172" s="39" t="s">
        <v>408</v>
      </c>
      <c r="C172" s="1">
        <v>2014.0</v>
      </c>
      <c r="D172" s="2" t="s">
        <v>5</v>
      </c>
      <c r="E172" s="7" t="s">
        <v>20</v>
      </c>
      <c r="F172" s="36">
        <v>71.00581</v>
      </c>
    </row>
    <row r="173">
      <c r="A173" s="39" t="s">
        <v>9</v>
      </c>
      <c r="B173" s="39" t="s">
        <v>409</v>
      </c>
      <c r="C173" s="1">
        <v>2014.0</v>
      </c>
      <c r="D173" s="2" t="s">
        <v>5</v>
      </c>
      <c r="E173" s="7" t="s">
        <v>20</v>
      </c>
      <c r="F173" s="36">
        <v>64.71464</v>
      </c>
    </row>
    <row r="174">
      <c r="A174" s="39" t="s">
        <v>10</v>
      </c>
      <c r="B174" s="39" t="s">
        <v>407</v>
      </c>
      <c r="C174" s="1">
        <v>2014.0</v>
      </c>
      <c r="D174" s="2" t="s">
        <v>5</v>
      </c>
      <c r="E174" s="7" t="s">
        <v>20</v>
      </c>
      <c r="F174" s="36">
        <v>79.25993</v>
      </c>
    </row>
    <row r="175">
      <c r="A175" s="39" t="s">
        <v>11</v>
      </c>
      <c r="B175" s="39" t="s">
        <v>406</v>
      </c>
      <c r="C175" s="1">
        <v>2014.0</v>
      </c>
      <c r="D175" s="2" t="s">
        <v>5</v>
      </c>
      <c r="E175" s="7" t="s">
        <v>20</v>
      </c>
      <c r="F175" s="36">
        <v>61.18337</v>
      </c>
    </row>
    <row r="176">
      <c r="A176" s="39" t="s">
        <v>12</v>
      </c>
      <c r="B176" s="39" t="s">
        <v>405</v>
      </c>
      <c r="C176" s="1">
        <v>2014.0</v>
      </c>
      <c r="D176" s="2" t="s">
        <v>5</v>
      </c>
      <c r="E176" s="7" t="s">
        <v>20</v>
      </c>
      <c r="F176" s="36">
        <v>81.30981</v>
      </c>
    </row>
    <row r="177">
      <c r="A177" s="39" t="s">
        <v>13</v>
      </c>
      <c r="B177" s="39" t="s">
        <v>410</v>
      </c>
      <c r="C177" s="1">
        <v>2014.0</v>
      </c>
      <c r="D177" s="2" t="s">
        <v>5</v>
      </c>
      <c r="E177" s="7" t="s">
        <v>20</v>
      </c>
      <c r="F177" s="36">
        <v>66.57823</v>
      </c>
    </row>
    <row r="178">
      <c r="A178" s="39" t="s">
        <v>14</v>
      </c>
      <c r="B178" s="39" t="s">
        <v>412</v>
      </c>
      <c r="C178" s="1">
        <v>2014.0</v>
      </c>
      <c r="D178" s="2" t="s">
        <v>5</v>
      </c>
      <c r="E178" s="7" t="s">
        <v>20</v>
      </c>
      <c r="F178" s="36">
        <v>68.96084</v>
      </c>
    </row>
    <row r="179">
      <c r="A179" s="39" t="s">
        <v>15</v>
      </c>
      <c r="B179" s="39" t="s">
        <v>411</v>
      </c>
      <c r="C179" s="1">
        <v>2014.0</v>
      </c>
      <c r="D179" s="2" t="s">
        <v>5</v>
      </c>
      <c r="E179" s="7" t="s">
        <v>20</v>
      </c>
      <c r="F179" s="36">
        <v>82.45726</v>
      </c>
    </row>
    <row r="180">
      <c r="A180" s="39" t="s">
        <v>16</v>
      </c>
      <c r="B180" s="39" t="s">
        <v>413</v>
      </c>
      <c r="C180" s="1">
        <v>2014.0</v>
      </c>
      <c r="D180" s="2" t="s">
        <v>5</v>
      </c>
      <c r="E180" s="7" t="s">
        <v>20</v>
      </c>
      <c r="F180" s="36">
        <v>73.19379</v>
      </c>
    </row>
    <row r="181">
      <c r="A181" s="39" t="s">
        <v>17</v>
      </c>
      <c r="B181" s="39" t="s">
        <v>414</v>
      </c>
      <c r="C181" s="1">
        <v>2014.0</v>
      </c>
      <c r="D181" s="2" t="s">
        <v>5</v>
      </c>
      <c r="E181" s="7" t="s">
        <v>20</v>
      </c>
      <c r="F181" s="36">
        <v>69.59167</v>
      </c>
    </row>
    <row r="182">
      <c r="A182" s="39" t="s">
        <v>18</v>
      </c>
      <c r="B182" s="39" t="s">
        <v>415</v>
      </c>
      <c r="C182" s="1">
        <v>2014.0</v>
      </c>
      <c r="D182" s="2" t="s">
        <v>5</v>
      </c>
      <c r="E182" s="7" t="s">
        <v>20</v>
      </c>
      <c r="F182" s="36">
        <v>66.54693</v>
      </c>
    </row>
    <row r="183">
      <c r="A183" s="39" t="s">
        <v>19</v>
      </c>
      <c r="B183" s="39" t="s">
        <v>416</v>
      </c>
      <c r="C183" s="1">
        <v>2014.0</v>
      </c>
      <c r="D183" s="2" t="s">
        <v>5</v>
      </c>
      <c r="E183" s="7" t="s">
        <v>20</v>
      </c>
      <c r="F183" s="36">
        <v>71.71995</v>
      </c>
    </row>
    <row r="184">
      <c r="A184" s="39" t="s">
        <v>20</v>
      </c>
      <c r="B184" s="39" t="s">
        <v>417</v>
      </c>
      <c r="C184" s="1">
        <v>2014.0</v>
      </c>
      <c r="D184" s="2" t="s">
        <v>5</v>
      </c>
      <c r="E184" s="7" t="s">
        <v>20</v>
      </c>
      <c r="F184" s="36">
        <v>67.94199</v>
      </c>
    </row>
    <row r="185">
      <c r="A185" s="39" t="s">
        <v>21</v>
      </c>
      <c r="B185" s="39" t="s">
        <v>419</v>
      </c>
      <c r="C185" s="1">
        <v>2014.0</v>
      </c>
      <c r="D185" s="2" t="s">
        <v>5</v>
      </c>
      <c r="E185" s="7" t="s">
        <v>20</v>
      </c>
      <c r="F185" s="36">
        <v>68.91974</v>
      </c>
    </row>
    <row r="186">
      <c r="A186" s="39" t="s">
        <v>22</v>
      </c>
      <c r="B186" s="39" t="s">
        <v>420</v>
      </c>
      <c r="C186" s="1">
        <v>2014.0</v>
      </c>
      <c r="D186" s="2" t="s">
        <v>5</v>
      </c>
      <c r="E186" s="7" t="s">
        <v>20</v>
      </c>
      <c r="F186" s="36">
        <v>74.17232</v>
      </c>
    </row>
    <row r="187">
      <c r="A187" s="39" t="s">
        <v>23</v>
      </c>
      <c r="B187" s="39" t="s">
        <v>421</v>
      </c>
      <c r="C187" s="1">
        <v>2014.0</v>
      </c>
      <c r="D187" s="2" t="s">
        <v>5</v>
      </c>
      <c r="E187" s="7" t="s">
        <v>20</v>
      </c>
      <c r="F187" s="36">
        <v>79.58187</v>
      </c>
    </row>
    <row r="188">
      <c r="A188" s="39" t="s">
        <v>24</v>
      </c>
      <c r="B188" s="39" t="s">
        <v>422</v>
      </c>
      <c r="C188" s="1">
        <v>2014.0</v>
      </c>
      <c r="D188" s="2" t="s">
        <v>5</v>
      </c>
      <c r="E188" s="7" t="s">
        <v>20</v>
      </c>
      <c r="F188" s="36">
        <v>74.63855</v>
      </c>
    </row>
    <row r="189">
      <c r="A189" s="39" t="s">
        <v>25</v>
      </c>
      <c r="B189" s="39" t="s">
        <v>423</v>
      </c>
      <c r="C189" s="1">
        <v>2014.0</v>
      </c>
      <c r="D189" s="2" t="s">
        <v>5</v>
      </c>
      <c r="E189" s="7" t="s">
        <v>20</v>
      </c>
      <c r="F189" s="36">
        <v>75.36629</v>
      </c>
    </row>
    <row r="190">
      <c r="A190" s="39" t="s">
        <v>26</v>
      </c>
      <c r="B190" s="39" t="s">
        <v>424</v>
      </c>
      <c r="C190" s="1">
        <v>2014.0</v>
      </c>
      <c r="D190" s="2" t="s">
        <v>5</v>
      </c>
      <c r="E190" s="7" t="s">
        <v>20</v>
      </c>
      <c r="F190" s="36">
        <v>62.18372</v>
      </c>
    </row>
    <row r="191">
      <c r="A191" s="39" t="s">
        <v>27</v>
      </c>
      <c r="B191" s="39" t="s">
        <v>426</v>
      </c>
      <c r="C191" s="1">
        <v>2014.0</v>
      </c>
      <c r="D191" s="2" t="s">
        <v>5</v>
      </c>
      <c r="E191" s="7" t="s">
        <v>20</v>
      </c>
      <c r="F191" s="36">
        <v>81.90725</v>
      </c>
    </row>
    <row r="192">
      <c r="A192" s="39" t="s">
        <v>28</v>
      </c>
      <c r="B192" s="39" t="s">
        <v>425</v>
      </c>
      <c r="C192" s="1">
        <v>2014.0</v>
      </c>
      <c r="D192" s="2" t="s">
        <v>5</v>
      </c>
      <c r="E192" s="7" t="s">
        <v>20</v>
      </c>
      <c r="F192" s="36">
        <v>69.07672</v>
      </c>
    </row>
    <row r="193">
      <c r="A193" s="39" t="s">
        <v>29</v>
      </c>
      <c r="B193" s="39" t="s">
        <v>427</v>
      </c>
      <c r="C193" s="1">
        <v>2014.0</v>
      </c>
      <c r="D193" s="2" t="s">
        <v>5</v>
      </c>
      <c r="E193" s="7" t="s">
        <v>20</v>
      </c>
      <c r="F193" s="36">
        <v>62.57933</v>
      </c>
    </row>
    <row r="194">
      <c r="A194" s="39" t="s">
        <v>30</v>
      </c>
      <c r="B194" s="39" t="s">
        <v>428</v>
      </c>
      <c r="C194" s="1">
        <v>2014.0</v>
      </c>
      <c r="D194" s="2" t="s">
        <v>5</v>
      </c>
      <c r="E194" s="7" t="s">
        <v>20</v>
      </c>
      <c r="F194" s="36">
        <v>87.4759</v>
      </c>
    </row>
    <row r="195">
      <c r="A195" s="39" t="s">
        <v>31</v>
      </c>
      <c r="B195" s="39" t="s">
        <v>429</v>
      </c>
      <c r="C195" s="1">
        <v>2014.0</v>
      </c>
      <c r="D195" s="2" t="s">
        <v>5</v>
      </c>
      <c r="E195" s="7" t="s">
        <v>20</v>
      </c>
      <c r="F195" s="36">
        <v>62.74866</v>
      </c>
    </row>
    <row r="196">
      <c r="A196" s="39" t="s">
        <v>32</v>
      </c>
      <c r="B196" s="39" t="s">
        <v>430</v>
      </c>
      <c r="C196" s="1">
        <v>2014.0</v>
      </c>
      <c r="D196" s="2" t="s">
        <v>5</v>
      </c>
      <c r="E196" s="7" t="s">
        <v>20</v>
      </c>
      <c r="F196" s="36">
        <v>70.37358</v>
      </c>
    </row>
    <row r="197">
      <c r="A197" s="39" t="s">
        <v>33</v>
      </c>
      <c r="B197" s="39" t="s">
        <v>431</v>
      </c>
      <c r="C197" s="1">
        <v>2014.0</v>
      </c>
      <c r="D197" s="2" t="s">
        <v>5</v>
      </c>
      <c r="E197" s="7" t="s">
        <v>20</v>
      </c>
      <c r="F197" s="36">
        <v>62.1297</v>
      </c>
    </row>
    <row r="198">
      <c r="A198" s="39" t="s">
        <v>34</v>
      </c>
      <c r="B198" s="39" t="s">
        <v>432</v>
      </c>
      <c r="C198" s="1">
        <v>2014.0</v>
      </c>
      <c r="D198" s="2" t="s">
        <v>5</v>
      </c>
      <c r="E198" s="7" t="s">
        <v>20</v>
      </c>
      <c r="F198" s="36">
        <v>77.52707</v>
      </c>
    </row>
    <row r="199">
      <c r="A199" s="39" t="s">
        <v>35</v>
      </c>
      <c r="B199" s="39" t="s">
        <v>433</v>
      </c>
      <c r="C199" s="1">
        <v>2014.0</v>
      </c>
      <c r="D199" s="2" t="s">
        <v>5</v>
      </c>
      <c r="E199" s="7" t="s">
        <v>20</v>
      </c>
      <c r="F199" s="36">
        <v>76.8385</v>
      </c>
    </row>
    <row r="200">
      <c r="A200" s="40" t="s">
        <v>3</v>
      </c>
      <c r="B200" s="39" t="s">
        <v>418</v>
      </c>
      <c r="C200" s="1">
        <v>2015.0</v>
      </c>
      <c r="D200" s="2" t="s">
        <v>5</v>
      </c>
      <c r="E200" s="7" t="s">
        <v>20</v>
      </c>
      <c r="F200" s="36">
        <v>71.60133</v>
      </c>
    </row>
    <row r="201">
      <c r="A201" s="40" t="s">
        <v>4</v>
      </c>
      <c r="B201" s="39" t="s">
        <v>401</v>
      </c>
      <c r="C201" s="1">
        <v>2015.0</v>
      </c>
      <c r="D201" s="2" t="s">
        <v>5</v>
      </c>
      <c r="E201" s="7" t="s">
        <v>20</v>
      </c>
      <c r="F201" s="36">
        <v>65.37838</v>
      </c>
    </row>
    <row r="202">
      <c r="A202" s="39" t="s">
        <v>5</v>
      </c>
      <c r="B202" s="39" t="s">
        <v>402</v>
      </c>
      <c r="C202" s="1">
        <v>2015.0</v>
      </c>
      <c r="D202" s="2" t="s">
        <v>5</v>
      </c>
      <c r="E202" s="7" t="s">
        <v>20</v>
      </c>
      <c r="F202" s="36">
        <v>59.10882</v>
      </c>
    </row>
    <row r="203">
      <c r="A203" s="39" t="s">
        <v>6</v>
      </c>
      <c r="B203" s="39" t="s">
        <v>403</v>
      </c>
      <c r="C203" s="1">
        <v>2015.0</v>
      </c>
      <c r="D203" s="2" t="s">
        <v>5</v>
      </c>
      <c r="E203" s="7" t="s">
        <v>20</v>
      </c>
      <c r="F203" s="36">
        <v>67.82374</v>
      </c>
    </row>
    <row r="204">
      <c r="A204" s="39" t="s">
        <v>7</v>
      </c>
      <c r="B204" s="39" t="s">
        <v>404</v>
      </c>
      <c r="C204" s="1">
        <v>2015.0</v>
      </c>
      <c r="D204" s="2" t="s">
        <v>5</v>
      </c>
      <c r="E204" s="7" t="s">
        <v>20</v>
      </c>
      <c r="F204" s="36">
        <v>71.78942</v>
      </c>
    </row>
    <row r="205">
      <c r="A205" s="39" t="s">
        <v>8</v>
      </c>
      <c r="B205" s="39" t="s">
        <v>408</v>
      </c>
      <c r="C205" s="1">
        <v>2015.0</v>
      </c>
      <c r="D205" s="2" t="s">
        <v>5</v>
      </c>
      <c r="E205" s="7" t="s">
        <v>20</v>
      </c>
      <c r="F205" s="36">
        <v>70.03881</v>
      </c>
    </row>
    <row r="206">
      <c r="A206" s="39" t="s">
        <v>9</v>
      </c>
      <c r="B206" s="39" t="s">
        <v>409</v>
      </c>
      <c r="C206" s="1">
        <v>2015.0</v>
      </c>
      <c r="D206" s="2" t="s">
        <v>5</v>
      </c>
      <c r="E206" s="7" t="s">
        <v>20</v>
      </c>
      <c r="F206" s="36">
        <v>63.93968</v>
      </c>
    </row>
    <row r="207">
      <c r="A207" s="39" t="s">
        <v>10</v>
      </c>
      <c r="B207" s="39" t="s">
        <v>407</v>
      </c>
      <c r="C207" s="1">
        <v>2015.0</v>
      </c>
      <c r="D207" s="2" t="s">
        <v>5</v>
      </c>
      <c r="E207" s="7" t="s">
        <v>20</v>
      </c>
      <c r="F207" s="36">
        <v>80.36355</v>
      </c>
    </row>
    <row r="208">
      <c r="A208" s="39" t="s">
        <v>11</v>
      </c>
      <c r="B208" s="39" t="s">
        <v>406</v>
      </c>
      <c r="C208" s="1">
        <v>2015.0</v>
      </c>
      <c r="D208" s="2" t="s">
        <v>5</v>
      </c>
      <c r="E208" s="7" t="s">
        <v>20</v>
      </c>
      <c r="F208" s="36">
        <v>60.76096</v>
      </c>
    </row>
    <row r="209">
      <c r="A209" s="39" t="s">
        <v>12</v>
      </c>
      <c r="B209" s="39" t="s">
        <v>405</v>
      </c>
      <c r="C209" s="1">
        <v>2015.0</v>
      </c>
      <c r="D209" s="2" t="s">
        <v>5</v>
      </c>
      <c r="E209" s="7" t="s">
        <v>20</v>
      </c>
      <c r="F209" s="36">
        <v>81.22025</v>
      </c>
    </row>
    <row r="210">
      <c r="A210" s="39" t="s">
        <v>13</v>
      </c>
      <c r="B210" s="39" t="s">
        <v>410</v>
      </c>
      <c r="C210" s="1">
        <v>2015.0</v>
      </c>
      <c r="D210" s="2" t="s">
        <v>5</v>
      </c>
      <c r="E210" s="7" t="s">
        <v>20</v>
      </c>
      <c r="F210" s="36">
        <v>67.39723</v>
      </c>
    </row>
    <row r="211">
      <c r="A211" s="39" t="s">
        <v>14</v>
      </c>
      <c r="B211" s="39" t="s">
        <v>412</v>
      </c>
      <c r="C211" s="1">
        <v>2015.0</v>
      </c>
      <c r="D211" s="2" t="s">
        <v>5</v>
      </c>
      <c r="E211" s="7" t="s">
        <v>20</v>
      </c>
      <c r="F211" s="36">
        <v>69.9389</v>
      </c>
    </row>
    <row r="212">
      <c r="A212" s="39" t="s">
        <v>15</v>
      </c>
      <c r="B212" s="39" t="s">
        <v>411</v>
      </c>
      <c r="C212" s="1">
        <v>2015.0</v>
      </c>
      <c r="D212" s="2" t="s">
        <v>5</v>
      </c>
      <c r="E212" s="7" t="s">
        <v>20</v>
      </c>
      <c r="F212" s="36">
        <v>85.10401</v>
      </c>
    </row>
    <row r="213">
      <c r="A213" s="39" t="s">
        <v>16</v>
      </c>
      <c r="B213" s="39" t="s">
        <v>413</v>
      </c>
      <c r="C213" s="1">
        <v>2015.0</v>
      </c>
      <c r="D213" s="2" t="s">
        <v>5</v>
      </c>
      <c r="E213" s="7" t="s">
        <v>20</v>
      </c>
      <c r="F213" s="36">
        <v>73.10726</v>
      </c>
    </row>
    <row r="214">
      <c r="A214" s="39" t="s">
        <v>17</v>
      </c>
      <c r="B214" s="39" t="s">
        <v>414</v>
      </c>
      <c r="C214" s="1">
        <v>2015.0</v>
      </c>
      <c r="D214" s="2" t="s">
        <v>5</v>
      </c>
      <c r="E214" s="7" t="s">
        <v>20</v>
      </c>
      <c r="F214" s="36">
        <v>70.43231</v>
      </c>
    </row>
    <row r="215">
      <c r="A215" s="39" t="s">
        <v>18</v>
      </c>
      <c r="B215" s="39" t="s">
        <v>415</v>
      </c>
      <c r="C215" s="1">
        <v>2015.0</v>
      </c>
      <c r="D215" s="2" t="s">
        <v>5</v>
      </c>
      <c r="E215" s="7" t="s">
        <v>20</v>
      </c>
      <c r="F215" s="36">
        <v>66.29954</v>
      </c>
    </row>
    <row r="216">
      <c r="A216" s="39" t="s">
        <v>19</v>
      </c>
      <c r="B216" s="39" t="s">
        <v>416</v>
      </c>
      <c r="C216" s="1">
        <v>2015.0</v>
      </c>
      <c r="D216" s="2" t="s">
        <v>5</v>
      </c>
      <c r="E216" s="7" t="s">
        <v>20</v>
      </c>
      <c r="F216" s="36">
        <v>73.03597</v>
      </c>
    </row>
    <row r="217">
      <c r="A217" s="39" t="s">
        <v>20</v>
      </c>
      <c r="B217" s="39" t="s">
        <v>417</v>
      </c>
      <c r="C217" s="1">
        <v>2015.0</v>
      </c>
      <c r="D217" s="2" t="s">
        <v>5</v>
      </c>
      <c r="E217" s="7" t="s">
        <v>20</v>
      </c>
      <c r="F217" s="36">
        <v>68.1262</v>
      </c>
    </row>
    <row r="218">
      <c r="A218" s="39" t="s">
        <v>21</v>
      </c>
      <c r="B218" s="39" t="s">
        <v>419</v>
      </c>
      <c r="C218" s="1">
        <v>2015.0</v>
      </c>
      <c r="D218" s="2" t="s">
        <v>5</v>
      </c>
      <c r="E218" s="7" t="s">
        <v>20</v>
      </c>
      <c r="F218" s="36">
        <v>67.62356</v>
      </c>
    </row>
    <row r="219">
      <c r="A219" s="39" t="s">
        <v>22</v>
      </c>
      <c r="B219" s="39" t="s">
        <v>420</v>
      </c>
      <c r="C219" s="1">
        <v>2015.0</v>
      </c>
      <c r="D219" s="2" t="s">
        <v>5</v>
      </c>
      <c r="E219" s="7" t="s">
        <v>20</v>
      </c>
      <c r="F219" s="36">
        <v>73.84926</v>
      </c>
    </row>
    <row r="220">
      <c r="A220" s="39" t="s">
        <v>23</v>
      </c>
      <c r="B220" s="39" t="s">
        <v>421</v>
      </c>
      <c r="C220" s="1">
        <v>2015.0</v>
      </c>
      <c r="D220" s="2" t="s">
        <v>5</v>
      </c>
      <c r="E220" s="7" t="s">
        <v>20</v>
      </c>
      <c r="F220" s="36">
        <v>82.96532</v>
      </c>
    </row>
    <row r="221">
      <c r="A221" s="39" t="s">
        <v>24</v>
      </c>
      <c r="B221" s="39" t="s">
        <v>422</v>
      </c>
      <c r="C221" s="1">
        <v>2015.0</v>
      </c>
      <c r="D221" s="2" t="s">
        <v>5</v>
      </c>
      <c r="E221" s="7" t="s">
        <v>20</v>
      </c>
      <c r="F221" s="36">
        <v>77.92938</v>
      </c>
    </row>
    <row r="222">
      <c r="A222" s="39" t="s">
        <v>25</v>
      </c>
      <c r="B222" s="39" t="s">
        <v>423</v>
      </c>
      <c r="C222" s="1">
        <v>2015.0</v>
      </c>
      <c r="D222" s="2" t="s">
        <v>5</v>
      </c>
      <c r="E222" s="7" t="s">
        <v>20</v>
      </c>
      <c r="F222" s="36">
        <v>73.75875</v>
      </c>
    </row>
    <row r="223">
      <c r="A223" s="39" t="s">
        <v>26</v>
      </c>
      <c r="B223" s="39" t="s">
        <v>424</v>
      </c>
      <c r="C223" s="1">
        <v>2015.0</v>
      </c>
      <c r="D223" s="2" t="s">
        <v>5</v>
      </c>
      <c r="E223" s="7" t="s">
        <v>20</v>
      </c>
      <c r="F223" s="36">
        <v>63.1783</v>
      </c>
    </row>
    <row r="224">
      <c r="A224" s="39" t="s">
        <v>27</v>
      </c>
      <c r="B224" s="39" t="s">
        <v>426</v>
      </c>
      <c r="C224" s="1">
        <v>2015.0</v>
      </c>
      <c r="D224" s="2" t="s">
        <v>5</v>
      </c>
      <c r="E224" s="7" t="s">
        <v>20</v>
      </c>
      <c r="F224" s="36">
        <v>81.44904</v>
      </c>
    </row>
    <row r="225">
      <c r="A225" s="39" t="s">
        <v>28</v>
      </c>
      <c r="B225" s="39" t="s">
        <v>425</v>
      </c>
      <c r="C225" s="1">
        <v>2015.0</v>
      </c>
      <c r="D225" s="2" t="s">
        <v>5</v>
      </c>
      <c r="E225" s="7" t="s">
        <v>20</v>
      </c>
      <c r="F225" s="36">
        <v>67.85345</v>
      </c>
    </row>
    <row r="226">
      <c r="A226" s="39" t="s">
        <v>29</v>
      </c>
      <c r="B226" s="39" t="s">
        <v>427</v>
      </c>
      <c r="C226" s="1">
        <v>2015.0</v>
      </c>
      <c r="D226" s="2" t="s">
        <v>5</v>
      </c>
      <c r="E226" s="7" t="s">
        <v>20</v>
      </c>
      <c r="F226" s="36">
        <v>61.57767</v>
      </c>
    </row>
    <row r="227">
      <c r="A227" s="39" t="s">
        <v>30</v>
      </c>
      <c r="B227" s="39" t="s">
        <v>428</v>
      </c>
      <c r="C227" s="1">
        <v>2015.0</v>
      </c>
      <c r="D227" s="2" t="s">
        <v>5</v>
      </c>
      <c r="E227" s="7" t="s">
        <v>20</v>
      </c>
      <c r="F227" s="36">
        <v>88.14695</v>
      </c>
    </row>
    <row r="228">
      <c r="A228" s="39" t="s">
        <v>31</v>
      </c>
      <c r="B228" s="39" t="s">
        <v>429</v>
      </c>
      <c r="C228" s="1">
        <v>2015.0</v>
      </c>
      <c r="D228" s="2" t="s">
        <v>5</v>
      </c>
      <c r="E228" s="7" t="s">
        <v>20</v>
      </c>
      <c r="F228" s="36">
        <v>63.30494</v>
      </c>
    </row>
    <row r="229">
      <c r="A229" s="39" t="s">
        <v>32</v>
      </c>
      <c r="B229" s="39" t="s">
        <v>430</v>
      </c>
      <c r="C229" s="1">
        <v>2015.0</v>
      </c>
      <c r="D229" s="2" t="s">
        <v>5</v>
      </c>
      <c r="E229" s="7" t="s">
        <v>20</v>
      </c>
      <c r="F229" s="36">
        <v>69.42878</v>
      </c>
    </row>
    <row r="230">
      <c r="A230" s="39" t="s">
        <v>33</v>
      </c>
      <c r="B230" s="39" t="s">
        <v>431</v>
      </c>
      <c r="C230" s="1">
        <v>2015.0</v>
      </c>
      <c r="D230" s="2" t="s">
        <v>5</v>
      </c>
      <c r="E230" s="7" t="s">
        <v>20</v>
      </c>
      <c r="F230" s="36">
        <v>61.96906</v>
      </c>
    </row>
    <row r="231">
      <c r="A231" s="39" t="s">
        <v>34</v>
      </c>
      <c r="B231" s="39" t="s">
        <v>432</v>
      </c>
      <c r="C231" s="1">
        <v>2015.0</v>
      </c>
      <c r="D231" s="2" t="s">
        <v>5</v>
      </c>
      <c r="E231" s="7" t="s">
        <v>20</v>
      </c>
      <c r="F231" s="36">
        <v>76.92336</v>
      </c>
    </row>
    <row r="232">
      <c r="A232" s="39" t="s">
        <v>35</v>
      </c>
      <c r="B232" s="39" t="s">
        <v>433</v>
      </c>
      <c r="C232" s="1">
        <v>2015.0</v>
      </c>
      <c r="D232" s="2" t="s">
        <v>5</v>
      </c>
      <c r="E232" s="7" t="s">
        <v>20</v>
      </c>
      <c r="F232" s="36">
        <v>78.23583</v>
      </c>
    </row>
    <row r="233">
      <c r="A233" s="40" t="s">
        <v>3</v>
      </c>
      <c r="B233" s="39" t="s">
        <v>418</v>
      </c>
      <c r="C233" s="1">
        <v>2016.0</v>
      </c>
      <c r="D233" s="2" t="s">
        <v>5</v>
      </c>
      <c r="E233" s="7" t="s">
        <v>20</v>
      </c>
      <c r="F233" s="36">
        <v>71.84845</v>
      </c>
    </row>
    <row r="234">
      <c r="A234" s="40" t="s">
        <v>4</v>
      </c>
      <c r="B234" s="39" t="s">
        <v>401</v>
      </c>
      <c r="C234" s="1">
        <v>2016.0</v>
      </c>
      <c r="D234" s="2" t="s">
        <v>5</v>
      </c>
      <c r="E234" s="7" t="s">
        <v>20</v>
      </c>
      <c r="F234" s="36">
        <v>65.56703</v>
      </c>
    </row>
    <row r="235">
      <c r="A235" s="39" t="s">
        <v>5</v>
      </c>
      <c r="B235" s="39" t="s">
        <v>402</v>
      </c>
      <c r="C235" s="1">
        <v>2016.0</v>
      </c>
      <c r="D235" s="2" t="s">
        <v>5</v>
      </c>
      <c r="E235" s="7" t="s">
        <v>20</v>
      </c>
      <c r="F235" s="36">
        <v>59.12858</v>
      </c>
    </row>
    <row r="236">
      <c r="A236" s="39" t="s">
        <v>6</v>
      </c>
      <c r="B236" s="39" t="s">
        <v>403</v>
      </c>
      <c r="C236" s="1">
        <v>2016.0</v>
      </c>
      <c r="D236" s="2" t="s">
        <v>5</v>
      </c>
      <c r="E236" s="7" t="s">
        <v>20</v>
      </c>
      <c r="F236" s="36">
        <v>67.13945</v>
      </c>
    </row>
    <row r="237">
      <c r="A237" s="39" t="s">
        <v>7</v>
      </c>
      <c r="B237" s="39" t="s">
        <v>404</v>
      </c>
      <c r="C237" s="1">
        <v>2016.0</v>
      </c>
      <c r="D237" s="2" t="s">
        <v>5</v>
      </c>
      <c r="E237" s="7" t="s">
        <v>20</v>
      </c>
      <c r="F237" s="36">
        <v>70.63598</v>
      </c>
    </row>
    <row r="238">
      <c r="A238" s="39" t="s">
        <v>8</v>
      </c>
      <c r="B238" s="39" t="s">
        <v>408</v>
      </c>
      <c r="C238" s="1">
        <v>2016.0</v>
      </c>
      <c r="D238" s="2" t="s">
        <v>5</v>
      </c>
      <c r="E238" s="7" t="s">
        <v>20</v>
      </c>
      <c r="F238" s="36">
        <v>70.28989</v>
      </c>
    </row>
    <row r="239">
      <c r="A239" s="39" t="s">
        <v>9</v>
      </c>
      <c r="B239" s="39" t="s">
        <v>409</v>
      </c>
      <c r="C239" s="1">
        <v>2016.0</v>
      </c>
      <c r="D239" s="2" t="s">
        <v>5</v>
      </c>
      <c r="E239" s="7" t="s">
        <v>20</v>
      </c>
      <c r="F239" s="36">
        <v>63.49668</v>
      </c>
    </row>
    <row r="240">
      <c r="A240" s="39" t="s">
        <v>10</v>
      </c>
      <c r="B240" s="39" t="s">
        <v>407</v>
      </c>
      <c r="C240" s="1">
        <v>2016.0</v>
      </c>
      <c r="D240" s="2" t="s">
        <v>5</v>
      </c>
      <c r="E240" s="7" t="s">
        <v>20</v>
      </c>
      <c r="F240" s="36">
        <v>79.29532</v>
      </c>
    </row>
    <row r="241">
      <c r="A241" s="39" t="s">
        <v>11</v>
      </c>
      <c r="B241" s="39" t="s">
        <v>406</v>
      </c>
      <c r="C241" s="1">
        <v>2016.0</v>
      </c>
      <c r="D241" s="2" t="s">
        <v>5</v>
      </c>
      <c r="E241" s="7" t="s">
        <v>20</v>
      </c>
      <c r="F241" s="36">
        <v>61.01047</v>
      </c>
    </row>
    <row r="242">
      <c r="A242" s="39" t="s">
        <v>12</v>
      </c>
      <c r="B242" s="39" t="s">
        <v>405</v>
      </c>
      <c r="C242" s="1">
        <v>2016.0</v>
      </c>
      <c r="D242" s="2" t="s">
        <v>5</v>
      </c>
      <c r="E242" s="7" t="s">
        <v>20</v>
      </c>
      <c r="F242" s="36">
        <v>84.44767</v>
      </c>
    </row>
    <row r="243">
      <c r="A243" s="39" t="s">
        <v>13</v>
      </c>
      <c r="B243" s="39" t="s">
        <v>410</v>
      </c>
      <c r="C243" s="1">
        <v>2016.0</v>
      </c>
      <c r="D243" s="2" t="s">
        <v>5</v>
      </c>
      <c r="E243" s="7" t="s">
        <v>20</v>
      </c>
      <c r="F243" s="36">
        <v>67.52702</v>
      </c>
    </row>
    <row r="244">
      <c r="A244" s="39" t="s">
        <v>14</v>
      </c>
      <c r="B244" s="39" t="s">
        <v>412</v>
      </c>
      <c r="C244" s="1">
        <v>2016.0</v>
      </c>
      <c r="D244" s="2" t="s">
        <v>5</v>
      </c>
      <c r="E244" s="7" t="s">
        <v>20</v>
      </c>
      <c r="F244" s="36">
        <v>70.54438</v>
      </c>
    </row>
    <row r="245">
      <c r="A245" s="39" t="s">
        <v>15</v>
      </c>
      <c r="B245" s="39" t="s">
        <v>411</v>
      </c>
      <c r="C245" s="1">
        <v>2016.0</v>
      </c>
      <c r="D245" s="2" t="s">
        <v>5</v>
      </c>
      <c r="E245" s="7" t="s">
        <v>20</v>
      </c>
      <c r="F245" s="36">
        <v>86.00163</v>
      </c>
    </row>
    <row r="246">
      <c r="A246" s="39" t="s">
        <v>16</v>
      </c>
      <c r="B246" s="39" t="s">
        <v>413</v>
      </c>
      <c r="C246" s="1">
        <v>2016.0</v>
      </c>
      <c r="D246" s="2" t="s">
        <v>5</v>
      </c>
      <c r="E246" s="7" t="s">
        <v>20</v>
      </c>
      <c r="F246" s="36">
        <v>73.04789</v>
      </c>
    </row>
    <row r="247">
      <c r="A247" s="39" t="s">
        <v>17</v>
      </c>
      <c r="B247" s="39" t="s">
        <v>414</v>
      </c>
      <c r="C247" s="1">
        <v>2016.0</v>
      </c>
      <c r="D247" s="2" t="s">
        <v>5</v>
      </c>
      <c r="E247" s="7" t="s">
        <v>20</v>
      </c>
      <c r="F247" s="36">
        <v>70.99225</v>
      </c>
    </row>
    <row r="248">
      <c r="A248" s="39" t="s">
        <v>18</v>
      </c>
      <c r="B248" s="39" t="s">
        <v>415</v>
      </c>
      <c r="C248" s="1">
        <v>2016.0</v>
      </c>
      <c r="D248" s="2" t="s">
        <v>5</v>
      </c>
      <c r="E248" s="7" t="s">
        <v>20</v>
      </c>
      <c r="F248" s="36">
        <v>66.60822</v>
      </c>
    </row>
    <row r="249">
      <c r="A249" s="39" t="s">
        <v>19</v>
      </c>
      <c r="B249" s="39" t="s">
        <v>416</v>
      </c>
      <c r="C249" s="1">
        <v>2016.0</v>
      </c>
      <c r="D249" s="2" t="s">
        <v>5</v>
      </c>
      <c r="E249" s="7" t="s">
        <v>20</v>
      </c>
      <c r="F249" s="36">
        <v>73.5098</v>
      </c>
    </row>
    <row r="250">
      <c r="A250" s="39" t="s">
        <v>20</v>
      </c>
      <c r="B250" s="39" t="s">
        <v>417</v>
      </c>
      <c r="C250" s="1">
        <v>2016.0</v>
      </c>
      <c r="D250" s="2" t="s">
        <v>5</v>
      </c>
      <c r="E250" s="7" t="s">
        <v>20</v>
      </c>
      <c r="F250" s="36">
        <v>68.39301</v>
      </c>
    </row>
    <row r="251">
      <c r="A251" s="39" t="s">
        <v>21</v>
      </c>
      <c r="B251" s="39" t="s">
        <v>419</v>
      </c>
      <c r="C251" s="1">
        <v>2016.0</v>
      </c>
      <c r="D251" s="2" t="s">
        <v>5</v>
      </c>
      <c r="E251" s="7" t="s">
        <v>20</v>
      </c>
      <c r="F251" s="36">
        <v>66.37177</v>
      </c>
    </row>
    <row r="252">
      <c r="A252" s="39" t="s">
        <v>22</v>
      </c>
      <c r="B252" s="39" t="s">
        <v>420</v>
      </c>
      <c r="C252" s="1">
        <v>2016.0</v>
      </c>
      <c r="D252" s="2" t="s">
        <v>5</v>
      </c>
      <c r="E252" s="7" t="s">
        <v>20</v>
      </c>
      <c r="F252" s="36">
        <v>73.56021</v>
      </c>
    </row>
    <row r="253">
      <c r="A253" s="39" t="s">
        <v>23</v>
      </c>
      <c r="B253" s="39" t="s">
        <v>421</v>
      </c>
      <c r="C253" s="1">
        <v>2016.0</v>
      </c>
      <c r="D253" s="2" t="s">
        <v>5</v>
      </c>
      <c r="E253" s="7" t="s">
        <v>20</v>
      </c>
      <c r="F253" s="36">
        <v>85.37001</v>
      </c>
    </row>
    <row r="254">
      <c r="A254" s="39" t="s">
        <v>24</v>
      </c>
      <c r="B254" s="39" t="s">
        <v>422</v>
      </c>
      <c r="C254" s="1">
        <v>2016.0</v>
      </c>
      <c r="D254" s="2" t="s">
        <v>5</v>
      </c>
      <c r="E254" s="7" t="s">
        <v>20</v>
      </c>
      <c r="F254" s="36">
        <v>79.16259</v>
      </c>
    </row>
    <row r="255">
      <c r="A255" s="39" t="s">
        <v>25</v>
      </c>
      <c r="B255" s="39" t="s">
        <v>423</v>
      </c>
      <c r="C255" s="1">
        <v>2016.0</v>
      </c>
      <c r="D255" s="2" t="s">
        <v>5</v>
      </c>
      <c r="E255" s="7" t="s">
        <v>20</v>
      </c>
      <c r="F255" s="36">
        <v>74.88512</v>
      </c>
    </row>
    <row r="256">
      <c r="A256" s="39" t="s">
        <v>26</v>
      </c>
      <c r="B256" s="39" t="s">
        <v>424</v>
      </c>
      <c r="C256" s="1">
        <v>2016.0</v>
      </c>
      <c r="D256" s="2" t="s">
        <v>5</v>
      </c>
      <c r="E256" s="7" t="s">
        <v>20</v>
      </c>
      <c r="F256" s="36">
        <v>62.97286</v>
      </c>
    </row>
    <row r="257">
      <c r="A257" s="39" t="s">
        <v>27</v>
      </c>
      <c r="B257" s="39" t="s">
        <v>426</v>
      </c>
      <c r="C257" s="1">
        <v>2016.0</v>
      </c>
      <c r="D257" s="2" t="s">
        <v>5</v>
      </c>
      <c r="E257" s="7" t="s">
        <v>20</v>
      </c>
      <c r="F257" s="36">
        <v>81.20578</v>
      </c>
    </row>
    <row r="258">
      <c r="A258" s="39" t="s">
        <v>28</v>
      </c>
      <c r="B258" s="39" t="s">
        <v>425</v>
      </c>
      <c r="C258" s="1">
        <v>2016.0</v>
      </c>
      <c r="D258" s="2" t="s">
        <v>5</v>
      </c>
      <c r="E258" s="7" t="s">
        <v>20</v>
      </c>
      <c r="F258" s="36">
        <v>67.03425</v>
      </c>
    </row>
    <row r="259">
      <c r="A259" s="39" t="s">
        <v>29</v>
      </c>
      <c r="B259" s="39" t="s">
        <v>427</v>
      </c>
      <c r="C259" s="1">
        <v>2016.0</v>
      </c>
      <c r="D259" s="2" t="s">
        <v>5</v>
      </c>
      <c r="E259" s="7" t="s">
        <v>20</v>
      </c>
      <c r="F259" s="36">
        <v>58.24558</v>
      </c>
    </row>
    <row r="260">
      <c r="A260" s="39" t="s">
        <v>30</v>
      </c>
      <c r="B260" s="39" t="s">
        <v>428</v>
      </c>
      <c r="C260" s="1">
        <v>2016.0</v>
      </c>
      <c r="D260" s="2" t="s">
        <v>5</v>
      </c>
      <c r="E260" s="7" t="s">
        <v>20</v>
      </c>
      <c r="F260" s="36">
        <v>87.10212</v>
      </c>
    </row>
    <row r="261">
      <c r="A261" s="39" t="s">
        <v>31</v>
      </c>
      <c r="B261" s="39" t="s">
        <v>429</v>
      </c>
      <c r="C261" s="1">
        <v>2016.0</v>
      </c>
      <c r="D261" s="2" t="s">
        <v>5</v>
      </c>
      <c r="E261" s="7" t="s">
        <v>20</v>
      </c>
      <c r="F261" s="36">
        <v>62.21181</v>
      </c>
    </row>
    <row r="262">
      <c r="A262" s="39" t="s">
        <v>32</v>
      </c>
      <c r="B262" s="39" t="s">
        <v>430</v>
      </c>
      <c r="C262" s="1">
        <v>2016.0</v>
      </c>
      <c r="D262" s="2" t="s">
        <v>5</v>
      </c>
      <c r="E262" s="7" t="s">
        <v>20</v>
      </c>
      <c r="F262" s="36">
        <v>69.29554</v>
      </c>
    </row>
    <row r="263">
      <c r="A263" s="39" t="s">
        <v>33</v>
      </c>
      <c r="B263" s="39" t="s">
        <v>431</v>
      </c>
      <c r="C263" s="1">
        <v>2016.0</v>
      </c>
      <c r="D263" s="2" t="s">
        <v>5</v>
      </c>
      <c r="E263" s="7" t="s">
        <v>20</v>
      </c>
      <c r="F263" s="36">
        <v>61.7823</v>
      </c>
    </row>
    <row r="264">
      <c r="A264" s="39" t="s">
        <v>34</v>
      </c>
      <c r="B264" s="39" t="s">
        <v>432</v>
      </c>
      <c r="C264" s="1">
        <v>2016.0</v>
      </c>
      <c r="D264" s="2" t="s">
        <v>5</v>
      </c>
      <c r="E264" s="7" t="s">
        <v>20</v>
      </c>
      <c r="F264" s="36">
        <v>76.90762</v>
      </c>
    </row>
    <row r="265">
      <c r="A265" s="39" t="s">
        <v>35</v>
      </c>
      <c r="B265" s="39" t="s">
        <v>433</v>
      </c>
      <c r="C265" s="1">
        <v>2016.0</v>
      </c>
      <c r="D265" s="2" t="s">
        <v>5</v>
      </c>
      <c r="E265" s="7" t="s">
        <v>20</v>
      </c>
      <c r="F265" s="36">
        <v>78.229</v>
      </c>
    </row>
    <row r="266">
      <c r="A266" s="40" t="s">
        <v>3</v>
      </c>
      <c r="B266" s="39" t="s">
        <v>418</v>
      </c>
      <c r="C266" s="1">
        <v>2017.0</v>
      </c>
      <c r="D266" s="2" t="s">
        <v>5</v>
      </c>
      <c r="E266" s="7" t="s">
        <v>20</v>
      </c>
      <c r="F266" s="36">
        <v>73.86439</v>
      </c>
    </row>
    <row r="267">
      <c r="A267" s="40" t="s">
        <v>4</v>
      </c>
      <c r="B267" s="39" t="s">
        <v>401</v>
      </c>
      <c r="C267" s="1">
        <v>2017.0</v>
      </c>
      <c r="D267" s="2" t="s">
        <v>5</v>
      </c>
      <c r="E267" s="7" t="s">
        <v>20</v>
      </c>
      <c r="F267" s="36">
        <v>68.36433</v>
      </c>
    </row>
    <row r="268">
      <c r="A268" s="39" t="s">
        <v>5</v>
      </c>
      <c r="B268" s="39" t="s">
        <v>402</v>
      </c>
      <c r="C268" s="1">
        <v>2017.0</v>
      </c>
      <c r="D268" s="2" t="s">
        <v>5</v>
      </c>
      <c r="E268" s="7" t="s">
        <v>20</v>
      </c>
      <c r="F268" s="36">
        <v>62.46135</v>
      </c>
    </row>
    <row r="269">
      <c r="A269" s="39" t="s">
        <v>6</v>
      </c>
      <c r="B269" s="39" t="s">
        <v>403</v>
      </c>
      <c r="C269" s="1">
        <v>2017.0</v>
      </c>
      <c r="D269" s="2" t="s">
        <v>5</v>
      </c>
      <c r="E269" s="7" t="s">
        <v>20</v>
      </c>
      <c r="F269" s="36">
        <v>70.60133</v>
      </c>
    </row>
    <row r="270">
      <c r="A270" s="39" t="s">
        <v>7</v>
      </c>
      <c r="B270" s="39" t="s">
        <v>404</v>
      </c>
      <c r="C270" s="1">
        <v>2017.0</v>
      </c>
      <c r="D270" s="2" t="s">
        <v>5</v>
      </c>
      <c r="E270" s="7" t="s">
        <v>20</v>
      </c>
      <c r="F270" s="36">
        <v>72.10625</v>
      </c>
    </row>
    <row r="271">
      <c r="A271" s="39" t="s">
        <v>8</v>
      </c>
      <c r="B271" s="39" t="s">
        <v>408</v>
      </c>
      <c r="C271" s="1">
        <v>2017.0</v>
      </c>
      <c r="D271" s="2" t="s">
        <v>5</v>
      </c>
      <c r="E271" s="7" t="s">
        <v>20</v>
      </c>
      <c r="F271" s="36">
        <v>71.69116</v>
      </c>
    </row>
    <row r="272">
      <c r="A272" s="39" t="s">
        <v>9</v>
      </c>
      <c r="B272" s="39" t="s">
        <v>409</v>
      </c>
      <c r="C272" s="1">
        <v>2017.0</v>
      </c>
      <c r="D272" s="2" t="s">
        <v>5</v>
      </c>
      <c r="E272" s="7" t="s">
        <v>20</v>
      </c>
      <c r="F272" s="36">
        <v>62.39053</v>
      </c>
    </row>
    <row r="273">
      <c r="A273" s="39" t="s">
        <v>10</v>
      </c>
      <c r="B273" s="39" t="s">
        <v>407</v>
      </c>
      <c r="C273" s="1">
        <v>2017.0</v>
      </c>
      <c r="D273" s="2" t="s">
        <v>5</v>
      </c>
      <c r="E273" s="7" t="s">
        <v>20</v>
      </c>
      <c r="F273" s="36">
        <v>80.54692</v>
      </c>
    </row>
    <row r="274">
      <c r="A274" s="39" t="s">
        <v>11</v>
      </c>
      <c r="B274" s="39" t="s">
        <v>406</v>
      </c>
      <c r="C274" s="1">
        <v>2017.0</v>
      </c>
      <c r="D274" s="2" t="s">
        <v>5</v>
      </c>
      <c r="E274" s="7" t="s">
        <v>20</v>
      </c>
      <c r="F274" s="36">
        <v>62.32559</v>
      </c>
    </row>
    <row r="275">
      <c r="A275" s="39" t="s">
        <v>12</v>
      </c>
      <c r="B275" s="39" t="s">
        <v>405</v>
      </c>
      <c r="C275" s="1">
        <v>2017.0</v>
      </c>
      <c r="D275" s="2" t="s">
        <v>5</v>
      </c>
      <c r="E275" s="7" t="s">
        <v>20</v>
      </c>
      <c r="F275" s="36">
        <v>87.34762</v>
      </c>
    </row>
    <row r="276">
      <c r="A276" s="39" t="s">
        <v>13</v>
      </c>
      <c r="B276" s="39" t="s">
        <v>410</v>
      </c>
      <c r="C276" s="1">
        <v>2017.0</v>
      </c>
      <c r="D276" s="2" t="s">
        <v>5</v>
      </c>
      <c r="E276" s="7" t="s">
        <v>20</v>
      </c>
      <c r="F276" s="36">
        <v>68.3116</v>
      </c>
    </row>
    <row r="277">
      <c r="A277" s="39" t="s">
        <v>14</v>
      </c>
      <c r="B277" s="39" t="s">
        <v>412</v>
      </c>
      <c r="C277" s="1">
        <v>2017.0</v>
      </c>
      <c r="D277" s="2" t="s">
        <v>5</v>
      </c>
      <c r="E277" s="7" t="s">
        <v>20</v>
      </c>
      <c r="F277" s="36">
        <v>74.27548</v>
      </c>
    </row>
    <row r="278">
      <c r="A278" s="39" t="s">
        <v>15</v>
      </c>
      <c r="B278" s="39" t="s">
        <v>411</v>
      </c>
      <c r="C278" s="1">
        <v>2017.0</v>
      </c>
      <c r="D278" s="2" t="s">
        <v>5</v>
      </c>
      <c r="E278" s="7" t="s">
        <v>20</v>
      </c>
      <c r="F278" s="36">
        <v>87.82569</v>
      </c>
    </row>
    <row r="279">
      <c r="A279" s="39" t="s">
        <v>16</v>
      </c>
      <c r="B279" s="39" t="s">
        <v>413</v>
      </c>
      <c r="C279" s="1">
        <v>2017.0</v>
      </c>
      <c r="D279" s="2" t="s">
        <v>5</v>
      </c>
      <c r="E279" s="7" t="s">
        <v>20</v>
      </c>
      <c r="F279" s="36">
        <v>73.99451</v>
      </c>
    </row>
    <row r="280">
      <c r="A280" s="39" t="s">
        <v>17</v>
      </c>
      <c r="B280" s="39" t="s">
        <v>414</v>
      </c>
      <c r="C280" s="1">
        <v>2017.0</v>
      </c>
      <c r="D280" s="2" t="s">
        <v>5</v>
      </c>
      <c r="E280" s="7" t="s">
        <v>20</v>
      </c>
      <c r="F280" s="36">
        <v>72.02522</v>
      </c>
    </row>
    <row r="281">
      <c r="A281" s="39" t="s">
        <v>18</v>
      </c>
      <c r="B281" s="39" t="s">
        <v>415</v>
      </c>
      <c r="C281" s="1">
        <v>2017.0</v>
      </c>
      <c r="D281" s="2" t="s">
        <v>5</v>
      </c>
      <c r="E281" s="7" t="s">
        <v>20</v>
      </c>
      <c r="F281" s="36">
        <v>69.09557</v>
      </c>
    </row>
    <row r="282">
      <c r="A282" s="39" t="s">
        <v>19</v>
      </c>
      <c r="B282" s="39" t="s">
        <v>416</v>
      </c>
      <c r="C282" s="1">
        <v>2017.0</v>
      </c>
      <c r="D282" s="2" t="s">
        <v>5</v>
      </c>
      <c r="E282" s="7" t="s">
        <v>20</v>
      </c>
      <c r="F282" s="36">
        <v>74.87681</v>
      </c>
    </row>
    <row r="283">
      <c r="A283" s="39" t="s">
        <v>20</v>
      </c>
      <c r="B283" s="39" t="s">
        <v>417</v>
      </c>
      <c r="C283" s="1">
        <v>2017.0</v>
      </c>
      <c r="D283" s="2" t="s">
        <v>5</v>
      </c>
      <c r="E283" s="7" t="s">
        <v>20</v>
      </c>
      <c r="F283" s="36">
        <v>69.37385</v>
      </c>
    </row>
    <row r="284">
      <c r="A284" s="39" t="s">
        <v>21</v>
      </c>
      <c r="B284" s="39" t="s">
        <v>419</v>
      </c>
      <c r="C284" s="1">
        <v>2017.0</v>
      </c>
      <c r="D284" s="2" t="s">
        <v>5</v>
      </c>
      <c r="E284" s="7" t="s">
        <v>20</v>
      </c>
      <c r="F284" s="36">
        <v>68.75856</v>
      </c>
    </row>
    <row r="285">
      <c r="A285" s="39" t="s">
        <v>22</v>
      </c>
      <c r="B285" s="39" t="s">
        <v>420</v>
      </c>
      <c r="C285" s="1">
        <v>2017.0</v>
      </c>
      <c r="D285" s="2" t="s">
        <v>5</v>
      </c>
      <c r="E285" s="7" t="s">
        <v>20</v>
      </c>
      <c r="F285" s="36">
        <v>74.35063</v>
      </c>
    </row>
    <row r="286">
      <c r="A286" s="39" t="s">
        <v>23</v>
      </c>
      <c r="B286" s="39" t="s">
        <v>421</v>
      </c>
      <c r="C286" s="1">
        <v>2017.0</v>
      </c>
      <c r="D286" s="2" t="s">
        <v>5</v>
      </c>
      <c r="E286" s="7" t="s">
        <v>20</v>
      </c>
      <c r="F286" s="36">
        <v>86.57712</v>
      </c>
    </row>
    <row r="287">
      <c r="A287" s="39" t="s">
        <v>24</v>
      </c>
      <c r="B287" s="39" t="s">
        <v>422</v>
      </c>
      <c r="C287" s="1">
        <v>2017.0</v>
      </c>
      <c r="D287" s="2" t="s">
        <v>5</v>
      </c>
      <c r="E287" s="7" t="s">
        <v>20</v>
      </c>
      <c r="F287" s="36">
        <v>83.01458</v>
      </c>
    </row>
    <row r="288">
      <c r="A288" s="39" t="s">
        <v>25</v>
      </c>
      <c r="B288" s="39" t="s">
        <v>423</v>
      </c>
      <c r="C288" s="1">
        <v>2017.0</v>
      </c>
      <c r="D288" s="2" t="s">
        <v>5</v>
      </c>
      <c r="E288" s="7" t="s">
        <v>20</v>
      </c>
      <c r="F288" s="36">
        <v>76.09585</v>
      </c>
    </row>
    <row r="289">
      <c r="A289" s="39" t="s">
        <v>26</v>
      </c>
      <c r="B289" s="39" t="s">
        <v>424</v>
      </c>
      <c r="C289" s="1">
        <v>2017.0</v>
      </c>
      <c r="D289" s="2" t="s">
        <v>5</v>
      </c>
      <c r="E289" s="7" t="s">
        <v>20</v>
      </c>
      <c r="F289" s="36">
        <v>65.14967</v>
      </c>
    </row>
    <row r="290">
      <c r="A290" s="39" t="s">
        <v>27</v>
      </c>
      <c r="B290" s="39" t="s">
        <v>426</v>
      </c>
      <c r="C290" s="1">
        <v>2017.0</v>
      </c>
      <c r="D290" s="2" t="s">
        <v>5</v>
      </c>
      <c r="E290" s="7" t="s">
        <v>20</v>
      </c>
      <c r="F290" s="36">
        <v>84.69531</v>
      </c>
    </row>
    <row r="291">
      <c r="A291" s="39" t="s">
        <v>28</v>
      </c>
      <c r="B291" s="39" t="s">
        <v>425</v>
      </c>
      <c r="C291" s="1">
        <v>2017.0</v>
      </c>
      <c r="D291" s="2" t="s">
        <v>5</v>
      </c>
      <c r="E291" s="7" t="s">
        <v>20</v>
      </c>
      <c r="F291" s="36">
        <v>67.44907</v>
      </c>
    </row>
    <row r="292">
      <c r="A292" s="39" t="s">
        <v>29</v>
      </c>
      <c r="B292" s="39" t="s">
        <v>427</v>
      </c>
      <c r="C292" s="1">
        <v>2017.0</v>
      </c>
      <c r="D292" s="2" t="s">
        <v>5</v>
      </c>
      <c r="E292" s="7" t="s">
        <v>20</v>
      </c>
      <c r="F292" s="36">
        <v>62.67979</v>
      </c>
    </row>
    <row r="293">
      <c r="A293" s="39" t="s">
        <v>30</v>
      </c>
      <c r="B293" s="39" t="s">
        <v>428</v>
      </c>
      <c r="C293" s="1">
        <v>2017.0</v>
      </c>
      <c r="D293" s="2" t="s">
        <v>5</v>
      </c>
      <c r="E293" s="7" t="s">
        <v>20</v>
      </c>
      <c r="F293" s="36">
        <v>88.92938</v>
      </c>
    </row>
    <row r="294">
      <c r="A294" s="39" t="s">
        <v>31</v>
      </c>
      <c r="B294" s="39" t="s">
        <v>429</v>
      </c>
      <c r="C294" s="1">
        <v>2017.0</v>
      </c>
      <c r="D294" s="2" t="s">
        <v>5</v>
      </c>
      <c r="E294" s="7" t="s">
        <v>20</v>
      </c>
      <c r="F294" s="36">
        <v>62.56609</v>
      </c>
    </row>
    <row r="295">
      <c r="A295" s="39" t="s">
        <v>32</v>
      </c>
      <c r="B295" s="39" t="s">
        <v>430</v>
      </c>
      <c r="C295" s="1">
        <v>2017.0</v>
      </c>
      <c r="D295" s="2" t="s">
        <v>5</v>
      </c>
      <c r="E295" s="7" t="s">
        <v>20</v>
      </c>
      <c r="F295" s="36">
        <v>71.90893</v>
      </c>
    </row>
    <row r="296">
      <c r="A296" s="39" t="s">
        <v>33</v>
      </c>
      <c r="B296" s="39" t="s">
        <v>431</v>
      </c>
      <c r="C296" s="1">
        <v>2017.0</v>
      </c>
      <c r="D296" s="2" t="s">
        <v>5</v>
      </c>
      <c r="E296" s="7" t="s">
        <v>20</v>
      </c>
      <c r="F296" s="36">
        <v>64.36882</v>
      </c>
    </row>
    <row r="297">
      <c r="A297" s="39" t="s">
        <v>34</v>
      </c>
      <c r="B297" s="39" t="s">
        <v>432</v>
      </c>
      <c r="C297" s="1">
        <v>2017.0</v>
      </c>
      <c r="D297" s="2" t="s">
        <v>5</v>
      </c>
      <c r="E297" s="7" t="s">
        <v>20</v>
      </c>
      <c r="F297" s="36">
        <v>78.94165</v>
      </c>
    </row>
    <row r="298">
      <c r="A298" s="39" t="s">
        <v>35</v>
      </c>
      <c r="B298" s="39" t="s">
        <v>433</v>
      </c>
      <c r="C298" s="1">
        <v>2017.0</v>
      </c>
      <c r="D298" s="2" t="s">
        <v>5</v>
      </c>
      <c r="E298" s="7" t="s">
        <v>20</v>
      </c>
      <c r="F298" s="36">
        <v>78.29865</v>
      </c>
    </row>
    <row r="299">
      <c r="A299" s="40" t="s">
        <v>3</v>
      </c>
      <c r="B299" s="39" t="s">
        <v>418</v>
      </c>
      <c r="C299" s="1">
        <v>2018.0</v>
      </c>
      <c r="D299" s="2" t="s">
        <v>5</v>
      </c>
      <c r="E299" s="7" t="s">
        <v>20</v>
      </c>
      <c r="F299" s="36">
        <v>73.25448</v>
      </c>
    </row>
    <row r="300">
      <c r="A300" s="40" t="s">
        <v>4</v>
      </c>
      <c r="B300" s="39" t="s">
        <v>401</v>
      </c>
      <c r="C300" s="1">
        <v>2018.0</v>
      </c>
      <c r="D300" s="2" t="s">
        <v>5</v>
      </c>
      <c r="E300" s="7" t="s">
        <v>20</v>
      </c>
      <c r="F300" s="36">
        <v>69.75226</v>
      </c>
    </row>
    <row r="301">
      <c r="A301" s="39" t="s">
        <v>5</v>
      </c>
      <c r="B301" s="39" t="s">
        <v>402</v>
      </c>
      <c r="C301" s="1">
        <v>2018.0</v>
      </c>
      <c r="D301" s="2" t="s">
        <v>5</v>
      </c>
      <c r="E301" s="7" t="s">
        <v>20</v>
      </c>
      <c r="F301" s="36">
        <v>62.61444</v>
      </c>
    </row>
    <row r="302">
      <c r="A302" s="39" t="s">
        <v>6</v>
      </c>
      <c r="B302" s="39" t="s">
        <v>403</v>
      </c>
      <c r="C302" s="1">
        <v>2018.0</v>
      </c>
      <c r="D302" s="2" t="s">
        <v>5</v>
      </c>
      <c r="E302" s="7" t="s">
        <v>20</v>
      </c>
      <c r="F302" s="36">
        <v>69.81976</v>
      </c>
    </row>
    <row r="303">
      <c r="A303" s="39" t="s">
        <v>7</v>
      </c>
      <c r="B303" s="39" t="s">
        <v>404</v>
      </c>
      <c r="C303" s="1">
        <v>2018.0</v>
      </c>
      <c r="D303" s="2" t="s">
        <v>5</v>
      </c>
      <c r="E303" s="7" t="s">
        <v>20</v>
      </c>
      <c r="F303" s="36">
        <v>72.32602</v>
      </c>
    </row>
    <row r="304">
      <c r="A304" s="39" t="s">
        <v>8</v>
      </c>
      <c r="B304" s="39" t="s">
        <v>408</v>
      </c>
      <c r="C304" s="1">
        <v>2018.0</v>
      </c>
      <c r="D304" s="2" t="s">
        <v>5</v>
      </c>
      <c r="E304" s="7" t="s">
        <v>20</v>
      </c>
      <c r="F304" s="36">
        <v>73.83979</v>
      </c>
    </row>
    <row r="305">
      <c r="A305" s="39" t="s">
        <v>9</v>
      </c>
      <c r="B305" s="39" t="s">
        <v>409</v>
      </c>
      <c r="C305" s="1">
        <v>2018.0</v>
      </c>
      <c r="D305" s="2" t="s">
        <v>5</v>
      </c>
      <c r="E305" s="7" t="s">
        <v>20</v>
      </c>
      <c r="F305" s="36">
        <v>61.32697</v>
      </c>
    </row>
    <row r="306">
      <c r="A306" s="39" t="s">
        <v>10</v>
      </c>
      <c r="B306" s="39" t="s">
        <v>407</v>
      </c>
      <c r="C306" s="1">
        <v>2018.0</v>
      </c>
      <c r="D306" s="2" t="s">
        <v>5</v>
      </c>
      <c r="E306" s="7" t="s">
        <v>20</v>
      </c>
      <c r="F306" s="36">
        <v>79.49698</v>
      </c>
    </row>
    <row r="307">
      <c r="A307" s="39" t="s">
        <v>11</v>
      </c>
      <c r="B307" s="39" t="s">
        <v>406</v>
      </c>
      <c r="C307" s="1">
        <v>2018.0</v>
      </c>
      <c r="D307" s="2" t="s">
        <v>5</v>
      </c>
      <c r="E307" s="7" t="s">
        <v>20</v>
      </c>
      <c r="F307" s="36">
        <v>62.65436</v>
      </c>
    </row>
    <row r="308">
      <c r="A308" s="39" t="s">
        <v>12</v>
      </c>
      <c r="B308" s="39" t="s">
        <v>405</v>
      </c>
      <c r="C308" s="1">
        <v>2018.0</v>
      </c>
      <c r="D308" s="2" t="s">
        <v>5</v>
      </c>
      <c r="E308" s="7" t="s">
        <v>20</v>
      </c>
      <c r="F308" s="36">
        <v>85.48456</v>
      </c>
    </row>
    <row r="309">
      <c r="A309" s="39" t="s">
        <v>13</v>
      </c>
      <c r="B309" s="39" t="s">
        <v>410</v>
      </c>
      <c r="C309" s="1">
        <v>2018.0</v>
      </c>
      <c r="D309" s="2" t="s">
        <v>5</v>
      </c>
      <c r="E309" s="7" t="s">
        <v>20</v>
      </c>
      <c r="F309" s="36">
        <v>67.04022</v>
      </c>
    </row>
    <row r="310">
      <c r="A310" s="39" t="s">
        <v>14</v>
      </c>
      <c r="B310" s="39" t="s">
        <v>412</v>
      </c>
      <c r="C310" s="1">
        <v>2018.0</v>
      </c>
      <c r="D310" s="2" t="s">
        <v>5</v>
      </c>
      <c r="E310" s="7" t="s">
        <v>20</v>
      </c>
      <c r="F310" s="36">
        <v>73.0657</v>
      </c>
    </row>
    <row r="311">
      <c r="A311" s="39" t="s">
        <v>15</v>
      </c>
      <c r="B311" s="39" t="s">
        <v>411</v>
      </c>
      <c r="C311" s="1">
        <v>2018.0</v>
      </c>
      <c r="D311" s="2" t="s">
        <v>5</v>
      </c>
      <c r="E311" s="7" t="s">
        <v>20</v>
      </c>
      <c r="F311" s="36">
        <v>85.09818</v>
      </c>
    </row>
    <row r="312">
      <c r="A312" s="39" t="s">
        <v>16</v>
      </c>
      <c r="B312" s="39" t="s">
        <v>413</v>
      </c>
      <c r="C312" s="1">
        <v>2018.0</v>
      </c>
      <c r="D312" s="2" t="s">
        <v>5</v>
      </c>
      <c r="E312" s="7" t="s">
        <v>20</v>
      </c>
      <c r="F312" s="36">
        <v>73.9609</v>
      </c>
    </row>
    <row r="313">
      <c r="A313" s="39" t="s">
        <v>17</v>
      </c>
      <c r="B313" s="39" t="s">
        <v>414</v>
      </c>
      <c r="C313" s="1">
        <v>2018.0</v>
      </c>
      <c r="D313" s="2" t="s">
        <v>5</v>
      </c>
      <c r="E313" s="7" t="s">
        <v>20</v>
      </c>
      <c r="F313" s="36">
        <v>72.37137</v>
      </c>
    </row>
    <row r="314">
      <c r="A314" s="39" t="s">
        <v>18</v>
      </c>
      <c r="B314" s="39" t="s">
        <v>415</v>
      </c>
      <c r="C314" s="1">
        <v>2018.0</v>
      </c>
      <c r="D314" s="2" t="s">
        <v>5</v>
      </c>
      <c r="E314" s="7" t="s">
        <v>20</v>
      </c>
      <c r="F314" s="36">
        <v>68.18238</v>
      </c>
    </row>
    <row r="315">
      <c r="A315" s="39" t="s">
        <v>19</v>
      </c>
      <c r="B315" s="39" t="s">
        <v>416</v>
      </c>
      <c r="C315" s="1">
        <v>2018.0</v>
      </c>
      <c r="D315" s="2" t="s">
        <v>5</v>
      </c>
      <c r="E315" s="7" t="s">
        <v>20</v>
      </c>
      <c r="F315" s="36">
        <v>75.90617</v>
      </c>
    </row>
    <row r="316">
      <c r="A316" s="39" t="s">
        <v>20</v>
      </c>
      <c r="B316" s="39" t="s">
        <v>417</v>
      </c>
      <c r="C316" s="1">
        <v>2018.0</v>
      </c>
      <c r="D316" s="2" t="s">
        <v>5</v>
      </c>
      <c r="E316" s="7" t="s">
        <v>20</v>
      </c>
      <c r="F316" s="36">
        <v>68.56557</v>
      </c>
    </row>
    <row r="317">
      <c r="A317" s="39" t="s">
        <v>21</v>
      </c>
      <c r="B317" s="39" t="s">
        <v>419</v>
      </c>
      <c r="C317" s="1">
        <v>2018.0</v>
      </c>
      <c r="D317" s="2" t="s">
        <v>5</v>
      </c>
      <c r="E317" s="7" t="s">
        <v>20</v>
      </c>
      <c r="F317" s="36">
        <v>67.85407</v>
      </c>
    </row>
    <row r="318">
      <c r="A318" s="39" t="s">
        <v>22</v>
      </c>
      <c r="B318" s="39" t="s">
        <v>420</v>
      </c>
      <c r="C318" s="1">
        <v>2018.0</v>
      </c>
      <c r="D318" s="2" t="s">
        <v>5</v>
      </c>
      <c r="E318" s="7" t="s">
        <v>20</v>
      </c>
      <c r="F318" s="36">
        <v>73.61239</v>
      </c>
    </row>
    <row r="319">
      <c r="A319" s="39" t="s">
        <v>23</v>
      </c>
      <c r="B319" s="39" t="s">
        <v>421</v>
      </c>
      <c r="C319" s="1">
        <v>2018.0</v>
      </c>
      <c r="D319" s="2" t="s">
        <v>5</v>
      </c>
      <c r="E319" s="7" t="s">
        <v>20</v>
      </c>
      <c r="F319" s="36">
        <v>84.47164</v>
      </c>
    </row>
    <row r="320">
      <c r="A320" s="39" t="s">
        <v>24</v>
      </c>
      <c r="B320" s="39" t="s">
        <v>422</v>
      </c>
      <c r="C320" s="1">
        <v>2018.0</v>
      </c>
      <c r="D320" s="2" t="s">
        <v>5</v>
      </c>
      <c r="E320" s="7" t="s">
        <v>20</v>
      </c>
      <c r="F320" s="36">
        <v>82.65899</v>
      </c>
    </row>
    <row r="321">
      <c r="A321" s="39" t="s">
        <v>25</v>
      </c>
      <c r="B321" s="39" t="s">
        <v>423</v>
      </c>
      <c r="C321" s="1">
        <v>2018.0</v>
      </c>
      <c r="D321" s="2" t="s">
        <v>5</v>
      </c>
      <c r="E321" s="7" t="s">
        <v>20</v>
      </c>
      <c r="F321" s="36">
        <v>76.57513</v>
      </c>
    </row>
    <row r="322">
      <c r="A322" s="39" t="s">
        <v>26</v>
      </c>
      <c r="B322" s="39" t="s">
        <v>424</v>
      </c>
      <c r="C322" s="1">
        <v>2018.0</v>
      </c>
      <c r="D322" s="2" t="s">
        <v>5</v>
      </c>
      <c r="E322" s="7" t="s">
        <v>20</v>
      </c>
      <c r="F322" s="36">
        <v>65.60335</v>
      </c>
    </row>
    <row r="323">
      <c r="A323" s="39" t="s">
        <v>27</v>
      </c>
      <c r="B323" s="39" t="s">
        <v>426</v>
      </c>
      <c r="C323" s="1">
        <v>2018.0</v>
      </c>
      <c r="D323" s="2" t="s">
        <v>5</v>
      </c>
      <c r="E323" s="7" t="s">
        <v>20</v>
      </c>
      <c r="F323" s="36">
        <v>84.37925</v>
      </c>
    </row>
    <row r="324">
      <c r="A324" s="39" t="s">
        <v>28</v>
      </c>
      <c r="B324" s="39" t="s">
        <v>425</v>
      </c>
      <c r="C324" s="1">
        <v>2018.0</v>
      </c>
      <c r="D324" s="2" t="s">
        <v>5</v>
      </c>
      <c r="E324" s="7" t="s">
        <v>20</v>
      </c>
      <c r="F324" s="36">
        <v>68.33513</v>
      </c>
    </row>
    <row r="325">
      <c r="A325" s="39" t="s">
        <v>29</v>
      </c>
      <c r="B325" s="39" t="s">
        <v>427</v>
      </c>
      <c r="C325" s="1">
        <v>2018.0</v>
      </c>
      <c r="D325" s="2" t="s">
        <v>5</v>
      </c>
      <c r="E325" s="7" t="s">
        <v>20</v>
      </c>
      <c r="F325" s="36">
        <v>62.63458</v>
      </c>
    </row>
    <row r="326">
      <c r="A326" s="39" t="s">
        <v>30</v>
      </c>
      <c r="B326" s="39" t="s">
        <v>428</v>
      </c>
      <c r="C326" s="1">
        <v>2018.0</v>
      </c>
      <c r="D326" s="2" t="s">
        <v>5</v>
      </c>
      <c r="E326" s="7" t="s">
        <v>20</v>
      </c>
      <c r="F326" s="36">
        <v>86.61947</v>
      </c>
    </row>
    <row r="327">
      <c r="A327" s="39" t="s">
        <v>31</v>
      </c>
      <c r="B327" s="39" t="s">
        <v>429</v>
      </c>
      <c r="C327" s="1">
        <v>2018.0</v>
      </c>
      <c r="D327" s="2" t="s">
        <v>5</v>
      </c>
      <c r="E327" s="7" t="s">
        <v>20</v>
      </c>
      <c r="F327" s="36">
        <v>62.56954</v>
      </c>
    </row>
    <row r="328">
      <c r="A328" s="39" t="s">
        <v>32</v>
      </c>
      <c r="B328" s="39" t="s">
        <v>430</v>
      </c>
      <c r="C328" s="1">
        <v>2018.0</v>
      </c>
      <c r="D328" s="2" t="s">
        <v>5</v>
      </c>
      <c r="E328" s="7" t="s">
        <v>20</v>
      </c>
      <c r="F328" s="36">
        <v>72.27127</v>
      </c>
    </row>
    <row r="329">
      <c r="A329" s="39" t="s">
        <v>33</v>
      </c>
      <c r="B329" s="39" t="s">
        <v>431</v>
      </c>
      <c r="C329" s="1">
        <v>2018.0</v>
      </c>
      <c r="D329" s="2" t="s">
        <v>5</v>
      </c>
      <c r="E329" s="7" t="s">
        <v>20</v>
      </c>
      <c r="F329" s="36">
        <v>62.04145</v>
      </c>
    </row>
    <row r="330">
      <c r="A330" s="39" t="s">
        <v>34</v>
      </c>
      <c r="B330" s="39" t="s">
        <v>432</v>
      </c>
      <c r="C330" s="1">
        <v>2018.0</v>
      </c>
      <c r="D330" s="2" t="s">
        <v>5</v>
      </c>
      <c r="E330" s="7" t="s">
        <v>20</v>
      </c>
      <c r="F330" s="36">
        <v>80.8809</v>
      </c>
    </row>
    <row r="331">
      <c r="A331" s="39" t="s">
        <v>35</v>
      </c>
      <c r="B331" s="39" t="s">
        <v>433</v>
      </c>
      <c r="C331" s="1">
        <v>2018.0</v>
      </c>
      <c r="D331" s="2" t="s">
        <v>5</v>
      </c>
      <c r="E331" s="7" t="s">
        <v>20</v>
      </c>
      <c r="F331" s="36">
        <v>78.22309</v>
      </c>
    </row>
    <row r="332">
      <c r="A332" s="40" t="s">
        <v>3</v>
      </c>
      <c r="B332" s="39" t="s">
        <v>418</v>
      </c>
      <c r="C332" s="1">
        <v>2019.0</v>
      </c>
      <c r="D332" s="2" t="s">
        <v>5</v>
      </c>
      <c r="E332" s="7" t="s">
        <v>20</v>
      </c>
      <c r="F332" s="36">
        <v>71.83304</v>
      </c>
    </row>
    <row r="333">
      <c r="A333" s="40" t="s">
        <v>4</v>
      </c>
      <c r="B333" s="39" t="s">
        <v>401</v>
      </c>
      <c r="C333" s="1">
        <v>2019.0</v>
      </c>
      <c r="D333" s="2" t="s">
        <v>5</v>
      </c>
      <c r="E333" s="7" t="s">
        <v>20</v>
      </c>
      <c r="F333" s="36">
        <v>69.27758</v>
      </c>
    </row>
    <row r="334">
      <c r="A334" s="39" t="s">
        <v>5</v>
      </c>
      <c r="B334" s="39" t="s">
        <v>402</v>
      </c>
      <c r="C334" s="1">
        <v>2019.0</v>
      </c>
      <c r="D334" s="2" t="s">
        <v>5</v>
      </c>
      <c r="E334" s="7" t="s">
        <v>20</v>
      </c>
      <c r="F334" s="36">
        <v>61.3862</v>
      </c>
    </row>
    <row r="335">
      <c r="A335" s="39" t="s">
        <v>6</v>
      </c>
      <c r="B335" s="39" t="s">
        <v>403</v>
      </c>
      <c r="C335" s="1">
        <v>2019.0</v>
      </c>
      <c r="D335" s="2" t="s">
        <v>5</v>
      </c>
      <c r="E335" s="7" t="s">
        <v>20</v>
      </c>
      <c r="F335" s="36">
        <v>69.11049</v>
      </c>
    </row>
    <row r="336">
      <c r="A336" s="39" t="s">
        <v>7</v>
      </c>
      <c r="B336" s="39" t="s">
        <v>404</v>
      </c>
      <c r="C336" s="1">
        <v>2019.0</v>
      </c>
      <c r="D336" s="2" t="s">
        <v>5</v>
      </c>
      <c r="E336" s="7" t="s">
        <v>20</v>
      </c>
      <c r="F336" s="36">
        <v>72.15455</v>
      </c>
    </row>
    <row r="337">
      <c r="A337" s="39" t="s">
        <v>8</v>
      </c>
      <c r="B337" s="39" t="s">
        <v>408</v>
      </c>
      <c r="C337" s="1">
        <v>2019.0</v>
      </c>
      <c r="D337" s="2" t="s">
        <v>5</v>
      </c>
      <c r="E337" s="7" t="s">
        <v>20</v>
      </c>
      <c r="F337" s="36">
        <v>70.19387</v>
      </c>
    </row>
    <row r="338">
      <c r="A338" s="39" t="s">
        <v>9</v>
      </c>
      <c r="B338" s="39" t="s">
        <v>409</v>
      </c>
      <c r="C338" s="1">
        <v>2019.0</v>
      </c>
      <c r="D338" s="2" t="s">
        <v>5</v>
      </c>
      <c r="E338" s="7" t="s">
        <v>20</v>
      </c>
      <c r="F338" s="36">
        <v>59.70987</v>
      </c>
    </row>
    <row r="339">
      <c r="A339" s="39" t="s">
        <v>10</v>
      </c>
      <c r="B339" s="39" t="s">
        <v>407</v>
      </c>
      <c r="C339" s="1">
        <v>2019.0</v>
      </c>
      <c r="D339" s="2" t="s">
        <v>5</v>
      </c>
      <c r="E339" s="7" t="s">
        <v>20</v>
      </c>
      <c r="F339" s="36">
        <v>77.88137</v>
      </c>
    </row>
    <row r="340">
      <c r="A340" s="39" t="s">
        <v>11</v>
      </c>
      <c r="B340" s="39" t="s">
        <v>406</v>
      </c>
      <c r="C340" s="1">
        <v>2019.0</v>
      </c>
      <c r="D340" s="2" t="s">
        <v>5</v>
      </c>
      <c r="E340" s="7" t="s">
        <v>20</v>
      </c>
      <c r="F340" s="36">
        <v>63.60536</v>
      </c>
    </row>
    <row r="341">
      <c r="A341" s="39" t="s">
        <v>12</v>
      </c>
      <c r="B341" s="39" t="s">
        <v>405</v>
      </c>
      <c r="C341" s="1">
        <v>2019.0</v>
      </c>
      <c r="D341" s="2" t="s">
        <v>5</v>
      </c>
      <c r="E341" s="7" t="s">
        <v>20</v>
      </c>
      <c r="F341" s="36">
        <v>85.51161</v>
      </c>
    </row>
    <row r="342">
      <c r="A342" s="39" t="s">
        <v>13</v>
      </c>
      <c r="B342" s="39" t="s">
        <v>410</v>
      </c>
      <c r="C342" s="1">
        <v>2019.0</v>
      </c>
      <c r="D342" s="2" t="s">
        <v>5</v>
      </c>
      <c r="E342" s="7" t="s">
        <v>20</v>
      </c>
      <c r="F342" s="36">
        <v>66.33567</v>
      </c>
    </row>
    <row r="343">
      <c r="A343" s="39" t="s">
        <v>14</v>
      </c>
      <c r="B343" s="39" t="s">
        <v>412</v>
      </c>
      <c r="C343" s="1">
        <v>2019.0</v>
      </c>
      <c r="D343" s="2" t="s">
        <v>5</v>
      </c>
      <c r="E343" s="7" t="s">
        <v>20</v>
      </c>
      <c r="F343" s="36">
        <v>71.98567</v>
      </c>
    </row>
    <row r="344">
      <c r="A344" s="39" t="s">
        <v>15</v>
      </c>
      <c r="B344" s="39" t="s">
        <v>411</v>
      </c>
      <c r="C344" s="1">
        <v>2019.0</v>
      </c>
      <c r="D344" s="2" t="s">
        <v>5</v>
      </c>
      <c r="E344" s="7" t="s">
        <v>20</v>
      </c>
      <c r="F344" s="36">
        <v>83.50944</v>
      </c>
    </row>
    <row r="345">
      <c r="A345" s="39" t="s">
        <v>16</v>
      </c>
      <c r="B345" s="39" t="s">
        <v>413</v>
      </c>
      <c r="C345" s="1">
        <v>2019.0</v>
      </c>
      <c r="D345" s="2" t="s">
        <v>5</v>
      </c>
      <c r="E345" s="7" t="s">
        <v>20</v>
      </c>
      <c r="F345" s="36">
        <v>72.59217</v>
      </c>
    </row>
    <row r="346">
      <c r="A346" s="39" t="s">
        <v>17</v>
      </c>
      <c r="B346" s="39" t="s">
        <v>414</v>
      </c>
      <c r="C346" s="1">
        <v>2019.0</v>
      </c>
      <c r="D346" s="2" t="s">
        <v>5</v>
      </c>
      <c r="E346" s="7" t="s">
        <v>20</v>
      </c>
      <c r="F346" s="36">
        <v>71.27516</v>
      </c>
    </row>
    <row r="347">
      <c r="A347" s="39" t="s">
        <v>18</v>
      </c>
      <c r="B347" s="39" t="s">
        <v>415</v>
      </c>
      <c r="C347" s="1">
        <v>2019.0</v>
      </c>
      <c r="D347" s="2" t="s">
        <v>5</v>
      </c>
      <c r="E347" s="7" t="s">
        <v>20</v>
      </c>
      <c r="F347" s="36">
        <v>66.67408</v>
      </c>
    </row>
    <row r="348">
      <c r="A348" s="39" t="s">
        <v>19</v>
      </c>
      <c r="B348" s="39" t="s">
        <v>416</v>
      </c>
      <c r="C348" s="1">
        <v>2019.0</v>
      </c>
      <c r="D348" s="2" t="s">
        <v>5</v>
      </c>
      <c r="E348" s="7" t="s">
        <v>20</v>
      </c>
      <c r="F348" s="36">
        <v>75.62028</v>
      </c>
    </row>
    <row r="349">
      <c r="A349" s="39" t="s">
        <v>20</v>
      </c>
      <c r="B349" s="39" t="s">
        <v>417</v>
      </c>
      <c r="C349" s="1">
        <v>2019.0</v>
      </c>
      <c r="D349" s="2" t="s">
        <v>5</v>
      </c>
      <c r="E349" s="7" t="s">
        <v>20</v>
      </c>
      <c r="F349" s="36">
        <v>66.79164</v>
      </c>
    </row>
    <row r="350">
      <c r="A350" s="39" t="s">
        <v>21</v>
      </c>
      <c r="B350" s="39" t="s">
        <v>419</v>
      </c>
      <c r="C350" s="1">
        <v>2019.0</v>
      </c>
      <c r="D350" s="2" t="s">
        <v>5</v>
      </c>
      <c r="E350" s="7" t="s">
        <v>20</v>
      </c>
      <c r="F350" s="36">
        <v>64.56218</v>
      </c>
    </row>
    <row r="351">
      <c r="A351" s="39" t="s">
        <v>22</v>
      </c>
      <c r="B351" s="39" t="s">
        <v>420</v>
      </c>
      <c r="C351" s="1">
        <v>2019.0</v>
      </c>
      <c r="D351" s="2" t="s">
        <v>5</v>
      </c>
      <c r="E351" s="7" t="s">
        <v>20</v>
      </c>
      <c r="F351" s="36">
        <v>74.09639</v>
      </c>
    </row>
    <row r="352">
      <c r="A352" s="39" t="s">
        <v>23</v>
      </c>
      <c r="B352" s="39" t="s">
        <v>421</v>
      </c>
      <c r="C352" s="1">
        <v>2019.0</v>
      </c>
      <c r="D352" s="2" t="s">
        <v>5</v>
      </c>
      <c r="E352" s="7" t="s">
        <v>20</v>
      </c>
      <c r="F352" s="36">
        <v>69.10739</v>
      </c>
    </row>
    <row r="353">
      <c r="A353" s="39" t="s">
        <v>24</v>
      </c>
      <c r="B353" s="39" t="s">
        <v>422</v>
      </c>
      <c r="C353" s="1">
        <v>2019.0</v>
      </c>
      <c r="D353" s="2" t="s">
        <v>5</v>
      </c>
      <c r="E353" s="7" t="s">
        <v>20</v>
      </c>
      <c r="F353" s="36">
        <v>81.55558</v>
      </c>
    </row>
    <row r="354">
      <c r="A354" s="39" t="s">
        <v>25</v>
      </c>
      <c r="B354" s="39" t="s">
        <v>423</v>
      </c>
      <c r="C354" s="1">
        <v>2019.0</v>
      </c>
      <c r="D354" s="2" t="s">
        <v>5</v>
      </c>
      <c r="E354" s="7" t="s">
        <v>20</v>
      </c>
      <c r="F354" s="36">
        <v>74.93877</v>
      </c>
    </row>
    <row r="355">
      <c r="A355" s="39" t="s">
        <v>26</v>
      </c>
      <c r="B355" s="39" t="s">
        <v>424</v>
      </c>
      <c r="C355" s="1">
        <v>2019.0</v>
      </c>
      <c r="D355" s="2" t="s">
        <v>5</v>
      </c>
      <c r="E355" s="7" t="s">
        <v>20</v>
      </c>
      <c r="F355" s="36">
        <v>66.11445</v>
      </c>
    </row>
    <row r="356">
      <c r="A356" s="39" t="s">
        <v>27</v>
      </c>
      <c r="B356" s="39" t="s">
        <v>426</v>
      </c>
      <c r="C356" s="1">
        <v>2019.0</v>
      </c>
      <c r="D356" s="2" t="s">
        <v>5</v>
      </c>
      <c r="E356" s="7" t="s">
        <v>20</v>
      </c>
      <c r="F356" s="36">
        <v>84.15482</v>
      </c>
    </row>
    <row r="357">
      <c r="A357" s="39" t="s">
        <v>28</v>
      </c>
      <c r="B357" s="39" t="s">
        <v>425</v>
      </c>
      <c r="C357" s="1">
        <v>2019.0</v>
      </c>
      <c r="D357" s="2" t="s">
        <v>5</v>
      </c>
      <c r="E357" s="7" t="s">
        <v>20</v>
      </c>
      <c r="F357" s="36">
        <v>68.43181</v>
      </c>
    </row>
    <row r="358">
      <c r="A358" s="39" t="s">
        <v>29</v>
      </c>
      <c r="B358" s="39" t="s">
        <v>427</v>
      </c>
      <c r="C358" s="1">
        <v>2019.0</v>
      </c>
      <c r="D358" s="2" t="s">
        <v>5</v>
      </c>
      <c r="E358" s="7" t="s">
        <v>20</v>
      </c>
      <c r="F358" s="36">
        <v>61.69068</v>
      </c>
    </row>
    <row r="359">
      <c r="A359" s="39" t="s">
        <v>30</v>
      </c>
      <c r="B359" s="39" t="s">
        <v>428</v>
      </c>
      <c r="C359" s="1">
        <v>2019.0</v>
      </c>
      <c r="D359" s="2" t="s">
        <v>5</v>
      </c>
      <c r="E359" s="7" t="s">
        <v>20</v>
      </c>
      <c r="F359" s="36">
        <v>86.61458</v>
      </c>
    </row>
    <row r="360">
      <c r="A360" s="39" t="s">
        <v>31</v>
      </c>
      <c r="B360" s="39" t="s">
        <v>429</v>
      </c>
      <c r="C360" s="1">
        <v>2019.0</v>
      </c>
      <c r="D360" s="2" t="s">
        <v>5</v>
      </c>
      <c r="E360" s="7" t="s">
        <v>20</v>
      </c>
      <c r="F360" s="36">
        <v>62.13777</v>
      </c>
    </row>
    <row r="361">
      <c r="A361" s="39" t="s">
        <v>32</v>
      </c>
      <c r="B361" s="39" t="s">
        <v>430</v>
      </c>
      <c r="C361" s="1">
        <v>2019.0</v>
      </c>
      <c r="D361" s="2" t="s">
        <v>5</v>
      </c>
      <c r="E361" s="7" t="s">
        <v>20</v>
      </c>
      <c r="F361" s="36">
        <v>75.62494</v>
      </c>
    </row>
    <row r="362">
      <c r="A362" s="39" t="s">
        <v>33</v>
      </c>
      <c r="B362" s="39" t="s">
        <v>431</v>
      </c>
      <c r="C362" s="1">
        <v>2019.0</v>
      </c>
      <c r="D362" s="2" t="s">
        <v>5</v>
      </c>
      <c r="E362" s="7" t="s">
        <v>20</v>
      </c>
      <c r="F362" s="36">
        <v>60.62826</v>
      </c>
    </row>
    <row r="363">
      <c r="A363" s="39" t="s">
        <v>34</v>
      </c>
      <c r="B363" s="39" t="s">
        <v>432</v>
      </c>
      <c r="C363" s="1">
        <v>2019.0</v>
      </c>
      <c r="D363" s="2" t="s">
        <v>5</v>
      </c>
      <c r="E363" s="7" t="s">
        <v>20</v>
      </c>
      <c r="F363" s="36">
        <v>80.89154</v>
      </c>
    </row>
    <row r="364">
      <c r="A364" s="39" t="s">
        <v>35</v>
      </c>
      <c r="B364" s="39" t="s">
        <v>433</v>
      </c>
      <c r="C364" s="1">
        <v>2019.0</v>
      </c>
      <c r="D364" s="2" t="s">
        <v>5</v>
      </c>
      <c r="E364" s="7" t="s">
        <v>20</v>
      </c>
      <c r="F364" s="36">
        <v>77.87745</v>
      </c>
    </row>
    <row r="365">
      <c r="A365" s="40" t="s">
        <v>3</v>
      </c>
      <c r="B365" s="39" t="s">
        <v>418</v>
      </c>
      <c r="C365" s="1">
        <v>2020.0</v>
      </c>
      <c r="D365" s="2" t="s">
        <v>5</v>
      </c>
      <c r="E365" s="7" t="s">
        <v>20</v>
      </c>
      <c r="F365" s="36">
        <v>71.43773</v>
      </c>
    </row>
    <row r="366">
      <c r="A366" s="40" t="s">
        <v>4</v>
      </c>
      <c r="B366" s="39" t="s">
        <v>401</v>
      </c>
      <c r="C366" s="1">
        <v>2020.0</v>
      </c>
      <c r="D366" s="2" t="s">
        <v>5</v>
      </c>
      <c r="E366" s="7" t="s">
        <v>20</v>
      </c>
      <c r="F366" s="36">
        <v>72.03069</v>
      </c>
    </row>
    <row r="367">
      <c r="A367" s="39" t="s">
        <v>5</v>
      </c>
      <c r="B367" s="39" t="s">
        <v>402</v>
      </c>
      <c r="C367" s="1">
        <v>2020.0</v>
      </c>
      <c r="D367" s="2" t="s">
        <v>5</v>
      </c>
      <c r="E367" s="7" t="s">
        <v>20</v>
      </c>
      <c r="F367" s="36">
        <v>59.06091</v>
      </c>
    </row>
    <row r="368">
      <c r="A368" s="39" t="s">
        <v>6</v>
      </c>
      <c r="B368" s="39" t="s">
        <v>403</v>
      </c>
      <c r="C368" s="1">
        <v>2020.0</v>
      </c>
      <c r="D368" s="2" t="s">
        <v>5</v>
      </c>
      <c r="E368" s="7" t="s">
        <v>20</v>
      </c>
      <c r="F368" s="36">
        <v>69.79545</v>
      </c>
    </row>
    <row r="369">
      <c r="A369" s="39" t="s">
        <v>7</v>
      </c>
      <c r="B369" s="39" t="s">
        <v>404</v>
      </c>
      <c r="C369" s="1">
        <v>2020.0</v>
      </c>
      <c r="D369" s="2" t="s">
        <v>5</v>
      </c>
      <c r="E369" s="7" t="s">
        <v>20</v>
      </c>
      <c r="F369" s="36">
        <v>69.66424</v>
      </c>
    </row>
    <row r="370">
      <c r="A370" s="39" t="s">
        <v>8</v>
      </c>
      <c r="B370" s="39" t="s">
        <v>408</v>
      </c>
      <c r="C370" s="1">
        <v>2020.0</v>
      </c>
      <c r="D370" s="2" t="s">
        <v>5</v>
      </c>
      <c r="E370" s="7" t="s">
        <v>20</v>
      </c>
      <c r="F370" s="36">
        <v>71.72427</v>
      </c>
    </row>
    <row r="371">
      <c r="A371" s="39" t="s">
        <v>9</v>
      </c>
      <c r="B371" s="39" t="s">
        <v>409</v>
      </c>
      <c r="C371" s="1">
        <v>2020.0</v>
      </c>
      <c r="D371" s="2" t="s">
        <v>5</v>
      </c>
      <c r="E371" s="7" t="s">
        <v>20</v>
      </c>
      <c r="F371" s="36">
        <v>61.62799</v>
      </c>
    </row>
    <row r="372">
      <c r="A372" s="39" t="s">
        <v>10</v>
      </c>
      <c r="B372" s="39" t="s">
        <v>407</v>
      </c>
      <c r="C372" s="1">
        <v>2020.0</v>
      </c>
      <c r="D372" s="2" t="s">
        <v>5</v>
      </c>
      <c r="E372" s="7" t="s">
        <v>20</v>
      </c>
      <c r="F372" s="36">
        <v>78.1069</v>
      </c>
    </row>
    <row r="373">
      <c r="A373" s="39" t="s">
        <v>11</v>
      </c>
      <c r="B373" s="39" t="s">
        <v>406</v>
      </c>
      <c r="C373" s="1">
        <v>2020.0</v>
      </c>
      <c r="D373" s="2" t="s">
        <v>5</v>
      </c>
      <c r="E373" s="7" t="s">
        <v>20</v>
      </c>
      <c r="F373" s="36">
        <v>64.71486</v>
      </c>
    </row>
    <row r="374">
      <c r="A374" s="39" t="s">
        <v>12</v>
      </c>
      <c r="B374" s="39" t="s">
        <v>405</v>
      </c>
      <c r="C374" s="1">
        <v>2020.0</v>
      </c>
      <c r="D374" s="2" t="s">
        <v>5</v>
      </c>
      <c r="E374" s="7" t="s">
        <v>20</v>
      </c>
      <c r="F374" s="36">
        <v>87.27101</v>
      </c>
    </row>
    <row r="375">
      <c r="A375" s="39" t="s">
        <v>13</v>
      </c>
      <c r="B375" s="39" t="s">
        <v>410</v>
      </c>
      <c r="C375" s="1">
        <v>2020.0</v>
      </c>
      <c r="D375" s="2" t="s">
        <v>5</v>
      </c>
      <c r="E375" s="7" t="s">
        <v>20</v>
      </c>
      <c r="F375" s="36">
        <v>68.2599</v>
      </c>
    </row>
    <row r="376">
      <c r="A376" s="39" t="s">
        <v>14</v>
      </c>
      <c r="B376" s="39" t="s">
        <v>412</v>
      </c>
      <c r="C376" s="1">
        <v>2020.0</v>
      </c>
      <c r="D376" s="2" t="s">
        <v>5</v>
      </c>
      <c r="E376" s="7" t="s">
        <v>20</v>
      </c>
      <c r="F376" s="36">
        <v>71.45379</v>
      </c>
    </row>
    <row r="377">
      <c r="A377" s="39" t="s">
        <v>15</v>
      </c>
      <c r="B377" s="39" t="s">
        <v>411</v>
      </c>
      <c r="C377" s="1">
        <v>2020.0</v>
      </c>
      <c r="D377" s="2" t="s">
        <v>5</v>
      </c>
      <c r="E377" s="7" t="s">
        <v>20</v>
      </c>
      <c r="F377" s="36">
        <v>82.28499</v>
      </c>
    </row>
    <row r="378">
      <c r="A378" s="39" t="s">
        <v>16</v>
      </c>
      <c r="B378" s="39" t="s">
        <v>413</v>
      </c>
      <c r="C378" s="1">
        <v>2020.0</v>
      </c>
      <c r="D378" s="2" t="s">
        <v>5</v>
      </c>
      <c r="E378" s="7" t="s">
        <v>20</v>
      </c>
      <c r="F378" s="36">
        <v>69.45741</v>
      </c>
    </row>
    <row r="379">
      <c r="A379" s="39" t="s">
        <v>17</v>
      </c>
      <c r="B379" s="39" t="s">
        <v>414</v>
      </c>
      <c r="C379" s="1">
        <v>2020.0</v>
      </c>
      <c r="D379" s="2" t="s">
        <v>5</v>
      </c>
      <c r="E379" s="7" t="s">
        <v>20</v>
      </c>
      <c r="F379" s="36">
        <v>71.00024</v>
      </c>
    </row>
    <row r="380">
      <c r="A380" s="39" t="s">
        <v>18</v>
      </c>
      <c r="B380" s="39" t="s">
        <v>415</v>
      </c>
      <c r="C380" s="1">
        <v>2020.0</v>
      </c>
      <c r="D380" s="2" t="s">
        <v>5</v>
      </c>
      <c r="E380" s="7" t="s">
        <v>20</v>
      </c>
      <c r="F380" s="36">
        <v>65.68683</v>
      </c>
    </row>
    <row r="381">
      <c r="A381" s="39" t="s">
        <v>19</v>
      </c>
      <c r="B381" s="39" t="s">
        <v>416</v>
      </c>
      <c r="C381" s="1">
        <v>2020.0</v>
      </c>
      <c r="D381" s="2" t="s">
        <v>5</v>
      </c>
      <c r="E381" s="7" t="s">
        <v>20</v>
      </c>
      <c r="F381" s="36">
        <v>72.4567</v>
      </c>
    </row>
    <row r="382">
      <c r="A382" s="39" t="s">
        <v>20</v>
      </c>
      <c r="B382" s="39" t="s">
        <v>417</v>
      </c>
      <c r="C382" s="1">
        <v>2020.0</v>
      </c>
      <c r="D382" s="2" t="s">
        <v>5</v>
      </c>
      <c r="E382" s="7" t="s">
        <v>20</v>
      </c>
      <c r="F382" s="36">
        <v>66.5927</v>
      </c>
    </row>
    <row r="383">
      <c r="A383" s="39" t="s">
        <v>21</v>
      </c>
      <c r="B383" s="39" t="s">
        <v>419</v>
      </c>
      <c r="C383" s="1">
        <v>2020.0</v>
      </c>
      <c r="D383" s="2" t="s">
        <v>5</v>
      </c>
      <c r="E383" s="7" t="s">
        <v>20</v>
      </c>
      <c r="F383" s="36">
        <v>64.7575</v>
      </c>
    </row>
    <row r="384">
      <c r="A384" s="39" t="s">
        <v>22</v>
      </c>
      <c r="B384" s="39" t="s">
        <v>420</v>
      </c>
      <c r="C384" s="1">
        <v>2020.0</v>
      </c>
      <c r="D384" s="2" t="s">
        <v>5</v>
      </c>
      <c r="E384" s="7" t="s">
        <v>20</v>
      </c>
      <c r="F384" s="36">
        <v>75.4861</v>
      </c>
    </row>
    <row r="385">
      <c r="A385" s="39" t="s">
        <v>23</v>
      </c>
      <c r="B385" s="39" t="s">
        <v>421</v>
      </c>
      <c r="C385" s="1">
        <v>2020.0</v>
      </c>
      <c r="D385" s="2" t="s">
        <v>5</v>
      </c>
      <c r="E385" s="7" t="s">
        <v>20</v>
      </c>
      <c r="F385" s="36">
        <v>70.62711</v>
      </c>
    </row>
    <row r="386">
      <c r="A386" s="39" t="s">
        <v>24</v>
      </c>
      <c r="B386" s="39" t="s">
        <v>422</v>
      </c>
      <c r="C386" s="1">
        <v>2020.0</v>
      </c>
      <c r="D386" s="2" t="s">
        <v>5</v>
      </c>
      <c r="E386" s="7" t="s">
        <v>20</v>
      </c>
      <c r="F386" s="36">
        <v>79.45081</v>
      </c>
    </row>
    <row r="387">
      <c r="A387" s="39" t="s">
        <v>25</v>
      </c>
      <c r="B387" s="39" t="s">
        <v>423</v>
      </c>
      <c r="C387" s="1">
        <v>2020.0</v>
      </c>
      <c r="D387" s="2" t="s">
        <v>5</v>
      </c>
      <c r="E387" s="7" t="s">
        <v>20</v>
      </c>
      <c r="F387" s="36">
        <v>75.32692</v>
      </c>
    </row>
    <row r="388">
      <c r="A388" s="39" t="s">
        <v>26</v>
      </c>
      <c r="B388" s="39" t="s">
        <v>424</v>
      </c>
      <c r="C388" s="1">
        <v>2020.0</v>
      </c>
      <c r="D388" s="2" t="s">
        <v>5</v>
      </c>
      <c r="E388" s="7" t="s">
        <v>20</v>
      </c>
      <c r="F388" s="36">
        <v>65.80056</v>
      </c>
    </row>
    <row r="389">
      <c r="A389" s="39" t="s">
        <v>27</v>
      </c>
      <c r="B389" s="39" t="s">
        <v>426</v>
      </c>
      <c r="C389" s="1">
        <v>2020.0</v>
      </c>
      <c r="D389" s="2" t="s">
        <v>5</v>
      </c>
      <c r="E389" s="7" t="s">
        <v>20</v>
      </c>
      <c r="F389" s="36">
        <v>83.46174</v>
      </c>
    </row>
    <row r="390">
      <c r="A390" s="39" t="s">
        <v>28</v>
      </c>
      <c r="B390" s="39" t="s">
        <v>425</v>
      </c>
      <c r="C390" s="1">
        <v>2020.0</v>
      </c>
      <c r="D390" s="2" t="s">
        <v>5</v>
      </c>
      <c r="E390" s="7" t="s">
        <v>20</v>
      </c>
      <c r="F390" s="36">
        <v>70.66786</v>
      </c>
    </row>
    <row r="391">
      <c r="A391" s="39" t="s">
        <v>29</v>
      </c>
      <c r="B391" s="39" t="s">
        <v>427</v>
      </c>
      <c r="C391" s="1">
        <v>2020.0</v>
      </c>
      <c r="D391" s="2" t="s">
        <v>5</v>
      </c>
      <c r="E391" s="7" t="s">
        <v>20</v>
      </c>
      <c r="F391" s="36">
        <v>62.80639</v>
      </c>
    </row>
    <row r="392">
      <c r="A392" s="39" t="s">
        <v>30</v>
      </c>
      <c r="B392" s="39" t="s">
        <v>428</v>
      </c>
      <c r="C392" s="1">
        <v>2020.0</v>
      </c>
      <c r="D392" s="2" t="s">
        <v>5</v>
      </c>
      <c r="E392" s="7" t="s">
        <v>20</v>
      </c>
      <c r="F392" s="36">
        <v>85.13731</v>
      </c>
    </row>
    <row r="393">
      <c r="A393" s="39" t="s">
        <v>31</v>
      </c>
      <c r="B393" s="39" t="s">
        <v>429</v>
      </c>
      <c r="C393" s="1">
        <v>2020.0</v>
      </c>
      <c r="D393" s="2" t="s">
        <v>5</v>
      </c>
      <c r="E393" s="7" t="s">
        <v>20</v>
      </c>
      <c r="F393" s="36">
        <v>61.1721</v>
      </c>
    </row>
    <row r="394">
      <c r="A394" s="39" t="s">
        <v>32</v>
      </c>
      <c r="B394" s="39" t="s">
        <v>430</v>
      </c>
      <c r="C394" s="1">
        <v>2020.0</v>
      </c>
      <c r="D394" s="2" t="s">
        <v>5</v>
      </c>
      <c r="E394" s="7" t="s">
        <v>20</v>
      </c>
      <c r="F394" s="36">
        <v>70.8635</v>
      </c>
    </row>
    <row r="395">
      <c r="A395" s="39" t="s">
        <v>33</v>
      </c>
      <c r="B395" s="39" t="s">
        <v>431</v>
      </c>
      <c r="C395" s="1">
        <v>2020.0</v>
      </c>
      <c r="D395" s="2" t="s">
        <v>5</v>
      </c>
      <c r="E395" s="7" t="s">
        <v>20</v>
      </c>
      <c r="F395" s="36">
        <v>59.35143</v>
      </c>
    </row>
    <row r="396">
      <c r="A396" s="39" t="s">
        <v>34</v>
      </c>
      <c r="B396" s="39" t="s">
        <v>432</v>
      </c>
      <c r="C396" s="1">
        <v>2020.0</v>
      </c>
      <c r="D396" s="2" t="s">
        <v>5</v>
      </c>
      <c r="E396" s="7" t="s">
        <v>20</v>
      </c>
      <c r="F396" s="36">
        <v>81.89443</v>
      </c>
    </row>
    <row r="397">
      <c r="A397" s="39" t="s">
        <v>35</v>
      </c>
      <c r="B397" s="39" t="s">
        <v>433</v>
      </c>
      <c r="C397" s="1">
        <v>2020.0</v>
      </c>
      <c r="D397" s="2" t="s">
        <v>5</v>
      </c>
      <c r="E397" s="7" t="s">
        <v>20</v>
      </c>
      <c r="F397" s="36">
        <v>77.7323</v>
      </c>
    </row>
    <row r="398">
      <c r="A398" s="40" t="s">
        <v>3</v>
      </c>
      <c r="B398" s="39" t="s">
        <v>418</v>
      </c>
      <c r="C398" s="1">
        <v>2021.0</v>
      </c>
      <c r="D398" s="2" t="s">
        <v>5</v>
      </c>
      <c r="E398" s="7" t="s">
        <v>20</v>
      </c>
      <c r="F398" s="36">
        <v>65.59914</v>
      </c>
    </row>
    <row r="399">
      <c r="A399" s="40" t="s">
        <v>4</v>
      </c>
      <c r="B399" s="39" t="s">
        <v>401</v>
      </c>
      <c r="C399" s="1">
        <v>2021.0</v>
      </c>
      <c r="D399" s="2" t="s">
        <v>5</v>
      </c>
      <c r="E399" s="7" t="s">
        <v>20</v>
      </c>
      <c r="F399" s="36">
        <v>68.19265</v>
      </c>
    </row>
    <row r="400">
      <c r="A400" s="39" t="s">
        <v>5</v>
      </c>
      <c r="B400" s="39" t="s">
        <v>402</v>
      </c>
      <c r="C400" s="1">
        <v>2021.0</v>
      </c>
      <c r="D400" s="2" t="s">
        <v>5</v>
      </c>
      <c r="E400" s="7" t="s">
        <v>20</v>
      </c>
      <c r="F400" s="36">
        <v>52.93882</v>
      </c>
    </row>
    <row r="401">
      <c r="A401" s="39" t="s">
        <v>6</v>
      </c>
      <c r="B401" s="39" t="s">
        <v>403</v>
      </c>
      <c r="C401" s="1">
        <v>2021.0</v>
      </c>
      <c r="D401" s="2" t="s">
        <v>5</v>
      </c>
      <c r="E401" s="7" t="s">
        <v>20</v>
      </c>
      <c r="F401" s="36">
        <v>61.59915</v>
      </c>
    </row>
    <row r="402">
      <c r="A402" s="39" t="s">
        <v>7</v>
      </c>
      <c r="B402" s="39" t="s">
        <v>404</v>
      </c>
      <c r="C402" s="1">
        <v>2021.0</v>
      </c>
      <c r="D402" s="2" t="s">
        <v>5</v>
      </c>
      <c r="E402" s="7" t="s">
        <v>20</v>
      </c>
      <c r="F402" s="36">
        <v>62.9037</v>
      </c>
    </row>
    <row r="403">
      <c r="A403" s="39" t="s">
        <v>8</v>
      </c>
      <c r="B403" s="39" t="s">
        <v>408</v>
      </c>
      <c r="C403" s="1">
        <v>2021.0</v>
      </c>
      <c r="D403" s="2" t="s">
        <v>5</v>
      </c>
      <c r="E403" s="7" t="s">
        <v>20</v>
      </c>
      <c r="F403" s="36">
        <v>69.9609</v>
      </c>
    </row>
    <row r="404">
      <c r="A404" s="39" t="s">
        <v>9</v>
      </c>
      <c r="B404" s="39" t="s">
        <v>409</v>
      </c>
      <c r="C404" s="1">
        <v>2021.0</v>
      </c>
      <c r="D404" s="2" t="s">
        <v>5</v>
      </c>
      <c r="E404" s="7" t="s">
        <v>20</v>
      </c>
      <c r="F404" s="36">
        <v>55.21867</v>
      </c>
    </row>
    <row r="405">
      <c r="A405" s="39" t="s">
        <v>10</v>
      </c>
      <c r="B405" s="39" t="s">
        <v>407</v>
      </c>
      <c r="C405" s="1">
        <v>2021.0</v>
      </c>
      <c r="D405" s="2" t="s">
        <v>5</v>
      </c>
      <c r="E405" s="7" t="s">
        <v>20</v>
      </c>
      <c r="F405" s="36">
        <v>75.16437</v>
      </c>
    </row>
    <row r="406">
      <c r="A406" s="39" t="s">
        <v>11</v>
      </c>
      <c r="B406" s="39" t="s">
        <v>406</v>
      </c>
      <c r="C406" s="1">
        <v>2021.0</v>
      </c>
      <c r="D406" s="2" t="s">
        <v>5</v>
      </c>
      <c r="E406" s="7" t="s">
        <v>20</v>
      </c>
      <c r="F406" s="36">
        <v>59.30183</v>
      </c>
    </row>
    <row r="407">
      <c r="A407" s="39" t="s">
        <v>12</v>
      </c>
      <c r="B407" s="39" t="s">
        <v>405</v>
      </c>
      <c r="C407" s="1">
        <v>2021.0</v>
      </c>
      <c r="D407" s="2" t="s">
        <v>5</v>
      </c>
      <c r="E407" s="7" t="s">
        <v>20</v>
      </c>
      <c r="F407" s="36">
        <v>74.29319</v>
      </c>
    </row>
    <row r="408">
      <c r="A408" s="39" t="s">
        <v>13</v>
      </c>
      <c r="B408" s="39" t="s">
        <v>410</v>
      </c>
      <c r="C408" s="1">
        <v>2021.0</v>
      </c>
      <c r="D408" s="2" t="s">
        <v>5</v>
      </c>
      <c r="E408" s="7" t="s">
        <v>20</v>
      </c>
      <c r="F408" s="36">
        <v>65.9124</v>
      </c>
    </row>
    <row r="409">
      <c r="A409" s="39" t="s">
        <v>14</v>
      </c>
      <c r="B409" s="39" t="s">
        <v>412</v>
      </c>
      <c r="C409" s="1">
        <v>2021.0</v>
      </c>
      <c r="D409" s="2" t="s">
        <v>5</v>
      </c>
      <c r="E409" s="7" t="s">
        <v>20</v>
      </c>
      <c r="F409" s="36">
        <v>66.78752</v>
      </c>
    </row>
    <row r="410">
      <c r="A410" s="39" t="s">
        <v>15</v>
      </c>
      <c r="B410" s="39" t="s">
        <v>411</v>
      </c>
      <c r="C410" s="1">
        <v>2021.0</v>
      </c>
      <c r="D410" s="2" t="s">
        <v>5</v>
      </c>
      <c r="E410" s="7" t="s">
        <v>20</v>
      </c>
      <c r="F410" s="36">
        <v>80.16018</v>
      </c>
    </row>
    <row r="411">
      <c r="A411" s="39" t="s">
        <v>16</v>
      </c>
      <c r="B411" s="39" t="s">
        <v>413</v>
      </c>
      <c r="C411" s="1">
        <v>2021.0</v>
      </c>
      <c r="D411" s="2" t="s">
        <v>5</v>
      </c>
      <c r="E411" s="7" t="s">
        <v>20</v>
      </c>
      <c r="F411" s="36">
        <v>63.71507</v>
      </c>
    </row>
    <row r="412">
      <c r="A412" s="39" t="s">
        <v>17</v>
      </c>
      <c r="B412" s="39" t="s">
        <v>414</v>
      </c>
      <c r="C412" s="1">
        <v>2021.0</v>
      </c>
      <c r="D412" s="2" t="s">
        <v>5</v>
      </c>
      <c r="E412" s="7" t="s">
        <v>20</v>
      </c>
      <c r="F412" s="36">
        <v>64.88038</v>
      </c>
    </row>
    <row r="413">
      <c r="A413" s="39" t="s">
        <v>18</v>
      </c>
      <c r="B413" s="39" t="s">
        <v>415</v>
      </c>
      <c r="C413" s="1">
        <v>2021.0</v>
      </c>
      <c r="D413" s="2" t="s">
        <v>5</v>
      </c>
      <c r="E413" s="7" t="s">
        <v>20</v>
      </c>
      <c r="F413" s="36">
        <v>57.21755</v>
      </c>
    </row>
    <row r="414">
      <c r="A414" s="39" t="s">
        <v>19</v>
      </c>
      <c r="B414" s="39" t="s">
        <v>416</v>
      </c>
      <c r="C414" s="1">
        <v>2021.0</v>
      </c>
      <c r="D414" s="2" t="s">
        <v>5</v>
      </c>
      <c r="E414" s="7" t="s">
        <v>20</v>
      </c>
      <c r="F414" s="36">
        <v>68.89372</v>
      </c>
    </row>
    <row r="415">
      <c r="A415" s="39" t="s">
        <v>20</v>
      </c>
      <c r="B415" s="39" t="s">
        <v>417</v>
      </c>
      <c r="C415" s="1">
        <v>2021.0</v>
      </c>
      <c r="D415" s="2" t="s">
        <v>5</v>
      </c>
      <c r="E415" s="7" t="s">
        <v>20</v>
      </c>
      <c r="F415" s="36">
        <v>56.48925</v>
      </c>
    </row>
    <row r="416">
      <c r="A416" s="39" t="s">
        <v>21</v>
      </c>
      <c r="B416" s="39" t="s">
        <v>419</v>
      </c>
      <c r="C416" s="1">
        <v>2021.0</v>
      </c>
      <c r="D416" s="2" t="s">
        <v>5</v>
      </c>
      <c r="E416" s="7" t="s">
        <v>20</v>
      </c>
      <c r="F416" s="36">
        <v>61.98981</v>
      </c>
    </row>
    <row r="417">
      <c r="A417" s="39" t="s">
        <v>22</v>
      </c>
      <c r="B417" s="39" t="s">
        <v>420</v>
      </c>
      <c r="C417" s="1">
        <v>2021.0</v>
      </c>
      <c r="D417" s="2" t="s">
        <v>5</v>
      </c>
      <c r="E417" s="7" t="s">
        <v>20</v>
      </c>
      <c r="F417" s="36">
        <v>69.60932</v>
      </c>
    </row>
    <row r="418">
      <c r="A418" s="39" t="s">
        <v>23</v>
      </c>
      <c r="B418" s="39" t="s">
        <v>421</v>
      </c>
      <c r="C418" s="1">
        <v>2021.0</v>
      </c>
      <c r="D418" s="2" t="s">
        <v>5</v>
      </c>
      <c r="E418" s="7" t="s">
        <v>20</v>
      </c>
      <c r="F418" s="36">
        <v>69.4361</v>
      </c>
    </row>
    <row r="419">
      <c r="A419" s="39" t="s">
        <v>24</v>
      </c>
      <c r="B419" s="39" t="s">
        <v>422</v>
      </c>
      <c r="C419" s="1">
        <v>2021.0</v>
      </c>
      <c r="D419" s="2" t="s">
        <v>5</v>
      </c>
      <c r="E419" s="7" t="s">
        <v>20</v>
      </c>
      <c r="F419" s="36">
        <v>72.42701</v>
      </c>
    </row>
    <row r="420">
      <c r="A420" s="39" t="s">
        <v>25</v>
      </c>
      <c r="B420" s="39" t="s">
        <v>423</v>
      </c>
      <c r="C420" s="1">
        <v>2021.0</v>
      </c>
      <c r="D420" s="2" t="s">
        <v>5</v>
      </c>
      <c r="E420" s="7" t="s">
        <v>20</v>
      </c>
      <c r="F420" s="36">
        <v>67.01029</v>
      </c>
    </row>
    <row r="421">
      <c r="A421" s="39" t="s">
        <v>26</v>
      </c>
      <c r="B421" s="39" t="s">
        <v>424</v>
      </c>
      <c r="C421" s="1">
        <v>2021.0</v>
      </c>
      <c r="D421" s="2" t="s">
        <v>5</v>
      </c>
      <c r="E421" s="7" t="s">
        <v>20</v>
      </c>
      <c r="F421" s="36">
        <v>56.66049</v>
      </c>
    </row>
    <row r="422">
      <c r="A422" s="39" t="s">
        <v>27</v>
      </c>
      <c r="B422" s="39" t="s">
        <v>426</v>
      </c>
      <c r="C422" s="1">
        <v>2021.0</v>
      </c>
      <c r="D422" s="2" t="s">
        <v>5</v>
      </c>
      <c r="E422" s="7" t="s">
        <v>20</v>
      </c>
      <c r="F422" s="36">
        <v>77.93174</v>
      </c>
    </row>
    <row r="423">
      <c r="A423" s="39" t="s">
        <v>28</v>
      </c>
      <c r="B423" s="39" t="s">
        <v>425</v>
      </c>
      <c r="C423" s="1">
        <v>2021.0</v>
      </c>
      <c r="D423" s="2" t="s">
        <v>5</v>
      </c>
      <c r="E423" s="7" t="s">
        <v>20</v>
      </c>
      <c r="F423" s="36">
        <v>68.94106</v>
      </c>
    </row>
    <row r="424">
      <c r="A424" s="39" t="s">
        <v>29</v>
      </c>
      <c r="B424" s="39" t="s">
        <v>427</v>
      </c>
      <c r="C424" s="1">
        <v>2021.0</v>
      </c>
      <c r="D424" s="2" t="s">
        <v>5</v>
      </c>
      <c r="E424" s="7" t="s">
        <v>20</v>
      </c>
      <c r="F424" s="36">
        <v>56.37571</v>
      </c>
    </row>
    <row r="425">
      <c r="A425" s="39" t="s">
        <v>30</v>
      </c>
      <c r="B425" s="39" t="s">
        <v>428</v>
      </c>
      <c r="C425" s="1">
        <v>2021.0</v>
      </c>
      <c r="D425" s="2" t="s">
        <v>5</v>
      </c>
      <c r="E425" s="7" t="s">
        <v>20</v>
      </c>
      <c r="F425" s="36">
        <v>80.83095</v>
      </c>
    </row>
    <row r="426">
      <c r="A426" s="39" t="s">
        <v>31</v>
      </c>
      <c r="B426" s="39" t="s">
        <v>429</v>
      </c>
      <c r="C426" s="1">
        <v>2021.0</v>
      </c>
      <c r="D426" s="2" t="s">
        <v>5</v>
      </c>
      <c r="E426" s="7" t="s">
        <v>20</v>
      </c>
      <c r="F426" s="36">
        <v>54.38042</v>
      </c>
    </row>
    <row r="427">
      <c r="A427" s="39" t="s">
        <v>32</v>
      </c>
      <c r="B427" s="39" t="s">
        <v>430</v>
      </c>
      <c r="C427" s="1">
        <v>2021.0</v>
      </c>
      <c r="D427" s="2" t="s">
        <v>5</v>
      </c>
      <c r="E427" s="7" t="s">
        <v>20</v>
      </c>
      <c r="F427" s="36">
        <v>66.4973</v>
      </c>
    </row>
    <row r="428">
      <c r="A428" s="39" t="s">
        <v>33</v>
      </c>
      <c r="B428" s="39" t="s">
        <v>431</v>
      </c>
      <c r="C428" s="1">
        <v>2021.0</v>
      </c>
      <c r="D428" s="2" t="s">
        <v>5</v>
      </c>
      <c r="E428" s="7" t="s">
        <v>20</v>
      </c>
      <c r="F428" s="36">
        <v>52.9898</v>
      </c>
    </row>
    <row r="429">
      <c r="A429" s="39" t="s">
        <v>34</v>
      </c>
      <c r="B429" s="39" t="s">
        <v>432</v>
      </c>
      <c r="C429" s="1">
        <v>2021.0</v>
      </c>
      <c r="D429" s="2" t="s">
        <v>5</v>
      </c>
      <c r="E429" s="7" t="s">
        <v>20</v>
      </c>
      <c r="F429" s="36">
        <v>74.71074</v>
      </c>
    </row>
    <row r="430">
      <c r="A430" s="39" t="s">
        <v>35</v>
      </c>
      <c r="B430" s="39" t="s">
        <v>433</v>
      </c>
      <c r="C430" s="1">
        <v>2021.0</v>
      </c>
      <c r="D430" s="2" t="s">
        <v>5</v>
      </c>
      <c r="E430" s="7" t="s">
        <v>20</v>
      </c>
      <c r="F430" s="36">
        <v>77.12406</v>
      </c>
    </row>
    <row r="431">
      <c r="A431" s="40" t="s">
        <v>3</v>
      </c>
      <c r="B431" s="39" t="s">
        <v>418</v>
      </c>
      <c r="C431" s="1">
        <v>2022.0</v>
      </c>
      <c r="D431" s="2" t="s">
        <v>5</v>
      </c>
      <c r="E431" s="7" t="s">
        <v>20</v>
      </c>
      <c r="F431" s="36">
        <v>63.3</v>
      </c>
    </row>
    <row r="432">
      <c r="A432" s="40" t="s">
        <v>4</v>
      </c>
      <c r="B432" s="39" t="s">
        <v>401</v>
      </c>
      <c r="C432" s="1">
        <v>2022.0</v>
      </c>
      <c r="D432" s="2" t="s">
        <v>5</v>
      </c>
      <c r="E432" s="7" t="s">
        <v>20</v>
      </c>
      <c r="F432" s="36">
        <v>68.9</v>
      </c>
    </row>
    <row r="433">
      <c r="A433" s="39" t="s">
        <v>5</v>
      </c>
      <c r="B433" s="39" t="s">
        <v>402</v>
      </c>
      <c r="C433" s="1">
        <v>2022.0</v>
      </c>
      <c r="D433" s="2" t="s">
        <v>5</v>
      </c>
      <c r="E433" s="7" t="s">
        <v>20</v>
      </c>
      <c r="F433" s="36">
        <v>50.3</v>
      </c>
    </row>
    <row r="434">
      <c r="A434" s="39" t="s">
        <v>6</v>
      </c>
      <c r="B434" s="39" t="s">
        <v>403</v>
      </c>
      <c r="C434" s="1">
        <v>2022.0</v>
      </c>
      <c r="D434" s="2" t="s">
        <v>5</v>
      </c>
      <c r="E434" s="7" t="s">
        <v>20</v>
      </c>
      <c r="F434" s="36">
        <v>56.1</v>
      </c>
    </row>
    <row r="435">
      <c r="A435" s="39" t="s">
        <v>7</v>
      </c>
      <c r="B435" s="39" t="s">
        <v>404</v>
      </c>
      <c r="C435" s="1">
        <v>2022.0</v>
      </c>
      <c r="D435" s="2" t="s">
        <v>5</v>
      </c>
      <c r="E435" s="7" t="s">
        <v>20</v>
      </c>
      <c r="F435" s="36">
        <v>57.7</v>
      </c>
    </row>
    <row r="436">
      <c r="A436" s="39" t="s">
        <v>8</v>
      </c>
      <c r="B436" s="39" t="s">
        <v>408</v>
      </c>
      <c r="C436" s="1">
        <v>2022.0</v>
      </c>
      <c r="D436" s="2" t="s">
        <v>5</v>
      </c>
      <c r="E436" s="7" t="s">
        <v>20</v>
      </c>
      <c r="F436" s="36">
        <v>67.0</v>
      </c>
    </row>
    <row r="437">
      <c r="A437" s="39" t="s">
        <v>9</v>
      </c>
      <c r="B437" s="39" t="s">
        <v>409</v>
      </c>
      <c r="C437" s="1">
        <v>2022.0</v>
      </c>
      <c r="D437" s="2" t="s">
        <v>5</v>
      </c>
      <c r="E437" s="7" t="s">
        <v>20</v>
      </c>
      <c r="F437" s="36">
        <v>52.7</v>
      </c>
    </row>
    <row r="438">
      <c r="A438" s="39" t="s">
        <v>10</v>
      </c>
      <c r="B438" s="39" t="s">
        <v>407</v>
      </c>
      <c r="C438" s="1">
        <v>2022.0</v>
      </c>
      <c r="D438" s="2" t="s">
        <v>5</v>
      </c>
      <c r="E438" s="7" t="s">
        <v>20</v>
      </c>
      <c r="F438" s="36">
        <v>73.3</v>
      </c>
    </row>
    <row r="439">
      <c r="A439" s="39" t="s">
        <v>11</v>
      </c>
      <c r="B439" s="39" t="s">
        <v>406</v>
      </c>
      <c r="C439" s="1">
        <v>2022.0</v>
      </c>
      <c r="D439" s="2" t="s">
        <v>5</v>
      </c>
      <c r="E439" s="7" t="s">
        <v>20</v>
      </c>
      <c r="F439" s="36">
        <v>58.2</v>
      </c>
    </row>
    <row r="440">
      <c r="A440" s="39" t="s">
        <v>12</v>
      </c>
      <c r="B440" s="39" t="s">
        <v>405</v>
      </c>
      <c r="C440" s="1">
        <v>2022.0</v>
      </c>
      <c r="D440" s="2" t="s">
        <v>5</v>
      </c>
      <c r="E440" s="7" t="s">
        <v>20</v>
      </c>
      <c r="F440" s="36">
        <v>69.2</v>
      </c>
    </row>
    <row r="441">
      <c r="A441" s="39" t="s">
        <v>13</v>
      </c>
      <c r="B441" s="39" t="s">
        <v>410</v>
      </c>
      <c r="C441" s="1">
        <v>2022.0</v>
      </c>
      <c r="D441" s="2" t="s">
        <v>5</v>
      </c>
      <c r="E441" s="7" t="s">
        <v>20</v>
      </c>
      <c r="F441" s="36">
        <v>65.2</v>
      </c>
    </row>
    <row r="442">
      <c r="A442" s="39" t="s">
        <v>14</v>
      </c>
      <c r="B442" s="39" t="s">
        <v>412</v>
      </c>
      <c r="C442" s="1">
        <v>2022.0</v>
      </c>
      <c r="D442" s="2" t="s">
        <v>5</v>
      </c>
      <c r="E442" s="7" t="s">
        <v>20</v>
      </c>
      <c r="F442" s="36">
        <v>65.5</v>
      </c>
    </row>
    <row r="443">
      <c r="A443" s="39" t="s">
        <v>15</v>
      </c>
      <c r="B443" s="39" t="s">
        <v>411</v>
      </c>
      <c r="C443" s="1">
        <v>2022.0</v>
      </c>
      <c r="D443" s="2" t="s">
        <v>5</v>
      </c>
      <c r="E443" s="7" t="s">
        <v>20</v>
      </c>
      <c r="F443" s="36">
        <v>79.6</v>
      </c>
    </row>
    <row r="444">
      <c r="A444" s="39" t="s">
        <v>16</v>
      </c>
      <c r="B444" s="39" t="s">
        <v>413</v>
      </c>
      <c r="C444" s="1">
        <v>2022.0</v>
      </c>
      <c r="D444" s="2" t="s">
        <v>5</v>
      </c>
      <c r="E444" s="7" t="s">
        <v>20</v>
      </c>
      <c r="F444" s="36">
        <v>60.7</v>
      </c>
    </row>
    <row r="445">
      <c r="A445" s="39" t="s">
        <v>17</v>
      </c>
      <c r="B445" s="39" t="s">
        <v>414</v>
      </c>
      <c r="C445" s="1">
        <v>2022.0</v>
      </c>
      <c r="D445" s="2" t="s">
        <v>5</v>
      </c>
      <c r="E445" s="7" t="s">
        <v>20</v>
      </c>
      <c r="F445" s="36">
        <v>64.2</v>
      </c>
    </row>
    <row r="446">
      <c r="A446" s="39" t="s">
        <v>18</v>
      </c>
      <c r="B446" s="39" t="s">
        <v>415</v>
      </c>
      <c r="C446" s="1">
        <v>2022.0</v>
      </c>
      <c r="D446" s="2" t="s">
        <v>5</v>
      </c>
      <c r="E446" s="7" t="s">
        <v>20</v>
      </c>
      <c r="F446" s="36">
        <v>54.2</v>
      </c>
    </row>
    <row r="447">
      <c r="A447" s="39" t="s">
        <v>19</v>
      </c>
      <c r="B447" s="39" t="s">
        <v>416</v>
      </c>
      <c r="C447" s="1">
        <v>2022.0</v>
      </c>
      <c r="D447" s="2" t="s">
        <v>5</v>
      </c>
      <c r="E447" s="7" t="s">
        <v>20</v>
      </c>
      <c r="F447" s="36">
        <v>67.0</v>
      </c>
    </row>
    <row r="448">
      <c r="A448" s="39" t="s">
        <v>20</v>
      </c>
      <c r="B448" s="39" t="s">
        <v>417</v>
      </c>
      <c r="C448" s="1">
        <v>2022.0</v>
      </c>
      <c r="D448" s="2" t="s">
        <v>5</v>
      </c>
      <c r="E448" s="7" t="s">
        <v>20</v>
      </c>
      <c r="F448" s="36">
        <v>53.5</v>
      </c>
    </row>
    <row r="449">
      <c r="A449" s="39" t="s">
        <v>21</v>
      </c>
      <c r="B449" s="39" t="s">
        <v>419</v>
      </c>
      <c r="C449" s="1">
        <v>2022.0</v>
      </c>
      <c r="D449" s="2" t="s">
        <v>5</v>
      </c>
      <c r="E449" s="7" t="s">
        <v>20</v>
      </c>
      <c r="F449" s="36">
        <v>60.7</v>
      </c>
    </row>
    <row r="450">
      <c r="A450" s="39" t="s">
        <v>22</v>
      </c>
      <c r="B450" s="39" t="s">
        <v>420</v>
      </c>
      <c r="C450" s="1">
        <v>2022.0</v>
      </c>
      <c r="D450" s="2" t="s">
        <v>5</v>
      </c>
      <c r="E450" s="7" t="s">
        <v>20</v>
      </c>
      <c r="F450" s="36">
        <v>66.1</v>
      </c>
    </row>
    <row r="451">
      <c r="A451" s="39" t="s">
        <v>23</v>
      </c>
      <c r="B451" s="39" t="s">
        <v>421</v>
      </c>
      <c r="C451" s="1">
        <v>2022.0</v>
      </c>
      <c r="D451" s="2" t="s">
        <v>5</v>
      </c>
      <c r="E451" s="7" t="s">
        <v>20</v>
      </c>
      <c r="F451" s="36">
        <v>70.3</v>
      </c>
    </row>
    <row r="452">
      <c r="A452" s="39" t="s">
        <v>24</v>
      </c>
      <c r="B452" s="39" t="s">
        <v>422</v>
      </c>
      <c r="C452" s="1">
        <v>2022.0</v>
      </c>
      <c r="D452" s="2" t="s">
        <v>5</v>
      </c>
      <c r="E452" s="7" t="s">
        <v>20</v>
      </c>
      <c r="F452" s="36">
        <v>71.5</v>
      </c>
    </row>
    <row r="453">
      <c r="A453" s="39" t="s">
        <v>25</v>
      </c>
      <c r="B453" s="39" t="s">
        <v>423</v>
      </c>
      <c r="C453" s="1">
        <v>2022.0</v>
      </c>
      <c r="D453" s="2" t="s">
        <v>5</v>
      </c>
      <c r="E453" s="7" t="s">
        <v>20</v>
      </c>
      <c r="F453" s="36">
        <v>65.7</v>
      </c>
    </row>
    <row r="454">
      <c r="A454" s="39" t="s">
        <v>26</v>
      </c>
      <c r="B454" s="39" t="s">
        <v>424</v>
      </c>
      <c r="C454" s="1">
        <v>2022.0</v>
      </c>
      <c r="D454" s="2" t="s">
        <v>5</v>
      </c>
      <c r="E454" s="7" t="s">
        <v>20</v>
      </c>
      <c r="F454" s="36">
        <v>52.5</v>
      </c>
    </row>
    <row r="455">
      <c r="A455" s="39" t="s">
        <v>27</v>
      </c>
      <c r="B455" s="39" t="s">
        <v>426</v>
      </c>
      <c r="C455" s="1">
        <v>2022.0</v>
      </c>
      <c r="D455" s="2" t="s">
        <v>5</v>
      </c>
      <c r="E455" s="7" t="s">
        <v>20</v>
      </c>
      <c r="F455" s="36">
        <v>73.7</v>
      </c>
    </row>
    <row r="456">
      <c r="A456" s="39" t="s">
        <v>28</v>
      </c>
      <c r="B456" s="39" t="s">
        <v>425</v>
      </c>
      <c r="C456" s="1">
        <v>2022.0</v>
      </c>
      <c r="D456" s="2" t="s">
        <v>5</v>
      </c>
      <c r="E456" s="7" t="s">
        <v>20</v>
      </c>
      <c r="F456" s="36">
        <v>70.0</v>
      </c>
    </row>
    <row r="457">
      <c r="A457" s="39" t="s">
        <v>29</v>
      </c>
      <c r="B457" s="39" t="s">
        <v>427</v>
      </c>
      <c r="C457" s="1">
        <v>2022.0</v>
      </c>
      <c r="D457" s="2" t="s">
        <v>5</v>
      </c>
      <c r="E457" s="7" t="s">
        <v>20</v>
      </c>
      <c r="F457" s="36">
        <v>53.5</v>
      </c>
    </row>
    <row r="458">
      <c r="A458" s="39" t="s">
        <v>30</v>
      </c>
      <c r="B458" s="39" t="s">
        <v>428</v>
      </c>
      <c r="C458" s="1">
        <v>2022.0</v>
      </c>
      <c r="D458" s="2" t="s">
        <v>5</v>
      </c>
      <c r="E458" s="7" t="s">
        <v>20</v>
      </c>
      <c r="F458" s="36">
        <v>77.1</v>
      </c>
    </row>
    <row r="459">
      <c r="A459" s="39" t="s">
        <v>31</v>
      </c>
      <c r="B459" s="39" t="s">
        <v>429</v>
      </c>
      <c r="C459" s="1">
        <v>2022.0</v>
      </c>
      <c r="D459" s="2" t="s">
        <v>5</v>
      </c>
      <c r="E459" s="7" t="s">
        <v>20</v>
      </c>
      <c r="F459" s="36">
        <v>49.4</v>
      </c>
    </row>
    <row r="460">
      <c r="A460" s="39" t="s">
        <v>32</v>
      </c>
      <c r="B460" s="39" t="s">
        <v>430</v>
      </c>
      <c r="C460" s="1">
        <v>2022.0</v>
      </c>
      <c r="D460" s="2" t="s">
        <v>5</v>
      </c>
      <c r="E460" s="7" t="s">
        <v>20</v>
      </c>
      <c r="F460" s="36">
        <v>65.9</v>
      </c>
    </row>
    <row r="461">
      <c r="A461" s="39" t="s">
        <v>33</v>
      </c>
      <c r="B461" s="39" t="s">
        <v>431</v>
      </c>
      <c r="C461" s="1">
        <v>2022.0</v>
      </c>
      <c r="D461" s="2" t="s">
        <v>5</v>
      </c>
      <c r="E461" s="7" t="s">
        <v>20</v>
      </c>
      <c r="F461" s="36">
        <v>49.5</v>
      </c>
    </row>
    <row r="462">
      <c r="A462" s="39" t="s">
        <v>34</v>
      </c>
      <c r="B462" s="39" t="s">
        <v>432</v>
      </c>
      <c r="C462" s="1">
        <v>2022.0</v>
      </c>
      <c r="D462" s="2" t="s">
        <v>5</v>
      </c>
      <c r="E462" s="7" t="s">
        <v>20</v>
      </c>
      <c r="F462" s="36">
        <v>73.2</v>
      </c>
    </row>
    <row r="463">
      <c r="A463" s="39" t="s">
        <v>35</v>
      </c>
      <c r="B463" s="39" t="s">
        <v>433</v>
      </c>
      <c r="C463" s="1">
        <v>2022.0</v>
      </c>
      <c r="D463" s="2" t="s">
        <v>5</v>
      </c>
      <c r="E463" s="7" t="s">
        <v>20</v>
      </c>
      <c r="F463" s="36">
        <v>74.2</v>
      </c>
    </row>
    <row r="464">
      <c r="A464" s="40" t="s">
        <v>3</v>
      </c>
      <c r="B464" s="39" t="s">
        <v>418</v>
      </c>
      <c r="C464" s="1">
        <v>2023.0</v>
      </c>
      <c r="D464" s="2" t="s">
        <v>5</v>
      </c>
      <c r="E464" s="7" t="s">
        <v>20</v>
      </c>
      <c r="F464" s="36">
        <v>66.6</v>
      </c>
    </row>
    <row r="465">
      <c r="A465" s="40" t="s">
        <v>4</v>
      </c>
      <c r="B465" s="39" t="s">
        <v>401</v>
      </c>
      <c r="C465" s="1">
        <v>2023.0</v>
      </c>
      <c r="D465" s="2" t="s">
        <v>5</v>
      </c>
      <c r="E465" s="7" t="s">
        <v>20</v>
      </c>
      <c r="F465" s="36">
        <v>71.2</v>
      </c>
    </row>
    <row r="466">
      <c r="A466" s="39" t="s">
        <v>5</v>
      </c>
      <c r="B466" s="39" t="s">
        <v>402</v>
      </c>
      <c r="C466" s="1">
        <v>2023.0</v>
      </c>
      <c r="D466" s="2" t="s">
        <v>5</v>
      </c>
      <c r="E466" s="7" t="s">
        <v>20</v>
      </c>
      <c r="F466" s="36">
        <v>53.7</v>
      </c>
    </row>
    <row r="467">
      <c r="A467" s="39" t="s">
        <v>6</v>
      </c>
      <c r="B467" s="39" t="s">
        <v>403</v>
      </c>
      <c r="C467" s="1">
        <v>2023.0</v>
      </c>
      <c r="D467" s="2" t="s">
        <v>5</v>
      </c>
      <c r="E467" s="7" t="s">
        <v>20</v>
      </c>
      <c r="F467" s="36">
        <v>58.7</v>
      </c>
    </row>
    <row r="468">
      <c r="A468" s="39" t="s">
        <v>7</v>
      </c>
      <c r="B468" s="39" t="s">
        <v>404</v>
      </c>
      <c r="C468" s="1">
        <v>2023.0</v>
      </c>
      <c r="D468" s="2" t="s">
        <v>5</v>
      </c>
      <c r="E468" s="7" t="s">
        <v>20</v>
      </c>
      <c r="F468" s="36">
        <v>60.1</v>
      </c>
    </row>
    <row r="469">
      <c r="A469" s="39" t="s">
        <v>8</v>
      </c>
      <c r="B469" s="39" t="s">
        <v>408</v>
      </c>
      <c r="C469" s="1">
        <v>2023.0</v>
      </c>
      <c r="D469" s="2" t="s">
        <v>5</v>
      </c>
      <c r="E469" s="7" t="s">
        <v>20</v>
      </c>
      <c r="F469" s="36">
        <v>68.0</v>
      </c>
    </row>
    <row r="470">
      <c r="A470" s="39" t="s">
        <v>9</v>
      </c>
      <c r="B470" s="39" t="s">
        <v>409</v>
      </c>
      <c r="C470" s="1">
        <v>2023.0</v>
      </c>
      <c r="D470" s="2" t="s">
        <v>5</v>
      </c>
      <c r="E470" s="7" t="s">
        <v>20</v>
      </c>
      <c r="F470" s="36">
        <v>54.2</v>
      </c>
    </row>
    <row r="471">
      <c r="A471" s="39" t="s">
        <v>10</v>
      </c>
      <c r="B471" s="39" t="s">
        <v>407</v>
      </c>
      <c r="C471" s="1">
        <v>2023.0</v>
      </c>
      <c r="D471" s="2" t="s">
        <v>5</v>
      </c>
      <c r="E471" s="7" t="s">
        <v>20</v>
      </c>
      <c r="F471" s="36">
        <v>77.6</v>
      </c>
    </row>
    <row r="472">
      <c r="A472" s="39" t="s">
        <v>11</v>
      </c>
      <c r="B472" s="39" t="s">
        <v>406</v>
      </c>
      <c r="C472" s="1">
        <v>2023.0</v>
      </c>
      <c r="D472" s="2" t="s">
        <v>5</v>
      </c>
      <c r="E472" s="7" t="s">
        <v>20</v>
      </c>
      <c r="F472" s="36">
        <v>59.5</v>
      </c>
    </row>
    <row r="473">
      <c r="A473" s="39" t="s">
        <v>12</v>
      </c>
      <c r="B473" s="39" t="s">
        <v>405</v>
      </c>
      <c r="C473" s="1">
        <v>2023.0</v>
      </c>
      <c r="D473" s="2" t="s">
        <v>5</v>
      </c>
      <c r="E473" s="7" t="s">
        <v>20</v>
      </c>
      <c r="F473" s="36">
        <v>72.3</v>
      </c>
    </row>
    <row r="474">
      <c r="A474" s="39" t="s">
        <v>13</v>
      </c>
      <c r="B474" s="39" t="s">
        <v>410</v>
      </c>
      <c r="C474" s="1">
        <v>2023.0</v>
      </c>
      <c r="D474" s="2" t="s">
        <v>5</v>
      </c>
      <c r="E474" s="7" t="s">
        <v>20</v>
      </c>
      <c r="F474" s="36">
        <v>66.2</v>
      </c>
    </row>
    <row r="475">
      <c r="A475" s="39" t="s">
        <v>14</v>
      </c>
      <c r="B475" s="39" t="s">
        <v>412</v>
      </c>
      <c r="C475" s="1">
        <v>2023.0</v>
      </c>
      <c r="D475" s="2" t="s">
        <v>5</v>
      </c>
      <c r="E475" s="7" t="s">
        <v>20</v>
      </c>
      <c r="F475" s="36">
        <v>68.6</v>
      </c>
    </row>
    <row r="476">
      <c r="A476" s="39" t="s">
        <v>15</v>
      </c>
      <c r="B476" s="39" t="s">
        <v>411</v>
      </c>
      <c r="C476" s="1">
        <v>2023.0</v>
      </c>
      <c r="D476" s="2" t="s">
        <v>5</v>
      </c>
      <c r="E476" s="7" t="s">
        <v>20</v>
      </c>
      <c r="F476" s="36">
        <v>82.7</v>
      </c>
    </row>
    <row r="477">
      <c r="A477" s="39" t="s">
        <v>16</v>
      </c>
      <c r="B477" s="39" t="s">
        <v>413</v>
      </c>
      <c r="C477" s="1">
        <v>2023.0</v>
      </c>
      <c r="D477" s="2" t="s">
        <v>5</v>
      </c>
      <c r="E477" s="7" t="s">
        <v>20</v>
      </c>
      <c r="F477" s="36">
        <v>61.8</v>
      </c>
    </row>
    <row r="478">
      <c r="A478" s="39" t="s">
        <v>17</v>
      </c>
      <c r="B478" s="39" t="s">
        <v>414</v>
      </c>
      <c r="C478" s="1">
        <v>2023.0</v>
      </c>
      <c r="D478" s="2" t="s">
        <v>5</v>
      </c>
      <c r="E478" s="7" t="s">
        <v>20</v>
      </c>
      <c r="F478" s="36">
        <v>65.8</v>
      </c>
    </row>
    <row r="479">
      <c r="A479" s="39" t="s">
        <v>18</v>
      </c>
      <c r="B479" s="39" t="s">
        <v>415</v>
      </c>
      <c r="C479" s="1">
        <v>2023.0</v>
      </c>
      <c r="D479" s="2" t="s">
        <v>5</v>
      </c>
      <c r="E479" s="7" t="s">
        <v>20</v>
      </c>
      <c r="F479" s="36">
        <v>58.6</v>
      </c>
    </row>
    <row r="480">
      <c r="A480" s="39" t="s">
        <v>19</v>
      </c>
      <c r="B480" s="39" t="s">
        <v>416</v>
      </c>
      <c r="C480" s="1">
        <v>2023.0</v>
      </c>
      <c r="D480" s="2" t="s">
        <v>5</v>
      </c>
      <c r="E480" s="7" t="s">
        <v>20</v>
      </c>
      <c r="F480" s="36">
        <v>68.6</v>
      </c>
    </row>
    <row r="481">
      <c r="A481" s="39" t="s">
        <v>20</v>
      </c>
      <c r="B481" s="39" t="s">
        <v>417</v>
      </c>
      <c r="C481" s="1">
        <v>2023.0</v>
      </c>
      <c r="D481" s="2" t="s">
        <v>5</v>
      </c>
      <c r="E481" s="7" t="s">
        <v>20</v>
      </c>
      <c r="F481" s="36">
        <v>57.4</v>
      </c>
    </row>
    <row r="482">
      <c r="A482" s="39" t="s">
        <v>21</v>
      </c>
      <c r="B482" s="39" t="s">
        <v>419</v>
      </c>
      <c r="C482" s="1">
        <v>2023.0</v>
      </c>
      <c r="D482" s="2" t="s">
        <v>5</v>
      </c>
      <c r="E482" s="7" t="s">
        <v>20</v>
      </c>
      <c r="F482" s="36">
        <v>64.4</v>
      </c>
    </row>
    <row r="483">
      <c r="A483" s="39" t="s">
        <v>22</v>
      </c>
      <c r="B483" s="39" t="s">
        <v>420</v>
      </c>
      <c r="C483" s="1">
        <v>2023.0</v>
      </c>
      <c r="D483" s="2" t="s">
        <v>5</v>
      </c>
      <c r="E483" s="7" t="s">
        <v>20</v>
      </c>
      <c r="F483" s="36">
        <v>71.5</v>
      </c>
    </row>
    <row r="484">
      <c r="A484" s="39" t="s">
        <v>23</v>
      </c>
      <c r="B484" s="39" t="s">
        <v>421</v>
      </c>
      <c r="C484" s="1">
        <v>2023.0</v>
      </c>
      <c r="D484" s="2" t="s">
        <v>5</v>
      </c>
      <c r="E484" s="7" t="s">
        <v>20</v>
      </c>
      <c r="F484" s="36">
        <v>72.7</v>
      </c>
    </row>
    <row r="485">
      <c r="A485" s="39" t="s">
        <v>24</v>
      </c>
      <c r="B485" s="39" t="s">
        <v>422</v>
      </c>
      <c r="C485" s="1">
        <v>2023.0</v>
      </c>
      <c r="D485" s="2" t="s">
        <v>5</v>
      </c>
      <c r="E485" s="7" t="s">
        <v>20</v>
      </c>
      <c r="F485" s="36">
        <v>76.5</v>
      </c>
    </row>
    <row r="486">
      <c r="A486" s="39" t="s">
        <v>25</v>
      </c>
      <c r="B486" s="39" t="s">
        <v>423</v>
      </c>
      <c r="C486" s="1">
        <v>2023.0</v>
      </c>
      <c r="D486" s="2" t="s">
        <v>5</v>
      </c>
      <c r="E486" s="7" t="s">
        <v>20</v>
      </c>
      <c r="F486" s="36">
        <v>67.9</v>
      </c>
    </row>
    <row r="487">
      <c r="A487" s="39" t="s">
        <v>26</v>
      </c>
      <c r="B487" s="39" t="s">
        <v>424</v>
      </c>
      <c r="C487" s="1">
        <v>2023.0</v>
      </c>
      <c r="D487" s="2" t="s">
        <v>5</v>
      </c>
      <c r="E487" s="7" t="s">
        <v>20</v>
      </c>
      <c r="F487" s="36">
        <v>59.0</v>
      </c>
    </row>
    <row r="488">
      <c r="A488" s="39" t="s">
        <v>27</v>
      </c>
      <c r="B488" s="39" t="s">
        <v>426</v>
      </c>
      <c r="C488" s="1">
        <v>2023.0</v>
      </c>
      <c r="D488" s="2" t="s">
        <v>5</v>
      </c>
      <c r="E488" s="7" t="s">
        <v>20</v>
      </c>
      <c r="F488" s="36">
        <v>75.6</v>
      </c>
    </row>
    <row r="489">
      <c r="A489" s="39" t="s">
        <v>28</v>
      </c>
      <c r="B489" s="39" t="s">
        <v>425</v>
      </c>
      <c r="C489" s="1">
        <v>2023.0</v>
      </c>
      <c r="D489" s="2" t="s">
        <v>5</v>
      </c>
      <c r="E489" s="7" t="s">
        <v>20</v>
      </c>
      <c r="F489" s="36">
        <v>72.3</v>
      </c>
    </row>
    <row r="490">
      <c r="A490" s="39" t="s">
        <v>29</v>
      </c>
      <c r="B490" s="39" t="s">
        <v>427</v>
      </c>
      <c r="C490" s="1">
        <v>2023.0</v>
      </c>
      <c r="D490" s="2" t="s">
        <v>5</v>
      </c>
      <c r="E490" s="7" t="s">
        <v>20</v>
      </c>
      <c r="F490" s="36">
        <v>56.1</v>
      </c>
    </row>
    <row r="491">
      <c r="A491" s="39" t="s">
        <v>30</v>
      </c>
      <c r="B491" s="39" t="s">
        <v>428</v>
      </c>
      <c r="C491" s="1">
        <v>2023.0</v>
      </c>
      <c r="D491" s="2" t="s">
        <v>5</v>
      </c>
      <c r="E491" s="7" t="s">
        <v>20</v>
      </c>
      <c r="F491" s="36">
        <v>77.2</v>
      </c>
    </row>
    <row r="492">
      <c r="A492" s="39" t="s">
        <v>31</v>
      </c>
      <c r="B492" s="39" t="s">
        <v>429</v>
      </c>
      <c r="C492" s="1">
        <v>2023.0</v>
      </c>
      <c r="D492" s="2" t="s">
        <v>5</v>
      </c>
      <c r="E492" s="7" t="s">
        <v>20</v>
      </c>
      <c r="F492" s="36">
        <v>53.9</v>
      </c>
    </row>
    <row r="493">
      <c r="A493" s="39" t="s">
        <v>32</v>
      </c>
      <c r="B493" s="39" t="s">
        <v>430</v>
      </c>
      <c r="C493" s="1">
        <v>2023.0</v>
      </c>
      <c r="D493" s="2" t="s">
        <v>5</v>
      </c>
      <c r="E493" s="7" t="s">
        <v>20</v>
      </c>
      <c r="F493" s="36">
        <v>67.4</v>
      </c>
    </row>
    <row r="494">
      <c r="A494" s="39" t="s">
        <v>33</v>
      </c>
      <c r="B494" s="39" t="s">
        <v>431</v>
      </c>
      <c r="C494" s="1">
        <v>2023.0</v>
      </c>
      <c r="D494" s="2" t="s">
        <v>5</v>
      </c>
      <c r="E494" s="7" t="s">
        <v>20</v>
      </c>
      <c r="F494" s="36">
        <v>52.3</v>
      </c>
    </row>
    <row r="495">
      <c r="A495" s="39" t="s">
        <v>34</v>
      </c>
      <c r="B495" s="39" t="s">
        <v>432</v>
      </c>
      <c r="C495" s="1">
        <v>2023.0</v>
      </c>
      <c r="D495" s="2" t="s">
        <v>5</v>
      </c>
      <c r="E495" s="7" t="s">
        <v>20</v>
      </c>
      <c r="F495" s="36">
        <v>90.2</v>
      </c>
    </row>
    <row r="496">
      <c r="A496" s="39" t="s">
        <v>35</v>
      </c>
      <c r="B496" s="39" t="s">
        <v>433</v>
      </c>
      <c r="C496" s="1">
        <v>2023.0</v>
      </c>
      <c r="D496" s="2" t="s">
        <v>5</v>
      </c>
      <c r="E496" s="7" t="s">
        <v>20</v>
      </c>
      <c r="F496" s="36">
        <v>75.2</v>
      </c>
    </row>
  </sheetData>
  <autoFilter ref="$A$1:$F$398">
    <sortState ref="A1:F398">
      <sortCondition ref="C1:C398"/>
    </sortState>
  </autoFilter>
  <mergeCells count="36">
    <mergeCell ref="I3:I4"/>
    <mergeCell ref="J3:J4"/>
    <mergeCell ref="K3:P3"/>
    <mergeCell ref="I5:I7"/>
    <mergeCell ref="I8:I10"/>
    <mergeCell ref="I11:I13"/>
    <mergeCell ref="I14:I16"/>
    <mergeCell ref="I17:I19"/>
    <mergeCell ref="I20:I22"/>
    <mergeCell ref="I23:I25"/>
    <mergeCell ref="I26:I28"/>
    <mergeCell ref="I29:I31"/>
    <mergeCell ref="I32:I34"/>
    <mergeCell ref="I35:I37"/>
    <mergeCell ref="I38:I40"/>
    <mergeCell ref="I41:I43"/>
    <mergeCell ref="I44:I46"/>
    <mergeCell ref="I47:I49"/>
    <mergeCell ref="I50:I52"/>
    <mergeCell ref="I53:I55"/>
    <mergeCell ref="I56:I58"/>
    <mergeCell ref="I80:I82"/>
    <mergeCell ref="I83:I85"/>
    <mergeCell ref="I86:I88"/>
    <mergeCell ref="I89:I91"/>
    <mergeCell ref="I92:I94"/>
    <mergeCell ref="I95:I97"/>
    <mergeCell ref="I98:I100"/>
    <mergeCell ref="I101:I103"/>
    <mergeCell ref="I59:I61"/>
    <mergeCell ref="I62:I64"/>
    <mergeCell ref="I65:I67"/>
    <mergeCell ref="I68:I70"/>
    <mergeCell ref="I71:I73"/>
    <mergeCell ref="I74:I76"/>
    <mergeCell ref="I77:I79"/>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1</v>
      </c>
      <c r="B1" s="26" t="s">
        <v>399</v>
      </c>
      <c r="C1" s="26" t="s">
        <v>0</v>
      </c>
      <c r="D1" s="26" t="s">
        <v>36</v>
      </c>
      <c r="E1" s="26" t="s">
        <v>38</v>
      </c>
      <c r="F1" s="68" t="s">
        <v>400</v>
      </c>
      <c r="G1" s="68"/>
    </row>
    <row r="2">
      <c r="A2" s="40" t="s">
        <v>4</v>
      </c>
      <c r="B2" s="26" t="s">
        <v>401</v>
      </c>
      <c r="C2" s="7">
        <v>2010.0</v>
      </c>
      <c r="D2" s="9" t="s">
        <v>5</v>
      </c>
      <c r="E2" s="9" t="s">
        <v>21</v>
      </c>
      <c r="F2" s="69">
        <v>3.3</v>
      </c>
    </row>
    <row r="3">
      <c r="A3" s="39" t="s">
        <v>5</v>
      </c>
      <c r="B3" s="26" t="s">
        <v>402</v>
      </c>
      <c r="C3" s="7">
        <v>2010.0</v>
      </c>
      <c r="D3" s="9" t="s">
        <v>5</v>
      </c>
      <c r="E3" s="9" t="s">
        <v>21</v>
      </c>
      <c r="F3" s="69">
        <v>2.6</v>
      </c>
    </row>
    <row r="4">
      <c r="A4" s="39" t="s">
        <v>6</v>
      </c>
      <c r="B4" s="26" t="s">
        <v>403</v>
      </c>
      <c r="C4" s="7">
        <v>2010.0</v>
      </c>
      <c r="D4" s="9" t="s">
        <v>5</v>
      </c>
      <c r="E4" s="9" t="s">
        <v>21</v>
      </c>
      <c r="F4" s="69">
        <v>3.3</v>
      </c>
    </row>
    <row r="5">
      <c r="A5" s="39" t="s">
        <v>7</v>
      </c>
      <c r="B5" s="26" t="s">
        <v>404</v>
      </c>
      <c r="C5" s="7">
        <v>2010.0</v>
      </c>
      <c r="D5" s="9" t="s">
        <v>5</v>
      </c>
      <c r="E5" s="9" t="s">
        <v>21</v>
      </c>
      <c r="F5" s="69">
        <v>8.5</v>
      </c>
    </row>
    <row r="6">
      <c r="A6" s="39" t="s">
        <v>8</v>
      </c>
      <c r="B6" s="26" t="s">
        <v>408</v>
      </c>
      <c r="C6" s="7">
        <v>2010.0</v>
      </c>
      <c r="D6" s="9" t="s">
        <v>5</v>
      </c>
      <c r="E6" s="9" t="s">
        <v>21</v>
      </c>
      <c r="F6" s="69">
        <v>2.7</v>
      </c>
    </row>
    <row r="7">
      <c r="A7" s="39" t="s">
        <v>9</v>
      </c>
      <c r="B7" s="26" t="s">
        <v>409</v>
      </c>
      <c r="C7" s="7">
        <v>2010.0</v>
      </c>
      <c r="D7" s="9" t="s">
        <v>5</v>
      </c>
      <c r="E7" s="9" t="s">
        <v>21</v>
      </c>
      <c r="F7" s="69">
        <v>5.2</v>
      </c>
    </row>
    <row r="8">
      <c r="A8" s="39" t="s">
        <v>10</v>
      </c>
      <c r="B8" s="26" t="s">
        <v>407</v>
      </c>
      <c r="C8" s="7">
        <v>2010.0</v>
      </c>
      <c r="D8" s="9" t="s">
        <v>5</v>
      </c>
      <c r="E8" s="9" t="s">
        <v>21</v>
      </c>
      <c r="F8" s="70">
        <v>18.3</v>
      </c>
    </row>
    <row r="9">
      <c r="A9" s="39" t="s">
        <v>11</v>
      </c>
      <c r="B9" s="26" t="s">
        <v>406</v>
      </c>
      <c r="C9" s="7">
        <v>2010.0</v>
      </c>
      <c r="D9" s="9" t="s">
        <v>5</v>
      </c>
      <c r="E9" s="9" t="s">
        <v>21</v>
      </c>
      <c r="F9" s="70">
        <v>3.7</v>
      </c>
    </row>
    <row r="10">
      <c r="A10" s="39" t="s">
        <v>12</v>
      </c>
      <c r="B10" s="26" t="s">
        <v>405</v>
      </c>
      <c r="C10" s="7">
        <v>2010.0</v>
      </c>
      <c r="D10" s="9" t="s">
        <v>5</v>
      </c>
      <c r="E10" s="9" t="s">
        <v>21</v>
      </c>
      <c r="F10" s="70">
        <v>2.1</v>
      </c>
    </row>
    <row r="11">
      <c r="A11" s="39">
        <v>10.0</v>
      </c>
      <c r="B11" s="26" t="s">
        <v>410</v>
      </c>
      <c r="C11" s="7">
        <v>2010.0</v>
      </c>
      <c r="D11" s="9" t="s">
        <v>5</v>
      </c>
      <c r="E11" s="9" t="s">
        <v>21</v>
      </c>
      <c r="F11" s="69">
        <v>3.9</v>
      </c>
    </row>
    <row r="12">
      <c r="A12" s="39">
        <v>11.0</v>
      </c>
      <c r="B12" s="26" t="s">
        <v>412</v>
      </c>
      <c r="C12" s="7">
        <v>2010.0</v>
      </c>
      <c r="D12" s="9" t="s">
        <v>5</v>
      </c>
      <c r="E12" s="9" t="s">
        <v>21</v>
      </c>
      <c r="F12" s="69">
        <v>8.3</v>
      </c>
    </row>
    <row r="13">
      <c r="A13" s="39">
        <v>12.0</v>
      </c>
      <c r="B13" s="26" t="s">
        <v>411</v>
      </c>
      <c r="C13" s="7">
        <v>2010.0</v>
      </c>
      <c r="D13" s="9" t="s">
        <v>5</v>
      </c>
      <c r="E13" s="9" t="s">
        <v>21</v>
      </c>
      <c r="F13" s="69">
        <v>17.0</v>
      </c>
    </row>
    <row r="14">
      <c r="A14" s="39">
        <v>13.0</v>
      </c>
      <c r="B14" s="26" t="s">
        <v>413</v>
      </c>
      <c r="C14" s="7">
        <v>2010.0</v>
      </c>
      <c r="D14" s="9" t="s">
        <v>5</v>
      </c>
      <c r="E14" s="9" t="s">
        <v>21</v>
      </c>
      <c r="F14" s="69">
        <v>10.5</v>
      </c>
    </row>
    <row r="15">
      <c r="A15" s="39">
        <v>14.0</v>
      </c>
      <c r="B15" s="26" t="s">
        <v>414</v>
      </c>
      <c r="C15" s="7">
        <v>2010.0</v>
      </c>
      <c r="D15" s="9" t="s">
        <v>5</v>
      </c>
      <c r="E15" s="9" t="s">
        <v>21</v>
      </c>
      <c r="F15" s="69">
        <v>4.5</v>
      </c>
    </row>
    <row r="16">
      <c r="A16" s="39">
        <v>15.0</v>
      </c>
      <c r="B16" s="26" t="s">
        <v>415</v>
      </c>
      <c r="C16" s="7">
        <v>2010.0</v>
      </c>
      <c r="D16" s="9" t="s">
        <v>5</v>
      </c>
      <c r="E16" s="9" t="s">
        <v>21</v>
      </c>
      <c r="F16" s="70">
        <v>4.5</v>
      </c>
    </row>
    <row r="17">
      <c r="A17" s="39">
        <v>16.0</v>
      </c>
      <c r="B17" s="26" t="s">
        <v>416</v>
      </c>
      <c r="C17" s="7">
        <v>2010.0</v>
      </c>
      <c r="D17" s="9" t="s">
        <v>5</v>
      </c>
      <c r="E17" s="9" t="s">
        <v>21</v>
      </c>
      <c r="F17" s="70">
        <v>10.4</v>
      </c>
    </row>
    <row r="18">
      <c r="A18" s="39">
        <v>17.0</v>
      </c>
      <c r="B18" s="26" t="s">
        <v>417</v>
      </c>
      <c r="C18" s="7">
        <v>2010.0</v>
      </c>
      <c r="D18" s="9" t="s">
        <v>5</v>
      </c>
      <c r="E18" s="9" t="s">
        <v>21</v>
      </c>
      <c r="F18" s="70">
        <v>6.5</v>
      </c>
    </row>
    <row r="19">
      <c r="A19" s="39">
        <v>18.0</v>
      </c>
      <c r="B19" s="26" t="s">
        <v>419</v>
      </c>
      <c r="C19" s="7">
        <v>2010.0</v>
      </c>
      <c r="D19" s="9" t="s">
        <v>5</v>
      </c>
      <c r="E19" s="9" t="s">
        <v>21</v>
      </c>
      <c r="F19" s="70">
        <v>6.5</v>
      </c>
    </row>
    <row r="20">
      <c r="A20" s="39">
        <v>19.0</v>
      </c>
      <c r="B20" s="26" t="s">
        <v>420</v>
      </c>
      <c r="C20" s="7">
        <v>2010.0</v>
      </c>
      <c r="D20" s="9" t="s">
        <v>5</v>
      </c>
      <c r="E20" s="9" t="s">
        <v>21</v>
      </c>
      <c r="F20" s="70">
        <v>2.2</v>
      </c>
    </row>
    <row r="21">
      <c r="A21" s="39">
        <v>20.0</v>
      </c>
      <c r="B21" s="26" t="s">
        <v>421</v>
      </c>
      <c r="C21" s="7">
        <v>2010.0</v>
      </c>
      <c r="D21" s="9" t="s">
        <v>5</v>
      </c>
      <c r="E21" s="9" t="s">
        <v>21</v>
      </c>
      <c r="F21" s="70">
        <v>16.7</v>
      </c>
    </row>
    <row r="22">
      <c r="A22" s="39">
        <v>21.0</v>
      </c>
      <c r="B22" s="26" t="s">
        <v>422</v>
      </c>
      <c r="C22" s="7">
        <v>2010.0</v>
      </c>
      <c r="D22" s="9" t="s">
        <v>5</v>
      </c>
      <c r="E22" s="9" t="s">
        <v>21</v>
      </c>
      <c r="F22" s="70">
        <v>10.6</v>
      </c>
    </row>
    <row r="23">
      <c r="A23" s="39">
        <v>22.0</v>
      </c>
      <c r="B23" s="26" t="s">
        <v>423</v>
      </c>
      <c r="C23" s="7">
        <v>2010.0</v>
      </c>
      <c r="D23" s="9" t="s">
        <v>5</v>
      </c>
      <c r="E23" s="9" t="s">
        <v>21</v>
      </c>
      <c r="F23" s="70">
        <v>6.4</v>
      </c>
    </row>
    <row r="24">
      <c r="A24" s="39">
        <v>23.0</v>
      </c>
      <c r="B24" s="26" t="s">
        <v>424</v>
      </c>
      <c r="C24" s="7">
        <v>2010.0</v>
      </c>
      <c r="D24" s="9" t="s">
        <v>5</v>
      </c>
      <c r="E24" s="9" t="s">
        <v>21</v>
      </c>
      <c r="F24" s="70">
        <v>4.9</v>
      </c>
    </row>
    <row r="25">
      <c r="A25" s="39">
        <v>24.0</v>
      </c>
      <c r="B25" s="26" t="s">
        <v>426</v>
      </c>
      <c r="C25" s="7">
        <v>2010.0</v>
      </c>
      <c r="D25" s="9" t="s">
        <v>5</v>
      </c>
      <c r="E25" s="9" t="s">
        <v>21</v>
      </c>
      <c r="F25" s="70">
        <v>8.1</v>
      </c>
    </row>
    <row r="26">
      <c r="A26" s="39">
        <v>25.0</v>
      </c>
      <c r="B26" s="26" t="s">
        <v>425</v>
      </c>
      <c r="C26" s="7">
        <v>2010.0</v>
      </c>
      <c r="D26" s="9" t="s">
        <v>5</v>
      </c>
      <c r="E26" s="9" t="s">
        <v>21</v>
      </c>
      <c r="F26" s="70">
        <v>5.1</v>
      </c>
    </row>
    <row r="27">
      <c r="A27" s="39">
        <v>26.0</v>
      </c>
      <c r="B27" s="26" t="s">
        <v>427</v>
      </c>
      <c r="C27" s="7">
        <v>2010.0</v>
      </c>
      <c r="D27" s="9" t="s">
        <v>5</v>
      </c>
      <c r="E27" s="9" t="s">
        <v>21</v>
      </c>
      <c r="F27" s="70">
        <v>3.1</v>
      </c>
    </row>
    <row r="28">
      <c r="A28" s="39">
        <v>27.0</v>
      </c>
      <c r="B28" s="26" t="s">
        <v>428</v>
      </c>
      <c r="C28" s="7">
        <v>2010.0</v>
      </c>
      <c r="D28" s="9" t="s">
        <v>5</v>
      </c>
      <c r="E28" s="9" t="s">
        <v>21</v>
      </c>
      <c r="F28" s="70">
        <v>7.4</v>
      </c>
    </row>
    <row r="29">
      <c r="A29" s="39">
        <v>28.0</v>
      </c>
      <c r="B29" s="26" t="s">
        <v>429</v>
      </c>
      <c r="C29" s="7">
        <v>2010.0</v>
      </c>
      <c r="D29" s="9" t="s">
        <v>5</v>
      </c>
      <c r="E29" s="9" t="s">
        <v>21</v>
      </c>
      <c r="F29" s="70">
        <v>3.7</v>
      </c>
    </row>
    <row r="30">
      <c r="A30" s="39">
        <v>29.0</v>
      </c>
      <c r="B30" s="26" t="s">
        <v>430</v>
      </c>
      <c r="C30" s="7">
        <v>2010.0</v>
      </c>
      <c r="D30" s="9" t="s">
        <v>5</v>
      </c>
      <c r="E30" s="9" t="s">
        <v>21</v>
      </c>
      <c r="F30" s="69">
        <v>5.3</v>
      </c>
    </row>
    <row r="31">
      <c r="A31" s="39">
        <v>30.0</v>
      </c>
      <c r="B31" s="26" t="s">
        <v>431</v>
      </c>
      <c r="C31" s="7">
        <v>2010.0</v>
      </c>
      <c r="D31" s="9" t="s">
        <v>5</v>
      </c>
      <c r="E31" s="9" t="s">
        <v>21</v>
      </c>
      <c r="F31" s="69">
        <v>11.6</v>
      </c>
    </row>
    <row r="32">
      <c r="A32" s="39">
        <v>31.0</v>
      </c>
      <c r="B32" s="26" t="s">
        <v>432</v>
      </c>
      <c r="C32" s="7">
        <v>2010.0</v>
      </c>
      <c r="D32" s="9" t="s">
        <v>5</v>
      </c>
      <c r="E32" s="9" t="s">
        <v>21</v>
      </c>
      <c r="F32" s="69">
        <v>9.4</v>
      </c>
    </row>
    <row r="33">
      <c r="A33" s="39">
        <v>32.0</v>
      </c>
      <c r="B33" s="26" t="s">
        <v>433</v>
      </c>
      <c r="C33" s="7">
        <v>2010.0</v>
      </c>
      <c r="D33" s="9" t="s">
        <v>5</v>
      </c>
      <c r="E33" s="9" t="s">
        <v>21</v>
      </c>
      <c r="F33" s="69">
        <v>5.7</v>
      </c>
    </row>
    <row r="34">
      <c r="A34" s="40" t="s">
        <v>3</v>
      </c>
      <c r="B34" s="26" t="s">
        <v>418</v>
      </c>
      <c r="C34" s="7">
        <v>2010.0</v>
      </c>
      <c r="D34" s="9" t="s">
        <v>5</v>
      </c>
      <c r="E34" s="9" t="s">
        <v>21</v>
      </c>
      <c r="F34" s="69">
        <v>7.0</v>
      </c>
    </row>
    <row r="35">
      <c r="A35" s="40" t="s">
        <v>4</v>
      </c>
      <c r="B35" s="26" t="s">
        <v>401</v>
      </c>
      <c r="C35" s="7">
        <v>2011.0</v>
      </c>
      <c r="D35" s="9" t="s">
        <v>5</v>
      </c>
      <c r="E35" s="9" t="s">
        <v>21</v>
      </c>
      <c r="F35" s="69">
        <v>3.2</v>
      </c>
    </row>
    <row r="36">
      <c r="A36" s="39" t="s">
        <v>5</v>
      </c>
      <c r="B36" s="26" t="s">
        <v>402</v>
      </c>
      <c r="C36" s="7">
        <v>2011.0</v>
      </c>
      <c r="D36" s="9" t="s">
        <v>5</v>
      </c>
      <c r="E36" s="9" t="s">
        <v>21</v>
      </c>
      <c r="F36" s="70">
        <v>2.48</v>
      </c>
    </row>
    <row r="37">
      <c r="A37" s="39" t="s">
        <v>6</v>
      </c>
      <c r="B37" s="26" t="s">
        <v>403</v>
      </c>
      <c r="C37" s="7">
        <v>2011.0</v>
      </c>
      <c r="D37" s="9" t="s">
        <v>5</v>
      </c>
      <c r="E37" s="9" t="s">
        <v>21</v>
      </c>
      <c r="F37" s="70">
        <v>3.11</v>
      </c>
    </row>
    <row r="38">
      <c r="A38" s="39" t="s">
        <v>7</v>
      </c>
      <c r="B38" s="26" t="s">
        <v>404</v>
      </c>
      <c r="C38" s="7">
        <v>2011.0</v>
      </c>
      <c r="D38" s="9" t="s">
        <v>5</v>
      </c>
      <c r="E38" s="9" t="s">
        <v>21</v>
      </c>
      <c r="F38" s="70">
        <v>8.12</v>
      </c>
    </row>
    <row r="39">
      <c r="A39" s="39" t="s">
        <v>8</v>
      </c>
      <c r="B39" s="26" t="s">
        <v>408</v>
      </c>
      <c r="C39" s="7">
        <v>2011.0</v>
      </c>
      <c r="D39" s="9" t="s">
        <v>5</v>
      </c>
      <c r="E39" s="9" t="s">
        <v>21</v>
      </c>
      <c r="F39" s="70">
        <v>2.54</v>
      </c>
    </row>
    <row r="40">
      <c r="A40" s="39" t="s">
        <v>9</v>
      </c>
      <c r="B40" s="26" t="s">
        <v>409</v>
      </c>
      <c r="C40" s="7">
        <v>2011.0</v>
      </c>
      <c r="D40" s="9" t="s">
        <v>5</v>
      </c>
      <c r="E40" s="9" t="s">
        <v>21</v>
      </c>
      <c r="F40" s="70">
        <v>4.96</v>
      </c>
    </row>
    <row r="41">
      <c r="A41" s="39" t="s">
        <v>10</v>
      </c>
      <c r="B41" s="26" t="s">
        <v>407</v>
      </c>
      <c r="C41" s="7">
        <v>2011.0</v>
      </c>
      <c r="D41" s="9" t="s">
        <v>5</v>
      </c>
      <c r="E41" s="9" t="s">
        <v>21</v>
      </c>
      <c r="F41" s="70">
        <v>17.6</v>
      </c>
    </row>
    <row r="42">
      <c r="A42" s="39" t="s">
        <v>11</v>
      </c>
      <c r="B42" s="26" t="s">
        <v>406</v>
      </c>
      <c r="C42" s="7">
        <v>2011.0</v>
      </c>
      <c r="D42" s="9" t="s">
        <v>5</v>
      </c>
      <c r="E42" s="9" t="s">
        <v>21</v>
      </c>
      <c r="F42" s="70">
        <v>3.51</v>
      </c>
    </row>
    <row r="43">
      <c r="A43" s="39" t="s">
        <v>12</v>
      </c>
      <c r="B43" s="26" t="s">
        <v>405</v>
      </c>
      <c r="C43" s="7">
        <v>2011.0</v>
      </c>
      <c r="D43" s="9" t="s">
        <v>5</v>
      </c>
      <c r="E43" s="9" t="s">
        <v>21</v>
      </c>
      <c r="F43" s="70">
        <v>1.99</v>
      </c>
    </row>
    <row r="44">
      <c r="A44" s="39">
        <v>10.0</v>
      </c>
      <c r="B44" s="26" t="s">
        <v>410</v>
      </c>
      <c r="C44" s="7">
        <v>2011.0</v>
      </c>
      <c r="D44" s="9" t="s">
        <v>5</v>
      </c>
      <c r="E44" s="9" t="s">
        <v>21</v>
      </c>
      <c r="F44" s="70">
        <v>3.76</v>
      </c>
    </row>
    <row r="45">
      <c r="A45" s="39">
        <v>11.0</v>
      </c>
      <c r="B45" s="26" t="s">
        <v>412</v>
      </c>
      <c r="C45" s="7">
        <v>2011.0</v>
      </c>
      <c r="D45" s="9" t="s">
        <v>5</v>
      </c>
      <c r="E45" s="9" t="s">
        <v>21</v>
      </c>
      <c r="F45" s="70">
        <v>7.93</v>
      </c>
    </row>
    <row r="46">
      <c r="A46" s="39">
        <v>12.0</v>
      </c>
      <c r="B46" s="26" t="s">
        <v>411</v>
      </c>
      <c r="C46" s="7">
        <v>2011.0</v>
      </c>
      <c r="D46" s="9" t="s">
        <v>5</v>
      </c>
      <c r="E46" s="9" t="s">
        <v>21</v>
      </c>
      <c r="F46" s="70">
        <v>16.39</v>
      </c>
    </row>
    <row r="47">
      <c r="A47" s="39">
        <v>13.0</v>
      </c>
      <c r="B47" s="26" t="s">
        <v>413</v>
      </c>
      <c r="C47" s="7">
        <v>2011.0</v>
      </c>
      <c r="D47" s="9" t="s">
        <v>5</v>
      </c>
      <c r="E47" s="9" t="s">
        <v>21</v>
      </c>
      <c r="F47" s="70">
        <v>10.04</v>
      </c>
    </row>
    <row r="48">
      <c r="A48" s="39">
        <v>14.0</v>
      </c>
      <c r="B48" s="26" t="s">
        <v>414</v>
      </c>
      <c r="C48" s="7">
        <v>2011.0</v>
      </c>
      <c r="D48" s="9" t="s">
        <v>5</v>
      </c>
      <c r="E48" s="9" t="s">
        <v>21</v>
      </c>
      <c r="F48" s="70">
        <v>4.28</v>
      </c>
    </row>
    <row r="49">
      <c r="A49" s="39">
        <v>15.0</v>
      </c>
      <c r="B49" s="26" t="s">
        <v>415</v>
      </c>
      <c r="C49" s="7">
        <v>2011.0</v>
      </c>
      <c r="D49" s="9" t="s">
        <v>5</v>
      </c>
      <c r="E49" s="9" t="s">
        <v>21</v>
      </c>
      <c r="F49" s="70">
        <v>4.23</v>
      </c>
    </row>
    <row r="50">
      <c r="A50" s="39">
        <v>16.0</v>
      </c>
      <c r="B50" s="26" t="s">
        <v>416</v>
      </c>
      <c r="C50" s="7">
        <v>2011.0</v>
      </c>
      <c r="D50" s="9" t="s">
        <v>5</v>
      </c>
      <c r="E50" s="9" t="s">
        <v>21</v>
      </c>
      <c r="F50" s="69">
        <v>9.96</v>
      </c>
    </row>
    <row r="51">
      <c r="A51" s="39">
        <v>17.0</v>
      </c>
      <c r="B51" s="26" t="s">
        <v>417</v>
      </c>
      <c r="C51" s="7">
        <v>2011.0</v>
      </c>
      <c r="D51" s="9" t="s">
        <v>5</v>
      </c>
      <c r="E51" s="9" t="s">
        <v>21</v>
      </c>
      <c r="F51" s="70">
        <v>6.21</v>
      </c>
    </row>
    <row r="52">
      <c r="A52" s="39">
        <v>18.0</v>
      </c>
      <c r="B52" s="26" t="s">
        <v>419</v>
      </c>
      <c r="C52" s="7">
        <v>2011.0</v>
      </c>
      <c r="D52" s="9" t="s">
        <v>5</v>
      </c>
      <c r="E52" s="9" t="s">
        <v>21</v>
      </c>
      <c r="F52" s="70">
        <v>6.17</v>
      </c>
    </row>
    <row r="53">
      <c r="A53" s="39">
        <v>19.0</v>
      </c>
      <c r="B53" s="26" t="s">
        <v>420</v>
      </c>
      <c r="C53" s="7">
        <v>2011.0</v>
      </c>
      <c r="D53" s="9" t="s">
        <v>5</v>
      </c>
      <c r="E53" s="9" t="s">
        <v>21</v>
      </c>
      <c r="F53" s="70">
        <v>2.11</v>
      </c>
    </row>
    <row r="54">
      <c r="A54" s="39">
        <v>20.0</v>
      </c>
      <c r="B54" s="26" t="s">
        <v>421</v>
      </c>
      <c r="C54" s="7">
        <v>2011.0</v>
      </c>
      <c r="D54" s="9" t="s">
        <v>5</v>
      </c>
      <c r="E54" s="9" t="s">
        <v>21</v>
      </c>
      <c r="F54" s="70">
        <v>16.07</v>
      </c>
    </row>
    <row r="55">
      <c r="A55" s="39">
        <v>21.0</v>
      </c>
      <c r="B55" s="26" t="s">
        <v>422</v>
      </c>
      <c r="C55" s="7">
        <v>2011.0</v>
      </c>
      <c r="D55" s="9" t="s">
        <v>5</v>
      </c>
      <c r="E55" s="9" t="s">
        <v>21</v>
      </c>
      <c r="F55" s="70">
        <v>10.18</v>
      </c>
    </row>
    <row r="56">
      <c r="A56" s="39">
        <v>22.0</v>
      </c>
      <c r="B56" s="26" t="s">
        <v>423</v>
      </c>
      <c r="C56" s="7">
        <v>2011.0</v>
      </c>
      <c r="D56" s="9" t="s">
        <v>5</v>
      </c>
      <c r="E56" s="9" t="s">
        <v>21</v>
      </c>
      <c r="F56" s="70">
        <v>6.07</v>
      </c>
    </row>
    <row r="57">
      <c r="A57" s="39">
        <v>23.0</v>
      </c>
      <c r="B57" s="26" t="s">
        <v>424</v>
      </c>
      <c r="C57" s="7">
        <v>2011.0</v>
      </c>
      <c r="D57" s="9" t="s">
        <v>5</v>
      </c>
      <c r="E57" s="9" t="s">
        <v>21</v>
      </c>
      <c r="F57" s="70">
        <v>4.7</v>
      </c>
    </row>
    <row r="58">
      <c r="A58" s="39">
        <v>24.0</v>
      </c>
      <c r="B58" s="26" t="s">
        <v>426</v>
      </c>
      <c r="C58" s="7">
        <v>2011.0</v>
      </c>
      <c r="D58" s="9" t="s">
        <v>5</v>
      </c>
      <c r="E58" s="9" t="s">
        <v>21</v>
      </c>
      <c r="F58" s="70">
        <v>7.74</v>
      </c>
    </row>
    <row r="59">
      <c r="A59" s="39">
        <v>25.0</v>
      </c>
      <c r="B59" s="26" t="s">
        <v>425</v>
      </c>
      <c r="C59" s="7">
        <v>2011.0</v>
      </c>
      <c r="D59" s="9" t="s">
        <v>5</v>
      </c>
      <c r="E59" s="9" t="s">
        <v>21</v>
      </c>
      <c r="F59" s="70">
        <v>4.91</v>
      </c>
    </row>
    <row r="60">
      <c r="A60" s="39">
        <v>26.0</v>
      </c>
      <c r="B60" s="26" t="s">
        <v>427</v>
      </c>
      <c r="C60" s="7">
        <v>2011.0</v>
      </c>
      <c r="D60" s="9" t="s">
        <v>5</v>
      </c>
      <c r="E60" s="9" t="s">
        <v>21</v>
      </c>
      <c r="F60" s="70">
        <v>2.92</v>
      </c>
    </row>
    <row r="61">
      <c r="A61" s="39">
        <v>27.0</v>
      </c>
      <c r="B61" s="26" t="s">
        <v>428</v>
      </c>
      <c r="C61" s="7">
        <v>2011.0</v>
      </c>
      <c r="D61" s="9" t="s">
        <v>5</v>
      </c>
      <c r="E61" s="9" t="s">
        <v>21</v>
      </c>
      <c r="F61" s="70">
        <v>6.98</v>
      </c>
    </row>
    <row r="62">
      <c r="A62" s="39">
        <v>28.0</v>
      </c>
      <c r="B62" s="26" t="s">
        <v>429</v>
      </c>
      <c r="C62" s="7">
        <v>2011.0</v>
      </c>
      <c r="D62" s="9" t="s">
        <v>5</v>
      </c>
      <c r="E62" s="9" t="s">
        <v>21</v>
      </c>
      <c r="F62" s="70">
        <v>3.57</v>
      </c>
    </row>
    <row r="63">
      <c r="A63" s="39">
        <v>29.0</v>
      </c>
      <c r="B63" s="26" t="s">
        <v>430</v>
      </c>
      <c r="C63" s="7">
        <v>2011.0</v>
      </c>
      <c r="D63" s="9" t="s">
        <v>5</v>
      </c>
      <c r="E63" s="9" t="s">
        <v>21</v>
      </c>
      <c r="F63" s="69">
        <v>5.01</v>
      </c>
    </row>
    <row r="64">
      <c r="A64" s="39">
        <v>30.0</v>
      </c>
      <c r="B64" s="26" t="s">
        <v>431</v>
      </c>
      <c r="C64" s="7">
        <v>2011.0</v>
      </c>
      <c r="D64" s="9" t="s">
        <v>5</v>
      </c>
      <c r="E64" s="9" t="s">
        <v>21</v>
      </c>
      <c r="F64" s="69">
        <v>11.17</v>
      </c>
    </row>
    <row r="65">
      <c r="A65" s="39">
        <v>31.0</v>
      </c>
      <c r="B65" s="26" t="s">
        <v>432</v>
      </c>
      <c r="C65" s="7">
        <v>2011.0</v>
      </c>
      <c r="D65" s="9" t="s">
        <v>5</v>
      </c>
      <c r="E65" s="9" t="s">
        <v>21</v>
      </c>
      <c r="F65" s="69">
        <v>9.02</v>
      </c>
    </row>
    <row r="66">
      <c r="A66" s="39">
        <v>32.0</v>
      </c>
      <c r="B66" s="26" t="s">
        <v>433</v>
      </c>
      <c r="C66" s="7">
        <v>2011.0</v>
      </c>
      <c r="D66" s="9" t="s">
        <v>5</v>
      </c>
      <c r="E66" s="9" t="s">
        <v>21</v>
      </c>
      <c r="F66" s="69">
        <v>5.46</v>
      </c>
    </row>
    <row r="67">
      <c r="A67" s="40" t="s">
        <v>3</v>
      </c>
      <c r="B67" s="26" t="s">
        <v>418</v>
      </c>
      <c r="C67" s="7">
        <v>2011.0</v>
      </c>
      <c r="D67" s="9" t="s">
        <v>5</v>
      </c>
      <c r="E67" s="9" t="s">
        <v>21</v>
      </c>
      <c r="F67" s="69">
        <v>6.71</v>
      </c>
    </row>
    <row r="68">
      <c r="A68" s="40" t="s">
        <v>4</v>
      </c>
      <c r="B68" s="26" t="s">
        <v>401</v>
      </c>
      <c r="C68" s="7">
        <v>2012.0</v>
      </c>
      <c r="D68" s="9" t="s">
        <v>5</v>
      </c>
      <c r="E68" s="9" t="s">
        <v>21</v>
      </c>
      <c r="F68" s="71">
        <v>3.08</v>
      </c>
    </row>
    <row r="69">
      <c r="A69" s="39" t="s">
        <v>5</v>
      </c>
      <c r="B69" s="26" t="s">
        <v>402</v>
      </c>
      <c r="C69" s="7">
        <v>2012.0</v>
      </c>
      <c r="D69" s="9" t="s">
        <v>5</v>
      </c>
      <c r="E69" s="9" t="s">
        <v>21</v>
      </c>
      <c r="F69" s="72">
        <v>2.35</v>
      </c>
    </row>
    <row r="70">
      <c r="A70" s="39" t="s">
        <v>6</v>
      </c>
      <c r="B70" s="26" t="s">
        <v>403</v>
      </c>
      <c r="C70" s="7">
        <v>2012.0</v>
      </c>
      <c r="D70" s="9" t="s">
        <v>5</v>
      </c>
      <c r="E70" s="9" t="s">
        <v>21</v>
      </c>
      <c r="F70" s="72">
        <v>2.95</v>
      </c>
    </row>
    <row r="71">
      <c r="A71" s="39" t="s">
        <v>7</v>
      </c>
      <c r="B71" s="26" t="s">
        <v>404</v>
      </c>
      <c r="C71" s="7">
        <v>2012.0</v>
      </c>
      <c r="D71" s="9" t="s">
        <v>5</v>
      </c>
      <c r="E71" s="9" t="s">
        <v>21</v>
      </c>
      <c r="F71" s="72">
        <v>7.76</v>
      </c>
    </row>
    <row r="72">
      <c r="A72" s="39" t="s">
        <v>8</v>
      </c>
      <c r="B72" s="26" t="s">
        <v>408</v>
      </c>
      <c r="C72" s="7">
        <v>2012.0</v>
      </c>
      <c r="D72" s="9" t="s">
        <v>5</v>
      </c>
      <c r="E72" s="9" t="s">
        <v>21</v>
      </c>
      <c r="F72" s="72">
        <v>2.4</v>
      </c>
    </row>
    <row r="73">
      <c r="A73" s="39" t="s">
        <v>9</v>
      </c>
      <c r="B73" s="26" t="s">
        <v>409</v>
      </c>
      <c r="C73" s="7">
        <v>2012.0</v>
      </c>
      <c r="D73" s="9" t="s">
        <v>5</v>
      </c>
      <c r="E73" s="9" t="s">
        <v>21</v>
      </c>
      <c r="F73" s="72">
        <v>4.7</v>
      </c>
    </row>
    <row r="74">
      <c r="A74" s="39" t="s">
        <v>10</v>
      </c>
      <c r="B74" s="26" t="s">
        <v>407</v>
      </c>
      <c r="C74" s="7">
        <v>2012.0</v>
      </c>
      <c r="D74" s="9" t="s">
        <v>5</v>
      </c>
      <c r="E74" s="9" t="s">
        <v>21</v>
      </c>
      <c r="F74" s="72">
        <v>16.95</v>
      </c>
    </row>
    <row r="75">
      <c r="A75" s="39" t="s">
        <v>11</v>
      </c>
      <c r="B75" s="26" t="s">
        <v>406</v>
      </c>
      <c r="C75" s="7">
        <v>2012.0</v>
      </c>
      <c r="D75" s="9" t="s">
        <v>5</v>
      </c>
      <c r="E75" s="9" t="s">
        <v>21</v>
      </c>
      <c r="F75" s="72">
        <v>3.29</v>
      </c>
    </row>
    <row r="76">
      <c r="A76" s="39" t="s">
        <v>12</v>
      </c>
      <c r="B76" s="26" t="s">
        <v>405</v>
      </c>
      <c r="C76" s="7">
        <v>2012.0</v>
      </c>
      <c r="D76" s="9" t="s">
        <v>5</v>
      </c>
      <c r="E76" s="9" t="s">
        <v>21</v>
      </c>
      <c r="F76" s="72">
        <v>1.86</v>
      </c>
    </row>
    <row r="77">
      <c r="A77" s="39">
        <v>10.0</v>
      </c>
      <c r="B77" s="26" t="s">
        <v>410</v>
      </c>
      <c r="C77" s="7">
        <v>2012.0</v>
      </c>
      <c r="D77" s="9" t="s">
        <v>5</v>
      </c>
      <c r="E77" s="9" t="s">
        <v>21</v>
      </c>
      <c r="F77" s="72">
        <v>3.61</v>
      </c>
    </row>
    <row r="78">
      <c r="A78" s="39">
        <v>11.0</v>
      </c>
      <c r="B78" s="26" t="s">
        <v>412</v>
      </c>
      <c r="C78" s="7">
        <v>2012.0</v>
      </c>
      <c r="D78" s="9" t="s">
        <v>5</v>
      </c>
      <c r="E78" s="9" t="s">
        <v>21</v>
      </c>
      <c r="F78" s="72">
        <v>7.55</v>
      </c>
    </row>
    <row r="79">
      <c r="A79" s="39">
        <v>12.0</v>
      </c>
      <c r="B79" s="26" t="s">
        <v>411</v>
      </c>
      <c r="C79" s="7">
        <v>2012.0</v>
      </c>
      <c r="D79" s="9" t="s">
        <v>5</v>
      </c>
      <c r="E79" s="9" t="s">
        <v>21</v>
      </c>
      <c r="F79" s="72">
        <v>15.73</v>
      </c>
    </row>
    <row r="80">
      <c r="A80" s="39">
        <v>13.0</v>
      </c>
      <c r="B80" s="26" t="s">
        <v>413</v>
      </c>
      <c r="C80" s="7">
        <v>2012.0</v>
      </c>
      <c r="D80" s="9" t="s">
        <v>5</v>
      </c>
      <c r="E80" s="9" t="s">
        <v>21</v>
      </c>
      <c r="F80" s="72">
        <v>9.59</v>
      </c>
    </row>
    <row r="81">
      <c r="A81" s="39">
        <v>14.0</v>
      </c>
      <c r="B81" s="26" t="s">
        <v>414</v>
      </c>
      <c r="C81" s="7">
        <v>2012.0</v>
      </c>
      <c r="D81" s="9" t="s">
        <v>5</v>
      </c>
      <c r="E81" s="9" t="s">
        <v>21</v>
      </c>
      <c r="F81" s="72">
        <v>4.1</v>
      </c>
    </row>
    <row r="82">
      <c r="A82" s="39">
        <v>15.0</v>
      </c>
      <c r="B82" s="26" t="s">
        <v>415</v>
      </c>
      <c r="C82" s="7">
        <v>2012.0</v>
      </c>
      <c r="D82" s="9" t="s">
        <v>5</v>
      </c>
      <c r="E82" s="9" t="s">
        <v>21</v>
      </c>
      <c r="F82" s="72">
        <v>4.01</v>
      </c>
    </row>
    <row r="83">
      <c r="A83" s="39">
        <v>16.0</v>
      </c>
      <c r="B83" s="26" t="s">
        <v>416</v>
      </c>
      <c r="C83" s="7">
        <v>2012.0</v>
      </c>
      <c r="D83" s="9" t="s">
        <v>5</v>
      </c>
      <c r="E83" s="9" t="s">
        <v>21</v>
      </c>
      <c r="F83" s="72">
        <v>9.56</v>
      </c>
    </row>
    <row r="84">
      <c r="A84" s="39">
        <v>17.0</v>
      </c>
      <c r="B84" s="26" t="s">
        <v>417</v>
      </c>
      <c r="C84" s="7">
        <v>2012.0</v>
      </c>
      <c r="D84" s="9" t="s">
        <v>5</v>
      </c>
      <c r="E84" s="9" t="s">
        <v>21</v>
      </c>
      <c r="F84" s="72">
        <v>5.9</v>
      </c>
    </row>
    <row r="85">
      <c r="A85" s="39">
        <v>18.0</v>
      </c>
      <c r="B85" s="26" t="s">
        <v>419</v>
      </c>
      <c r="C85" s="7">
        <v>2012.0</v>
      </c>
      <c r="D85" s="9" t="s">
        <v>5</v>
      </c>
      <c r="E85" s="9" t="s">
        <v>21</v>
      </c>
      <c r="F85" s="72">
        <v>5.89</v>
      </c>
    </row>
    <row r="86">
      <c r="A86" s="39">
        <v>19.0</v>
      </c>
      <c r="B86" s="26" t="s">
        <v>420</v>
      </c>
      <c r="C86" s="7">
        <v>2012.0</v>
      </c>
      <c r="D86" s="9" t="s">
        <v>5</v>
      </c>
      <c r="E86" s="9" t="s">
        <v>21</v>
      </c>
      <c r="F86" s="72">
        <v>1.99</v>
      </c>
    </row>
    <row r="87">
      <c r="A87" s="39">
        <v>20.0</v>
      </c>
      <c r="B87" s="26" t="s">
        <v>421</v>
      </c>
      <c r="C87" s="7">
        <v>2012.0</v>
      </c>
      <c r="D87" s="9" t="s">
        <v>5</v>
      </c>
      <c r="E87" s="9" t="s">
        <v>21</v>
      </c>
      <c r="F87" s="72">
        <v>15.41</v>
      </c>
    </row>
    <row r="88">
      <c r="A88" s="39">
        <v>21.0</v>
      </c>
      <c r="B88" s="26" t="s">
        <v>422</v>
      </c>
      <c r="C88" s="7">
        <v>2012.0</v>
      </c>
      <c r="D88" s="9" t="s">
        <v>5</v>
      </c>
      <c r="E88" s="9" t="s">
        <v>21</v>
      </c>
      <c r="F88" s="72">
        <v>9.74</v>
      </c>
    </row>
    <row r="89">
      <c r="A89" s="39">
        <v>22.0</v>
      </c>
      <c r="B89" s="26" t="s">
        <v>423</v>
      </c>
      <c r="C89" s="7">
        <v>2012.0</v>
      </c>
      <c r="D89" s="9" t="s">
        <v>5</v>
      </c>
      <c r="E89" s="9" t="s">
        <v>21</v>
      </c>
      <c r="F89" s="72">
        <v>5.71</v>
      </c>
    </row>
    <row r="90">
      <c r="A90" s="39">
        <v>23.0</v>
      </c>
      <c r="B90" s="26" t="s">
        <v>424</v>
      </c>
      <c r="C90" s="7">
        <v>2012.0</v>
      </c>
      <c r="D90" s="9" t="s">
        <v>5</v>
      </c>
      <c r="E90" s="9" t="s">
        <v>21</v>
      </c>
      <c r="F90" s="72">
        <v>4.5</v>
      </c>
    </row>
    <row r="91">
      <c r="A91" s="39">
        <v>24.0</v>
      </c>
      <c r="B91" s="26" t="s">
        <v>426</v>
      </c>
      <c r="C91" s="7">
        <v>2012.0</v>
      </c>
      <c r="D91" s="9" t="s">
        <v>5</v>
      </c>
      <c r="E91" s="9" t="s">
        <v>21</v>
      </c>
      <c r="F91" s="72">
        <v>7.39</v>
      </c>
    </row>
    <row r="92">
      <c r="A92" s="39">
        <v>25.0</v>
      </c>
      <c r="B92" s="26" t="s">
        <v>425</v>
      </c>
      <c r="C92" s="7">
        <v>2012.0</v>
      </c>
      <c r="D92" s="9" t="s">
        <v>5</v>
      </c>
      <c r="E92" s="9" t="s">
        <v>21</v>
      </c>
      <c r="F92" s="72">
        <v>4.72</v>
      </c>
    </row>
    <row r="93">
      <c r="A93" s="39">
        <v>26.0</v>
      </c>
      <c r="B93" s="26" t="s">
        <v>427</v>
      </c>
      <c r="C93" s="7">
        <v>2012.0</v>
      </c>
      <c r="D93" s="9" t="s">
        <v>5</v>
      </c>
      <c r="E93" s="9" t="s">
        <v>21</v>
      </c>
      <c r="F93" s="72">
        <v>2.74</v>
      </c>
    </row>
    <row r="94">
      <c r="A94" s="39">
        <v>27.0</v>
      </c>
      <c r="B94" s="26" t="s">
        <v>428</v>
      </c>
      <c r="C94" s="7">
        <v>2012.0</v>
      </c>
      <c r="D94" s="9" t="s">
        <v>5</v>
      </c>
      <c r="E94" s="9" t="s">
        <v>21</v>
      </c>
      <c r="F94" s="72">
        <v>6.58</v>
      </c>
    </row>
    <row r="95">
      <c r="A95" s="39">
        <v>28.0</v>
      </c>
      <c r="B95" s="26" t="s">
        <v>429</v>
      </c>
      <c r="C95" s="7">
        <v>2012.0</v>
      </c>
      <c r="D95" s="9" t="s">
        <v>5</v>
      </c>
      <c r="E95" s="9" t="s">
        <v>21</v>
      </c>
      <c r="F95" s="72">
        <v>3.44</v>
      </c>
    </row>
    <row r="96">
      <c r="A96" s="39">
        <v>29.0</v>
      </c>
      <c r="B96" s="26" t="s">
        <v>430</v>
      </c>
      <c r="C96" s="7">
        <v>2012.0</v>
      </c>
      <c r="D96" s="9" t="s">
        <v>5</v>
      </c>
      <c r="E96" s="9" t="s">
        <v>21</v>
      </c>
      <c r="F96" s="72">
        <v>4.75</v>
      </c>
    </row>
    <row r="97">
      <c r="A97" s="39">
        <v>30.0</v>
      </c>
      <c r="B97" s="26" t="s">
        <v>431</v>
      </c>
      <c r="C97" s="7">
        <v>2012.0</v>
      </c>
      <c r="D97" s="9" t="s">
        <v>5</v>
      </c>
      <c r="E97" s="9" t="s">
        <v>21</v>
      </c>
      <c r="F97" s="72">
        <v>10.75</v>
      </c>
    </row>
    <row r="98">
      <c r="A98" s="39">
        <v>31.0</v>
      </c>
      <c r="B98" s="26" t="s">
        <v>432</v>
      </c>
      <c r="C98" s="7">
        <v>2012.0</v>
      </c>
      <c r="D98" s="9" t="s">
        <v>5</v>
      </c>
      <c r="E98" s="9" t="s">
        <v>21</v>
      </c>
      <c r="F98" s="72">
        <v>8.63</v>
      </c>
    </row>
    <row r="99">
      <c r="A99" s="39">
        <v>32.0</v>
      </c>
      <c r="B99" s="26" t="s">
        <v>433</v>
      </c>
      <c r="C99" s="7">
        <v>2012.0</v>
      </c>
      <c r="D99" s="9" t="s">
        <v>5</v>
      </c>
      <c r="E99" s="9" t="s">
        <v>21</v>
      </c>
      <c r="F99" s="72">
        <v>5.22</v>
      </c>
    </row>
    <row r="100">
      <c r="A100" s="40" t="s">
        <v>3</v>
      </c>
      <c r="B100" s="26" t="s">
        <v>418</v>
      </c>
      <c r="C100" s="7">
        <v>2012.0</v>
      </c>
      <c r="D100" s="9" t="s">
        <v>5</v>
      </c>
      <c r="E100" s="9" t="s">
        <v>21</v>
      </c>
      <c r="F100" s="72">
        <v>6.41</v>
      </c>
    </row>
    <row r="101">
      <c r="A101" s="40" t="s">
        <v>4</v>
      </c>
      <c r="B101" s="26" t="s">
        <v>401</v>
      </c>
      <c r="C101" s="7">
        <v>2013.0</v>
      </c>
      <c r="D101" s="9" t="s">
        <v>5</v>
      </c>
      <c r="E101" s="9" t="s">
        <v>21</v>
      </c>
      <c r="F101" s="71">
        <v>2.96</v>
      </c>
    </row>
    <row r="102">
      <c r="A102" s="39" t="s">
        <v>5</v>
      </c>
      <c r="B102" s="26" t="s">
        <v>402</v>
      </c>
      <c r="C102" s="7">
        <v>2013.0</v>
      </c>
      <c r="D102" s="9" t="s">
        <v>5</v>
      </c>
      <c r="E102" s="9" t="s">
        <v>21</v>
      </c>
      <c r="F102" s="72">
        <v>2.22</v>
      </c>
    </row>
    <row r="103">
      <c r="A103" s="39" t="s">
        <v>6</v>
      </c>
      <c r="B103" s="26" t="s">
        <v>403</v>
      </c>
      <c r="C103" s="7">
        <v>2013.0</v>
      </c>
      <c r="D103" s="9" t="s">
        <v>5</v>
      </c>
      <c r="E103" s="9" t="s">
        <v>21</v>
      </c>
      <c r="F103" s="72">
        <v>2.8</v>
      </c>
    </row>
    <row r="104">
      <c r="A104" s="39" t="s">
        <v>7</v>
      </c>
      <c r="B104" s="26" t="s">
        <v>404</v>
      </c>
      <c r="C104" s="7">
        <v>2013.0</v>
      </c>
      <c r="D104" s="9" t="s">
        <v>5</v>
      </c>
      <c r="E104" s="9" t="s">
        <v>21</v>
      </c>
      <c r="F104" s="72">
        <v>7.4</v>
      </c>
    </row>
    <row r="105">
      <c r="A105" s="39" t="s">
        <v>8</v>
      </c>
      <c r="B105" s="26" t="s">
        <v>408</v>
      </c>
      <c r="C105" s="7">
        <v>2013.0</v>
      </c>
      <c r="D105" s="9" t="s">
        <v>5</v>
      </c>
      <c r="E105" s="9" t="s">
        <v>21</v>
      </c>
      <c r="F105" s="72">
        <v>2.26</v>
      </c>
    </row>
    <row r="106">
      <c r="A106" s="39" t="s">
        <v>9</v>
      </c>
      <c r="B106" s="26" t="s">
        <v>409</v>
      </c>
      <c r="C106" s="7">
        <v>2013.0</v>
      </c>
      <c r="D106" s="9" t="s">
        <v>5</v>
      </c>
      <c r="E106" s="9" t="s">
        <v>21</v>
      </c>
      <c r="F106" s="72">
        <v>4.44</v>
      </c>
    </row>
    <row r="107">
      <c r="A107" s="39" t="s">
        <v>10</v>
      </c>
      <c r="B107" s="26" t="s">
        <v>407</v>
      </c>
      <c r="C107" s="7">
        <v>2013.0</v>
      </c>
      <c r="D107" s="9" t="s">
        <v>5</v>
      </c>
      <c r="E107" s="9" t="s">
        <v>21</v>
      </c>
      <c r="F107" s="72">
        <v>16.3</v>
      </c>
    </row>
    <row r="108">
      <c r="A108" s="39" t="s">
        <v>11</v>
      </c>
      <c r="B108" s="26" t="s">
        <v>406</v>
      </c>
      <c r="C108" s="7">
        <v>2013.0</v>
      </c>
      <c r="D108" s="9" t="s">
        <v>5</v>
      </c>
      <c r="E108" s="9" t="s">
        <v>21</v>
      </c>
      <c r="F108" s="72">
        <v>3.07</v>
      </c>
    </row>
    <row r="109">
      <c r="A109" s="39" t="s">
        <v>12</v>
      </c>
      <c r="B109" s="26" t="s">
        <v>405</v>
      </c>
      <c r="C109" s="7">
        <v>2013.0</v>
      </c>
      <c r="D109" s="9" t="s">
        <v>5</v>
      </c>
      <c r="E109" s="9" t="s">
        <v>21</v>
      </c>
      <c r="F109" s="72">
        <v>1.73</v>
      </c>
    </row>
    <row r="110">
      <c r="A110" s="39">
        <v>10.0</v>
      </c>
      <c r="B110" s="26" t="s">
        <v>410</v>
      </c>
      <c r="C110" s="7">
        <v>2013.0</v>
      </c>
      <c r="D110" s="9" t="s">
        <v>5</v>
      </c>
      <c r="E110" s="9" t="s">
        <v>21</v>
      </c>
      <c r="F110" s="72">
        <v>3.47</v>
      </c>
    </row>
    <row r="111">
      <c r="A111" s="39">
        <v>11.0</v>
      </c>
      <c r="B111" s="26" t="s">
        <v>412</v>
      </c>
      <c r="C111" s="7">
        <v>2013.0</v>
      </c>
      <c r="D111" s="9" t="s">
        <v>5</v>
      </c>
      <c r="E111" s="9" t="s">
        <v>21</v>
      </c>
      <c r="F111" s="72">
        <v>7.16</v>
      </c>
    </row>
    <row r="112">
      <c r="A112" s="39">
        <v>12.0</v>
      </c>
      <c r="B112" s="26" t="s">
        <v>411</v>
      </c>
      <c r="C112" s="7">
        <v>2013.0</v>
      </c>
      <c r="D112" s="9" t="s">
        <v>5</v>
      </c>
      <c r="E112" s="9" t="s">
        <v>21</v>
      </c>
      <c r="F112" s="72">
        <v>15.07</v>
      </c>
    </row>
    <row r="113">
      <c r="A113" s="39">
        <v>13.0</v>
      </c>
      <c r="B113" s="26" t="s">
        <v>413</v>
      </c>
      <c r="C113" s="7">
        <v>2013.0</v>
      </c>
      <c r="D113" s="9" t="s">
        <v>5</v>
      </c>
      <c r="E113" s="9" t="s">
        <v>21</v>
      </c>
      <c r="F113" s="72">
        <v>9.15</v>
      </c>
    </row>
    <row r="114">
      <c r="A114" s="39">
        <v>14.0</v>
      </c>
      <c r="B114" s="26" t="s">
        <v>414</v>
      </c>
      <c r="C114" s="7">
        <v>2013.0</v>
      </c>
      <c r="D114" s="9" t="s">
        <v>5</v>
      </c>
      <c r="E114" s="9" t="s">
        <v>21</v>
      </c>
      <c r="F114" s="72">
        <v>3.91</v>
      </c>
    </row>
    <row r="115">
      <c r="A115" s="39">
        <v>15.0</v>
      </c>
      <c r="B115" s="26" t="s">
        <v>415</v>
      </c>
      <c r="C115" s="7">
        <v>2013.0</v>
      </c>
      <c r="D115" s="9" t="s">
        <v>5</v>
      </c>
      <c r="E115" s="9" t="s">
        <v>21</v>
      </c>
      <c r="F115" s="72">
        <v>3.8</v>
      </c>
    </row>
    <row r="116">
      <c r="A116" s="39">
        <v>16.0</v>
      </c>
      <c r="B116" s="26" t="s">
        <v>416</v>
      </c>
      <c r="C116" s="7">
        <v>2013.0</v>
      </c>
      <c r="D116" s="9" t="s">
        <v>5</v>
      </c>
      <c r="E116" s="9" t="s">
        <v>21</v>
      </c>
      <c r="F116" s="72">
        <v>9.15</v>
      </c>
    </row>
    <row r="117">
      <c r="A117" s="39">
        <v>17.0</v>
      </c>
      <c r="B117" s="26" t="s">
        <v>417</v>
      </c>
      <c r="C117" s="7">
        <v>2013.0</v>
      </c>
      <c r="D117" s="9" t="s">
        <v>5</v>
      </c>
      <c r="E117" s="9" t="s">
        <v>21</v>
      </c>
      <c r="F117" s="72">
        <v>5.59</v>
      </c>
    </row>
    <row r="118">
      <c r="A118" s="39">
        <v>18.0</v>
      </c>
      <c r="B118" s="26" t="s">
        <v>419</v>
      </c>
      <c r="C118" s="7">
        <v>2013.0</v>
      </c>
      <c r="D118" s="9" t="s">
        <v>5</v>
      </c>
      <c r="E118" s="9" t="s">
        <v>21</v>
      </c>
      <c r="F118" s="72">
        <v>5.61</v>
      </c>
    </row>
    <row r="119">
      <c r="A119" s="39">
        <v>19.0</v>
      </c>
      <c r="B119" s="26" t="s">
        <v>420</v>
      </c>
      <c r="C119" s="7">
        <v>2013.0</v>
      </c>
      <c r="D119" s="9" t="s">
        <v>5</v>
      </c>
      <c r="E119" s="9" t="s">
        <v>21</v>
      </c>
      <c r="F119" s="72">
        <v>1.87</v>
      </c>
    </row>
    <row r="120">
      <c r="A120" s="39">
        <v>20.0</v>
      </c>
      <c r="B120" s="26" t="s">
        <v>421</v>
      </c>
      <c r="C120" s="7">
        <v>2013.0</v>
      </c>
      <c r="D120" s="9" t="s">
        <v>5</v>
      </c>
      <c r="E120" s="9" t="s">
        <v>21</v>
      </c>
      <c r="F120" s="72">
        <v>14.76</v>
      </c>
    </row>
    <row r="121">
      <c r="A121" s="39">
        <v>21.0</v>
      </c>
      <c r="B121" s="26" t="s">
        <v>422</v>
      </c>
      <c r="C121" s="7">
        <v>2013.0</v>
      </c>
      <c r="D121" s="9" t="s">
        <v>5</v>
      </c>
      <c r="E121" s="9" t="s">
        <v>21</v>
      </c>
      <c r="F121" s="72">
        <v>9.29</v>
      </c>
    </row>
    <row r="122">
      <c r="A122" s="39">
        <v>22.0</v>
      </c>
      <c r="B122" s="26" t="s">
        <v>423</v>
      </c>
      <c r="C122" s="7">
        <v>2013.0</v>
      </c>
      <c r="D122" s="9" t="s">
        <v>5</v>
      </c>
      <c r="E122" s="9" t="s">
        <v>21</v>
      </c>
      <c r="F122" s="72">
        <v>5.34</v>
      </c>
    </row>
    <row r="123">
      <c r="A123" s="39">
        <v>23.0</v>
      </c>
      <c r="B123" s="26" t="s">
        <v>424</v>
      </c>
      <c r="C123" s="7">
        <v>2013.0</v>
      </c>
      <c r="D123" s="9" t="s">
        <v>5</v>
      </c>
      <c r="E123" s="9" t="s">
        <v>21</v>
      </c>
      <c r="F123" s="72">
        <v>4.3</v>
      </c>
    </row>
    <row r="124">
      <c r="A124" s="39">
        <v>24.0</v>
      </c>
      <c r="B124" s="26" t="s">
        <v>426</v>
      </c>
      <c r="C124" s="7">
        <v>2013.0</v>
      </c>
      <c r="D124" s="9" t="s">
        <v>5</v>
      </c>
      <c r="E124" s="9" t="s">
        <v>21</v>
      </c>
      <c r="F124" s="72">
        <v>7.05</v>
      </c>
    </row>
    <row r="125">
      <c r="A125" s="39">
        <v>25.0</v>
      </c>
      <c r="B125" s="26" t="s">
        <v>425</v>
      </c>
      <c r="C125" s="7">
        <v>2013.0</v>
      </c>
      <c r="D125" s="9" t="s">
        <v>5</v>
      </c>
      <c r="E125" s="9" t="s">
        <v>21</v>
      </c>
      <c r="F125" s="72">
        <v>4.54</v>
      </c>
    </row>
    <row r="126">
      <c r="A126" s="39">
        <v>26.0</v>
      </c>
      <c r="B126" s="26" t="s">
        <v>427</v>
      </c>
      <c r="C126" s="7">
        <v>2013.0</v>
      </c>
      <c r="D126" s="9" t="s">
        <v>5</v>
      </c>
      <c r="E126" s="9" t="s">
        <v>21</v>
      </c>
      <c r="F126" s="72">
        <v>2.55</v>
      </c>
    </row>
    <row r="127">
      <c r="A127" s="39">
        <v>27.0</v>
      </c>
      <c r="B127" s="26" t="s">
        <v>428</v>
      </c>
      <c r="C127" s="7">
        <v>2013.0</v>
      </c>
      <c r="D127" s="9" t="s">
        <v>5</v>
      </c>
      <c r="E127" s="9" t="s">
        <v>21</v>
      </c>
      <c r="F127" s="72">
        <v>6.18</v>
      </c>
    </row>
    <row r="128">
      <c r="A128" s="39">
        <v>28.0</v>
      </c>
      <c r="B128" s="26" t="s">
        <v>429</v>
      </c>
      <c r="C128" s="7">
        <v>2013.0</v>
      </c>
      <c r="D128" s="9" t="s">
        <v>5</v>
      </c>
      <c r="E128" s="9" t="s">
        <v>21</v>
      </c>
      <c r="F128" s="72">
        <v>3.3</v>
      </c>
    </row>
    <row r="129">
      <c r="A129" s="39">
        <v>29.0</v>
      </c>
      <c r="B129" s="26" t="s">
        <v>430</v>
      </c>
      <c r="C129" s="7">
        <v>2013.0</v>
      </c>
      <c r="D129" s="9" t="s">
        <v>5</v>
      </c>
      <c r="E129" s="9" t="s">
        <v>21</v>
      </c>
      <c r="F129" s="72">
        <v>4.49</v>
      </c>
    </row>
    <row r="130">
      <c r="A130" s="39">
        <v>30.0</v>
      </c>
      <c r="B130" s="26" t="s">
        <v>431</v>
      </c>
      <c r="C130" s="7">
        <v>2013.0</v>
      </c>
      <c r="D130" s="9" t="s">
        <v>5</v>
      </c>
      <c r="E130" s="9" t="s">
        <v>21</v>
      </c>
      <c r="F130" s="72">
        <v>10.34</v>
      </c>
    </row>
    <row r="131">
      <c r="A131" s="39">
        <v>31.0</v>
      </c>
      <c r="B131" s="26" t="s">
        <v>432</v>
      </c>
      <c r="C131" s="7">
        <v>2013.0</v>
      </c>
      <c r="D131" s="9" t="s">
        <v>5</v>
      </c>
      <c r="E131" s="9" t="s">
        <v>21</v>
      </c>
      <c r="F131" s="72">
        <v>8.24</v>
      </c>
    </row>
    <row r="132">
      <c r="A132" s="39">
        <v>32.0</v>
      </c>
      <c r="B132" s="26" t="s">
        <v>433</v>
      </c>
      <c r="C132" s="7">
        <v>2013.0</v>
      </c>
      <c r="D132" s="9" t="s">
        <v>5</v>
      </c>
      <c r="E132" s="9" t="s">
        <v>21</v>
      </c>
      <c r="F132" s="72">
        <v>4.99</v>
      </c>
    </row>
    <row r="133">
      <c r="A133" s="40" t="s">
        <v>3</v>
      </c>
      <c r="B133" s="26" t="s">
        <v>418</v>
      </c>
      <c r="C133" s="7">
        <v>2013.0</v>
      </c>
      <c r="D133" s="9" t="s">
        <v>5</v>
      </c>
      <c r="E133" s="9" t="s">
        <v>21</v>
      </c>
      <c r="F133" s="72">
        <v>6.12</v>
      </c>
    </row>
    <row r="134">
      <c r="A134" s="40" t="s">
        <v>4</v>
      </c>
      <c r="B134" s="26" t="s">
        <v>401</v>
      </c>
      <c r="C134" s="7">
        <v>2014.0</v>
      </c>
      <c r="D134" s="9" t="s">
        <v>5</v>
      </c>
      <c r="E134" s="9" t="s">
        <v>21</v>
      </c>
      <c r="F134" s="71">
        <v>2.84</v>
      </c>
    </row>
    <row r="135">
      <c r="A135" s="39" t="s">
        <v>5</v>
      </c>
      <c r="B135" s="26" t="s">
        <v>402</v>
      </c>
      <c r="C135" s="7">
        <v>2014.0</v>
      </c>
      <c r="D135" s="9" t="s">
        <v>5</v>
      </c>
      <c r="E135" s="9" t="s">
        <v>21</v>
      </c>
      <c r="F135" s="69">
        <v>2.09</v>
      </c>
    </row>
    <row r="136">
      <c r="A136" s="39" t="s">
        <v>6</v>
      </c>
      <c r="B136" s="26" t="s">
        <v>403</v>
      </c>
      <c r="C136" s="7">
        <v>2014.0</v>
      </c>
      <c r="D136" s="9" t="s">
        <v>5</v>
      </c>
      <c r="E136" s="9" t="s">
        <v>21</v>
      </c>
      <c r="F136" s="69">
        <v>2.64</v>
      </c>
    </row>
    <row r="137">
      <c r="A137" s="39" t="s">
        <v>7</v>
      </c>
      <c r="B137" s="26" t="s">
        <v>404</v>
      </c>
      <c r="C137" s="7">
        <v>2014.0</v>
      </c>
      <c r="D137" s="9" t="s">
        <v>5</v>
      </c>
      <c r="E137" s="9" t="s">
        <v>21</v>
      </c>
      <c r="F137" s="69">
        <v>7.04</v>
      </c>
    </row>
    <row r="138">
      <c r="A138" s="39" t="s">
        <v>8</v>
      </c>
      <c r="B138" s="26" t="s">
        <v>408</v>
      </c>
      <c r="C138" s="7">
        <v>2014.0</v>
      </c>
      <c r="D138" s="9" t="s">
        <v>5</v>
      </c>
      <c r="E138" s="9" t="s">
        <v>21</v>
      </c>
      <c r="F138" s="69">
        <v>2.12</v>
      </c>
    </row>
    <row r="139">
      <c r="A139" s="39" t="s">
        <v>9</v>
      </c>
      <c r="B139" s="26" t="s">
        <v>409</v>
      </c>
      <c r="C139" s="7">
        <v>2014.0</v>
      </c>
      <c r="D139" s="9" t="s">
        <v>5</v>
      </c>
      <c r="E139" s="9" t="s">
        <v>21</v>
      </c>
      <c r="F139" s="70">
        <v>4.17</v>
      </c>
    </row>
    <row r="140">
      <c r="A140" s="39" t="s">
        <v>10</v>
      </c>
      <c r="B140" s="26" t="s">
        <v>407</v>
      </c>
      <c r="C140" s="7">
        <v>2014.0</v>
      </c>
      <c r="D140" s="9" t="s">
        <v>5</v>
      </c>
      <c r="E140" s="9" t="s">
        <v>21</v>
      </c>
      <c r="F140" s="69">
        <v>15.64</v>
      </c>
    </row>
    <row r="141">
      <c r="A141" s="39" t="s">
        <v>11</v>
      </c>
      <c r="B141" s="26" t="s">
        <v>406</v>
      </c>
      <c r="C141" s="7">
        <v>2014.0</v>
      </c>
      <c r="D141" s="9" t="s">
        <v>5</v>
      </c>
      <c r="E141" s="9" t="s">
        <v>21</v>
      </c>
      <c r="F141" s="70">
        <v>2.84</v>
      </c>
    </row>
    <row r="142">
      <c r="A142" s="39" t="s">
        <v>12</v>
      </c>
      <c r="B142" s="26" t="s">
        <v>405</v>
      </c>
      <c r="C142" s="7">
        <v>2014.0</v>
      </c>
      <c r="D142" s="9" t="s">
        <v>5</v>
      </c>
      <c r="E142" s="9" t="s">
        <v>21</v>
      </c>
      <c r="F142" s="70">
        <v>1.61</v>
      </c>
    </row>
    <row r="143">
      <c r="A143" s="39">
        <v>10.0</v>
      </c>
      <c r="B143" s="26" t="s">
        <v>410</v>
      </c>
      <c r="C143" s="7">
        <v>2014.0</v>
      </c>
      <c r="D143" s="9" t="s">
        <v>5</v>
      </c>
      <c r="E143" s="9" t="s">
        <v>21</v>
      </c>
      <c r="F143" s="69">
        <v>3.32</v>
      </c>
    </row>
    <row r="144">
      <c r="A144" s="39">
        <v>11.0</v>
      </c>
      <c r="B144" s="26" t="s">
        <v>412</v>
      </c>
      <c r="C144" s="7">
        <v>2014.0</v>
      </c>
      <c r="D144" s="9" t="s">
        <v>5</v>
      </c>
      <c r="E144" s="9" t="s">
        <v>21</v>
      </c>
      <c r="F144" s="69">
        <v>6.77</v>
      </c>
    </row>
    <row r="145">
      <c r="A145" s="39">
        <v>12.0</v>
      </c>
      <c r="B145" s="26" t="s">
        <v>411</v>
      </c>
      <c r="C145" s="7">
        <v>2014.0</v>
      </c>
      <c r="D145" s="9" t="s">
        <v>5</v>
      </c>
      <c r="E145" s="9" t="s">
        <v>21</v>
      </c>
      <c r="F145" s="69">
        <v>14.42</v>
      </c>
    </row>
    <row r="146">
      <c r="A146" s="39">
        <v>13.0</v>
      </c>
      <c r="B146" s="26" t="s">
        <v>413</v>
      </c>
      <c r="C146" s="7">
        <v>2014.0</v>
      </c>
      <c r="D146" s="9" t="s">
        <v>5</v>
      </c>
      <c r="E146" s="9" t="s">
        <v>21</v>
      </c>
      <c r="F146" s="69">
        <v>8.7</v>
      </c>
    </row>
    <row r="147">
      <c r="A147" s="39">
        <v>14.0</v>
      </c>
      <c r="B147" s="26" t="s">
        <v>414</v>
      </c>
      <c r="C147" s="7">
        <v>2014.0</v>
      </c>
      <c r="D147" s="9" t="s">
        <v>5</v>
      </c>
      <c r="E147" s="9" t="s">
        <v>21</v>
      </c>
      <c r="F147" s="69">
        <v>3.72</v>
      </c>
    </row>
    <row r="148">
      <c r="A148" s="39">
        <v>15.0</v>
      </c>
      <c r="B148" s="26" t="s">
        <v>415</v>
      </c>
      <c r="C148" s="7">
        <v>2014.0</v>
      </c>
      <c r="D148" s="9" t="s">
        <v>5</v>
      </c>
      <c r="E148" s="9" t="s">
        <v>21</v>
      </c>
      <c r="F148" s="69">
        <v>3.58</v>
      </c>
    </row>
    <row r="149">
      <c r="A149" s="39">
        <v>16.0</v>
      </c>
      <c r="B149" s="26" t="s">
        <v>416</v>
      </c>
      <c r="C149" s="7">
        <v>2014.0</v>
      </c>
      <c r="D149" s="9" t="s">
        <v>5</v>
      </c>
      <c r="E149" s="9" t="s">
        <v>21</v>
      </c>
      <c r="F149" s="70">
        <v>8.75</v>
      </c>
    </row>
    <row r="150">
      <c r="A150" s="39">
        <v>17.0</v>
      </c>
      <c r="B150" s="26" t="s">
        <v>417</v>
      </c>
      <c r="C150" s="7">
        <v>2014.0</v>
      </c>
      <c r="D150" s="9" t="s">
        <v>5</v>
      </c>
      <c r="E150" s="9" t="s">
        <v>21</v>
      </c>
      <c r="F150" s="70">
        <v>5.29</v>
      </c>
    </row>
    <row r="151">
      <c r="A151" s="39">
        <v>18.0</v>
      </c>
      <c r="B151" s="26" t="s">
        <v>419</v>
      </c>
      <c r="C151" s="7">
        <v>2014.0</v>
      </c>
      <c r="D151" s="9" t="s">
        <v>5</v>
      </c>
      <c r="E151" s="9" t="s">
        <v>21</v>
      </c>
      <c r="F151" s="70">
        <v>5.33</v>
      </c>
    </row>
    <row r="152">
      <c r="A152" s="39">
        <v>19.0</v>
      </c>
      <c r="B152" s="26" t="s">
        <v>420</v>
      </c>
      <c r="C152" s="7">
        <v>2014.0</v>
      </c>
      <c r="D152" s="9" t="s">
        <v>5</v>
      </c>
      <c r="E152" s="9" t="s">
        <v>21</v>
      </c>
      <c r="F152" s="70">
        <v>1.75</v>
      </c>
    </row>
    <row r="153">
      <c r="A153" s="39">
        <v>20.0</v>
      </c>
      <c r="B153" s="26" t="s">
        <v>421</v>
      </c>
      <c r="C153" s="7">
        <v>2014.0</v>
      </c>
      <c r="D153" s="9" t="s">
        <v>5</v>
      </c>
      <c r="E153" s="9" t="s">
        <v>21</v>
      </c>
      <c r="F153" s="70">
        <v>14.1</v>
      </c>
    </row>
    <row r="154">
      <c r="A154" s="39">
        <v>21.0</v>
      </c>
      <c r="B154" s="26" t="s">
        <v>422</v>
      </c>
      <c r="C154" s="7">
        <v>2014.0</v>
      </c>
      <c r="D154" s="9" t="s">
        <v>5</v>
      </c>
      <c r="E154" s="9" t="s">
        <v>21</v>
      </c>
      <c r="F154" s="70">
        <v>8.85</v>
      </c>
    </row>
    <row r="155">
      <c r="A155" s="39">
        <v>22.0</v>
      </c>
      <c r="B155" s="26" t="s">
        <v>423</v>
      </c>
      <c r="C155" s="7">
        <v>2014.0</v>
      </c>
      <c r="D155" s="9" t="s">
        <v>5</v>
      </c>
      <c r="E155" s="9" t="s">
        <v>21</v>
      </c>
      <c r="F155" s="70">
        <v>4.97</v>
      </c>
    </row>
    <row r="156">
      <c r="A156" s="39">
        <v>23.0</v>
      </c>
      <c r="B156" s="26" t="s">
        <v>424</v>
      </c>
      <c r="C156" s="7">
        <v>2014.0</v>
      </c>
      <c r="D156" s="9" t="s">
        <v>5</v>
      </c>
      <c r="E156" s="9" t="s">
        <v>21</v>
      </c>
      <c r="F156" s="69">
        <v>4.11</v>
      </c>
    </row>
    <row r="157">
      <c r="A157" s="39">
        <v>24.0</v>
      </c>
      <c r="B157" s="26" t="s">
        <v>426</v>
      </c>
      <c r="C157" s="7">
        <v>2014.0</v>
      </c>
      <c r="D157" s="9" t="s">
        <v>5</v>
      </c>
      <c r="E157" s="9" t="s">
        <v>21</v>
      </c>
      <c r="F157" s="70">
        <v>6.7</v>
      </c>
    </row>
    <row r="158">
      <c r="A158" s="39">
        <v>25.0</v>
      </c>
      <c r="B158" s="26" t="s">
        <v>425</v>
      </c>
      <c r="C158" s="7">
        <v>2014.0</v>
      </c>
      <c r="D158" s="9" t="s">
        <v>5</v>
      </c>
      <c r="E158" s="9" t="s">
        <v>21</v>
      </c>
      <c r="F158" s="70">
        <v>4.35</v>
      </c>
    </row>
    <row r="159">
      <c r="A159" s="39">
        <v>26.0</v>
      </c>
      <c r="B159" s="26" t="s">
        <v>427</v>
      </c>
      <c r="C159" s="7">
        <v>2014.0</v>
      </c>
      <c r="D159" s="9" t="s">
        <v>5</v>
      </c>
      <c r="E159" s="9" t="s">
        <v>21</v>
      </c>
      <c r="F159" s="70">
        <v>2.37</v>
      </c>
    </row>
    <row r="160">
      <c r="A160" s="39">
        <v>27.0</v>
      </c>
      <c r="B160" s="26" t="s">
        <v>428</v>
      </c>
      <c r="C160" s="7">
        <v>2014.0</v>
      </c>
      <c r="D160" s="9" t="s">
        <v>5</v>
      </c>
      <c r="E160" s="9" t="s">
        <v>21</v>
      </c>
      <c r="F160" s="70">
        <v>5.79</v>
      </c>
    </row>
    <row r="161">
      <c r="A161" s="39">
        <v>28.0</v>
      </c>
      <c r="B161" s="26" t="s">
        <v>429</v>
      </c>
      <c r="C161" s="7">
        <v>2014.0</v>
      </c>
      <c r="D161" s="9" t="s">
        <v>5</v>
      </c>
      <c r="E161" s="9" t="s">
        <v>21</v>
      </c>
      <c r="F161" s="70">
        <v>3.17</v>
      </c>
    </row>
    <row r="162">
      <c r="A162" s="39">
        <v>29.0</v>
      </c>
      <c r="B162" s="26" t="s">
        <v>430</v>
      </c>
      <c r="C162" s="7">
        <v>2014.0</v>
      </c>
      <c r="D162" s="9" t="s">
        <v>5</v>
      </c>
      <c r="E162" s="9" t="s">
        <v>21</v>
      </c>
      <c r="F162" s="70">
        <v>4.23</v>
      </c>
    </row>
    <row r="163">
      <c r="A163" s="39">
        <v>30.0</v>
      </c>
      <c r="B163" s="26" t="s">
        <v>431</v>
      </c>
      <c r="C163" s="7">
        <v>2014.0</v>
      </c>
      <c r="D163" s="9" t="s">
        <v>5</v>
      </c>
      <c r="E163" s="9" t="s">
        <v>21</v>
      </c>
      <c r="F163" s="69">
        <v>9.92</v>
      </c>
    </row>
    <row r="164">
      <c r="A164" s="39">
        <v>31.0</v>
      </c>
      <c r="B164" s="26" t="s">
        <v>432</v>
      </c>
      <c r="C164" s="7">
        <v>2014.0</v>
      </c>
      <c r="D164" s="9" t="s">
        <v>5</v>
      </c>
      <c r="E164" s="9" t="s">
        <v>21</v>
      </c>
      <c r="F164" s="69">
        <v>7.85</v>
      </c>
    </row>
    <row r="165">
      <c r="A165" s="39">
        <v>32.0</v>
      </c>
      <c r="B165" s="26" t="s">
        <v>433</v>
      </c>
      <c r="C165" s="7">
        <v>2014.0</v>
      </c>
      <c r="D165" s="9" t="s">
        <v>5</v>
      </c>
      <c r="E165" s="9" t="s">
        <v>21</v>
      </c>
      <c r="F165" s="69">
        <v>4.75</v>
      </c>
    </row>
    <row r="166">
      <c r="A166" s="40" t="s">
        <v>3</v>
      </c>
      <c r="B166" s="26" t="s">
        <v>418</v>
      </c>
      <c r="C166" s="7">
        <v>2014.0</v>
      </c>
      <c r="D166" s="9" t="s">
        <v>5</v>
      </c>
      <c r="E166" s="9" t="s">
        <v>21</v>
      </c>
      <c r="F166" s="69">
        <v>5.82</v>
      </c>
    </row>
    <row r="167">
      <c r="A167" s="40" t="s">
        <v>4</v>
      </c>
      <c r="B167" s="26" t="s">
        <v>401</v>
      </c>
      <c r="C167" s="7">
        <v>2015.0</v>
      </c>
      <c r="D167" s="9" t="s">
        <v>5</v>
      </c>
      <c r="E167" s="9" t="s">
        <v>21</v>
      </c>
      <c r="F167" s="71">
        <v>2.71</v>
      </c>
      <c r="G167" s="71"/>
    </row>
    <row r="168">
      <c r="A168" s="39" t="s">
        <v>5</v>
      </c>
      <c r="B168" s="26" t="s">
        <v>402</v>
      </c>
      <c r="C168" s="7">
        <v>2015.0</v>
      </c>
      <c r="D168" s="9" t="s">
        <v>5</v>
      </c>
      <c r="E168" s="9" t="s">
        <v>21</v>
      </c>
      <c r="F168" s="71">
        <v>1.95</v>
      </c>
      <c r="G168" s="69"/>
    </row>
    <row r="169">
      <c r="A169" s="39" t="s">
        <v>6</v>
      </c>
      <c r="B169" s="26" t="s">
        <v>403</v>
      </c>
      <c r="C169" s="7">
        <v>2015.0</v>
      </c>
      <c r="D169" s="9" t="s">
        <v>5</v>
      </c>
      <c r="E169" s="9" t="s">
        <v>21</v>
      </c>
      <c r="F169" s="71">
        <v>2.49</v>
      </c>
      <c r="G169" s="69"/>
    </row>
    <row r="170">
      <c r="A170" s="39" t="s">
        <v>7</v>
      </c>
      <c r="B170" s="26" t="s">
        <v>404</v>
      </c>
      <c r="C170" s="7">
        <v>2015.0</v>
      </c>
      <c r="D170" s="9" t="s">
        <v>5</v>
      </c>
      <c r="E170" s="9" t="s">
        <v>21</v>
      </c>
      <c r="F170" s="69">
        <v>6.68</v>
      </c>
      <c r="G170" s="69"/>
    </row>
    <row r="171">
      <c r="A171" s="39" t="s">
        <v>8</v>
      </c>
      <c r="B171" s="26" t="s">
        <v>408</v>
      </c>
      <c r="C171" s="7">
        <v>2015.0</v>
      </c>
      <c r="D171" s="9" t="s">
        <v>5</v>
      </c>
      <c r="E171" s="9" t="s">
        <v>21</v>
      </c>
      <c r="F171" s="69">
        <v>1.98</v>
      </c>
      <c r="G171" s="69"/>
    </row>
    <row r="172">
      <c r="A172" s="39" t="s">
        <v>9</v>
      </c>
      <c r="B172" s="26" t="s">
        <v>409</v>
      </c>
      <c r="C172" s="7">
        <v>2015.0</v>
      </c>
      <c r="D172" s="9" t="s">
        <v>5</v>
      </c>
      <c r="E172" s="9" t="s">
        <v>21</v>
      </c>
      <c r="F172" s="70">
        <v>3.91</v>
      </c>
      <c r="G172" s="70"/>
    </row>
    <row r="173">
      <c r="A173" s="39" t="s">
        <v>10</v>
      </c>
      <c r="B173" s="26" t="s">
        <v>407</v>
      </c>
      <c r="C173" s="7">
        <v>2015.0</v>
      </c>
      <c r="D173" s="9" t="s">
        <v>5</v>
      </c>
      <c r="E173" s="9" t="s">
        <v>21</v>
      </c>
      <c r="F173" s="69">
        <v>14.99</v>
      </c>
      <c r="G173" s="69"/>
    </row>
    <row r="174">
      <c r="A174" s="39" t="s">
        <v>11</v>
      </c>
      <c r="B174" s="26" t="s">
        <v>406</v>
      </c>
      <c r="C174" s="7">
        <v>2015.0</v>
      </c>
      <c r="D174" s="9" t="s">
        <v>5</v>
      </c>
      <c r="E174" s="9" t="s">
        <v>21</v>
      </c>
      <c r="F174" s="70">
        <v>2.62</v>
      </c>
      <c r="G174" s="70"/>
    </row>
    <row r="175">
      <c r="A175" s="39" t="s">
        <v>12</v>
      </c>
      <c r="B175" s="26" t="s">
        <v>405</v>
      </c>
      <c r="C175" s="7">
        <v>2015.0</v>
      </c>
      <c r="D175" s="9" t="s">
        <v>5</v>
      </c>
      <c r="E175" s="9" t="s">
        <v>21</v>
      </c>
      <c r="F175" s="70">
        <v>1.48</v>
      </c>
      <c r="G175" s="70"/>
    </row>
    <row r="176">
      <c r="A176" s="39">
        <v>10.0</v>
      </c>
      <c r="B176" s="26" t="s">
        <v>410</v>
      </c>
      <c r="C176" s="7">
        <v>2015.0</v>
      </c>
      <c r="D176" s="9" t="s">
        <v>5</v>
      </c>
      <c r="E176" s="9" t="s">
        <v>21</v>
      </c>
      <c r="F176" s="69">
        <v>3.18</v>
      </c>
      <c r="G176" s="69"/>
    </row>
    <row r="177">
      <c r="A177" s="39">
        <v>11.0</v>
      </c>
      <c r="B177" s="26" t="s">
        <v>412</v>
      </c>
      <c r="C177" s="7">
        <v>2015.0</v>
      </c>
      <c r="D177" s="9" t="s">
        <v>5</v>
      </c>
      <c r="E177" s="9" t="s">
        <v>21</v>
      </c>
      <c r="F177" s="69">
        <v>6.39</v>
      </c>
      <c r="G177" s="69"/>
    </row>
    <row r="178">
      <c r="A178" s="39">
        <v>12.0</v>
      </c>
      <c r="B178" s="26" t="s">
        <v>411</v>
      </c>
      <c r="C178" s="7">
        <v>2015.0</v>
      </c>
      <c r="D178" s="9" t="s">
        <v>5</v>
      </c>
      <c r="E178" s="9" t="s">
        <v>21</v>
      </c>
      <c r="F178" s="69">
        <v>13.76</v>
      </c>
      <c r="G178" s="69"/>
    </row>
    <row r="179">
      <c r="A179" s="39">
        <v>13.0</v>
      </c>
      <c r="B179" s="26" t="s">
        <v>413</v>
      </c>
      <c r="C179" s="7">
        <v>2015.0</v>
      </c>
      <c r="D179" s="9" t="s">
        <v>5</v>
      </c>
      <c r="E179" s="9" t="s">
        <v>21</v>
      </c>
      <c r="F179" s="69">
        <v>8.26</v>
      </c>
      <c r="G179" s="69"/>
    </row>
    <row r="180">
      <c r="A180" s="39">
        <v>14.0</v>
      </c>
      <c r="B180" s="26" t="s">
        <v>414</v>
      </c>
      <c r="C180" s="7">
        <v>2015.0</v>
      </c>
      <c r="D180" s="9" t="s">
        <v>5</v>
      </c>
      <c r="E180" s="9" t="s">
        <v>21</v>
      </c>
      <c r="F180" s="69">
        <v>3.54</v>
      </c>
      <c r="G180" s="69"/>
    </row>
    <row r="181">
      <c r="A181" s="39">
        <v>15.0</v>
      </c>
      <c r="B181" s="26" t="s">
        <v>415</v>
      </c>
      <c r="C181" s="7">
        <v>2015.0</v>
      </c>
      <c r="D181" s="9" t="s">
        <v>5</v>
      </c>
      <c r="E181" s="9" t="s">
        <v>21</v>
      </c>
      <c r="F181" s="69">
        <v>3.36</v>
      </c>
      <c r="G181" s="69"/>
    </row>
    <row r="182">
      <c r="A182" s="39">
        <v>16.0</v>
      </c>
      <c r="B182" s="26" t="s">
        <v>416</v>
      </c>
      <c r="C182" s="7">
        <v>2015.0</v>
      </c>
      <c r="D182" s="9" t="s">
        <v>5</v>
      </c>
      <c r="E182" s="9" t="s">
        <v>21</v>
      </c>
      <c r="F182" s="70">
        <v>8.34</v>
      </c>
      <c r="G182" s="70"/>
    </row>
    <row r="183">
      <c r="A183" s="39">
        <v>17.0</v>
      </c>
      <c r="B183" s="26" t="s">
        <v>417</v>
      </c>
      <c r="C183" s="7">
        <v>2015.0</v>
      </c>
      <c r="D183" s="9" t="s">
        <v>5</v>
      </c>
      <c r="E183" s="9" t="s">
        <v>21</v>
      </c>
      <c r="F183" s="70">
        <v>4.98</v>
      </c>
      <c r="G183" s="70"/>
    </row>
    <row r="184">
      <c r="A184" s="39">
        <v>18.0</v>
      </c>
      <c r="B184" s="26" t="s">
        <v>419</v>
      </c>
      <c r="C184" s="7">
        <v>2015.0</v>
      </c>
      <c r="D184" s="9" t="s">
        <v>5</v>
      </c>
      <c r="E184" s="9" t="s">
        <v>21</v>
      </c>
      <c r="F184" s="70">
        <v>5.04</v>
      </c>
      <c r="G184" s="70"/>
    </row>
    <row r="185">
      <c r="A185" s="39">
        <v>19.0</v>
      </c>
      <c r="B185" s="26" t="s">
        <v>420</v>
      </c>
      <c r="C185" s="7">
        <v>2015.0</v>
      </c>
      <c r="D185" s="9" t="s">
        <v>5</v>
      </c>
      <c r="E185" s="9" t="s">
        <v>21</v>
      </c>
      <c r="F185" s="70">
        <v>1.63</v>
      </c>
      <c r="G185" s="70"/>
    </row>
    <row r="186">
      <c r="A186" s="39">
        <v>20.0</v>
      </c>
      <c r="B186" s="26" t="s">
        <v>421</v>
      </c>
      <c r="C186" s="7">
        <v>2015.0</v>
      </c>
      <c r="D186" s="9" t="s">
        <v>5</v>
      </c>
      <c r="E186" s="9" t="s">
        <v>21</v>
      </c>
      <c r="F186" s="70">
        <v>13.44</v>
      </c>
      <c r="G186" s="70"/>
    </row>
    <row r="187">
      <c r="A187" s="39">
        <v>21.0</v>
      </c>
      <c r="B187" s="26" t="s">
        <v>422</v>
      </c>
      <c r="C187" s="7">
        <v>2015.0</v>
      </c>
      <c r="D187" s="9" t="s">
        <v>5</v>
      </c>
      <c r="E187" s="9" t="s">
        <v>21</v>
      </c>
      <c r="F187" s="70">
        <v>8.41</v>
      </c>
      <c r="G187" s="70"/>
    </row>
    <row r="188">
      <c r="A188" s="39">
        <v>22.0</v>
      </c>
      <c r="B188" s="26" t="s">
        <v>423</v>
      </c>
      <c r="C188" s="7">
        <v>2015.0</v>
      </c>
      <c r="D188" s="9" t="s">
        <v>5</v>
      </c>
      <c r="E188" s="9" t="s">
        <v>21</v>
      </c>
      <c r="F188" s="70">
        <v>4.6</v>
      </c>
      <c r="G188" s="70"/>
    </row>
    <row r="189">
      <c r="A189" s="39">
        <v>23.0</v>
      </c>
      <c r="B189" s="26" t="s">
        <v>424</v>
      </c>
      <c r="C189" s="7">
        <v>2015.0</v>
      </c>
      <c r="D189" s="9" t="s">
        <v>5</v>
      </c>
      <c r="E189" s="9" t="s">
        <v>21</v>
      </c>
      <c r="F189" s="69">
        <v>3.91</v>
      </c>
      <c r="G189" s="69"/>
    </row>
    <row r="190">
      <c r="A190" s="39">
        <v>24.0</v>
      </c>
      <c r="B190" s="26" t="s">
        <v>426</v>
      </c>
      <c r="C190" s="7">
        <v>2015.0</v>
      </c>
      <c r="D190" s="9" t="s">
        <v>5</v>
      </c>
      <c r="E190" s="9" t="s">
        <v>21</v>
      </c>
      <c r="F190" s="70">
        <v>6.35</v>
      </c>
      <c r="G190" s="70"/>
    </row>
    <row r="191">
      <c r="A191" s="39">
        <v>25.0</v>
      </c>
      <c r="B191" s="26" t="s">
        <v>425</v>
      </c>
      <c r="C191" s="7">
        <v>2015.0</v>
      </c>
      <c r="D191" s="9" t="s">
        <v>5</v>
      </c>
      <c r="E191" s="9" t="s">
        <v>21</v>
      </c>
      <c r="F191" s="70">
        <v>4.17</v>
      </c>
      <c r="G191" s="70"/>
    </row>
    <row r="192">
      <c r="A192" s="39">
        <v>26.0</v>
      </c>
      <c r="B192" s="26" t="s">
        <v>427</v>
      </c>
      <c r="C192" s="7">
        <v>2015.0</v>
      </c>
      <c r="D192" s="9" t="s">
        <v>5</v>
      </c>
      <c r="E192" s="9" t="s">
        <v>21</v>
      </c>
      <c r="F192" s="70">
        <v>2.19</v>
      </c>
      <c r="G192" s="70"/>
    </row>
    <row r="193">
      <c r="A193" s="39">
        <v>27.0</v>
      </c>
      <c r="B193" s="26" t="s">
        <v>428</v>
      </c>
      <c r="C193" s="7">
        <v>2015.0</v>
      </c>
      <c r="D193" s="9" t="s">
        <v>5</v>
      </c>
      <c r="E193" s="9" t="s">
        <v>21</v>
      </c>
      <c r="F193" s="70">
        <v>5.39</v>
      </c>
      <c r="G193" s="70"/>
    </row>
    <row r="194">
      <c r="A194" s="39">
        <v>28.0</v>
      </c>
      <c r="B194" s="26" t="s">
        <v>429</v>
      </c>
      <c r="C194" s="7">
        <v>2015.0</v>
      </c>
      <c r="D194" s="9" t="s">
        <v>5</v>
      </c>
      <c r="E194" s="9" t="s">
        <v>21</v>
      </c>
      <c r="F194" s="70">
        <v>3.04</v>
      </c>
      <c r="G194" s="70"/>
    </row>
    <row r="195">
      <c r="A195" s="39">
        <v>29.0</v>
      </c>
      <c r="B195" s="26" t="s">
        <v>430</v>
      </c>
      <c r="C195" s="7">
        <v>2015.0</v>
      </c>
      <c r="D195" s="9" t="s">
        <v>5</v>
      </c>
      <c r="E195" s="9" t="s">
        <v>21</v>
      </c>
      <c r="F195" s="70">
        <v>3.97</v>
      </c>
      <c r="G195" s="70"/>
    </row>
    <row r="196">
      <c r="A196" s="39">
        <v>30.0</v>
      </c>
      <c r="B196" s="26" t="s">
        <v>431</v>
      </c>
      <c r="C196" s="7">
        <v>2015.0</v>
      </c>
      <c r="D196" s="9" t="s">
        <v>5</v>
      </c>
      <c r="E196" s="9" t="s">
        <v>21</v>
      </c>
      <c r="F196" s="69">
        <v>9.5</v>
      </c>
      <c r="G196" s="69"/>
    </row>
    <row r="197">
      <c r="A197" s="39">
        <v>31.0</v>
      </c>
      <c r="B197" s="26" t="s">
        <v>432</v>
      </c>
      <c r="C197" s="7">
        <v>2015.0</v>
      </c>
      <c r="D197" s="9" t="s">
        <v>5</v>
      </c>
      <c r="E197" s="9" t="s">
        <v>21</v>
      </c>
      <c r="F197" s="69">
        <v>7.46</v>
      </c>
      <c r="G197" s="69"/>
    </row>
    <row r="198">
      <c r="A198" s="39">
        <v>32.0</v>
      </c>
      <c r="B198" s="26" t="s">
        <v>433</v>
      </c>
      <c r="C198" s="7">
        <v>2015.0</v>
      </c>
      <c r="D198" s="9" t="s">
        <v>5</v>
      </c>
      <c r="E198" s="9" t="s">
        <v>21</v>
      </c>
      <c r="F198" s="69">
        <v>4.52</v>
      </c>
      <c r="G198" s="69"/>
    </row>
    <row r="199">
      <c r="A199" s="40" t="s">
        <v>3</v>
      </c>
      <c r="B199" s="26" t="s">
        <v>418</v>
      </c>
      <c r="C199" s="7">
        <v>2015.0</v>
      </c>
      <c r="D199" s="9" t="s">
        <v>5</v>
      </c>
      <c r="E199" s="9" t="s">
        <v>21</v>
      </c>
      <c r="F199" s="69">
        <v>5.52</v>
      </c>
      <c r="G199" s="69"/>
    </row>
    <row r="200">
      <c r="A200" s="40" t="s">
        <v>4</v>
      </c>
      <c r="B200" s="26" t="s">
        <v>401</v>
      </c>
      <c r="C200" s="7">
        <v>2016.0</v>
      </c>
      <c r="D200" s="9" t="s">
        <v>5</v>
      </c>
      <c r="E200" s="9" t="s">
        <v>21</v>
      </c>
      <c r="F200" s="36">
        <v>2.6</v>
      </c>
    </row>
    <row r="201">
      <c r="A201" s="39" t="s">
        <v>5</v>
      </c>
      <c r="B201" s="26" t="s">
        <v>402</v>
      </c>
      <c r="C201" s="7">
        <v>2016.0</v>
      </c>
      <c r="D201" s="9" t="s">
        <v>5</v>
      </c>
      <c r="E201" s="9" t="s">
        <v>21</v>
      </c>
      <c r="F201" s="36">
        <v>1.93</v>
      </c>
    </row>
    <row r="202">
      <c r="A202" s="39" t="s">
        <v>6</v>
      </c>
      <c r="B202" s="26" t="s">
        <v>403</v>
      </c>
      <c r="C202" s="7">
        <v>2016.0</v>
      </c>
      <c r="D202" s="7" t="s">
        <v>5</v>
      </c>
      <c r="E202" s="7" t="s">
        <v>21</v>
      </c>
      <c r="F202" s="36">
        <v>2.45</v>
      </c>
    </row>
    <row r="203">
      <c r="A203" s="39" t="s">
        <v>7</v>
      </c>
      <c r="B203" s="26" t="s">
        <v>404</v>
      </c>
      <c r="C203" s="7">
        <v>2016.0</v>
      </c>
      <c r="D203" s="7" t="s">
        <v>5</v>
      </c>
      <c r="E203" s="7" t="s">
        <v>21</v>
      </c>
      <c r="F203" s="36">
        <v>6.52</v>
      </c>
    </row>
    <row r="204">
      <c r="A204" s="39" t="s">
        <v>8</v>
      </c>
      <c r="B204" s="26" t="s">
        <v>408</v>
      </c>
      <c r="C204" s="7">
        <v>2016.0</v>
      </c>
      <c r="D204" s="7" t="s">
        <v>5</v>
      </c>
      <c r="E204" s="7" t="s">
        <v>21</v>
      </c>
      <c r="F204" s="36">
        <v>1.92</v>
      </c>
    </row>
    <row r="205">
      <c r="A205" s="39" t="s">
        <v>9</v>
      </c>
      <c r="B205" s="26" t="s">
        <v>409</v>
      </c>
      <c r="C205" s="7">
        <v>2016.0</v>
      </c>
      <c r="D205" s="7" t="s">
        <v>5</v>
      </c>
      <c r="E205" s="7" t="s">
        <v>21</v>
      </c>
      <c r="F205" s="36">
        <v>3.8</v>
      </c>
    </row>
    <row r="206">
      <c r="A206" s="39" t="s">
        <v>10</v>
      </c>
      <c r="B206" s="26" t="s">
        <v>407</v>
      </c>
      <c r="C206" s="7">
        <v>2016.0</v>
      </c>
      <c r="D206" s="7" t="s">
        <v>5</v>
      </c>
      <c r="E206" s="7" t="s">
        <v>21</v>
      </c>
      <c r="F206" s="36">
        <v>14.74</v>
      </c>
    </row>
    <row r="207">
      <c r="A207" s="39" t="s">
        <v>11</v>
      </c>
      <c r="B207" s="26" t="s">
        <v>406</v>
      </c>
      <c r="C207" s="7">
        <v>2016.0</v>
      </c>
      <c r="D207" s="7" t="s">
        <v>5</v>
      </c>
      <c r="E207" s="7" t="s">
        <v>21</v>
      </c>
      <c r="F207" s="36">
        <v>2.62</v>
      </c>
    </row>
    <row r="208">
      <c r="A208" s="39" t="s">
        <v>12</v>
      </c>
      <c r="B208" s="26" t="s">
        <v>405</v>
      </c>
      <c r="C208" s="7">
        <v>2016.0</v>
      </c>
      <c r="D208" s="7" t="s">
        <v>5</v>
      </c>
      <c r="E208" s="7" t="s">
        <v>21</v>
      </c>
      <c r="F208" s="36">
        <v>1.47</v>
      </c>
    </row>
    <row r="209">
      <c r="A209" s="43">
        <v>10.0</v>
      </c>
      <c r="B209" s="26" t="s">
        <v>410</v>
      </c>
      <c r="C209" s="7">
        <v>2016.0</v>
      </c>
      <c r="D209" s="7" t="s">
        <v>5</v>
      </c>
      <c r="E209" s="7" t="s">
        <v>21</v>
      </c>
      <c r="F209" s="36">
        <v>3.1</v>
      </c>
    </row>
    <row r="210">
      <c r="A210" s="43">
        <v>11.0</v>
      </c>
      <c r="B210" s="26" t="s">
        <v>412</v>
      </c>
      <c r="C210" s="7">
        <v>2016.0</v>
      </c>
      <c r="D210" s="7" t="s">
        <v>5</v>
      </c>
      <c r="E210" s="7" t="s">
        <v>21</v>
      </c>
      <c r="F210" s="36">
        <v>6.17</v>
      </c>
    </row>
    <row r="211">
      <c r="A211" s="43">
        <v>12.0</v>
      </c>
      <c r="B211" s="26" t="s">
        <v>411</v>
      </c>
      <c r="C211" s="7">
        <v>2016.0</v>
      </c>
      <c r="D211" s="7" t="s">
        <v>5</v>
      </c>
      <c r="E211" s="7" t="s">
        <v>21</v>
      </c>
      <c r="F211" s="36">
        <v>13.51</v>
      </c>
    </row>
    <row r="212">
      <c r="A212" s="43">
        <v>13.0</v>
      </c>
      <c r="B212" s="26" t="s">
        <v>413</v>
      </c>
      <c r="C212" s="7">
        <v>2016.0</v>
      </c>
      <c r="D212" s="7" t="s">
        <v>5</v>
      </c>
      <c r="E212" s="7" t="s">
        <v>21</v>
      </c>
      <c r="F212" s="36">
        <v>7.93</v>
      </c>
    </row>
    <row r="213">
      <c r="A213" s="43">
        <v>14.0</v>
      </c>
      <c r="B213" s="26" t="s">
        <v>414</v>
      </c>
      <c r="C213" s="7">
        <v>2016.0</v>
      </c>
      <c r="D213" s="7" t="s">
        <v>5</v>
      </c>
      <c r="E213" s="7" t="s">
        <v>21</v>
      </c>
      <c r="F213" s="36">
        <v>3.41</v>
      </c>
    </row>
    <row r="214">
      <c r="A214" s="43">
        <v>15.0</v>
      </c>
      <c r="B214" s="26" t="s">
        <v>415</v>
      </c>
      <c r="C214" s="7">
        <v>2016.0</v>
      </c>
      <c r="D214" s="7" t="s">
        <v>5</v>
      </c>
      <c r="E214" s="7" t="s">
        <v>21</v>
      </c>
      <c r="F214" s="36">
        <v>3.27</v>
      </c>
    </row>
    <row r="215">
      <c r="A215" s="43">
        <v>16.0</v>
      </c>
      <c r="B215" s="26" t="s">
        <v>416</v>
      </c>
      <c r="C215" s="7">
        <v>2016.0</v>
      </c>
      <c r="D215" s="7" t="s">
        <v>5</v>
      </c>
      <c r="E215" s="7" t="s">
        <v>21</v>
      </c>
      <c r="F215" s="36">
        <v>8.09</v>
      </c>
    </row>
    <row r="216">
      <c r="A216" s="43">
        <v>17.0</v>
      </c>
      <c r="B216" s="26" t="s">
        <v>417</v>
      </c>
      <c r="C216" s="7">
        <v>2016.0</v>
      </c>
      <c r="D216" s="7" t="s">
        <v>5</v>
      </c>
      <c r="E216" s="7" t="s">
        <v>21</v>
      </c>
      <c r="F216" s="36">
        <v>4.87</v>
      </c>
    </row>
    <row r="217">
      <c r="A217" s="43">
        <v>18.0</v>
      </c>
      <c r="B217" s="26" t="s">
        <v>419</v>
      </c>
      <c r="C217" s="7">
        <v>2016.0</v>
      </c>
      <c r="D217" s="7" t="s">
        <v>5</v>
      </c>
      <c r="E217" s="7" t="s">
        <v>21</v>
      </c>
      <c r="F217" s="36">
        <v>4.93</v>
      </c>
    </row>
    <row r="218">
      <c r="A218" s="43">
        <v>19.0</v>
      </c>
      <c r="B218" s="26" t="s">
        <v>420</v>
      </c>
      <c r="C218" s="7">
        <v>2016.0</v>
      </c>
      <c r="D218" s="7" t="s">
        <v>5</v>
      </c>
      <c r="E218" s="7" t="s">
        <v>21</v>
      </c>
      <c r="F218" s="36">
        <v>1.6</v>
      </c>
    </row>
    <row r="219">
      <c r="A219" s="43">
        <v>20.0</v>
      </c>
      <c r="B219" s="26" t="s">
        <v>421</v>
      </c>
      <c r="C219" s="7">
        <v>2016.0</v>
      </c>
      <c r="D219" s="7" t="s">
        <v>5</v>
      </c>
      <c r="E219" s="7" t="s">
        <v>21</v>
      </c>
      <c r="F219" s="36">
        <v>13.13</v>
      </c>
    </row>
    <row r="220">
      <c r="A220" s="43">
        <v>21.0</v>
      </c>
      <c r="B220" s="26" t="s">
        <v>422</v>
      </c>
      <c r="C220" s="7">
        <v>2016.0</v>
      </c>
      <c r="D220" s="7" t="s">
        <v>5</v>
      </c>
      <c r="E220" s="7" t="s">
        <v>21</v>
      </c>
      <c r="F220" s="36">
        <v>8.13</v>
      </c>
    </row>
    <row r="221">
      <c r="A221" s="43">
        <v>22.0</v>
      </c>
      <c r="B221" s="26" t="s">
        <v>423</v>
      </c>
      <c r="C221" s="7">
        <v>2016.0</v>
      </c>
      <c r="D221" s="7" t="s">
        <v>5</v>
      </c>
      <c r="E221" s="7" t="s">
        <v>21</v>
      </c>
      <c r="F221" s="36">
        <v>4.38</v>
      </c>
    </row>
    <row r="222">
      <c r="A222" s="43">
        <v>23.0</v>
      </c>
      <c r="B222" s="26" t="s">
        <v>424</v>
      </c>
      <c r="C222" s="7">
        <v>2016.0</v>
      </c>
      <c r="D222" s="7" t="s">
        <v>5</v>
      </c>
      <c r="E222" s="7" t="s">
        <v>21</v>
      </c>
      <c r="F222" s="36">
        <v>3.74</v>
      </c>
    </row>
    <row r="223">
      <c r="A223" s="43">
        <v>24.0</v>
      </c>
      <c r="B223" s="26" t="s">
        <v>426</v>
      </c>
      <c r="C223" s="7">
        <v>2016.0</v>
      </c>
      <c r="D223" s="7" t="s">
        <v>5</v>
      </c>
      <c r="E223" s="7" t="s">
        <v>21</v>
      </c>
      <c r="F223" s="36">
        <v>6.09</v>
      </c>
    </row>
    <row r="224">
      <c r="A224" s="43">
        <v>25.0</v>
      </c>
      <c r="B224" s="26" t="s">
        <v>425</v>
      </c>
      <c r="C224" s="7">
        <v>2016.0</v>
      </c>
      <c r="D224" s="7" t="s">
        <v>5</v>
      </c>
      <c r="E224" s="7" t="s">
        <v>21</v>
      </c>
      <c r="F224" s="36">
        <v>4.05</v>
      </c>
    </row>
    <row r="225">
      <c r="A225" s="43">
        <v>26.0</v>
      </c>
      <c r="B225" s="26" t="s">
        <v>427</v>
      </c>
      <c r="C225" s="7">
        <v>2016.0</v>
      </c>
      <c r="D225" s="7" t="s">
        <v>5</v>
      </c>
      <c r="E225" s="7" t="s">
        <v>21</v>
      </c>
      <c r="F225" s="36">
        <v>2.15</v>
      </c>
    </row>
    <row r="226">
      <c r="A226" s="43">
        <v>27.0</v>
      </c>
      <c r="B226" s="26" t="s">
        <v>428</v>
      </c>
      <c r="C226" s="7">
        <v>2016.0</v>
      </c>
      <c r="D226" s="7" t="s">
        <v>5</v>
      </c>
      <c r="E226" s="7" t="s">
        <v>21</v>
      </c>
      <c r="F226" s="36">
        <v>5.33</v>
      </c>
    </row>
    <row r="227">
      <c r="A227" s="43">
        <v>28.0</v>
      </c>
      <c r="B227" s="26" t="s">
        <v>429</v>
      </c>
      <c r="C227" s="7">
        <v>2016.0</v>
      </c>
      <c r="D227" s="7" t="s">
        <v>5</v>
      </c>
      <c r="E227" s="7" t="s">
        <v>21</v>
      </c>
      <c r="F227" s="36">
        <v>2.95</v>
      </c>
    </row>
    <row r="228">
      <c r="A228" s="43">
        <v>29.0</v>
      </c>
      <c r="B228" s="26" t="s">
        <v>430</v>
      </c>
      <c r="C228" s="7">
        <v>2016.0</v>
      </c>
      <c r="D228" s="7" t="s">
        <v>5</v>
      </c>
      <c r="E228" s="7" t="s">
        <v>21</v>
      </c>
      <c r="F228" s="36">
        <v>3.85</v>
      </c>
    </row>
    <row r="229">
      <c r="A229" s="43">
        <v>30.0</v>
      </c>
      <c r="B229" s="26" t="s">
        <v>431</v>
      </c>
      <c r="C229" s="7">
        <v>2016.0</v>
      </c>
      <c r="D229" s="7" t="s">
        <v>5</v>
      </c>
      <c r="E229" s="7" t="s">
        <v>21</v>
      </c>
      <c r="F229" s="36">
        <v>9.31</v>
      </c>
    </row>
    <row r="230">
      <c r="A230" s="43">
        <v>31.0</v>
      </c>
      <c r="B230" s="26" t="s">
        <v>432</v>
      </c>
      <c r="C230" s="7">
        <v>2016.0</v>
      </c>
      <c r="D230" s="7" t="s">
        <v>5</v>
      </c>
      <c r="E230" s="7" t="s">
        <v>21</v>
      </c>
      <c r="F230" s="36">
        <v>7.16</v>
      </c>
    </row>
    <row r="231">
      <c r="A231" s="43">
        <v>32.0</v>
      </c>
      <c r="B231" s="26" t="s">
        <v>433</v>
      </c>
      <c r="C231" s="7">
        <v>2016.0</v>
      </c>
      <c r="D231" s="7" t="s">
        <v>5</v>
      </c>
      <c r="E231" s="7" t="s">
        <v>21</v>
      </c>
      <c r="F231" s="36">
        <v>4.37</v>
      </c>
    </row>
    <row r="232">
      <c r="A232" s="40" t="s">
        <v>3</v>
      </c>
      <c r="B232" s="26" t="s">
        <v>418</v>
      </c>
      <c r="C232" s="7">
        <v>2016.0</v>
      </c>
      <c r="D232" s="7" t="s">
        <v>5</v>
      </c>
      <c r="E232" s="7" t="s">
        <v>21</v>
      </c>
      <c r="F232" s="7">
        <v>5.37</v>
      </c>
    </row>
    <row r="233">
      <c r="A233" s="40" t="s">
        <v>4</v>
      </c>
      <c r="B233" s="26" t="s">
        <v>401</v>
      </c>
      <c r="C233" s="7">
        <v>2017.0</v>
      </c>
      <c r="D233" s="9" t="s">
        <v>5</v>
      </c>
      <c r="E233" s="9" t="s">
        <v>21</v>
      </c>
      <c r="F233" s="36">
        <v>2.48</v>
      </c>
    </row>
    <row r="234">
      <c r="A234" s="39" t="s">
        <v>5</v>
      </c>
      <c r="B234" s="26" t="s">
        <v>402</v>
      </c>
      <c r="C234" s="7">
        <v>2017.0</v>
      </c>
      <c r="D234" s="9" t="s">
        <v>5</v>
      </c>
      <c r="E234" s="9" t="s">
        <v>21</v>
      </c>
      <c r="F234" s="36">
        <v>1.9</v>
      </c>
    </row>
    <row r="235">
      <c r="A235" s="39" t="s">
        <v>6</v>
      </c>
      <c r="B235" s="26" t="s">
        <v>403</v>
      </c>
      <c r="C235" s="7">
        <v>2017.0</v>
      </c>
      <c r="D235" s="7" t="s">
        <v>5</v>
      </c>
      <c r="E235" s="7" t="s">
        <v>21</v>
      </c>
      <c r="F235" s="36">
        <v>2.42</v>
      </c>
    </row>
    <row r="236">
      <c r="A236" s="39" t="s">
        <v>7</v>
      </c>
      <c r="B236" s="26" t="s">
        <v>404</v>
      </c>
      <c r="C236" s="7">
        <v>2017.0</v>
      </c>
      <c r="D236" s="7" t="s">
        <v>5</v>
      </c>
      <c r="E236" s="7" t="s">
        <v>21</v>
      </c>
      <c r="F236" s="36">
        <v>6.35</v>
      </c>
    </row>
    <row r="237">
      <c r="A237" s="39" t="s">
        <v>8</v>
      </c>
      <c r="B237" s="26" t="s">
        <v>408</v>
      </c>
      <c r="C237" s="7">
        <v>2017.0</v>
      </c>
      <c r="D237" s="7" t="s">
        <v>5</v>
      </c>
      <c r="E237" s="7" t="s">
        <v>21</v>
      </c>
      <c r="F237" s="36">
        <v>1.86</v>
      </c>
    </row>
    <row r="238">
      <c r="A238" s="39" t="s">
        <v>9</v>
      </c>
      <c r="B238" s="26" t="s">
        <v>409</v>
      </c>
      <c r="C238" s="7">
        <v>2017.0</v>
      </c>
      <c r="D238" s="7" t="s">
        <v>5</v>
      </c>
      <c r="E238" s="7" t="s">
        <v>21</v>
      </c>
      <c r="F238" s="36">
        <v>3.7</v>
      </c>
    </row>
    <row r="239">
      <c r="A239" s="39" t="s">
        <v>10</v>
      </c>
      <c r="B239" s="26" t="s">
        <v>407</v>
      </c>
      <c r="C239" s="7">
        <v>2017.0</v>
      </c>
      <c r="D239" s="7" t="s">
        <v>5</v>
      </c>
      <c r="E239" s="7" t="s">
        <v>21</v>
      </c>
      <c r="F239" s="36">
        <v>14.49</v>
      </c>
    </row>
    <row r="240">
      <c r="A240" s="39" t="s">
        <v>11</v>
      </c>
      <c r="B240" s="26" t="s">
        <v>406</v>
      </c>
      <c r="C240" s="7">
        <v>2017.0</v>
      </c>
      <c r="D240" s="7" t="s">
        <v>5</v>
      </c>
      <c r="E240" s="7" t="s">
        <v>21</v>
      </c>
      <c r="F240" s="36">
        <v>2.62</v>
      </c>
    </row>
    <row r="241">
      <c r="A241" s="39" t="s">
        <v>12</v>
      </c>
      <c r="B241" s="26" t="s">
        <v>405</v>
      </c>
      <c r="C241" s="7">
        <v>2017.0</v>
      </c>
      <c r="D241" s="7" t="s">
        <v>5</v>
      </c>
      <c r="E241" s="7" t="s">
        <v>21</v>
      </c>
      <c r="F241" s="36">
        <v>1.46</v>
      </c>
    </row>
    <row r="242">
      <c r="A242" s="43">
        <v>10.0</v>
      </c>
      <c r="B242" s="26" t="s">
        <v>410</v>
      </c>
      <c r="C242" s="7">
        <v>2017.0</v>
      </c>
      <c r="D242" s="7" t="s">
        <v>5</v>
      </c>
      <c r="E242" s="7" t="s">
        <v>21</v>
      </c>
      <c r="F242" s="36">
        <v>3.01</v>
      </c>
    </row>
    <row r="243">
      <c r="A243" s="43">
        <v>11.0</v>
      </c>
      <c r="B243" s="26" t="s">
        <v>412</v>
      </c>
      <c r="C243" s="7">
        <v>2017.0</v>
      </c>
      <c r="D243" s="7" t="s">
        <v>5</v>
      </c>
      <c r="E243" s="7" t="s">
        <v>21</v>
      </c>
      <c r="F243" s="36">
        <v>5.95</v>
      </c>
    </row>
    <row r="244">
      <c r="A244" s="43">
        <v>12.0</v>
      </c>
      <c r="B244" s="26" t="s">
        <v>411</v>
      </c>
      <c r="C244" s="7">
        <v>2017.0</v>
      </c>
      <c r="D244" s="7" t="s">
        <v>5</v>
      </c>
      <c r="E244" s="7" t="s">
        <v>21</v>
      </c>
      <c r="F244" s="36">
        <v>13.26</v>
      </c>
    </row>
    <row r="245">
      <c r="A245" s="43">
        <v>13.0</v>
      </c>
      <c r="B245" s="26" t="s">
        <v>413</v>
      </c>
      <c r="C245" s="7">
        <v>2017.0</v>
      </c>
      <c r="D245" s="7" t="s">
        <v>5</v>
      </c>
      <c r="E245" s="7" t="s">
        <v>21</v>
      </c>
      <c r="F245" s="36">
        <v>7.61</v>
      </c>
    </row>
    <row r="246">
      <c r="A246" s="43">
        <v>14.0</v>
      </c>
      <c r="B246" s="26" t="s">
        <v>414</v>
      </c>
      <c r="C246" s="7">
        <v>2017.0</v>
      </c>
      <c r="D246" s="7" t="s">
        <v>5</v>
      </c>
      <c r="E246" s="7" t="s">
        <v>21</v>
      </c>
      <c r="F246" s="36">
        <v>3.28</v>
      </c>
    </row>
    <row r="247">
      <c r="A247" s="43">
        <v>15.0</v>
      </c>
      <c r="B247" s="26" t="s">
        <v>415</v>
      </c>
      <c r="C247" s="7">
        <v>2017.0</v>
      </c>
      <c r="D247" s="7" t="s">
        <v>5</v>
      </c>
      <c r="E247" s="7" t="s">
        <v>21</v>
      </c>
      <c r="F247" s="36">
        <v>3.18</v>
      </c>
    </row>
    <row r="248">
      <c r="A248" s="43">
        <v>16.0</v>
      </c>
      <c r="B248" s="26" t="s">
        <v>416</v>
      </c>
      <c r="C248" s="7">
        <v>2017.0</v>
      </c>
      <c r="D248" s="7" t="s">
        <v>5</v>
      </c>
      <c r="E248" s="7" t="s">
        <v>21</v>
      </c>
      <c r="F248" s="36">
        <v>7.83</v>
      </c>
    </row>
    <row r="249">
      <c r="A249" s="43">
        <v>17.0</v>
      </c>
      <c r="B249" s="26" t="s">
        <v>417</v>
      </c>
      <c r="C249" s="7">
        <v>2017.0</v>
      </c>
      <c r="D249" s="7" t="s">
        <v>5</v>
      </c>
      <c r="E249" s="7" t="s">
        <v>21</v>
      </c>
      <c r="F249" s="36">
        <v>4.77</v>
      </c>
    </row>
    <row r="250">
      <c r="A250" s="43">
        <v>18.0</v>
      </c>
      <c r="B250" s="26" t="s">
        <v>419</v>
      </c>
      <c r="C250" s="7">
        <v>2017.0</v>
      </c>
      <c r="D250" s="7" t="s">
        <v>5</v>
      </c>
      <c r="E250" s="7" t="s">
        <v>21</v>
      </c>
      <c r="F250" s="36">
        <v>4.82</v>
      </c>
    </row>
    <row r="251">
      <c r="A251" s="43">
        <v>19.0</v>
      </c>
      <c r="B251" s="26" t="s">
        <v>420</v>
      </c>
      <c r="C251" s="7">
        <v>2017.0</v>
      </c>
      <c r="D251" s="7" t="s">
        <v>5</v>
      </c>
      <c r="E251" s="7" t="s">
        <v>21</v>
      </c>
      <c r="F251" s="36">
        <v>1.56</v>
      </c>
    </row>
    <row r="252">
      <c r="A252" s="43">
        <v>20.0</v>
      </c>
      <c r="B252" s="26" t="s">
        <v>421</v>
      </c>
      <c r="C252" s="7">
        <v>2017.0</v>
      </c>
      <c r="D252" s="7" t="s">
        <v>5</v>
      </c>
      <c r="E252" s="7" t="s">
        <v>21</v>
      </c>
      <c r="F252" s="36">
        <v>12.82</v>
      </c>
    </row>
    <row r="253">
      <c r="A253" s="43">
        <v>21.0</v>
      </c>
      <c r="B253" s="26" t="s">
        <v>422</v>
      </c>
      <c r="C253" s="7">
        <v>2017.0</v>
      </c>
      <c r="D253" s="7" t="s">
        <v>5</v>
      </c>
      <c r="E253" s="7" t="s">
        <v>21</v>
      </c>
      <c r="F253" s="36">
        <v>7.85</v>
      </c>
    </row>
    <row r="254">
      <c r="A254" s="43">
        <v>22.0</v>
      </c>
      <c r="B254" s="26" t="s">
        <v>423</v>
      </c>
      <c r="C254" s="7">
        <v>2017.0</v>
      </c>
      <c r="D254" s="7" t="s">
        <v>5</v>
      </c>
      <c r="E254" s="7" t="s">
        <v>21</v>
      </c>
      <c r="F254" s="36">
        <v>4.16</v>
      </c>
    </row>
    <row r="255">
      <c r="A255" s="43">
        <v>23.0</v>
      </c>
      <c r="B255" s="26" t="s">
        <v>424</v>
      </c>
      <c r="C255" s="7">
        <v>2017.0</v>
      </c>
      <c r="D255" s="7" t="s">
        <v>5</v>
      </c>
      <c r="E255" s="7" t="s">
        <v>21</v>
      </c>
      <c r="F255" s="36">
        <v>3.57</v>
      </c>
    </row>
    <row r="256">
      <c r="A256" s="43">
        <v>24.0</v>
      </c>
      <c r="B256" s="26" t="s">
        <v>426</v>
      </c>
      <c r="C256" s="7">
        <v>2017.0</v>
      </c>
      <c r="D256" s="7" t="s">
        <v>5</v>
      </c>
      <c r="E256" s="7" t="s">
        <v>21</v>
      </c>
      <c r="F256" s="36">
        <v>5.84</v>
      </c>
    </row>
    <row r="257">
      <c r="A257" s="43">
        <v>25.0</v>
      </c>
      <c r="B257" s="26" t="s">
        <v>425</v>
      </c>
      <c r="C257" s="7">
        <v>2017.0</v>
      </c>
      <c r="D257" s="7" t="s">
        <v>5</v>
      </c>
      <c r="E257" s="7" t="s">
        <v>21</v>
      </c>
      <c r="F257" s="36">
        <v>3.93</v>
      </c>
    </row>
    <row r="258">
      <c r="A258" s="43">
        <v>26.0</v>
      </c>
      <c r="B258" s="26" t="s">
        <v>427</v>
      </c>
      <c r="C258" s="7">
        <v>2017.0</v>
      </c>
      <c r="D258" s="7" t="s">
        <v>5</v>
      </c>
      <c r="E258" s="7" t="s">
        <v>21</v>
      </c>
      <c r="F258" s="36">
        <v>2.12</v>
      </c>
    </row>
    <row r="259">
      <c r="A259" s="43">
        <v>27.0</v>
      </c>
      <c r="B259" s="26" t="s">
        <v>428</v>
      </c>
      <c r="C259" s="7">
        <v>2017.0</v>
      </c>
      <c r="D259" s="7" t="s">
        <v>5</v>
      </c>
      <c r="E259" s="7" t="s">
        <v>21</v>
      </c>
      <c r="F259" s="36">
        <v>5.28</v>
      </c>
    </row>
    <row r="260">
      <c r="A260" s="43">
        <v>28.0</v>
      </c>
      <c r="B260" s="26" t="s">
        <v>429</v>
      </c>
      <c r="C260" s="7">
        <v>2017.0</v>
      </c>
      <c r="D260" s="7" t="s">
        <v>5</v>
      </c>
      <c r="E260" s="7" t="s">
        <v>21</v>
      </c>
      <c r="F260" s="36">
        <v>2.86</v>
      </c>
    </row>
    <row r="261">
      <c r="A261" s="43">
        <v>29.0</v>
      </c>
      <c r="B261" s="26" t="s">
        <v>430</v>
      </c>
      <c r="C261" s="7">
        <v>2017.0</v>
      </c>
      <c r="D261" s="7" t="s">
        <v>5</v>
      </c>
      <c r="E261" s="7" t="s">
        <v>21</v>
      </c>
      <c r="F261" s="36">
        <v>3.72</v>
      </c>
    </row>
    <row r="262">
      <c r="A262" s="43">
        <v>30.0</v>
      </c>
      <c r="B262" s="26" t="s">
        <v>431</v>
      </c>
      <c r="C262" s="7">
        <v>2017.0</v>
      </c>
      <c r="D262" s="7" t="s">
        <v>5</v>
      </c>
      <c r="E262" s="7" t="s">
        <v>21</v>
      </c>
      <c r="F262" s="36">
        <v>9.11</v>
      </c>
    </row>
    <row r="263">
      <c r="A263" s="43">
        <v>31.0</v>
      </c>
      <c r="B263" s="26" t="s">
        <v>432</v>
      </c>
      <c r="C263" s="7">
        <v>2017.0</v>
      </c>
      <c r="D263" s="7" t="s">
        <v>5</v>
      </c>
      <c r="E263" s="7" t="s">
        <v>21</v>
      </c>
      <c r="F263" s="36">
        <v>6.87</v>
      </c>
    </row>
    <row r="264">
      <c r="A264" s="43">
        <v>32.0</v>
      </c>
      <c r="B264" s="26" t="s">
        <v>433</v>
      </c>
      <c r="C264" s="7">
        <v>2017.0</v>
      </c>
      <c r="D264" s="7" t="s">
        <v>5</v>
      </c>
      <c r="E264" s="7" t="s">
        <v>21</v>
      </c>
      <c r="F264" s="36">
        <v>4.22</v>
      </c>
    </row>
    <row r="265">
      <c r="A265" s="40" t="s">
        <v>3</v>
      </c>
      <c r="B265" s="26" t="s">
        <v>418</v>
      </c>
      <c r="C265" s="7">
        <v>2017.0</v>
      </c>
      <c r="D265" s="7" t="s">
        <v>5</v>
      </c>
      <c r="E265" s="7" t="s">
        <v>21</v>
      </c>
      <c r="F265" s="7">
        <v>5.22</v>
      </c>
    </row>
    <row r="266">
      <c r="A266" s="40" t="s">
        <v>4</v>
      </c>
      <c r="B266" s="26" t="s">
        <v>401</v>
      </c>
      <c r="C266" s="7">
        <v>2018.0</v>
      </c>
      <c r="D266" s="9" t="s">
        <v>5</v>
      </c>
      <c r="E266" s="9" t="s">
        <v>21</v>
      </c>
      <c r="F266" s="36">
        <v>2.36</v>
      </c>
    </row>
    <row r="267">
      <c r="A267" s="39" t="s">
        <v>5</v>
      </c>
      <c r="B267" s="26" t="s">
        <v>402</v>
      </c>
      <c r="C267" s="73">
        <v>2018.0</v>
      </c>
      <c r="D267" s="9" t="s">
        <v>5</v>
      </c>
      <c r="E267" s="9" t="s">
        <v>21</v>
      </c>
      <c r="F267" s="36">
        <v>1.87</v>
      </c>
    </row>
    <row r="268">
      <c r="A268" s="39" t="s">
        <v>6</v>
      </c>
      <c r="B268" s="26" t="s">
        <v>403</v>
      </c>
      <c r="C268" s="7">
        <v>2018.0</v>
      </c>
      <c r="D268" s="7" t="s">
        <v>5</v>
      </c>
      <c r="E268" s="7" t="s">
        <v>21</v>
      </c>
      <c r="F268" s="36">
        <v>2.39</v>
      </c>
    </row>
    <row r="269">
      <c r="A269" s="39" t="s">
        <v>7</v>
      </c>
      <c r="B269" s="26" t="s">
        <v>404</v>
      </c>
      <c r="C269" s="73">
        <v>2018.0</v>
      </c>
      <c r="D269" s="7" t="s">
        <v>5</v>
      </c>
      <c r="E269" s="7" t="s">
        <v>21</v>
      </c>
      <c r="F269" s="36">
        <v>6.19</v>
      </c>
    </row>
    <row r="270">
      <c r="A270" s="39" t="s">
        <v>8</v>
      </c>
      <c r="B270" s="26" t="s">
        <v>408</v>
      </c>
      <c r="C270" s="7">
        <v>2018.0</v>
      </c>
      <c r="D270" s="7" t="s">
        <v>5</v>
      </c>
      <c r="E270" s="7" t="s">
        <v>21</v>
      </c>
      <c r="F270" s="36">
        <v>1.81</v>
      </c>
    </row>
    <row r="271">
      <c r="A271" s="39" t="s">
        <v>9</v>
      </c>
      <c r="B271" s="26" t="s">
        <v>409</v>
      </c>
      <c r="C271" s="73">
        <v>2018.0</v>
      </c>
      <c r="D271" s="7" t="s">
        <v>5</v>
      </c>
      <c r="E271" s="7" t="s">
        <v>21</v>
      </c>
      <c r="F271" s="36">
        <v>3.59</v>
      </c>
    </row>
    <row r="272">
      <c r="A272" s="39" t="s">
        <v>10</v>
      </c>
      <c r="B272" s="26" t="s">
        <v>407</v>
      </c>
      <c r="C272" s="7">
        <v>2018.0</v>
      </c>
      <c r="D272" s="7" t="s">
        <v>5</v>
      </c>
      <c r="E272" s="7" t="s">
        <v>21</v>
      </c>
      <c r="F272" s="36">
        <v>14.24</v>
      </c>
    </row>
    <row r="273">
      <c r="A273" s="39" t="s">
        <v>11</v>
      </c>
      <c r="B273" s="26" t="s">
        <v>406</v>
      </c>
      <c r="C273" s="73">
        <v>2018.0</v>
      </c>
      <c r="D273" s="7" t="s">
        <v>5</v>
      </c>
      <c r="E273" s="7" t="s">
        <v>21</v>
      </c>
      <c r="F273" s="36">
        <v>2.63</v>
      </c>
    </row>
    <row r="274">
      <c r="A274" s="39" t="s">
        <v>12</v>
      </c>
      <c r="B274" s="26" t="s">
        <v>405</v>
      </c>
      <c r="C274" s="7">
        <v>2018.0</v>
      </c>
      <c r="D274" s="7" t="s">
        <v>5</v>
      </c>
      <c r="E274" s="7" t="s">
        <v>21</v>
      </c>
      <c r="F274" s="36">
        <v>1.45</v>
      </c>
    </row>
    <row r="275">
      <c r="A275" s="43">
        <v>10.0</v>
      </c>
      <c r="B275" s="26" t="s">
        <v>410</v>
      </c>
      <c r="C275" s="73">
        <v>2018.0</v>
      </c>
      <c r="D275" s="7" t="s">
        <v>5</v>
      </c>
      <c r="E275" s="7" t="s">
        <v>21</v>
      </c>
      <c r="F275" s="36">
        <v>2.92</v>
      </c>
    </row>
    <row r="276">
      <c r="A276" s="43">
        <v>11.0</v>
      </c>
      <c r="B276" s="26" t="s">
        <v>412</v>
      </c>
      <c r="C276" s="7">
        <v>2018.0</v>
      </c>
      <c r="D276" s="7" t="s">
        <v>5</v>
      </c>
      <c r="E276" s="7" t="s">
        <v>21</v>
      </c>
      <c r="F276" s="36">
        <v>5.74</v>
      </c>
    </row>
    <row r="277">
      <c r="A277" s="43">
        <v>12.0</v>
      </c>
      <c r="B277" s="26" t="s">
        <v>411</v>
      </c>
      <c r="C277" s="73">
        <v>2018.0</v>
      </c>
      <c r="D277" s="7" t="s">
        <v>5</v>
      </c>
      <c r="E277" s="7" t="s">
        <v>21</v>
      </c>
      <c r="F277" s="36">
        <v>13.01</v>
      </c>
    </row>
    <row r="278">
      <c r="A278" s="43">
        <v>13.0</v>
      </c>
      <c r="B278" s="26" t="s">
        <v>413</v>
      </c>
      <c r="C278" s="7">
        <v>2018.0</v>
      </c>
      <c r="D278" s="7" t="s">
        <v>5</v>
      </c>
      <c r="E278" s="7" t="s">
        <v>21</v>
      </c>
      <c r="F278" s="36">
        <v>7.28</v>
      </c>
    </row>
    <row r="279">
      <c r="A279" s="43">
        <v>14.0</v>
      </c>
      <c r="B279" s="26" t="s">
        <v>414</v>
      </c>
      <c r="C279" s="73">
        <v>2018.0</v>
      </c>
      <c r="D279" s="7" t="s">
        <v>5</v>
      </c>
      <c r="E279" s="7" t="s">
        <v>21</v>
      </c>
      <c r="F279" s="36">
        <v>3.15</v>
      </c>
    </row>
    <row r="280">
      <c r="A280" s="43">
        <v>15.0</v>
      </c>
      <c r="B280" s="26" t="s">
        <v>415</v>
      </c>
      <c r="C280" s="7">
        <v>2018.0</v>
      </c>
      <c r="D280" s="7" t="s">
        <v>5</v>
      </c>
      <c r="E280" s="7" t="s">
        <v>21</v>
      </c>
      <c r="F280" s="36">
        <v>3.09</v>
      </c>
    </row>
    <row r="281">
      <c r="A281" s="43">
        <v>16.0</v>
      </c>
      <c r="B281" s="26" t="s">
        <v>416</v>
      </c>
      <c r="C281" s="73">
        <v>2018.0</v>
      </c>
      <c r="D281" s="7" t="s">
        <v>5</v>
      </c>
      <c r="E281" s="7" t="s">
        <v>21</v>
      </c>
      <c r="F281" s="36">
        <v>7.58</v>
      </c>
    </row>
    <row r="282">
      <c r="A282" s="43">
        <v>17.0</v>
      </c>
      <c r="B282" s="26" t="s">
        <v>417</v>
      </c>
      <c r="C282" s="7">
        <v>2018.0</v>
      </c>
      <c r="D282" s="7" t="s">
        <v>5</v>
      </c>
      <c r="E282" s="7" t="s">
        <v>21</v>
      </c>
      <c r="F282" s="36">
        <v>4.66</v>
      </c>
    </row>
    <row r="283">
      <c r="A283" s="43">
        <v>18.0</v>
      </c>
      <c r="B283" s="26" t="s">
        <v>419</v>
      </c>
      <c r="C283" s="73">
        <v>2018.0</v>
      </c>
      <c r="D283" s="7" t="s">
        <v>5</v>
      </c>
      <c r="E283" s="7" t="s">
        <v>21</v>
      </c>
      <c r="F283" s="36">
        <v>4.71</v>
      </c>
    </row>
    <row r="284">
      <c r="A284" s="43">
        <v>19.0</v>
      </c>
      <c r="B284" s="26" t="s">
        <v>420</v>
      </c>
      <c r="C284" s="7">
        <v>2018.0</v>
      </c>
      <c r="D284" s="7" t="s">
        <v>5</v>
      </c>
      <c r="E284" s="7" t="s">
        <v>21</v>
      </c>
      <c r="F284" s="36">
        <v>1.53</v>
      </c>
    </row>
    <row r="285">
      <c r="A285" s="43">
        <v>20.0</v>
      </c>
      <c r="B285" s="26" t="s">
        <v>421</v>
      </c>
      <c r="C285" s="73">
        <v>2018.0</v>
      </c>
      <c r="D285" s="7" t="s">
        <v>5</v>
      </c>
      <c r="E285" s="7" t="s">
        <v>21</v>
      </c>
      <c r="F285" s="36">
        <v>12.51</v>
      </c>
    </row>
    <row r="286">
      <c r="A286" s="43">
        <v>21.0</v>
      </c>
      <c r="B286" s="26" t="s">
        <v>422</v>
      </c>
      <c r="C286" s="7">
        <v>2018.0</v>
      </c>
      <c r="D286" s="7" t="s">
        <v>5</v>
      </c>
      <c r="E286" s="7" t="s">
        <v>21</v>
      </c>
      <c r="F286" s="36">
        <v>7.57</v>
      </c>
    </row>
    <row r="287">
      <c r="A287" s="43">
        <v>22.0</v>
      </c>
      <c r="B287" s="26" t="s">
        <v>423</v>
      </c>
      <c r="C287" s="73">
        <v>2018.0</v>
      </c>
      <c r="D287" s="7" t="s">
        <v>5</v>
      </c>
      <c r="E287" s="7" t="s">
        <v>21</v>
      </c>
      <c r="F287" s="36">
        <v>3.94</v>
      </c>
    </row>
    <row r="288">
      <c r="A288" s="43">
        <v>23.0</v>
      </c>
      <c r="B288" s="26" t="s">
        <v>424</v>
      </c>
      <c r="C288" s="7">
        <v>2018.0</v>
      </c>
      <c r="D288" s="7" t="s">
        <v>5</v>
      </c>
      <c r="E288" s="7" t="s">
        <v>21</v>
      </c>
      <c r="F288" s="36">
        <v>3.4</v>
      </c>
    </row>
    <row r="289">
      <c r="A289" s="43">
        <v>24.0</v>
      </c>
      <c r="B289" s="26" t="s">
        <v>426</v>
      </c>
      <c r="C289" s="73">
        <v>2018.0</v>
      </c>
      <c r="D289" s="7" t="s">
        <v>5</v>
      </c>
      <c r="E289" s="7" t="s">
        <v>21</v>
      </c>
      <c r="F289" s="36">
        <v>5.58</v>
      </c>
    </row>
    <row r="290">
      <c r="A290" s="43">
        <v>25.0</v>
      </c>
      <c r="B290" s="26" t="s">
        <v>425</v>
      </c>
      <c r="C290" s="7">
        <v>2018.0</v>
      </c>
      <c r="D290" s="7" t="s">
        <v>5</v>
      </c>
      <c r="E290" s="7" t="s">
        <v>21</v>
      </c>
      <c r="F290" s="36">
        <v>3.81</v>
      </c>
    </row>
    <row r="291">
      <c r="A291" s="43">
        <v>26.0</v>
      </c>
      <c r="B291" s="26" t="s">
        <v>427</v>
      </c>
      <c r="C291" s="73">
        <v>2018.0</v>
      </c>
      <c r="D291" s="7" t="s">
        <v>5</v>
      </c>
      <c r="E291" s="7" t="s">
        <v>21</v>
      </c>
      <c r="F291" s="36">
        <v>2.08</v>
      </c>
    </row>
    <row r="292">
      <c r="A292" s="43">
        <v>27.0</v>
      </c>
      <c r="B292" s="26" t="s">
        <v>428</v>
      </c>
      <c r="C292" s="7">
        <v>2018.0</v>
      </c>
      <c r="D292" s="7" t="s">
        <v>5</v>
      </c>
      <c r="E292" s="7" t="s">
        <v>21</v>
      </c>
      <c r="F292" s="36">
        <v>5.22</v>
      </c>
    </row>
    <row r="293">
      <c r="A293" s="43">
        <v>28.0</v>
      </c>
      <c r="B293" s="26" t="s">
        <v>429</v>
      </c>
      <c r="C293" s="73">
        <v>2018.0</v>
      </c>
      <c r="D293" s="7" t="s">
        <v>5</v>
      </c>
      <c r="E293" s="7" t="s">
        <v>21</v>
      </c>
      <c r="F293" s="36">
        <v>2.77</v>
      </c>
    </row>
    <row r="294">
      <c r="A294" s="43">
        <v>29.0</v>
      </c>
      <c r="B294" s="26" t="s">
        <v>430</v>
      </c>
      <c r="C294" s="7">
        <v>2018.0</v>
      </c>
      <c r="D294" s="7" t="s">
        <v>5</v>
      </c>
      <c r="E294" s="7" t="s">
        <v>21</v>
      </c>
      <c r="F294" s="36">
        <v>3.6</v>
      </c>
    </row>
    <row r="295">
      <c r="A295" s="43">
        <v>30.0</v>
      </c>
      <c r="B295" s="26" t="s">
        <v>431</v>
      </c>
      <c r="C295" s="73">
        <v>2018.0</v>
      </c>
      <c r="D295" s="7" t="s">
        <v>5</v>
      </c>
      <c r="E295" s="7" t="s">
        <v>21</v>
      </c>
      <c r="F295" s="36">
        <v>8.91</v>
      </c>
    </row>
    <row r="296">
      <c r="A296" s="43">
        <v>31.0</v>
      </c>
      <c r="B296" s="26" t="s">
        <v>432</v>
      </c>
      <c r="C296" s="7">
        <v>2018.0</v>
      </c>
      <c r="D296" s="7" t="s">
        <v>5</v>
      </c>
      <c r="E296" s="7" t="s">
        <v>21</v>
      </c>
      <c r="F296" s="36">
        <v>6.58</v>
      </c>
    </row>
    <row r="297">
      <c r="A297" s="43">
        <v>32.0</v>
      </c>
      <c r="B297" s="26" t="s">
        <v>433</v>
      </c>
      <c r="C297" s="73">
        <v>2018.0</v>
      </c>
      <c r="D297" s="7" t="s">
        <v>5</v>
      </c>
      <c r="E297" s="7" t="s">
        <v>21</v>
      </c>
      <c r="F297" s="36">
        <v>4.08</v>
      </c>
    </row>
    <row r="298">
      <c r="A298" s="40" t="s">
        <v>3</v>
      </c>
      <c r="B298" s="26" t="s">
        <v>418</v>
      </c>
      <c r="C298" s="7">
        <v>2018.0</v>
      </c>
      <c r="D298" s="7" t="s">
        <v>5</v>
      </c>
      <c r="E298" s="7" t="s">
        <v>21</v>
      </c>
      <c r="F298" s="7">
        <v>5.07</v>
      </c>
    </row>
    <row r="299">
      <c r="A299" s="40" t="s">
        <v>4</v>
      </c>
      <c r="B299" s="26" t="s">
        <v>401</v>
      </c>
      <c r="C299" s="7">
        <v>2019.0</v>
      </c>
      <c r="D299" s="9" t="s">
        <v>5</v>
      </c>
      <c r="E299" s="9" t="s">
        <v>21</v>
      </c>
      <c r="F299" s="36">
        <v>2.24</v>
      </c>
    </row>
    <row r="300">
      <c r="A300" s="39" t="s">
        <v>5</v>
      </c>
      <c r="B300" s="26" t="s">
        <v>402</v>
      </c>
      <c r="C300" s="73">
        <v>2019.0</v>
      </c>
      <c r="D300" s="9" t="s">
        <v>5</v>
      </c>
      <c r="E300" s="9" t="s">
        <v>21</v>
      </c>
      <c r="F300" s="36">
        <v>1.85</v>
      </c>
    </row>
    <row r="301">
      <c r="A301" s="39" t="s">
        <v>6</v>
      </c>
      <c r="B301" s="26" t="s">
        <v>403</v>
      </c>
      <c r="C301" s="7">
        <v>2019.0</v>
      </c>
      <c r="D301" s="7" t="s">
        <v>5</v>
      </c>
      <c r="E301" s="7" t="s">
        <v>21</v>
      </c>
      <c r="F301" s="36">
        <v>2.36</v>
      </c>
    </row>
    <row r="302">
      <c r="A302" s="39" t="s">
        <v>7</v>
      </c>
      <c r="B302" s="26" t="s">
        <v>404</v>
      </c>
      <c r="C302" s="73">
        <v>2019.0</v>
      </c>
      <c r="D302" s="7" t="s">
        <v>5</v>
      </c>
      <c r="E302" s="7" t="s">
        <v>21</v>
      </c>
      <c r="F302" s="36">
        <v>6.02</v>
      </c>
    </row>
    <row r="303">
      <c r="A303" s="39" t="s">
        <v>8</v>
      </c>
      <c r="B303" s="26" t="s">
        <v>408</v>
      </c>
      <c r="C303" s="7">
        <v>2019.0</v>
      </c>
      <c r="D303" s="7" t="s">
        <v>5</v>
      </c>
      <c r="E303" s="7" t="s">
        <v>21</v>
      </c>
      <c r="F303" s="36">
        <v>1.75</v>
      </c>
    </row>
    <row r="304">
      <c r="A304" s="39" t="s">
        <v>9</v>
      </c>
      <c r="B304" s="26" t="s">
        <v>409</v>
      </c>
      <c r="C304" s="73">
        <v>2019.0</v>
      </c>
      <c r="D304" s="7" t="s">
        <v>5</v>
      </c>
      <c r="E304" s="7" t="s">
        <v>21</v>
      </c>
      <c r="F304" s="36">
        <v>3.48</v>
      </c>
    </row>
    <row r="305">
      <c r="A305" s="39" t="s">
        <v>10</v>
      </c>
      <c r="B305" s="26" t="s">
        <v>407</v>
      </c>
      <c r="C305" s="7">
        <v>2019.0</v>
      </c>
      <c r="D305" s="7" t="s">
        <v>5</v>
      </c>
      <c r="E305" s="7" t="s">
        <v>21</v>
      </c>
      <c r="F305" s="36">
        <v>13.99</v>
      </c>
    </row>
    <row r="306">
      <c r="A306" s="39" t="s">
        <v>11</v>
      </c>
      <c r="B306" s="26" t="s">
        <v>406</v>
      </c>
      <c r="C306" s="73">
        <v>2019.0</v>
      </c>
      <c r="D306" s="7" t="s">
        <v>5</v>
      </c>
      <c r="E306" s="7" t="s">
        <v>21</v>
      </c>
      <c r="F306" s="36">
        <v>2.63</v>
      </c>
    </row>
    <row r="307">
      <c r="A307" s="39" t="s">
        <v>12</v>
      </c>
      <c r="B307" s="26" t="s">
        <v>405</v>
      </c>
      <c r="C307" s="7">
        <v>2019.0</v>
      </c>
      <c r="D307" s="7" t="s">
        <v>5</v>
      </c>
      <c r="E307" s="7" t="s">
        <v>21</v>
      </c>
      <c r="F307" s="36">
        <v>1.44</v>
      </c>
    </row>
    <row r="308">
      <c r="A308" s="43">
        <v>10.0</v>
      </c>
      <c r="B308" s="26" t="s">
        <v>410</v>
      </c>
      <c r="C308" s="73">
        <v>2019.0</v>
      </c>
      <c r="D308" s="7" t="s">
        <v>5</v>
      </c>
      <c r="E308" s="7" t="s">
        <v>21</v>
      </c>
      <c r="F308" s="36">
        <v>2.84</v>
      </c>
    </row>
    <row r="309">
      <c r="A309" s="43">
        <v>11.0</v>
      </c>
      <c r="B309" s="26" t="s">
        <v>412</v>
      </c>
      <c r="C309" s="7">
        <v>2019.0</v>
      </c>
      <c r="D309" s="7" t="s">
        <v>5</v>
      </c>
      <c r="E309" s="7" t="s">
        <v>21</v>
      </c>
      <c r="F309" s="36">
        <v>5.52</v>
      </c>
    </row>
    <row r="310">
      <c r="A310" s="43">
        <v>12.0</v>
      </c>
      <c r="B310" s="26" t="s">
        <v>411</v>
      </c>
      <c r="C310" s="73">
        <v>2019.0</v>
      </c>
      <c r="D310" s="7" t="s">
        <v>5</v>
      </c>
      <c r="E310" s="7" t="s">
        <v>21</v>
      </c>
      <c r="F310" s="36">
        <v>12.76</v>
      </c>
    </row>
    <row r="311">
      <c r="A311" s="43">
        <v>13.0</v>
      </c>
      <c r="B311" s="26" t="s">
        <v>413</v>
      </c>
      <c r="C311" s="7">
        <v>2019.0</v>
      </c>
      <c r="D311" s="7" t="s">
        <v>5</v>
      </c>
      <c r="E311" s="7" t="s">
        <v>21</v>
      </c>
      <c r="F311" s="36">
        <v>6.96</v>
      </c>
    </row>
    <row r="312">
      <c r="A312" s="43">
        <v>14.0</v>
      </c>
      <c r="B312" s="26" t="s">
        <v>414</v>
      </c>
      <c r="C312" s="73">
        <v>2019.0</v>
      </c>
      <c r="D312" s="7" t="s">
        <v>5</v>
      </c>
      <c r="E312" s="7" t="s">
        <v>21</v>
      </c>
      <c r="F312" s="36">
        <v>3.03</v>
      </c>
    </row>
    <row r="313">
      <c r="A313" s="43">
        <v>15.0</v>
      </c>
      <c r="B313" s="26" t="s">
        <v>415</v>
      </c>
      <c r="C313" s="7">
        <v>2019.0</v>
      </c>
      <c r="D313" s="7" t="s">
        <v>5</v>
      </c>
      <c r="E313" s="7" t="s">
        <v>21</v>
      </c>
      <c r="F313" s="36">
        <v>3.0</v>
      </c>
    </row>
    <row r="314">
      <c r="A314" s="43">
        <v>16.0</v>
      </c>
      <c r="B314" s="26" t="s">
        <v>416</v>
      </c>
      <c r="C314" s="73">
        <v>2019.0</v>
      </c>
      <c r="D314" s="7" t="s">
        <v>5</v>
      </c>
      <c r="E314" s="7" t="s">
        <v>21</v>
      </c>
      <c r="F314" s="36">
        <v>7.32</v>
      </c>
    </row>
    <row r="315">
      <c r="A315" s="43">
        <v>17.0</v>
      </c>
      <c r="B315" s="26" t="s">
        <v>417</v>
      </c>
      <c r="C315" s="7">
        <v>2019.0</v>
      </c>
      <c r="D315" s="7" t="s">
        <v>5</v>
      </c>
      <c r="E315" s="7" t="s">
        <v>21</v>
      </c>
      <c r="F315" s="36">
        <v>4.55</v>
      </c>
    </row>
    <row r="316">
      <c r="A316" s="43">
        <v>18.0</v>
      </c>
      <c r="B316" s="26" t="s">
        <v>419</v>
      </c>
      <c r="C316" s="73">
        <v>2019.0</v>
      </c>
      <c r="D316" s="7" t="s">
        <v>5</v>
      </c>
      <c r="E316" s="7" t="s">
        <v>21</v>
      </c>
      <c r="F316" s="36">
        <v>4.6</v>
      </c>
    </row>
    <row r="317">
      <c r="A317" s="43">
        <v>19.0</v>
      </c>
      <c r="B317" s="26" t="s">
        <v>420</v>
      </c>
      <c r="C317" s="7">
        <v>2019.0</v>
      </c>
      <c r="D317" s="7" t="s">
        <v>5</v>
      </c>
      <c r="E317" s="7" t="s">
        <v>21</v>
      </c>
      <c r="F317" s="36">
        <v>1.49</v>
      </c>
    </row>
    <row r="318">
      <c r="A318" s="43">
        <v>20.0</v>
      </c>
      <c r="B318" s="26" t="s">
        <v>421</v>
      </c>
      <c r="C318" s="73">
        <v>2019.0</v>
      </c>
      <c r="D318" s="7" t="s">
        <v>5</v>
      </c>
      <c r="E318" s="7" t="s">
        <v>21</v>
      </c>
      <c r="F318" s="36">
        <v>12.19</v>
      </c>
    </row>
    <row r="319">
      <c r="A319" s="43">
        <v>21.0</v>
      </c>
      <c r="B319" s="26" t="s">
        <v>422</v>
      </c>
      <c r="C319" s="7">
        <v>2019.0</v>
      </c>
      <c r="D319" s="7" t="s">
        <v>5</v>
      </c>
      <c r="E319" s="7" t="s">
        <v>21</v>
      </c>
      <c r="F319" s="36">
        <v>7.29</v>
      </c>
    </row>
    <row r="320">
      <c r="A320" s="43">
        <v>22.0</v>
      </c>
      <c r="B320" s="26" t="s">
        <v>423</v>
      </c>
      <c r="C320" s="73">
        <v>2019.0</v>
      </c>
      <c r="D320" s="7" t="s">
        <v>5</v>
      </c>
      <c r="E320" s="7" t="s">
        <v>21</v>
      </c>
      <c r="F320" s="36">
        <v>3.72</v>
      </c>
    </row>
    <row r="321">
      <c r="A321" s="43">
        <v>23.0</v>
      </c>
      <c r="B321" s="26" t="s">
        <v>424</v>
      </c>
      <c r="C321" s="7">
        <v>2019.0</v>
      </c>
      <c r="D321" s="7" t="s">
        <v>5</v>
      </c>
      <c r="E321" s="7" t="s">
        <v>21</v>
      </c>
      <c r="F321" s="36">
        <v>3.23</v>
      </c>
    </row>
    <row r="322">
      <c r="A322" s="43">
        <v>24.0</v>
      </c>
      <c r="B322" s="26" t="s">
        <v>426</v>
      </c>
      <c r="C322" s="73">
        <v>2019.0</v>
      </c>
      <c r="D322" s="7" t="s">
        <v>5</v>
      </c>
      <c r="E322" s="7" t="s">
        <v>21</v>
      </c>
      <c r="F322" s="36">
        <v>5.32</v>
      </c>
    </row>
    <row r="323">
      <c r="A323" s="43">
        <v>25.0</v>
      </c>
      <c r="B323" s="26" t="s">
        <v>425</v>
      </c>
      <c r="C323" s="7">
        <v>2019.0</v>
      </c>
      <c r="D323" s="7" t="s">
        <v>5</v>
      </c>
      <c r="E323" s="7" t="s">
        <v>21</v>
      </c>
      <c r="F323" s="36">
        <v>3.69</v>
      </c>
    </row>
    <row r="324">
      <c r="A324" s="43">
        <v>26.0</v>
      </c>
      <c r="B324" s="26" t="s">
        <v>427</v>
      </c>
      <c r="C324" s="73">
        <v>2019.0</v>
      </c>
      <c r="D324" s="7" t="s">
        <v>5</v>
      </c>
      <c r="E324" s="7" t="s">
        <v>21</v>
      </c>
      <c r="F324" s="36">
        <v>2.04</v>
      </c>
    </row>
    <row r="325">
      <c r="A325" s="43">
        <v>27.0</v>
      </c>
      <c r="B325" s="26" t="s">
        <v>428</v>
      </c>
      <c r="C325" s="7">
        <v>2019.0</v>
      </c>
      <c r="D325" s="7" t="s">
        <v>5</v>
      </c>
      <c r="E325" s="7" t="s">
        <v>21</v>
      </c>
      <c r="F325" s="36">
        <v>5.16</v>
      </c>
    </row>
    <row r="326">
      <c r="A326" s="43">
        <v>28.0</v>
      </c>
      <c r="B326" s="26" t="s">
        <v>429</v>
      </c>
      <c r="C326" s="73">
        <v>2019.0</v>
      </c>
      <c r="D326" s="7" t="s">
        <v>5</v>
      </c>
      <c r="E326" s="7" t="s">
        <v>21</v>
      </c>
      <c r="F326" s="36">
        <v>2.68</v>
      </c>
    </row>
    <row r="327">
      <c r="A327" s="43">
        <v>29.0</v>
      </c>
      <c r="B327" s="26" t="s">
        <v>430</v>
      </c>
      <c r="C327" s="7">
        <v>2019.0</v>
      </c>
      <c r="D327" s="7" t="s">
        <v>5</v>
      </c>
      <c r="E327" s="7" t="s">
        <v>21</v>
      </c>
      <c r="F327" s="36">
        <v>3.48</v>
      </c>
    </row>
    <row r="328">
      <c r="A328" s="43">
        <v>30.0</v>
      </c>
      <c r="B328" s="26" t="s">
        <v>431</v>
      </c>
      <c r="C328" s="73">
        <v>2019.0</v>
      </c>
      <c r="D328" s="7" t="s">
        <v>5</v>
      </c>
      <c r="E328" s="7" t="s">
        <v>21</v>
      </c>
      <c r="F328" s="36">
        <v>8.71</v>
      </c>
    </row>
    <row r="329">
      <c r="A329" s="43">
        <v>31.0</v>
      </c>
      <c r="B329" s="26" t="s">
        <v>432</v>
      </c>
      <c r="C329" s="7">
        <v>2019.0</v>
      </c>
      <c r="D329" s="7" t="s">
        <v>5</v>
      </c>
      <c r="E329" s="7" t="s">
        <v>21</v>
      </c>
      <c r="F329" s="36">
        <v>6.29</v>
      </c>
    </row>
    <row r="330">
      <c r="A330" s="43">
        <v>32.0</v>
      </c>
      <c r="B330" s="26" t="s">
        <v>433</v>
      </c>
      <c r="C330" s="73">
        <v>2019.0</v>
      </c>
      <c r="D330" s="7" t="s">
        <v>5</v>
      </c>
      <c r="E330" s="7" t="s">
        <v>21</v>
      </c>
      <c r="F330" s="36">
        <v>3.93</v>
      </c>
    </row>
    <row r="331">
      <c r="A331" s="40" t="s">
        <v>3</v>
      </c>
      <c r="B331" s="26" t="s">
        <v>418</v>
      </c>
      <c r="C331" s="7">
        <v>2019.0</v>
      </c>
      <c r="D331" s="7" t="s">
        <v>5</v>
      </c>
      <c r="E331" s="7" t="s">
        <v>21</v>
      </c>
      <c r="F331" s="7">
        <v>4.91</v>
      </c>
    </row>
    <row r="332">
      <c r="A332" s="40" t="s">
        <v>4</v>
      </c>
      <c r="B332" s="26" t="s">
        <v>401</v>
      </c>
      <c r="C332" s="7">
        <v>2020.0</v>
      </c>
      <c r="D332" s="9" t="s">
        <v>5</v>
      </c>
      <c r="E332" s="9" t="s">
        <v>21</v>
      </c>
      <c r="F332" s="36">
        <v>2.12</v>
      </c>
    </row>
    <row r="333">
      <c r="A333" s="39" t="s">
        <v>5</v>
      </c>
      <c r="B333" s="26" t="s">
        <v>402</v>
      </c>
      <c r="C333" s="73">
        <v>2020.0</v>
      </c>
      <c r="D333" s="9" t="s">
        <v>5</v>
      </c>
      <c r="E333" s="9" t="s">
        <v>21</v>
      </c>
      <c r="F333" s="36">
        <v>1.82</v>
      </c>
    </row>
    <row r="334">
      <c r="A334" s="39" t="s">
        <v>6</v>
      </c>
      <c r="B334" s="26" t="s">
        <v>403</v>
      </c>
      <c r="C334" s="7">
        <v>2020.0</v>
      </c>
      <c r="D334" s="7" t="s">
        <v>5</v>
      </c>
      <c r="E334" s="7" t="s">
        <v>21</v>
      </c>
      <c r="F334" s="36">
        <v>2.33</v>
      </c>
    </row>
    <row r="335">
      <c r="A335" s="39" t="s">
        <v>7</v>
      </c>
      <c r="B335" s="26" t="s">
        <v>404</v>
      </c>
      <c r="C335" s="73">
        <v>2020.0</v>
      </c>
      <c r="D335" s="7" t="s">
        <v>5</v>
      </c>
      <c r="E335" s="7" t="s">
        <v>21</v>
      </c>
      <c r="F335" s="36">
        <v>5.86</v>
      </c>
    </row>
    <row r="336">
      <c r="A336" s="39" t="s">
        <v>8</v>
      </c>
      <c r="B336" s="26" t="s">
        <v>408</v>
      </c>
      <c r="C336" s="7">
        <v>2020.0</v>
      </c>
      <c r="D336" s="7" t="s">
        <v>5</v>
      </c>
      <c r="E336" s="7" t="s">
        <v>21</v>
      </c>
      <c r="F336" s="36">
        <v>1.69</v>
      </c>
    </row>
    <row r="337">
      <c r="A337" s="39" t="s">
        <v>9</v>
      </c>
      <c r="B337" s="26" t="s">
        <v>409</v>
      </c>
      <c r="C337" s="73">
        <v>2020.0</v>
      </c>
      <c r="D337" s="7" t="s">
        <v>5</v>
      </c>
      <c r="E337" s="7" t="s">
        <v>21</v>
      </c>
      <c r="F337" s="36">
        <v>3.37</v>
      </c>
    </row>
    <row r="338">
      <c r="A338" s="39" t="s">
        <v>10</v>
      </c>
      <c r="B338" s="26" t="s">
        <v>407</v>
      </c>
      <c r="C338" s="7">
        <v>2020.0</v>
      </c>
      <c r="D338" s="7" t="s">
        <v>5</v>
      </c>
      <c r="E338" s="7" t="s">
        <v>21</v>
      </c>
      <c r="F338" s="36">
        <v>13.74</v>
      </c>
    </row>
    <row r="339">
      <c r="A339" s="39" t="s">
        <v>11</v>
      </c>
      <c r="B339" s="26" t="s">
        <v>406</v>
      </c>
      <c r="C339" s="73">
        <v>2020.0</v>
      </c>
      <c r="D339" s="7" t="s">
        <v>5</v>
      </c>
      <c r="E339" s="7" t="s">
        <v>21</v>
      </c>
      <c r="F339" s="36">
        <v>2.63</v>
      </c>
    </row>
    <row r="340">
      <c r="A340" s="39" t="s">
        <v>12</v>
      </c>
      <c r="B340" s="26" t="s">
        <v>405</v>
      </c>
      <c r="C340" s="7">
        <v>2020.0</v>
      </c>
      <c r="D340" s="7" t="s">
        <v>5</v>
      </c>
      <c r="E340" s="7" t="s">
        <v>21</v>
      </c>
      <c r="F340" s="36">
        <v>1.43</v>
      </c>
    </row>
    <row r="341">
      <c r="A341" s="43">
        <v>10.0</v>
      </c>
      <c r="B341" s="26" t="s">
        <v>410</v>
      </c>
      <c r="C341" s="73">
        <v>2020.0</v>
      </c>
      <c r="D341" s="7" t="s">
        <v>5</v>
      </c>
      <c r="E341" s="7" t="s">
        <v>21</v>
      </c>
      <c r="F341" s="36">
        <v>2.75</v>
      </c>
    </row>
    <row r="342">
      <c r="A342" s="43">
        <v>11.0</v>
      </c>
      <c r="B342" s="26" t="s">
        <v>412</v>
      </c>
      <c r="C342" s="7">
        <v>2020.0</v>
      </c>
      <c r="D342" s="7" t="s">
        <v>5</v>
      </c>
      <c r="E342" s="7" t="s">
        <v>21</v>
      </c>
      <c r="F342" s="36">
        <v>5.3</v>
      </c>
    </row>
    <row r="343">
      <c r="A343" s="43">
        <v>12.0</v>
      </c>
      <c r="B343" s="26" t="s">
        <v>411</v>
      </c>
      <c r="C343" s="73">
        <v>2020.0</v>
      </c>
      <c r="D343" s="7" t="s">
        <v>5</v>
      </c>
      <c r="E343" s="7" t="s">
        <v>21</v>
      </c>
      <c r="F343" s="36">
        <v>12.51</v>
      </c>
    </row>
    <row r="344">
      <c r="A344" s="43">
        <v>13.0</v>
      </c>
      <c r="B344" s="26" t="s">
        <v>413</v>
      </c>
      <c r="C344" s="7">
        <v>2020.0</v>
      </c>
      <c r="D344" s="7" t="s">
        <v>5</v>
      </c>
      <c r="E344" s="7" t="s">
        <v>21</v>
      </c>
      <c r="F344" s="36">
        <v>6.63</v>
      </c>
    </row>
    <row r="345">
      <c r="A345" s="43">
        <v>14.0</v>
      </c>
      <c r="B345" s="26" t="s">
        <v>414</v>
      </c>
      <c r="C345" s="73">
        <v>2020.0</v>
      </c>
      <c r="D345" s="7" t="s">
        <v>5</v>
      </c>
      <c r="E345" s="7" t="s">
        <v>21</v>
      </c>
      <c r="F345" s="36">
        <v>2.9</v>
      </c>
    </row>
    <row r="346">
      <c r="A346" s="43">
        <v>15.0</v>
      </c>
      <c r="B346" s="26" t="s">
        <v>415</v>
      </c>
      <c r="C346" s="7">
        <v>2020.0</v>
      </c>
      <c r="D346" s="7" t="s">
        <v>5</v>
      </c>
      <c r="E346" s="7" t="s">
        <v>21</v>
      </c>
      <c r="F346" s="36">
        <v>2.91</v>
      </c>
    </row>
    <row r="347">
      <c r="A347" s="43">
        <v>16.0</v>
      </c>
      <c r="B347" s="26" t="s">
        <v>416</v>
      </c>
      <c r="C347" s="73">
        <v>2020.0</v>
      </c>
      <c r="D347" s="7" t="s">
        <v>5</v>
      </c>
      <c r="E347" s="7" t="s">
        <v>21</v>
      </c>
      <c r="F347" s="36">
        <v>7.07</v>
      </c>
    </row>
    <row r="348">
      <c r="A348" s="43">
        <v>17.0</v>
      </c>
      <c r="B348" s="26" t="s">
        <v>417</v>
      </c>
      <c r="C348" s="7">
        <v>2020.0</v>
      </c>
      <c r="D348" s="7" t="s">
        <v>5</v>
      </c>
      <c r="E348" s="7" t="s">
        <v>21</v>
      </c>
      <c r="F348" s="36">
        <v>4.45</v>
      </c>
    </row>
    <row r="349">
      <c r="A349" s="43">
        <v>18.0</v>
      </c>
      <c r="B349" s="26" t="s">
        <v>419</v>
      </c>
      <c r="C349" s="73">
        <v>2020.0</v>
      </c>
      <c r="D349" s="7" t="s">
        <v>5</v>
      </c>
      <c r="E349" s="7" t="s">
        <v>21</v>
      </c>
      <c r="F349" s="36">
        <v>4.49</v>
      </c>
    </row>
    <row r="350">
      <c r="A350" s="43">
        <v>19.0</v>
      </c>
      <c r="B350" s="26" t="s">
        <v>420</v>
      </c>
      <c r="C350" s="7">
        <v>2020.0</v>
      </c>
      <c r="D350" s="7" t="s">
        <v>5</v>
      </c>
      <c r="E350" s="7" t="s">
        <v>21</v>
      </c>
      <c r="F350" s="36">
        <v>1.46</v>
      </c>
    </row>
    <row r="351">
      <c r="A351" s="43">
        <v>20.0</v>
      </c>
      <c r="B351" s="26" t="s">
        <v>421</v>
      </c>
      <c r="C351" s="73">
        <v>2020.0</v>
      </c>
      <c r="D351" s="7" t="s">
        <v>5</v>
      </c>
      <c r="E351" s="7" t="s">
        <v>21</v>
      </c>
      <c r="F351" s="36">
        <v>11.88</v>
      </c>
    </row>
    <row r="352">
      <c r="A352" s="43">
        <v>21.0</v>
      </c>
      <c r="B352" s="26" t="s">
        <v>422</v>
      </c>
      <c r="C352" s="7">
        <v>2020.0</v>
      </c>
      <c r="D352" s="7" t="s">
        <v>5</v>
      </c>
      <c r="E352" s="7" t="s">
        <v>21</v>
      </c>
      <c r="F352" s="36">
        <v>7.01</v>
      </c>
    </row>
    <row r="353">
      <c r="A353" s="43">
        <v>22.0</v>
      </c>
      <c r="B353" s="26" t="s">
        <v>423</v>
      </c>
      <c r="C353" s="73">
        <v>2020.0</v>
      </c>
      <c r="D353" s="7" t="s">
        <v>5</v>
      </c>
      <c r="E353" s="7" t="s">
        <v>21</v>
      </c>
      <c r="F353" s="36">
        <v>3.49</v>
      </c>
    </row>
    <row r="354">
      <c r="A354" s="43">
        <v>23.0</v>
      </c>
      <c r="B354" s="26" t="s">
        <v>424</v>
      </c>
      <c r="C354" s="7">
        <v>2020.0</v>
      </c>
      <c r="D354" s="7" t="s">
        <v>5</v>
      </c>
      <c r="E354" s="7" t="s">
        <v>21</v>
      </c>
      <c r="F354" s="36">
        <v>3.06</v>
      </c>
    </row>
    <row r="355">
      <c r="A355" s="43">
        <v>24.0</v>
      </c>
      <c r="B355" s="26" t="s">
        <v>426</v>
      </c>
      <c r="C355" s="73">
        <v>2020.0</v>
      </c>
      <c r="D355" s="7" t="s">
        <v>5</v>
      </c>
      <c r="E355" s="7" t="s">
        <v>21</v>
      </c>
      <c r="F355" s="36">
        <v>5.07</v>
      </c>
    </row>
    <row r="356">
      <c r="A356" s="43">
        <v>25.0</v>
      </c>
      <c r="B356" s="26" t="s">
        <v>425</v>
      </c>
      <c r="C356" s="7">
        <v>2020.0</v>
      </c>
      <c r="D356" s="7" t="s">
        <v>5</v>
      </c>
      <c r="E356" s="7" t="s">
        <v>21</v>
      </c>
      <c r="F356" s="36">
        <v>3.58</v>
      </c>
    </row>
    <row r="357">
      <c r="A357" s="43">
        <v>26.0</v>
      </c>
      <c r="B357" s="26" t="s">
        <v>427</v>
      </c>
      <c r="C357" s="73">
        <v>2020.0</v>
      </c>
      <c r="D357" s="7" t="s">
        <v>5</v>
      </c>
      <c r="E357" s="7" t="s">
        <v>21</v>
      </c>
      <c r="F357" s="36">
        <v>2.01</v>
      </c>
    </row>
    <row r="358">
      <c r="A358" s="43">
        <v>27.0</v>
      </c>
      <c r="B358" s="26" t="s">
        <v>428</v>
      </c>
      <c r="C358" s="7">
        <v>2020.0</v>
      </c>
      <c r="D358" s="7" t="s">
        <v>5</v>
      </c>
      <c r="E358" s="7" t="s">
        <v>21</v>
      </c>
      <c r="F358" s="36">
        <v>5.11</v>
      </c>
    </row>
    <row r="359">
      <c r="A359" s="43">
        <v>28.0</v>
      </c>
      <c r="B359" s="26" t="s">
        <v>429</v>
      </c>
      <c r="C359" s="73">
        <v>2020.0</v>
      </c>
      <c r="D359" s="7" t="s">
        <v>5</v>
      </c>
      <c r="E359" s="7" t="s">
        <v>21</v>
      </c>
      <c r="F359" s="36">
        <v>2.59</v>
      </c>
    </row>
    <row r="360">
      <c r="A360" s="43">
        <v>29.0</v>
      </c>
      <c r="B360" s="26" t="s">
        <v>430</v>
      </c>
      <c r="C360" s="7">
        <v>2020.0</v>
      </c>
      <c r="D360" s="7" t="s">
        <v>5</v>
      </c>
      <c r="E360" s="7" t="s">
        <v>21</v>
      </c>
      <c r="F360" s="36">
        <v>3.36</v>
      </c>
    </row>
    <row r="361">
      <c r="A361" s="43">
        <v>30.0</v>
      </c>
      <c r="B361" s="26" t="s">
        <v>431</v>
      </c>
      <c r="C361" s="73">
        <v>2020.0</v>
      </c>
      <c r="D361" s="7" t="s">
        <v>5</v>
      </c>
      <c r="E361" s="7" t="s">
        <v>21</v>
      </c>
      <c r="F361" s="36">
        <v>8.52</v>
      </c>
    </row>
    <row r="362">
      <c r="A362" s="43">
        <v>31.0</v>
      </c>
      <c r="B362" s="26" t="s">
        <v>432</v>
      </c>
      <c r="C362" s="7">
        <v>2020.0</v>
      </c>
      <c r="D362" s="7" t="s">
        <v>5</v>
      </c>
      <c r="E362" s="7" t="s">
        <v>21</v>
      </c>
      <c r="F362" s="36">
        <v>6.0</v>
      </c>
    </row>
    <row r="363">
      <c r="A363" s="43">
        <v>32.0</v>
      </c>
      <c r="B363" s="26" t="s">
        <v>433</v>
      </c>
      <c r="C363" s="73">
        <v>2020.0</v>
      </c>
      <c r="D363" s="7" t="s">
        <v>5</v>
      </c>
      <c r="E363" s="7" t="s">
        <v>21</v>
      </c>
      <c r="F363" s="36">
        <v>3.78</v>
      </c>
    </row>
    <row r="364">
      <c r="A364" s="40" t="s">
        <v>3</v>
      </c>
      <c r="B364" s="26" t="s">
        <v>418</v>
      </c>
      <c r="C364" s="7">
        <v>2020.0</v>
      </c>
      <c r="D364" s="7" t="s">
        <v>5</v>
      </c>
      <c r="E364" s="7" t="s">
        <v>21</v>
      </c>
      <c r="F364" s="7">
        <v>4.76</v>
      </c>
    </row>
    <row r="365">
      <c r="A365" s="40" t="s">
        <v>4</v>
      </c>
      <c r="B365" s="26" t="s">
        <v>401</v>
      </c>
      <c r="C365" s="7">
        <v>2021.0</v>
      </c>
      <c r="D365" s="9" t="s">
        <v>5</v>
      </c>
      <c r="E365" s="9" t="s">
        <v>21</v>
      </c>
      <c r="F365" s="36">
        <v>2.06</v>
      </c>
    </row>
    <row r="366">
      <c r="A366" s="39" t="s">
        <v>5</v>
      </c>
      <c r="B366" s="26" t="s">
        <v>402</v>
      </c>
      <c r="C366" s="73">
        <v>2021.0</v>
      </c>
      <c r="D366" s="9" t="s">
        <v>5</v>
      </c>
      <c r="E366" s="9" t="s">
        <v>21</v>
      </c>
      <c r="F366" s="36">
        <v>1.79</v>
      </c>
    </row>
    <row r="367">
      <c r="A367" s="39" t="s">
        <v>6</v>
      </c>
      <c r="B367" s="26" t="s">
        <v>403</v>
      </c>
      <c r="C367" s="7">
        <v>2021.0</v>
      </c>
      <c r="D367" s="7" t="s">
        <v>5</v>
      </c>
      <c r="E367" s="7" t="s">
        <v>21</v>
      </c>
      <c r="F367" s="36">
        <v>2.28</v>
      </c>
    </row>
    <row r="368">
      <c r="A368" s="39" t="s">
        <v>7</v>
      </c>
      <c r="B368" s="26" t="s">
        <v>404</v>
      </c>
      <c r="C368" s="73">
        <v>2021.0</v>
      </c>
      <c r="D368" s="7" t="s">
        <v>5</v>
      </c>
      <c r="E368" s="7" t="s">
        <v>21</v>
      </c>
      <c r="F368" s="36">
        <v>5.73</v>
      </c>
    </row>
    <row r="369">
      <c r="A369" s="39" t="s">
        <v>8</v>
      </c>
      <c r="B369" s="26" t="s">
        <v>408</v>
      </c>
      <c r="C369" s="7">
        <v>2021.0</v>
      </c>
      <c r="D369" s="7" t="s">
        <v>5</v>
      </c>
      <c r="E369" s="7" t="s">
        <v>21</v>
      </c>
      <c r="F369" s="36">
        <v>1.62</v>
      </c>
    </row>
    <row r="370">
      <c r="A370" s="39" t="s">
        <v>9</v>
      </c>
      <c r="B370" s="26" t="s">
        <v>409</v>
      </c>
      <c r="C370" s="73">
        <v>2021.0</v>
      </c>
      <c r="D370" s="7" t="s">
        <v>5</v>
      </c>
      <c r="E370" s="7" t="s">
        <v>21</v>
      </c>
      <c r="F370" s="36">
        <v>3.3</v>
      </c>
    </row>
    <row r="371">
      <c r="A371" s="39" t="s">
        <v>10</v>
      </c>
      <c r="B371" s="26" t="s">
        <v>407</v>
      </c>
      <c r="C371" s="7">
        <v>2021.0</v>
      </c>
      <c r="D371" s="7" t="s">
        <v>5</v>
      </c>
      <c r="E371" s="7" t="s">
        <v>21</v>
      </c>
      <c r="F371" s="36">
        <v>13.36</v>
      </c>
    </row>
    <row r="372">
      <c r="A372" s="39" t="s">
        <v>11</v>
      </c>
      <c r="B372" s="26" t="s">
        <v>406</v>
      </c>
      <c r="C372" s="73">
        <v>2021.0</v>
      </c>
      <c r="D372" s="7" t="s">
        <v>5</v>
      </c>
      <c r="E372" s="7" t="s">
        <v>21</v>
      </c>
      <c r="F372" s="36">
        <v>2.57</v>
      </c>
    </row>
    <row r="373">
      <c r="A373" s="39" t="s">
        <v>12</v>
      </c>
      <c r="B373" s="26" t="s">
        <v>405</v>
      </c>
      <c r="C373" s="7">
        <v>2021.0</v>
      </c>
      <c r="D373" s="7" t="s">
        <v>5</v>
      </c>
      <c r="E373" s="7" t="s">
        <v>21</v>
      </c>
      <c r="F373" s="36">
        <v>1.41</v>
      </c>
    </row>
    <row r="374">
      <c r="A374" s="43">
        <v>10.0</v>
      </c>
      <c r="B374" s="26" t="s">
        <v>410</v>
      </c>
      <c r="C374" s="73">
        <v>2021.0</v>
      </c>
      <c r="D374" s="7" t="s">
        <v>5</v>
      </c>
      <c r="E374" s="7" t="s">
        <v>21</v>
      </c>
      <c r="F374" s="36">
        <v>2.65</v>
      </c>
    </row>
    <row r="375">
      <c r="A375" s="43">
        <v>11.0</v>
      </c>
      <c r="B375" s="26" t="s">
        <v>412</v>
      </c>
      <c r="C375" s="7">
        <v>2021.0</v>
      </c>
      <c r="D375" s="7" t="s">
        <v>5</v>
      </c>
      <c r="E375" s="7" t="s">
        <v>21</v>
      </c>
      <c r="F375" s="36">
        <v>5.17</v>
      </c>
    </row>
    <row r="376">
      <c r="A376" s="43">
        <v>12.0</v>
      </c>
      <c r="B376" s="26" t="s">
        <v>411</v>
      </c>
      <c r="C376" s="73">
        <v>2021.0</v>
      </c>
      <c r="D376" s="7" t="s">
        <v>5</v>
      </c>
      <c r="E376" s="7" t="s">
        <v>21</v>
      </c>
      <c r="F376" s="36">
        <v>12.17</v>
      </c>
    </row>
    <row r="377">
      <c r="A377" s="43">
        <v>13.0</v>
      </c>
      <c r="B377" s="26" t="s">
        <v>413</v>
      </c>
      <c r="C377" s="7">
        <v>2021.0</v>
      </c>
      <c r="D377" s="7" t="s">
        <v>5</v>
      </c>
      <c r="E377" s="7" t="s">
        <v>21</v>
      </c>
      <c r="F377" s="36">
        <v>6.46</v>
      </c>
    </row>
    <row r="378">
      <c r="A378" s="43">
        <v>14.0</v>
      </c>
      <c r="B378" s="26" t="s">
        <v>414</v>
      </c>
      <c r="C378" s="73">
        <v>2021.0</v>
      </c>
      <c r="D378" s="7" t="s">
        <v>5</v>
      </c>
      <c r="E378" s="7" t="s">
        <v>21</v>
      </c>
      <c r="F378" s="36">
        <v>2.84</v>
      </c>
    </row>
    <row r="379">
      <c r="A379" s="43">
        <v>15.0</v>
      </c>
      <c r="B379" s="26" t="s">
        <v>415</v>
      </c>
      <c r="C379" s="7">
        <v>2021.0</v>
      </c>
      <c r="D379" s="7" t="s">
        <v>5</v>
      </c>
      <c r="E379" s="7" t="s">
        <v>21</v>
      </c>
      <c r="F379" s="36">
        <v>2.84</v>
      </c>
    </row>
    <row r="380">
      <c r="A380" s="43">
        <v>16.0</v>
      </c>
      <c r="B380" s="26" t="s">
        <v>416</v>
      </c>
      <c r="C380" s="73">
        <v>2021.0</v>
      </c>
      <c r="D380" s="7" t="s">
        <v>5</v>
      </c>
      <c r="E380" s="7" t="s">
        <v>21</v>
      </c>
      <c r="F380" s="36">
        <v>6.88</v>
      </c>
    </row>
    <row r="381">
      <c r="A381" s="43">
        <v>17.0</v>
      </c>
      <c r="B381" s="26" t="s">
        <v>417</v>
      </c>
      <c r="C381" s="7">
        <v>2021.0</v>
      </c>
      <c r="D381" s="7" t="s">
        <v>5</v>
      </c>
      <c r="E381" s="7" t="s">
        <v>21</v>
      </c>
      <c r="F381" s="36">
        <v>4.35</v>
      </c>
    </row>
    <row r="382">
      <c r="A382" s="43">
        <v>18.0</v>
      </c>
      <c r="B382" s="26" t="s">
        <v>419</v>
      </c>
      <c r="C382" s="73">
        <v>2021.0</v>
      </c>
      <c r="D382" s="7" t="s">
        <v>5</v>
      </c>
      <c r="E382" s="7" t="s">
        <v>21</v>
      </c>
      <c r="F382" s="36">
        <v>4.38</v>
      </c>
    </row>
    <row r="383">
      <c r="A383" s="43">
        <v>19.0</v>
      </c>
      <c r="B383" s="26" t="s">
        <v>420</v>
      </c>
      <c r="C383" s="7">
        <v>2021.0</v>
      </c>
      <c r="D383" s="7" t="s">
        <v>5</v>
      </c>
      <c r="E383" s="7" t="s">
        <v>21</v>
      </c>
      <c r="F383" s="36">
        <v>1.43</v>
      </c>
    </row>
    <row r="384">
      <c r="A384" s="43">
        <v>20.0</v>
      </c>
      <c r="B384" s="26" t="s">
        <v>421</v>
      </c>
      <c r="C384" s="73">
        <v>2021.0</v>
      </c>
      <c r="D384" s="7" t="s">
        <v>5</v>
      </c>
      <c r="E384" s="7" t="s">
        <v>21</v>
      </c>
      <c r="F384" s="36">
        <v>11.53</v>
      </c>
    </row>
    <row r="385">
      <c r="A385" s="43">
        <v>21.0</v>
      </c>
      <c r="B385" s="26" t="s">
        <v>422</v>
      </c>
      <c r="C385" s="7">
        <v>2021.0</v>
      </c>
      <c r="D385" s="7" t="s">
        <v>5</v>
      </c>
      <c r="E385" s="7" t="s">
        <v>21</v>
      </c>
      <c r="F385" s="36">
        <v>6.8</v>
      </c>
    </row>
    <row r="386">
      <c r="A386" s="43">
        <v>22.0</v>
      </c>
      <c r="B386" s="26" t="s">
        <v>423</v>
      </c>
      <c r="C386" s="73">
        <v>2021.0</v>
      </c>
      <c r="D386" s="7" t="s">
        <v>5</v>
      </c>
      <c r="E386" s="7" t="s">
        <v>21</v>
      </c>
      <c r="F386" s="36">
        <v>3.39</v>
      </c>
    </row>
    <row r="387">
      <c r="A387" s="43">
        <v>23.0</v>
      </c>
      <c r="B387" s="26" t="s">
        <v>424</v>
      </c>
      <c r="C387" s="7">
        <v>2021.0</v>
      </c>
      <c r="D387" s="7" t="s">
        <v>5</v>
      </c>
      <c r="E387" s="7" t="s">
        <v>21</v>
      </c>
      <c r="F387" s="36">
        <v>2.99</v>
      </c>
    </row>
    <row r="388">
      <c r="A388" s="43">
        <v>24.0</v>
      </c>
      <c r="B388" s="26" t="s">
        <v>426</v>
      </c>
      <c r="C388" s="73">
        <v>2021.0</v>
      </c>
      <c r="D388" s="7" t="s">
        <v>5</v>
      </c>
      <c r="E388" s="7" t="s">
        <v>21</v>
      </c>
      <c r="F388" s="36">
        <v>4.88</v>
      </c>
    </row>
    <row r="389">
      <c r="A389" s="43">
        <v>25.0</v>
      </c>
      <c r="B389" s="26" t="s">
        <v>425</v>
      </c>
      <c r="C389" s="7">
        <v>2021.0</v>
      </c>
      <c r="D389" s="7" t="s">
        <v>5</v>
      </c>
      <c r="E389" s="7" t="s">
        <v>21</v>
      </c>
      <c r="F389" s="36">
        <v>3.47</v>
      </c>
    </row>
    <row r="390">
      <c r="A390" s="43">
        <v>26.0</v>
      </c>
      <c r="B390" s="26" t="s">
        <v>427</v>
      </c>
      <c r="C390" s="73">
        <v>2021.0</v>
      </c>
      <c r="D390" s="7" t="s">
        <v>5</v>
      </c>
      <c r="E390" s="7" t="s">
        <v>21</v>
      </c>
      <c r="F390" s="36">
        <v>1.92</v>
      </c>
    </row>
    <row r="391">
      <c r="A391" s="43">
        <v>27.0</v>
      </c>
      <c r="B391" s="26" t="s">
        <v>428</v>
      </c>
      <c r="C391" s="7">
        <v>2021.0</v>
      </c>
      <c r="D391" s="7" t="s">
        <v>5</v>
      </c>
      <c r="E391" s="7" t="s">
        <v>21</v>
      </c>
      <c r="F391" s="36">
        <v>4.97</v>
      </c>
    </row>
    <row r="392">
      <c r="A392" s="43">
        <v>28.0</v>
      </c>
      <c r="B392" s="26" t="s">
        <v>429</v>
      </c>
      <c r="C392" s="73">
        <v>2021.0</v>
      </c>
      <c r="D392" s="7" t="s">
        <v>5</v>
      </c>
      <c r="E392" s="7" t="s">
        <v>21</v>
      </c>
      <c r="F392" s="36">
        <v>2.53</v>
      </c>
    </row>
    <row r="393">
      <c r="A393" s="43">
        <v>29.0</v>
      </c>
      <c r="B393" s="26" t="s">
        <v>430</v>
      </c>
      <c r="C393" s="7">
        <v>2021.0</v>
      </c>
      <c r="D393" s="7" t="s">
        <v>5</v>
      </c>
      <c r="E393" s="7" t="s">
        <v>21</v>
      </c>
      <c r="F393" s="36">
        <v>3.28</v>
      </c>
    </row>
    <row r="394">
      <c r="A394" s="43">
        <v>30.0</v>
      </c>
      <c r="B394" s="26" t="s">
        <v>431</v>
      </c>
      <c r="C394" s="73">
        <v>2021.0</v>
      </c>
      <c r="D394" s="7" t="s">
        <v>5</v>
      </c>
      <c r="E394" s="7" t="s">
        <v>21</v>
      </c>
      <c r="F394" s="36">
        <v>8.33</v>
      </c>
    </row>
    <row r="395">
      <c r="A395" s="43">
        <v>31.0</v>
      </c>
      <c r="B395" s="26" t="s">
        <v>432</v>
      </c>
      <c r="C395" s="7">
        <v>2021.0</v>
      </c>
      <c r="D395" s="7" t="s">
        <v>5</v>
      </c>
      <c r="E395" s="7" t="s">
        <v>21</v>
      </c>
      <c r="F395" s="36">
        <v>5.87</v>
      </c>
    </row>
    <row r="396">
      <c r="A396" s="43">
        <v>32.0</v>
      </c>
      <c r="B396" s="26" t="s">
        <v>433</v>
      </c>
      <c r="C396" s="73">
        <v>2021.0</v>
      </c>
      <c r="D396" s="7" t="s">
        <v>5</v>
      </c>
      <c r="E396" s="7" t="s">
        <v>21</v>
      </c>
      <c r="F396" s="36">
        <v>3.66</v>
      </c>
    </row>
    <row r="397">
      <c r="A397" s="40" t="s">
        <v>3</v>
      </c>
      <c r="B397" s="26" t="s">
        <v>418</v>
      </c>
      <c r="C397" s="7">
        <v>2021.0</v>
      </c>
      <c r="D397" s="7" t="s">
        <v>5</v>
      </c>
      <c r="E397" s="7" t="s">
        <v>21</v>
      </c>
      <c r="F397" s="7">
        <v>4.64</v>
      </c>
    </row>
    <row r="398">
      <c r="A398" s="40" t="s">
        <v>4</v>
      </c>
      <c r="B398" s="26" t="s">
        <v>401</v>
      </c>
      <c r="C398" s="7">
        <v>2022.0</v>
      </c>
      <c r="D398" s="9" t="s">
        <v>5</v>
      </c>
      <c r="E398" s="9" t="s">
        <v>21</v>
      </c>
      <c r="F398" s="36">
        <v>2.0</v>
      </c>
    </row>
    <row r="399">
      <c r="A399" s="39" t="s">
        <v>5</v>
      </c>
      <c r="B399" s="26" t="s">
        <v>402</v>
      </c>
      <c r="C399" s="73">
        <v>2022.0</v>
      </c>
      <c r="D399" s="9" t="s">
        <v>5</v>
      </c>
      <c r="E399" s="9" t="s">
        <v>21</v>
      </c>
      <c r="F399" s="36">
        <v>1.75</v>
      </c>
    </row>
    <row r="400">
      <c r="A400" s="39" t="s">
        <v>6</v>
      </c>
      <c r="B400" s="26" t="s">
        <v>403</v>
      </c>
      <c r="C400" s="7">
        <v>2022.0</v>
      </c>
      <c r="D400" s="7" t="s">
        <v>5</v>
      </c>
      <c r="E400" s="7" t="s">
        <v>21</v>
      </c>
      <c r="F400" s="36">
        <v>2.23</v>
      </c>
    </row>
    <row r="401">
      <c r="A401" s="39" t="s">
        <v>7</v>
      </c>
      <c r="B401" s="26" t="s">
        <v>404</v>
      </c>
      <c r="C401" s="73">
        <v>2022.0</v>
      </c>
      <c r="D401" s="7" t="s">
        <v>5</v>
      </c>
      <c r="E401" s="7" t="s">
        <v>21</v>
      </c>
      <c r="F401" s="36">
        <v>5.59</v>
      </c>
    </row>
    <row r="402">
      <c r="A402" s="39" t="s">
        <v>8</v>
      </c>
      <c r="B402" s="26" t="s">
        <v>408</v>
      </c>
      <c r="C402" s="7">
        <v>2022.0</v>
      </c>
      <c r="D402" s="7" t="s">
        <v>5</v>
      </c>
      <c r="E402" s="7" t="s">
        <v>21</v>
      </c>
      <c r="F402" s="36">
        <v>1.49</v>
      </c>
    </row>
    <row r="403">
      <c r="A403" s="39" t="s">
        <v>9</v>
      </c>
      <c r="B403" s="26" t="s">
        <v>409</v>
      </c>
      <c r="C403" s="73">
        <v>2022.0</v>
      </c>
      <c r="D403" s="7" t="s">
        <v>5</v>
      </c>
      <c r="E403" s="7" t="s">
        <v>21</v>
      </c>
      <c r="F403" s="36">
        <v>3.23</v>
      </c>
    </row>
    <row r="404">
      <c r="A404" s="39" t="s">
        <v>10</v>
      </c>
      <c r="B404" s="26" t="s">
        <v>407</v>
      </c>
      <c r="C404" s="7">
        <v>2022.0</v>
      </c>
      <c r="D404" s="7" t="s">
        <v>5</v>
      </c>
      <c r="E404" s="7" t="s">
        <v>21</v>
      </c>
      <c r="F404" s="36">
        <v>12.86</v>
      </c>
    </row>
    <row r="405">
      <c r="A405" s="39" t="s">
        <v>11</v>
      </c>
      <c r="B405" s="26" t="s">
        <v>406</v>
      </c>
      <c r="C405" s="73">
        <v>2022.0</v>
      </c>
      <c r="D405" s="7" t="s">
        <v>5</v>
      </c>
      <c r="E405" s="7" t="s">
        <v>21</v>
      </c>
      <c r="F405" s="36">
        <v>2.51</v>
      </c>
    </row>
    <row r="406">
      <c r="A406" s="39" t="s">
        <v>12</v>
      </c>
      <c r="B406" s="26" t="s">
        <v>405</v>
      </c>
      <c r="C406" s="7">
        <v>2022.0</v>
      </c>
      <c r="D406" s="7" t="s">
        <v>5</v>
      </c>
      <c r="E406" s="7" t="s">
        <v>21</v>
      </c>
      <c r="F406" s="36">
        <v>1.38</v>
      </c>
    </row>
    <row r="407">
      <c r="A407" s="43">
        <v>10.0</v>
      </c>
      <c r="B407" s="26" t="s">
        <v>410</v>
      </c>
      <c r="C407" s="73">
        <v>2022.0</v>
      </c>
      <c r="D407" s="7" t="s">
        <v>5</v>
      </c>
      <c r="E407" s="7" t="s">
        <v>21</v>
      </c>
      <c r="F407" s="36">
        <v>2.48</v>
      </c>
    </row>
    <row r="408">
      <c r="A408" s="43">
        <v>11.0</v>
      </c>
      <c r="B408" s="26" t="s">
        <v>412</v>
      </c>
      <c r="C408" s="7">
        <v>2022.0</v>
      </c>
      <c r="D408" s="7" t="s">
        <v>5</v>
      </c>
      <c r="E408" s="7" t="s">
        <v>21</v>
      </c>
      <c r="F408" s="36">
        <v>5.02</v>
      </c>
    </row>
    <row r="409">
      <c r="A409" s="43">
        <v>12.0</v>
      </c>
      <c r="B409" s="26" t="s">
        <v>411</v>
      </c>
      <c r="C409" s="73">
        <v>2022.0</v>
      </c>
      <c r="D409" s="7" t="s">
        <v>5</v>
      </c>
      <c r="E409" s="7" t="s">
        <v>21</v>
      </c>
      <c r="F409" s="36">
        <v>11.75</v>
      </c>
    </row>
    <row r="410">
      <c r="A410" s="43">
        <v>13.0</v>
      </c>
      <c r="B410" s="26" t="s">
        <v>413</v>
      </c>
      <c r="C410" s="7">
        <v>2022.0</v>
      </c>
      <c r="D410" s="7" t="s">
        <v>5</v>
      </c>
      <c r="E410" s="7" t="s">
        <v>21</v>
      </c>
      <c r="F410" s="36">
        <v>6.22</v>
      </c>
    </row>
    <row r="411">
      <c r="A411" s="43">
        <v>14.0</v>
      </c>
      <c r="B411" s="26" t="s">
        <v>414</v>
      </c>
      <c r="C411" s="73">
        <v>2022.0</v>
      </c>
      <c r="D411" s="7" t="s">
        <v>5</v>
      </c>
      <c r="E411" s="7" t="s">
        <v>21</v>
      </c>
      <c r="F411" s="36">
        <v>2.77</v>
      </c>
    </row>
    <row r="412">
      <c r="A412" s="43">
        <v>15.0</v>
      </c>
      <c r="B412" s="26" t="s">
        <v>415</v>
      </c>
      <c r="C412" s="7">
        <v>2022.0</v>
      </c>
      <c r="D412" s="7" t="s">
        <v>5</v>
      </c>
      <c r="E412" s="7" t="s">
        <v>21</v>
      </c>
      <c r="F412" s="36">
        <v>2.76</v>
      </c>
    </row>
    <row r="413">
      <c r="A413" s="43">
        <v>16.0</v>
      </c>
      <c r="B413" s="26" t="s">
        <v>416</v>
      </c>
      <c r="C413" s="73">
        <v>2022.0</v>
      </c>
      <c r="D413" s="7" t="s">
        <v>5</v>
      </c>
      <c r="E413" s="7" t="s">
        <v>21</v>
      </c>
      <c r="F413" s="36">
        <v>6.64</v>
      </c>
    </row>
    <row r="414">
      <c r="A414" s="43">
        <v>17.0</v>
      </c>
      <c r="B414" s="26" t="s">
        <v>417</v>
      </c>
      <c r="C414" s="7">
        <v>2022.0</v>
      </c>
      <c r="D414" s="7" t="s">
        <v>5</v>
      </c>
      <c r="E414" s="7" t="s">
        <v>21</v>
      </c>
      <c r="F414" s="36">
        <v>4.25</v>
      </c>
    </row>
    <row r="415">
      <c r="A415" s="43">
        <v>18.0</v>
      </c>
      <c r="B415" s="26" t="s">
        <v>419</v>
      </c>
      <c r="C415" s="73">
        <v>2022.0</v>
      </c>
      <c r="D415" s="7" t="s">
        <v>5</v>
      </c>
      <c r="E415" s="7" t="s">
        <v>21</v>
      </c>
      <c r="F415" s="36">
        <v>4.25</v>
      </c>
    </row>
    <row r="416">
      <c r="A416" s="43">
        <v>19.0</v>
      </c>
      <c r="B416" s="26" t="s">
        <v>420</v>
      </c>
      <c r="C416" s="7">
        <v>2022.0</v>
      </c>
      <c r="D416" s="7" t="s">
        <v>5</v>
      </c>
      <c r="E416" s="7" t="s">
        <v>21</v>
      </c>
      <c r="F416" s="36">
        <v>1.4</v>
      </c>
    </row>
    <row r="417">
      <c r="A417" s="43">
        <v>20.0</v>
      </c>
      <c r="B417" s="26" t="s">
        <v>421</v>
      </c>
      <c r="C417" s="73">
        <v>2022.0</v>
      </c>
      <c r="D417" s="7" t="s">
        <v>5</v>
      </c>
      <c r="E417" s="7" t="s">
        <v>21</v>
      </c>
      <c r="F417" s="36">
        <v>11.15</v>
      </c>
    </row>
    <row r="418">
      <c r="A418" s="43">
        <v>21.0</v>
      </c>
      <c r="B418" s="26" t="s">
        <v>422</v>
      </c>
      <c r="C418" s="7">
        <v>2022.0</v>
      </c>
      <c r="D418" s="7" t="s">
        <v>5</v>
      </c>
      <c r="E418" s="7" t="s">
        <v>21</v>
      </c>
      <c r="F418" s="36">
        <v>6.56</v>
      </c>
    </row>
    <row r="419">
      <c r="A419" s="43">
        <v>22.0</v>
      </c>
      <c r="B419" s="26" t="s">
        <v>423</v>
      </c>
      <c r="C419" s="73">
        <v>2022.0</v>
      </c>
      <c r="D419" s="7" t="s">
        <v>5</v>
      </c>
      <c r="E419" s="7" t="s">
        <v>21</v>
      </c>
      <c r="F419" s="36">
        <v>3.27</v>
      </c>
    </row>
    <row r="420">
      <c r="A420" s="43">
        <v>23.0</v>
      </c>
      <c r="B420" s="26" t="s">
        <v>424</v>
      </c>
      <c r="C420" s="7">
        <v>2022.0</v>
      </c>
      <c r="D420" s="7" t="s">
        <v>5</v>
      </c>
      <c r="E420" s="7" t="s">
        <v>21</v>
      </c>
      <c r="F420" s="36">
        <v>2.92</v>
      </c>
    </row>
    <row r="421">
      <c r="A421" s="43">
        <v>24.0</v>
      </c>
      <c r="B421" s="26" t="s">
        <v>426</v>
      </c>
      <c r="C421" s="73">
        <v>2022.0</v>
      </c>
      <c r="D421" s="7" t="s">
        <v>5</v>
      </c>
      <c r="E421" s="7" t="s">
        <v>21</v>
      </c>
      <c r="F421" s="36">
        <v>4.64</v>
      </c>
    </row>
    <row r="422">
      <c r="A422" s="43">
        <v>25.0</v>
      </c>
      <c r="B422" s="26" t="s">
        <v>425</v>
      </c>
      <c r="C422" s="7">
        <v>2022.0</v>
      </c>
      <c r="D422" s="7" t="s">
        <v>5</v>
      </c>
      <c r="E422" s="7" t="s">
        <v>21</v>
      </c>
      <c r="F422" s="36">
        <v>3.37</v>
      </c>
    </row>
    <row r="423">
      <c r="A423" s="43">
        <v>26.0</v>
      </c>
      <c r="B423" s="26" t="s">
        <v>427</v>
      </c>
      <c r="C423" s="73">
        <v>2022.0</v>
      </c>
      <c r="D423" s="7" t="s">
        <v>5</v>
      </c>
      <c r="E423" s="7" t="s">
        <v>21</v>
      </c>
      <c r="F423" s="36">
        <v>1.73</v>
      </c>
    </row>
    <row r="424">
      <c r="A424" s="43">
        <v>27.0</v>
      </c>
      <c r="B424" s="26" t="s">
        <v>428</v>
      </c>
      <c r="C424" s="7">
        <v>2022.0</v>
      </c>
      <c r="D424" s="7" t="s">
        <v>5</v>
      </c>
      <c r="E424" s="7" t="s">
        <v>21</v>
      </c>
      <c r="F424" s="36">
        <v>4.77</v>
      </c>
    </row>
    <row r="425">
      <c r="A425" s="43">
        <v>28.0</v>
      </c>
      <c r="B425" s="26" t="s">
        <v>429</v>
      </c>
      <c r="C425" s="73">
        <v>2022.0</v>
      </c>
      <c r="D425" s="7" t="s">
        <v>5</v>
      </c>
      <c r="E425" s="7" t="s">
        <v>21</v>
      </c>
      <c r="F425" s="36">
        <v>2.46</v>
      </c>
    </row>
    <row r="426">
      <c r="A426" s="43">
        <v>29.0</v>
      </c>
      <c r="B426" s="26" t="s">
        <v>430</v>
      </c>
      <c r="C426" s="7">
        <v>2022.0</v>
      </c>
      <c r="D426" s="7" t="s">
        <v>5</v>
      </c>
      <c r="E426" s="7" t="s">
        <v>21</v>
      </c>
      <c r="F426" s="36">
        <v>3.19</v>
      </c>
    </row>
    <row r="427">
      <c r="A427" s="43">
        <v>30.0</v>
      </c>
      <c r="B427" s="26" t="s">
        <v>431</v>
      </c>
      <c r="C427" s="73">
        <v>2022.0</v>
      </c>
      <c r="D427" s="7" t="s">
        <v>5</v>
      </c>
      <c r="E427" s="7" t="s">
        <v>21</v>
      </c>
      <c r="F427" s="36">
        <v>8.13</v>
      </c>
    </row>
    <row r="428">
      <c r="A428" s="43">
        <v>31.0</v>
      </c>
      <c r="B428" s="26" t="s">
        <v>432</v>
      </c>
      <c r="C428" s="7">
        <v>2022.0</v>
      </c>
      <c r="D428" s="7" t="s">
        <v>5</v>
      </c>
      <c r="E428" s="7" t="s">
        <v>21</v>
      </c>
      <c r="F428" s="36">
        <v>5.73</v>
      </c>
    </row>
    <row r="429">
      <c r="A429" s="43">
        <v>32.0</v>
      </c>
      <c r="B429" s="26" t="s">
        <v>433</v>
      </c>
      <c r="C429" s="73">
        <v>2022.0</v>
      </c>
      <c r="D429" s="7" t="s">
        <v>5</v>
      </c>
      <c r="E429" s="7" t="s">
        <v>21</v>
      </c>
      <c r="F429" s="36">
        <v>3.52</v>
      </c>
    </row>
    <row r="430">
      <c r="A430" s="40" t="s">
        <v>3</v>
      </c>
      <c r="B430" s="26" t="s">
        <v>418</v>
      </c>
      <c r="C430" s="7">
        <v>2022.0</v>
      </c>
      <c r="D430" s="7" t="s">
        <v>5</v>
      </c>
      <c r="E430" s="7" t="s">
        <v>21</v>
      </c>
      <c r="F430" s="7">
        <v>4.49</v>
      </c>
    </row>
    <row r="431">
      <c r="A431" s="40" t="s">
        <v>4</v>
      </c>
      <c r="B431" s="26" t="s">
        <v>401</v>
      </c>
      <c r="C431" s="7">
        <v>2023.0</v>
      </c>
      <c r="D431" s="9" t="s">
        <v>5</v>
      </c>
      <c r="E431" s="9" t="s">
        <v>21</v>
      </c>
      <c r="F431" s="36">
        <v>1.9</v>
      </c>
    </row>
    <row r="432">
      <c r="A432" s="39" t="s">
        <v>5</v>
      </c>
      <c r="B432" s="26" t="s">
        <v>402</v>
      </c>
      <c r="C432" s="73">
        <v>2023.0</v>
      </c>
      <c r="D432" s="9" t="s">
        <v>5</v>
      </c>
      <c r="E432" s="9" t="s">
        <v>21</v>
      </c>
      <c r="F432" s="36">
        <v>1.7</v>
      </c>
    </row>
    <row r="433">
      <c r="A433" s="39" t="s">
        <v>6</v>
      </c>
      <c r="B433" s="26" t="s">
        <v>403</v>
      </c>
      <c r="C433" s="7">
        <v>2023.0</v>
      </c>
      <c r="D433" s="7" t="s">
        <v>5</v>
      </c>
      <c r="E433" s="7" t="s">
        <v>21</v>
      </c>
      <c r="F433" s="36">
        <v>2.2</v>
      </c>
    </row>
    <row r="434">
      <c r="A434" s="39" t="s">
        <v>7</v>
      </c>
      <c r="B434" s="26" t="s">
        <v>404</v>
      </c>
      <c r="C434" s="73">
        <v>2023.0</v>
      </c>
      <c r="D434" s="7" t="s">
        <v>5</v>
      </c>
      <c r="E434" s="7" t="s">
        <v>21</v>
      </c>
      <c r="F434" s="36">
        <v>5.5</v>
      </c>
    </row>
    <row r="435">
      <c r="A435" s="39" t="s">
        <v>8</v>
      </c>
      <c r="B435" s="26" t="s">
        <v>408</v>
      </c>
      <c r="C435" s="7">
        <v>2023.0</v>
      </c>
      <c r="D435" s="7" t="s">
        <v>5</v>
      </c>
      <c r="E435" s="7" t="s">
        <v>21</v>
      </c>
      <c r="F435" s="36">
        <v>1.4</v>
      </c>
    </row>
    <row r="436">
      <c r="A436" s="39" t="s">
        <v>9</v>
      </c>
      <c r="B436" s="26" t="s">
        <v>409</v>
      </c>
      <c r="C436" s="73">
        <v>2023.0</v>
      </c>
      <c r="D436" s="7" t="s">
        <v>5</v>
      </c>
      <c r="E436" s="7" t="s">
        <v>21</v>
      </c>
      <c r="F436" s="36">
        <v>3.1</v>
      </c>
    </row>
    <row r="437">
      <c r="A437" s="39" t="s">
        <v>10</v>
      </c>
      <c r="B437" s="26" t="s">
        <v>407</v>
      </c>
      <c r="C437" s="7">
        <v>2023.0</v>
      </c>
      <c r="D437" s="7" t="s">
        <v>5</v>
      </c>
      <c r="E437" s="7" t="s">
        <v>21</v>
      </c>
      <c r="F437" s="36">
        <v>12.4</v>
      </c>
    </row>
    <row r="438">
      <c r="A438" s="39" t="s">
        <v>11</v>
      </c>
      <c r="B438" s="26" t="s">
        <v>406</v>
      </c>
      <c r="C438" s="73">
        <v>2023.0</v>
      </c>
      <c r="D438" s="7" t="s">
        <v>5</v>
      </c>
      <c r="E438" s="7" t="s">
        <v>21</v>
      </c>
      <c r="F438" s="36">
        <v>2.4</v>
      </c>
    </row>
    <row r="439">
      <c r="A439" s="39" t="s">
        <v>12</v>
      </c>
      <c r="B439" s="26" t="s">
        <v>405</v>
      </c>
      <c r="C439" s="7">
        <v>2023.0</v>
      </c>
      <c r="D439" s="7" t="s">
        <v>5</v>
      </c>
      <c r="E439" s="7" t="s">
        <v>21</v>
      </c>
      <c r="F439" s="36">
        <v>1.4</v>
      </c>
    </row>
    <row r="440">
      <c r="A440" s="43">
        <v>10.0</v>
      </c>
      <c r="B440" s="26" t="s">
        <v>410</v>
      </c>
      <c r="C440" s="73">
        <v>2023.0</v>
      </c>
      <c r="D440" s="7" t="s">
        <v>5</v>
      </c>
      <c r="E440" s="7" t="s">
        <v>21</v>
      </c>
      <c r="F440" s="36">
        <v>2.3</v>
      </c>
    </row>
    <row r="441">
      <c r="A441" s="43">
        <v>11.0</v>
      </c>
      <c r="B441" s="26" t="s">
        <v>412</v>
      </c>
      <c r="C441" s="7">
        <v>2023.0</v>
      </c>
      <c r="D441" s="7" t="s">
        <v>5</v>
      </c>
      <c r="E441" s="7" t="s">
        <v>21</v>
      </c>
      <c r="F441" s="36">
        <v>4.9</v>
      </c>
    </row>
    <row r="442">
      <c r="A442" s="43">
        <v>12.0</v>
      </c>
      <c r="B442" s="26" t="s">
        <v>411</v>
      </c>
      <c r="C442" s="73">
        <v>2023.0</v>
      </c>
      <c r="D442" s="7" t="s">
        <v>5</v>
      </c>
      <c r="E442" s="7" t="s">
        <v>21</v>
      </c>
      <c r="F442" s="36">
        <v>11.4</v>
      </c>
    </row>
    <row r="443">
      <c r="A443" s="43">
        <v>13.0</v>
      </c>
      <c r="B443" s="26" t="s">
        <v>413</v>
      </c>
      <c r="C443" s="7">
        <v>2023.0</v>
      </c>
      <c r="D443" s="7" t="s">
        <v>5</v>
      </c>
      <c r="E443" s="7" t="s">
        <v>21</v>
      </c>
      <c r="F443" s="36">
        <v>6.0</v>
      </c>
    </row>
    <row r="444">
      <c r="A444" s="43">
        <v>14.0</v>
      </c>
      <c r="B444" s="26" t="s">
        <v>414</v>
      </c>
      <c r="C444" s="73">
        <v>2023.0</v>
      </c>
      <c r="D444" s="7" t="s">
        <v>5</v>
      </c>
      <c r="E444" s="7" t="s">
        <v>21</v>
      </c>
      <c r="F444" s="36">
        <v>2.7</v>
      </c>
    </row>
    <row r="445">
      <c r="A445" s="43">
        <v>15.0</v>
      </c>
      <c r="B445" s="26" t="s">
        <v>415</v>
      </c>
      <c r="C445" s="7">
        <v>2023.0</v>
      </c>
      <c r="D445" s="7" t="s">
        <v>5</v>
      </c>
      <c r="E445" s="7" t="s">
        <v>21</v>
      </c>
      <c r="F445" s="36">
        <v>2.7</v>
      </c>
    </row>
    <row r="446">
      <c r="A446" s="43">
        <v>16.0</v>
      </c>
      <c r="B446" s="26" t="s">
        <v>416</v>
      </c>
      <c r="C446" s="73">
        <v>2023.0</v>
      </c>
      <c r="D446" s="7" t="s">
        <v>5</v>
      </c>
      <c r="E446" s="7" t="s">
        <v>21</v>
      </c>
      <c r="F446" s="36">
        <v>6.4</v>
      </c>
    </row>
    <row r="447">
      <c r="A447" s="43">
        <v>17.0</v>
      </c>
      <c r="B447" s="26" t="s">
        <v>417</v>
      </c>
      <c r="C447" s="7">
        <v>2023.0</v>
      </c>
      <c r="D447" s="7" t="s">
        <v>5</v>
      </c>
      <c r="E447" s="7" t="s">
        <v>21</v>
      </c>
      <c r="F447" s="36">
        <v>4.2</v>
      </c>
    </row>
    <row r="448">
      <c r="A448" s="43">
        <v>18.0</v>
      </c>
      <c r="B448" s="26" t="s">
        <v>419</v>
      </c>
      <c r="C448" s="73">
        <v>2023.0</v>
      </c>
      <c r="D448" s="7" t="s">
        <v>5</v>
      </c>
      <c r="E448" s="7" t="s">
        <v>21</v>
      </c>
      <c r="F448" s="36">
        <v>4.1</v>
      </c>
    </row>
    <row r="449">
      <c r="A449" s="43">
        <v>19.0</v>
      </c>
      <c r="B449" s="26" t="s">
        <v>420</v>
      </c>
      <c r="C449" s="7">
        <v>2023.0</v>
      </c>
      <c r="D449" s="7" t="s">
        <v>5</v>
      </c>
      <c r="E449" s="7" t="s">
        <v>21</v>
      </c>
      <c r="F449" s="36">
        <v>1.4</v>
      </c>
    </row>
    <row r="450">
      <c r="A450" s="43">
        <v>20.0</v>
      </c>
      <c r="B450" s="26" t="s">
        <v>421</v>
      </c>
      <c r="C450" s="73">
        <v>2023.0</v>
      </c>
      <c r="D450" s="7" t="s">
        <v>5</v>
      </c>
      <c r="E450" s="7" t="s">
        <v>21</v>
      </c>
      <c r="F450" s="36">
        <v>10.8</v>
      </c>
    </row>
    <row r="451">
      <c r="A451" s="43">
        <v>21.0</v>
      </c>
      <c r="B451" s="26" t="s">
        <v>422</v>
      </c>
      <c r="C451" s="7">
        <v>2023.0</v>
      </c>
      <c r="D451" s="7" t="s">
        <v>5</v>
      </c>
      <c r="E451" s="7" t="s">
        <v>21</v>
      </c>
      <c r="F451" s="36">
        <v>6.4</v>
      </c>
    </row>
    <row r="452">
      <c r="A452" s="43">
        <v>22.0</v>
      </c>
      <c r="B452" s="26" t="s">
        <v>423</v>
      </c>
      <c r="C452" s="73">
        <v>2023.0</v>
      </c>
      <c r="D452" s="7" t="s">
        <v>5</v>
      </c>
      <c r="E452" s="7" t="s">
        <v>21</v>
      </c>
      <c r="F452" s="36">
        <v>3.1</v>
      </c>
    </row>
    <row r="453">
      <c r="A453" s="43">
        <v>23.0</v>
      </c>
      <c r="B453" s="26" t="s">
        <v>424</v>
      </c>
      <c r="C453" s="7">
        <v>2023.0</v>
      </c>
      <c r="D453" s="7" t="s">
        <v>5</v>
      </c>
      <c r="E453" s="7" t="s">
        <v>21</v>
      </c>
      <c r="F453" s="36">
        <v>2.8</v>
      </c>
    </row>
    <row r="454">
      <c r="A454" s="43">
        <v>24.0</v>
      </c>
      <c r="B454" s="26" t="s">
        <v>426</v>
      </c>
      <c r="C454" s="73">
        <v>2023.0</v>
      </c>
      <c r="D454" s="7" t="s">
        <v>5</v>
      </c>
      <c r="E454" s="7" t="s">
        <v>21</v>
      </c>
      <c r="F454" s="36">
        <v>4.4</v>
      </c>
    </row>
    <row r="455">
      <c r="A455" s="43">
        <v>25.0</v>
      </c>
      <c r="B455" s="26" t="s">
        <v>425</v>
      </c>
      <c r="C455" s="7">
        <v>2023.0</v>
      </c>
      <c r="D455" s="7" t="s">
        <v>5</v>
      </c>
      <c r="E455" s="7" t="s">
        <v>21</v>
      </c>
      <c r="F455" s="36">
        <v>3.3</v>
      </c>
    </row>
    <row r="456">
      <c r="A456" s="43">
        <v>26.0</v>
      </c>
      <c r="B456" s="26" t="s">
        <v>427</v>
      </c>
      <c r="C456" s="73">
        <v>2023.0</v>
      </c>
      <c r="D456" s="7" t="s">
        <v>5</v>
      </c>
      <c r="E456" s="7" t="s">
        <v>21</v>
      </c>
      <c r="F456" s="36">
        <v>1.6</v>
      </c>
    </row>
    <row r="457">
      <c r="A457" s="43">
        <v>27.0</v>
      </c>
      <c r="B457" s="26" t="s">
        <v>428</v>
      </c>
      <c r="C457" s="7">
        <v>2023.0</v>
      </c>
      <c r="D457" s="7" t="s">
        <v>5</v>
      </c>
      <c r="E457" s="7" t="s">
        <v>21</v>
      </c>
      <c r="F457" s="36">
        <v>4.6</v>
      </c>
    </row>
    <row r="458">
      <c r="A458" s="43">
        <v>28.0</v>
      </c>
      <c r="B458" s="26" t="s">
        <v>429</v>
      </c>
      <c r="C458" s="73">
        <v>2023.0</v>
      </c>
      <c r="D458" s="7" t="s">
        <v>5</v>
      </c>
      <c r="E458" s="7" t="s">
        <v>21</v>
      </c>
      <c r="F458" s="36">
        <v>2.4</v>
      </c>
    </row>
    <row r="459">
      <c r="A459" s="43">
        <v>29.0</v>
      </c>
      <c r="B459" s="26" t="s">
        <v>430</v>
      </c>
      <c r="C459" s="7">
        <v>2023.0</v>
      </c>
      <c r="D459" s="7" t="s">
        <v>5</v>
      </c>
      <c r="E459" s="7" t="s">
        <v>21</v>
      </c>
      <c r="F459" s="36">
        <v>3.1</v>
      </c>
    </row>
    <row r="460">
      <c r="A460" s="43">
        <v>30.0</v>
      </c>
      <c r="B460" s="26" t="s">
        <v>431</v>
      </c>
      <c r="C460" s="73">
        <v>2023.0</v>
      </c>
      <c r="D460" s="7" t="s">
        <v>5</v>
      </c>
      <c r="E460" s="7" t="s">
        <v>21</v>
      </c>
      <c r="F460" s="36">
        <v>7.9</v>
      </c>
    </row>
    <row r="461">
      <c r="A461" s="43">
        <v>31.0</v>
      </c>
      <c r="B461" s="26" t="s">
        <v>432</v>
      </c>
      <c r="C461" s="7">
        <v>2023.0</v>
      </c>
      <c r="D461" s="7" t="s">
        <v>5</v>
      </c>
      <c r="E461" s="7" t="s">
        <v>21</v>
      </c>
      <c r="F461" s="36">
        <v>5.6</v>
      </c>
    </row>
    <row r="462">
      <c r="A462" s="43">
        <v>32.0</v>
      </c>
      <c r="B462" s="26" t="s">
        <v>433</v>
      </c>
      <c r="C462" s="73">
        <v>2023.0</v>
      </c>
      <c r="D462" s="7" t="s">
        <v>5</v>
      </c>
      <c r="E462" s="7" t="s">
        <v>21</v>
      </c>
      <c r="F462" s="36">
        <v>3.4</v>
      </c>
    </row>
    <row r="463">
      <c r="A463" s="40" t="s">
        <v>3</v>
      </c>
      <c r="B463" s="26" t="s">
        <v>418</v>
      </c>
      <c r="C463" s="7">
        <v>2023.0</v>
      </c>
      <c r="D463" s="7" t="s">
        <v>5</v>
      </c>
      <c r="E463" s="7" t="s">
        <v>21</v>
      </c>
      <c r="F463" s="7">
        <v>4.3</v>
      </c>
    </row>
    <row r="464">
      <c r="A464" s="40" t="s">
        <v>4</v>
      </c>
      <c r="B464" s="26" t="s">
        <v>401</v>
      </c>
      <c r="C464" s="7">
        <v>2024.0</v>
      </c>
      <c r="D464" s="9" t="s">
        <v>5</v>
      </c>
      <c r="E464" s="9" t="s">
        <v>21</v>
      </c>
      <c r="F464" s="36">
        <v>1.9</v>
      </c>
    </row>
    <row r="465">
      <c r="A465" s="39" t="s">
        <v>5</v>
      </c>
      <c r="B465" s="26" t="s">
        <v>402</v>
      </c>
      <c r="C465" s="7">
        <v>2024.0</v>
      </c>
      <c r="D465" s="9" t="s">
        <v>5</v>
      </c>
      <c r="E465" s="9" t="s">
        <v>21</v>
      </c>
      <c r="F465" s="36">
        <v>1.7</v>
      </c>
    </row>
    <row r="466">
      <c r="A466" s="39" t="s">
        <v>6</v>
      </c>
      <c r="B466" s="26" t="s">
        <v>403</v>
      </c>
      <c r="C466" s="7">
        <v>2024.0</v>
      </c>
      <c r="D466" s="7" t="s">
        <v>5</v>
      </c>
      <c r="E466" s="7" t="s">
        <v>21</v>
      </c>
      <c r="F466" s="36">
        <v>2.1</v>
      </c>
    </row>
    <row r="467">
      <c r="A467" s="39" t="s">
        <v>7</v>
      </c>
      <c r="B467" s="26" t="s">
        <v>404</v>
      </c>
      <c r="C467" s="7">
        <v>2024.0</v>
      </c>
      <c r="D467" s="7" t="s">
        <v>5</v>
      </c>
      <c r="E467" s="7" t="s">
        <v>21</v>
      </c>
      <c r="F467" s="36">
        <v>5.3</v>
      </c>
    </row>
    <row r="468">
      <c r="A468" s="39" t="s">
        <v>8</v>
      </c>
      <c r="B468" s="26" t="s">
        <v>408</v>
      </c>
      <c r="C468" s="7">
        <v>2024.0</v>
      </c>
      <c r="D468" s="7" t="s">
        <v>5</v>
      </c>
      <c r="E468" s="7" t="s">
        <v>21</v>
      </c>
      <c r="F468" s="36">
        <v>1.3</v>
      </c>
    </row>
    <row r="469">
      <c r="A469" s="39" t="s">
        <v>9</v>
      </c>
      <c r="B469" s="26" t="s">
        <v>409</v>
      </c>
      <c r="C469" s="7">
        <v>2024.0</v>
      </c>
      <c r="D469" s="7" t="s">
        <v>5</v>
      </c>
      <c r="E469" s="7" t="s">
        <v>21</v>
      </c>
      <c r="F469" s="36">
        <v>3.1</v>
      </c>
    </row>
    <row r="470">
      <c r="A470" s="39" t="s">
        <v>10</v>
      </c>
      <c r="B470" s="26" t="s">
        <v>407</v>
      </c>
      <c r="C470" s="7">
        <v>2024.0</v>
      </c>
      <c r="D470" s="7" t="s">
        <v>5</v>
      </c>
      <c r="E470" s="7" t="s">
        <v>21</v>
      </c>
      <c r="F470" s="36">
        <v>11.9</v>
      </c>
    </row>
    <row r="471">
      <c r="A471" s="39" t="s">
        <v>11</v>
      </c>
      <c r="B471" s="26" t="s">
        <v>406</v>
      </c>
      <c r="C471" s="7">
        <v>2024.0</v>
      </c>
      <c r="D471" s="7" t="s">
        <v>5</v>
      </c>
      <c r="E471" s="7" t="s">
        <v>21</v>
      </c>
      <c r="F471" s="36">
        <v>2.4</v>
      </c>
    </row>
    <row r="472">
      <c r="A472" s="39" t="s">
        <v>12</v>
      </c>
      <c r="B472" s="26" t="s">
        <v>405</v>
      </c>
      <c r="C472" s="7">
        <v>2024.0</v>
      </c>
      <c r="D472" s="7" t="s">
        <v>5</v>
      </c>
      <c r="E472" s="7" t="s">
        <v>21</v>
      </c>
      <c r="F472" s="36">
        <v>1.3</v>
      </c>
    </row>
    <row r="473">
      <c r="A473" s="43">
        <v>10.0</v>
      </c>
      <c r="B473" s="26" t="s">
        <v>410</v>
      </c>
      <c r="C473" s="7">
        <v>2024.0</v>
      </c>
      <c r="D473" s="7" t="s">
        <v>5</v>
      </c>
      <c r="E473" s="7" t="s">
        <v>21</v>
      </c>
      <c r="F473" s="36">
        <v>2.2</v>
      </c>
    </row>
    <row r="474">
      <c r="A474" s="43">
        <v>11.0</v>
      </c>
      <c r="B474" s="26" t="s">
        <v>412</v>
      </c>
      <c r="C474" s="7">
        <v>2024.0</v>
      </c>
      <c r="D474" s="7" t="s">
        <v>5</v>
      </c>
      <c r="E474" s="7" t="s">
        <v>21</v>
      </c>
      <c r="F474" s="36">
        <v>4.8</v>
      </c>
    </row>
    <row r="475">
      <c r="A475" s="43">
        <v>12.0</v>
      </c>
      <c r="B475" s="26" t="s">
        <v>411</v>
      </c>
      <c r="C475" s="7">
        <v>2024.0</v>
      </c>
      <c r="D475" s="7" t="s">
        <v>5</v>
      </c>
      <c r="E475" s="7" t="s">
        <v>21</v>
      </c>
      <c r="F475" s="36">
        <v>11.0</v>
      </c>
    </row>
    <row r="476">
      <c r="A476" s="43">
        <v>13.0</v>
      </c>
      <c r="B476" s="26" t="s">
        <v>413</v>
      </c>
      <c r="C476" s="7">
        <v>2024.0</v>
      </c>
      <c r="D476" s="7" t="s">
        <v>5</v>
      </c>
      <c r="E476" s="7" t="s">
        <v>21</v>
      </c>
      <c r="F476" s="36">
        <v>5.8</v>
      </c>
    </row>
    <row r="477">
      <c r="A477" s="43">
        <v>14.0</v>
      </c>
      <c r="B477" s="26" t="s">
        <v>414</v>
      </c>
      <c r="C477" s="7">
        <v>2024.0</v>
      </c>
      <c r="D477" s="7" t="s">
        <v>5</v>
      </c>
      <c r="E477" s="7" t="s">
        <v>21</v>
      </c>
      <c r="F477" s="36">
        <v>2.6</v>
      </c>
    </row>
    <row r="478">
      <c r="A478" s="43">
        <v>15.0</v>
      </c>
      <c r="B478" s="26" t="s">
        <v>415</v>
      </c>
      <c r="C478" s="7">
        <v>2024.0</v>
      </c>
      <c r="D478" s="7" t="s">
        <v>5</v>
      </c>
      <c r="E478" s="7" t="s">
        <v>21</v>
      </c>
      <c r="F478" s="36">
        <v>2.6</v>
      </c>
    </row>
    <row r="479">
      <c r="A479" s="43">
        <v>16.0</v>
      </c>
      <c r="B479" s="26" t="s">
        <v>416</v>
      </c>
      <c r="C479" s="7">
        <v>2024.0</v>
      </c>
      <c r="D479" s="7" t="s">
        <v>5</v>
      </c>
      <c r="E479" s="7" t="s">
        <v>21</v>
      </c>
      <c r="F479" s="36">
        <v>6.3</v>
      </c>
    </row>
    <row r="480">
      <c r="A480" s="43">
        <v>17.0</v>
      </c>
      <c r="B480" s="26" t="s">
        <v>417</v>
      </c>
      <c r="C480" s="7">
        <v>2024.0</v>
      </c>
      <c r="D480" s="7" t="s">
        <v>5</v>
      </c>
      <c r="E480" s="7" t="s">
        <v>21</v>
      </c>
      <c r="F480" s="36">
        <v>4.1</v>
      </c>
    </row>
    <row r="481">
      <c r="A481" s="43">
        <v>18.0</v>
      </c>
      <c r="B481" s="26" t="s">
        <v>419</v>
      </c>
      <c r="C481" s="7">
        <v>2024.0</v>
      </c>
      <c r="D481" s="7" t="s">
        <v>5</v>
      </c>
      <c r="E481" s="7" t="s">
        <v>21</v>
      </c>
      <c r="F481" s="36">
        <v>4.0</v>
      </c>
    </row>
    <row r="482">
      <c r="A482" s="43">
        <v>19.0</v>
      </c>
      <c r="B482" s="26" t="s">
        <v>420</v>
      </c>
      <c r="C482" s="7">
        <v>2024.0</v>
      </c>
      <c r="D482" s="7" t="s">
        <v>5</v>
      </c>
      <c r="E482" s="7" t="s">
        <v>21</v>
      </c>
      <c r="F482" s="36">
        <v>1.3</v>
      </c>
    </row>
    <row r="483">
      <c r="A483" s="43">
        <v>20.0</v>
      </c>
      <c r="B483" s="26" t="s">
        <v>421</v>
      </c>
      <c r="C483" s="7">
        <v>2024.0</v>
      </c>
      <c r="D483" s="7" t="s">
        <v>5</v>
      </c>
      <c r="E483" s="7" t="s">
        <v>21</v>
      </c>
      <c r="F483" s="36">
        <v>10.5</v>
      </c>
    </row>
    <row r="484">
      <c r="A484" s="43">
        <v>21.0</v>
      </c>
      <c r="B484" s="26" t="s">
        <v>422</v>
      </c>
      <c r="C484" s="7">
        <v>2024.0</v>
      </c>
      <c r="D484" s="7" t="s">
        <v>5</v>
      </c>
      <c r="E484" s="7" t="s">
        <v>21</v>
      </c>
      <c r="F484" s="36">
        <v>6.2</v>
      </c>
    </row>
    <row r="485">
      <c r="A485" s="43">
        <v>22.0</v>
      </c>
      <c r="B485" s="26" t="s">
        <v>423</v>
      </c>
      <c r="C485" s="7">
        <v>2024.0</v>
      </c>
      <c r="D485" s="7" t="s">
        <v>5</v>
      </c>
      <c r="E485" s="7" t="s">
        <v>21</v>
      </c>
      <c r="F485" s="36">
        <v>3.0</v>
      </c>
    </row>
    <row r="486">
      <c r="A486" s="43">
        <v>23.0</v>
      </c>
      <c r="B486" s="26" t="s">
        <v>424</v>
      </c>
      <c r="C486" s="7">
        <v>2024.0</v>
      </c>
      <c r="D486" s="7" t="s">
        <v>5</v>
      </c>
      <c r="E486" s="7" t="s">
        <v>21</v>
      </c>
      <c r="F486" s="36">
        <v>2.8</v>
      </c>
    </row>
    <row r="487">
      <c r="A487" s="43">
        <v>24.0</v>
      </c>
      <c r="B487" s="26" t="s">
        <v>426</v>
      </c>
      <c r="C487" s="7">
        <v>2024.0</v>
      </c>
      <c r="D487" s="7" t="s">
        <v>5</v>
      </c>
      <c r="E487" s="7" t="s">
        <v>21</v>
      </c>
      <c r="F487" s="36">
        <v>4.2</v>
      </c>
    </row>
    <row r="488">
      <c r="A488" s="43">
        <v>25.0</v>
      </c>
      <c r="B488" s="26" t="s">
        <v>425</v>
      </c>
      <c r="C488" s="7">
        <v>2024.0</v>
      </c>
      <c r="D488" s="7" t="s">
        <v>5</v>
      </c>
      <c r="E488" s="7" t="s">
        <v>21</v>
      </c>
      <c r="F488" s="36">
        <v>3.2</v>
      </c>
    </row>
    <row r="489">
      <c r="A489" s="43">
        <v>26.0</v>
      </c>
      <c r="B489" s="26" t="s">
        <v>427</v>
      </c>
      <c r="C489" s="7">
        <v>2024.0</v>
      </c>
      <c r="D489" s="7" t="s">
        <v>5</v>
      </c>
      <c r="E489" s="7" t="s">
        <v>21</v>
      </c>
      <c r="F489" s="36">
        <v>1.5</v>
      </c>
    </row>
    <row r="490">
      <c r="A490" s="43">
        <v>27.0</v>
      </c>
      <c r="B490" s="26" t="s">
        <v>428</v>
      </c>
      <c r="C490" s="7">
        <v>2024.0</v>
      </c>
      <c r="D490" s="7" t="s">
        <v>5</v>
      </c>
      <c r="E490" s="7" t="s">
        <v>21</v>
      </c>
      <c r="F490" s="36">
        <v>4.4</v>
      </c>
    </row>
    <row r="491">
      <c r="A491" s="43">
        <v>28.0</v>
      </c>
      <c r="B491" s="26" t="s">
        <v>429</v>
      </c>
      <c r="C491" s="7">
        <v>2024.0</v>
      </c>
      <c r="D491" s="7" t="s">
        <v>5</v>
      </c>
      <c r="E491" s="7" t="s">
        <v>21</v>
      </c>
      <c r="F491" s="36">
        <v>2.3</v>
      </c>
    </row>
    <row r="492">
      <c r="A492" s="43">
        <v>29.0</v>
      </c>
      <c r="B492" s="26" t="s">
        <v>430</v>
      </c>
      <c r="C492" s="7">
        <v>2024.0</v>
      </c>
      <c r="D492" s="7" t="s">
        <v>5</v>
      </c>
      <c r="E492" s="7" t="s">
        <v>21</v>
      </c>
      <c r="F492" s="36">
        <v>3.0</v>
      </c>
    </row>
    <row r="493">
      <c r="A493" s="43">
        <v>30.0</v>
      </c>
      <c r="B493" s="26" t="s">
        <v>431</v>
      </c>
      <c r="C493" s="7">
        <v>2024.0</v>
      </c>
      <c r="D493" s="7" t="s">
        <v>5</v>
      </c>
      <c r="E493" s="7" t="s">
        <v>21</v>
      </c>
      <c r="F493" s="36">
        <v>7.8</v>
      </c>
    </row>
    <row r="494">
      <c r="A494" s="43">
        <v>31.0</v>
      </c>
      <c r="B494" s="26" t="s">
        <v>432</v>
      </c>
      <c r="C494" s="7">
        <v>2024.0</v>
      </c>
      <c r="D494" s="7" t="s">
        <v>5</v>
      </c>
      <c r="E494" s="7" t="s">
        <v>21</v>
      </c>
      <c r="F494" s="36">
        <v>5.5</v>
      </c>
    </row>
    <row r="495">
      <c r="A495" s="43">
        <v>32.0</v>
      </c>
      <c r="B495" s="26" t="s">
        <v>433</v>
      </c>
      <c r="C495" s="7">
        <v>2024.0</v>
      </c>
      <c r="D495" s="7" t="s">
        <v>5</v>
      </c>
      <c r="E495" s="7" t="s">
        <v>21</v>
      </c>
      <c r="F495" s="36">
        <v>3.2</v>
      </c>
    </row>
    <row r="496">
      <c r="A496" s="40" t="s">
        <v>3</v>
      </c>
      <c r="B496" s="26" t="s">
        <v>418</v>
      </c>
      <c r="C496" s="7">
        <v>2024.0</v>
      </c>
      <c r="D496" s="7" t="s">
        <v>5</v>
      </c>
      <c r="E496" s="7" t="s">
        <v>21</v>
      </c>
      <c r="F496" s="7">
        <v>4.2</v>
      </c>
    </row>
    <row r="497">
      <c r="A497" s="26"/>
      <c r="B497" s="26"/>
    </row>
    <row r="498">
      <c r="A498" s="26"/>
      <c r="B498" s="26"/>
    </row>
    <row r="499">
      <c r="A499" s="26"/>
      <c r="B499" s="26"/>
    </row>
    <row r="500">
      <c r="A500" s="26"/>
      <c r="B500" s="26"/>
    </row>
    <row r="501">
      <c r="A501" s="26"/>
      <c r="B501" s="26"/>
    </row>
    <row r="502">
      <c r="A502" s="26"/>
      <c r="B502" s="26"/>
    </row>
    <row r="503">
      <c r="A503" s="26"/>
      <c r="B503" s="26"/>
    </row>
    <row r="504">
      <c r="A504" s="26"/>
      <c r="B504" s="26"/>
    </row>
    <row r="505">
      <c r="A505" s="26"/>
      <c r="B505" s="26"/>
    </row>
    <row r="506">
      <c r="A506" s="26"/>
      <c r="B506" s="26"/>
    </row>
    <row r="507">
      <c r="A507" s="26"/>
      <c r="B507" s="26"/>
    </row>
    <row r="508">
      <c r="A508" s="26"/>
      <c r="B508" s="26"/>
    </row>
    <row r="509">
      <c r="A509" s="26"/>
      <c r="B509" s="26"/>
    </row>
    <row r="510">
      <c r="A510" s="26"/>
      <c r="B510" s="26"/>
    </row>
    <row r="511">
      <c r="A511" s="26"/>
      <c r="B511" s="26"/>
    </row>
    <row r="512">
      <c r="A512" s="26"/>
      <c r="B512" s="26"/>
    </row>
    <row r="513">
      <c r="A513" s="26"/>
      <c r="B513" s="26"/>
    </row>
    <row r="514">
      <c r="A514" s="26"/>
      <c r="B514" s="26"/>
    </row>
    <row r="515">
      <c r="A515" s="26"/>
      <c r="B515" s="26"/>
    </row>
    <row r="516">
      <c r="A516" s="26"/>
      <c r="B516" s="26"/>
    </row>
    <row r="517">
      <c r="A517" s="26"/>
      <c r="B517" s="26"/>
    </row>
    <row r="518">
      <c r="A518" s="26"/>
      <c r="B518" s="26"/>
    </row>
    <row r="519">
      <c r="A519" s="26"/>
      <c r="B519" s="26"/>
    </row>
    <row r="520">
      <c r="A520" s="26"/>
      <c r="B520" s="26"/>
    </row>
    <row r="521">
      <c r="A521" s="26"/>
      <c r="B521" s="26"/>
    </row>
    <row r="522">
      <c r="A522" s="26"/>
      <c r="B522" s="26"/>
    </row>
    <row r="523">
      <c r="A523" s="26"/>
      <c r="B523" s="26"/>
    </row>
    <row r="524">
      <c r="A524" s="26"/>
      <c r="B524" s="26"/>
    </row>
    <row r="525">
      <c r="A525" s="26"/>
      <c r="B525" s="26"/>
    </row>
    <row r="526">
      <c r="A526" s="26"/>
      <c r="B526" s="26"/>
    </row>
    <row r="527">
      <c r="A527" s="26"/>
      <c r="B527" s="26"/>
    </row>
    <row r="528">
      <c r="A528" s="26"/>
      <c r="B528" s="26"/>
    </row>
    <row r="529">
      <c r="A529" s="26"/>
      <c r="B529" s="26"/>
    </row>
    <row r="530">
      <c r="A530" s="26"/>
      <c r="B530" s="26"/>
    </row>
    <row r="531">
      <c r="A531" s="26"/>
      <c r="B531" s="26"/>
    </row>
    <row r="532">
      <c r="A532" s="26"/>
      <c r="B532" s="26"/>
    </row>
    <row r="533">
      <c r="A533" s="26"/>
      <c r="B533" s="26"/>
    </row>
    <row r="534">
      <c r="A534" s="26"/>
      <c r="B534" s="26"/>
    </row>
    <row r="535">
      <c r="A535" s="26"/>
      <c r="B535" s="26"/>
    </row>
    <row r="536">
      <c r="A536" s="26"/>
      <c r="B536" s="26"/>
    </row>
    <row r="537">
      <c r="A537" s="26"/>
      <c r="B537" s="26"/>
    </row>
    <row r="538">
      <c r="A538" s="26"/>
      <c r="B538" s="26"/>
    </row>
    <row r="539">
      <c r="A539" s="26"/>
      <c r="B539" s="26"/>
    </row>
    <row r="540">
      <c r="A540" s="26"/>
      <c r="B540" s="26"/>
    </row>
    <row r="541">
      <c r="A541" s="26"/>
      <c r="B541" s="26"/>
    </row>
    <row r="542">
      <c r="A542" s="26"/>
      <c r="B542" s="26"/>
    </row>
    <row r="543">
      <c r="A543" s="26"/>
      <c r="B543" s="26"/>
    </row>
    <row r="544">
      <c r="A544" s="26"/>
      <c r="B544" s="26"/>
    </row>
    <row r="545">
      <c r="A545" s="26"/>
      <c r="B545" s="26"/>
    </row>
    <row r="546">
      <c r="A546" s="26"/>
      <c r="B546" s="26"/>
    </row>
    <row r="547">
      <c r="A547" s="26"/>
      <c r="B547" s="26"/>
    </row>
    <row r="548">
      <c r="A548" s="26"/>
      <c r="B548" s="26"/>
    </row>
    <row r="549">
      <c r="A549" s="26"/>
      <c r="B549" s="26"/>
    </row>
    <row r="550">
      <c r="A550" s="26"/>
      <c r="B550" s="26"/>
    </row>
    <row r="551">
      <c r="A551" s="26"/>
      <c r="B551" s="26"/>
    </row>
    <row r="552">
      <c r="A552" s="26"/>
      <c r="B552" s="26"/>
    </row>
    <row r="553">
      <c r="A553" s="26"/>
      <c r="B553" s="26"/>
    </row>
    <row r="554">
      <c r="A554" s="26"/>
      <c r="B554" s="26"/>
    </row>
    <row r="555">
      <c r="A555" s="26"/>
      <c r="B555" s="26"/>
    </row>
    <row r="556">
      <c r="A556" s="26"/>
      <c r="B556" s="26"/>
    </row>
    <row r="557">
      <c r="A557" s="26"/>
      <c r="B557" s="26"/>
    </row>
    <row r="558">
      <c r="A558" s="26"/>
      <c r="B558" s="26"/>
    </row>
    <row r="559">
      <c r="A559" s="26"/>
      <c r="B559" s="26"/>
    </row>
    <row r="560">
      <c r="A560" s="26"/>
      <c r="B560" s="26"/>
    </row>
    <row r="561">
      <c r="A561" s="26"/>
      <c r="B561" s="26"/>
    </row>
    <row r="562">
      <c r="A562" s="26"/>
      <c r="B562" s="26"/>
    </row>
    <row r="563">
      <c r="A563" s="26"/>
      <c r="B563" s="26"/>
    </row>
  </sheetData>
  <autoFilter ref="$A$1:$F$496"/>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c r="M1" s="26"/>
    </row>
    <row r="2">
      <c r="A2" s="40" t="s">
        <v>3</v>
      </c>
      <c r="B2" s="39" t="s">
        <v>418</v>
      </c>
      <c r="C2" s="1">
        <v>2009.0</v>
      </c>
      <c r="D2" s="2" t="s">
        <v>5</v>
      </c>
      <c r="E2" s="2" t="s">
        <v>22</v>
      </c>
      <c r="F2" s="36">
        <v>100.8432</v>
      </c>
      <c r="M2" s="74"/>
    </row>
    <row r="3">
      <c r="A3" s="40" t="s">
        <v>4</v>
      </c>
      <c r="B3" s="39" t="s">
        <v>401</v>
      </c>
      <c r="C3" s="1">
        <v>2009.0</v>
      </c>
      <c r="D3" s="2" t="s">
        <v>5</v>
      </c>
      <c r="E3" s="2" t="s">
        <v>22</v>
      </c>
      <c r="F3" s="36">
        <v>97.06085</v>
      </c>
      <c r="M3" s="75"/>
    </row>
    <row r="4">
      <c r="A4" s="39" t="s">
        <v>5</v>
      </c>
      <c r="B4" s="39" t="s">
        <v>402</v>
      </c>
      <c r="C4" s="1">
        <v>2009.0</v>
      </c>
      <c r="D4" s="2" t="s">
        <v>5</v>
      </c>
      <c r="E4" s="2" t="s">
        <v>22</v>
      </c>
      <c r="F4" s="36">
        <v>104.3484</v>
      </c>
      <c r="M4" s="75"/>
    </row>
    <row r="5">
      <c r="A5" s="39" t="s">
        <v>6</v>
      </c>
      <c r="B5" s="39" t="s">
        <v>403</v>
      </c>
      <c r="C5" s="1">
        <v>2009.0</v>
      </c>
      <c r="D5" s="2" t="s">
        <v>5</v>
      </c>
      <c r="E5" s="2" t="s">
        <v>22</v>
      </c>
      <c r="F5" s="36">
        <v>105.0335</v>
      </c>
      <c r="M5" s="75"/>
    </row>
    <row r="6">
      <c r="A6" s="39" t="s">
        <v>7</v>
      </c>
      <c r="B6" s="39" t="s">
        <v>404</v>
      </c>
      <c r="C6" s="1">
        <v>2009.0</v>
      </c>
      <c r="D6" s="2" t="s">
        <v>5</v>
      </c>
      <c r="E6" s="2" t="s">
        <v>22</v>
      </c>
      <c r="F6" s="36">
        <v>97.23698</v>
      </c>
      <c r="M6" s="75"/>
    </row>
    <row r="7">
      <c r="A7" s="39" t="s">
        <v>8</v>
      </c>
      <c r="B7" s="39" t="s">
        <v>408</v>
      </c>
      <c r="C7" s="1">
        <v>2009.0</v>
      </c>
      <c r="D7" s="2" t="s">
        <v>5</v>
      </c>
      <c r="E7" s="2" t="s">
        <v>22</v>
      </c>
      <c r="F7" s="36">
        <v>108.6653</v>
      </c>
      <c r="M7" s="75"/>
    </row>
    <row r="8">
      <c r="A8" s="39" t="s">
        <v>9</v>
      </c>
      <c r="B8" s="39" t="s">
        <v>409</v>
      </c>
      <c r="C8" s="1">
        <v>2009.0</v>
      </c>
      <c r="D8" s="2" t="s">
        <v>5</v>
      </c>
      <c r="E8" s="2" t="s">
        <v>22</v>
      </c>
      <c r="F8" s="36">
        <v>92.97877</v>
      </c>
      <c r="M8" s="75"/>
    </row>
    <row r="9">
      <c r="A9" s="39" t="s">
        <v>10</v>
      </c>
      <c r="B9" s="39" t="s">
        <v>407</v>
      </c>
      <c r="C9" s="1">
        <v>2009.0</v>
      </c>
      <c r="D9" s="2" t="s">
        <v>5</v>
      </c>
      <c r="E9" s="2" t="s">
        <v>22</v>
      </c>
      <c r="F9" s="36">
        <v>102.6727</v>
      </c>
      <c r="M9" s="75"/>
    </row>
    <row r="10">
      <c r="A10" s="39" t="s">
        <v>11</v>
      </c>
      <c r="B10" s="39" t="s">
        <v>406</v>
      </c>
      <c r="C10" s="1">
        <v>2009.0</v>
      </c>
      <c r="D10" s="2" t="s">
        <v>5</v>
      </c>
      <c r="E10" s="2" t="s">
        <v>22</v>
      </c>
      <c r="F10" s="36">
        <v>98.36519</v>
      </c>
      <c r="M10" s="75"/>
    </row>
    <row r="11">
      <c r="A11" s="39" t="s">
        <v>12</v>
      </c>
      <c r="B11" s="39" t="s">
        <v>405</v>
      </c>
      <c r="C11" s="1">
        <v>2009.0</v>
      </c>
      <c r="D11" s="2" t="s">
        <v>5</v>
      </c>
      <c r="E11" s="2" t="s">
        <v>22</v>
      </c>
      <c r="F11" s="36">
        <v>103.8039</v>
      </c>
      <c r="M11" s="75"/>
    </row>
    <row r="12">
      <c r="A12" s="39" t="s">
        <v>13</v>
      </c>
      <c r="B12" s="39" t="s">
        <v>410</v>
      </c>
      <c r="C12" s="1">
        <v>2009.0</v>
      </c>
      <c r="D12" s="2" t="s">
        <v>5</v>
      </c>
      <c r="E12" s="2" t="s">
        <v>22</v>
      </c>
      <c r="F12" s="36">
        <v>101.2182</v>
      </c>
      <c r="M12" s="75"/>
    </row>
    <row r="13">
      <c r="A13" s="39" t="s">
        <v>14</v>
      </c>
      <c r="B13" s="39" t="s">
        <v>412</v>
      </c>
      <c r="C13" s="1">
        <v>2009.0</v>
      </c>
      <c r="D13" s="2" t="s">
        <v>5</v>
      </c>
      <c r="E13" s="2" t="s">
        <v>22</v>
      </c>
      <c r="F13" s="36">
        <v>102.6758</v>
      </c>
      <c r="M13" s="75"/>
    </row>
    <row r="14">
      <c r="A14" s="39" t="s">
        <v>15</v>
      </c>
      <c r="B14" s="39" t="s">
        <v>411</v>
      </c>
      <c r="C14" s="1">
        <v>2009.0</v>
      </c>
      <c r="D14" s="2" t="s">
        <v>5</v>
      </c>
      <c r="E14" s="2" t="s">
        <v>22</v>
      </c>
      <c r="F14" s="36">
        <v>102.0377</v>
      </c>
      <c r="M14" s="75"/>
    </row>
    <row r="15">
      <c r="A15" s="39" t="s">
        <v>16</v>
      </c>
      <c r="B15" s="39" t="s">
        <v>413</v>
      </c>
      <c r="C15" s="1">
        <v>2009.0</v>
      </c>
      <c r="D15" s="2" t="s">
        <v>5</v>
      </c>
      <c r="E15" s="2" t="s">
        <v>22</v>
      </c>
      <c r="F15" s="36">
        <v>98.78026</v>
      </c>
      <c r="M15" s="75"/>
    </row>
    <row r="16">
      <c r="A16" s="39" t="s">
        <v>17</v>
      </c>
      <c r="B16" s="39" t="s">
        <v>414</v>
      </c>
      <c r="C16" s="1">
        <v>2009.0</v>
      </c>
      <c r="D16" s="2" t="s">
        <v>5</v>
      </c>
      <c r="E16" s="2" t="s">
        <v>22</v>
      </c>
      <c r="F16" s="36">
        <v>99.49969</v>
      </c>
      <c r="M16" s="75"/>
    </row>
    <row r="17">
      <c r="A17" s="39" t="s">
        <v>18</v>
      </c>
      <c r="B17" s="39" t="s">
        <v>415</v>
      </c>
      <c r="C17" s="1">
        <v>2009.0</v>
      </c>
      <c r="D17" s="2" t="s">
        <v>5</v>
      </c>
      <c r="E17" s="2" t="s">
        <v>22</v>
      </c>
      <c r="F17" s="36">
        <v>99.79782</v>
      </c>
      <c r="M17" s="75"/>
    </row>
    <row r="18">
      <c r="A18" s="39" t="s">
        <v>19</v>
      </c>
      <c r="B18" s="39" t="s">
        <v>416</v>
      </c>
      <c r="C18" s="1">
        <v>2009.0</v>
      </c>
      <c r="D18" s="2" t="s">
        <v>5</v>
      </c>
      <c r="E18" s="2" t="s">
        <v>22</v>
      </c>
      <c r="F18" s="36">
        <v>96.66588</v>
      </c>
      <c r="M18" s="75"/>
    </row>
    <row r="19">
      <c r="A19" s="39" t="s">
        <v>20</v>
      </c>
      <c r="B19" s="39" t="s">
        <v>417</v>
      </c>
      <c r="C19" s="1">
        <v>2009.0</v>
      </c>
      <c r="D19" s="2" t="s">
        <v>5</v>
      </c>
      <c r="E19" s="2" t="s">
        <v>22</v>
      </c>
      <c r="F19" s="36">
        <v>100.1589</v>
      </c>
      <c r="M19" s="75"/>
    </row>
    <row r="20">
      <c r="A20" s="39" t="s">
        <v>21</v>
      </c>
      <c r="B20" s="39" t="s">
        <v>419</v>
      </c>
      <c r="C20" s="1">
        <v>2009.0</v>
      </c>
      <c r="D20" s="2" t="s">
        <v>5</v>
      </c>
      <c r="E20" s="2" t="s">
        <v>22</v>
      </c>
      <c r="F20" s="36">
        <v>97.67036</v>
      </c>
      <c r="M20" s="75"/>
    </row>
    <row r="21">
      <c r="A21" s="39" t="s">
        <v>22</v>
      </c>
      <c r="B21" s="39" t="s">
        <v>420</v>
      </c>
      <c r="C21" s="1">
        <v>2009.0</v>
      </c>
      <c r="D21" s="2" t="s">
        <v>5</v>
      </c>
      <c r="E21" s="2" t="s">
        <v>22</v>
      </c>
      <c r="F21" s="36">
        <v>104.6006</v>
      </c>
      <c r="M21" s="75"/>
    </row>
    <row r="22">
      <c r="A22" s="39" t="s">
        <v>23</v>
      </c>
      <c r="B22" s="39" t="s">
        <v>421</v>
      </c>
      <c r="C22" s="1">
        <v>2009.0</v>
      </c>
      <c r="D22" s="2" t="s">
        <v>5</v>
      </c>
      <c r="E22" s="2" t="s">
        <v>22</v>
      </c>
      <c r="F22" s="36">
        <v>100.5763</v>
      </c>
      <c r="M22" s="75"/>
    </row>
    <row r="23">
      <c r="A23" s="39" t="s">
        <v>24</v>
      </c>
      <c r="B23" s="39" t="s">
        <v>422</v>
      </c>
      <c r="C23" s="1">
        <v>2009.0</v>
      </c>
      <c r="D23" s="2" t="s">
        <v>5</v>
      </c>
      <c r="E23" s="2" t="s">
        <v>22</v>
      </c>
      <c r="F23" s="36">
        <v>100.8981</v>
      </c>
      <c r="M23" s="75"/>
    </row>
    <row r="24">
      <c r="A24" s="39" t="s">
        <v>25</v>
      </c>
      <c r="B24" s="39" t="s">
        <v>423</v>
      </c>
      <c r="C24" s="1">
        <v>2009.0</v>
      </c>
      <c r="D24" s="2" t="s">
        <v>5</v>
      </c>
      <c r="E24" s="2" t="s">
        <v>22</v>
      </c>
      <c r="F24" s="36">
        <v>102.3187</v>
      </c>
      <c r="M24" s="75"/>
    </row>
    <row r="25">
      <c r="A25" s="39" t="s">
        <v>26</v>
      </c>
      <c r="B25" s="39" t="s">
        <v>424</v>
      </c>
      <c r="C25" s="1">
        <v>2009.0</v>
      </c>
      <c r="D25" s="2" t="s">
        <v>5</v>
      </c>
      <c r="E25" s="2" t="s">
        <v>22</v>
      </c>
      <c r="F25" s="36">
        <v>100.0902</v>
      </c>
      <c r="M25" s="75"/>
    </row>
    <row r="26">
      <c r="A26" s="39" t="s">
        <v>27</v>
      </c>
      <c r="B26" s="39" t="s">
        <v>426</v>
      </c>
      <c r="C26" s="1">
        <v>2009.0</v>
      </c>
      <c r="D26" s="2" t="s">
        <v>5</v>
      </c>
      <c r="E26" s="2" t="s">
        <v>22</v>
      </c>
      <c r="F26" s="36">
        <v>102.0214</v>
      </c>
      <c r="M26" s="75"/>
    </row>
    <row r="27">
      <c r="A27" s="39" t="s">
        <v>28</v>
      </c>
      <c r="B27" s="39" t="s">
        <v>425</v>
      </c>
      <c r="C27" s="1">
        <v>2009.0</v>
      </c>
      <c r="D27" s="2" t="s">
        <v>5</v>
      </c>
      <c r="E27" s="2" t="s">
        <v>22</v>
      </c>
      <c r="F27" s="36">
        <v>98.91038</v>
      </c>
      <c r="M27" s="75"/>
    </row>
    <row r="28">
      <c r="A28" s="39" t="s">
        <v>29</v>
      </c>
      <c r="B28" s="39" t="s">
        <v>427</v>
      </c>
      <c r="C28" s="1">
        <v>2009.0</v>
      </c>
      <c r="D28" s="2" t="s">
        <v>5</v>
      </c>
      <c r="E28" s="2" t="s">
        <v>22</v>
      </c>
      <c r="F28" s="36">
        <v>101.3744</v>
      </c>
      <c r="M28" s="75"/>
    </row>
    <row r="29">
      <c r="A29" s="39" t="s">
        <v>30</v>
      </c>
      <c r="B29" s="39" t="s">
        <v>428</v>
      </c>
      <c r="C29" s="1">
        <v>2009.0</v>
      </c>
      <c r="D29" s="2" t="s">
        <v>5</v>
      </c>
      <c r="E29" s="2" t="s">
        <v>22</v>
      </c>
      <c r="F29" s="36">
        <v>98.98212</v>
      </c>
      <c r="M29" s="75"/>
    </row>
    <row r="30">
      <c r="A30" s="39" t="s">
        <v>31</v>
      </c>
      <c r="B30" s="39" t="s">
        <v>429</v>
      </c>
      <c r="C30" s="1">
        <v>2009.0</v>
      </c>
      <c r="D30" s="2" t="s">
        <v>5</v>
      </c>
      <c r="E30" s="2" t="s">
        <v>22</v>
      </c>
      <c r="F30" s="36">
        <v>100.2761</v>
      </c>
      <c r="M30" s="75"/>
    </row>
    <row r="31">
      <c r="A31" s="39" t="s">
        <v>32</v>
      </c>
      <c r="B31" s="39" t="s">
        <v>430</v>
      </c>
      <c r="C31" s="1">
        <v>2009.0</v>
      </c>
      <c r="D31" s="2" t="s">
        <v>5</v>
      </c>
      <c r="E31" s="2" t="s">
        <v>22</v>
      </c>
      <c r="F31" s="36">
        <v>100.6161</v>
      </c>
      <c r="M31" s="75"/>
    </row>
    <row r="32">
      <c r="A32" s="39" t="s">
        <v>33</v>
      </c>
      <c r="B32" s="39" t="s">
        <v>431</v>
      </c>
      <c r="C32" s="1">
        <v>2009.0</v>
      </c>
      <c r="D32" s="2" t="s">
        <v>5</v>
      </c>
      <c r="E32" s="2" t="s">
        <v>22</v>
      </c>
      <c r="F32" s="36">
        <v>99.67766</v>
      </c>
      <c r="M32" s="75"/>
    </row>
    <row r="33">
      <c r="A33" s="39" t="s">
        <v>34</v>
      </c>
      <c r="B33" s="39" t="s">
        <v>432</v>
      </c>
      <c r="C33" s="1">
        <v>2009.0</v>
      </c>
      <c r="D33" s="2" t="s">
        <v>5</v>
      </c>
      <c r="E33" s="2" t="s">
        <v>22</v>
      </c>
      <c r="F33" s="36">
        <v>96.97392</v>
      </c>
      <c r="M33" s="75"/>
    </row>
    <row r="34">
      <c r="A34" s="39" t="s">
        <v>35</v>
      </c>
      <c r="B34" s="39" t="s">
        <v>433</v>
      </c>
      <c r="C34" s="1">
        <v>2009.0</v>
      </c>
      <c r="D34" s="2" t="s">
        <v>5</v>
      </c>
      <c r="E34" s="2" t="s">
        <v>22</v>
      </c>
      <c r="F34" s="36">
        <v>100.8932</v>
      </c>
      <c r="M34" s="75"/>
    </row>
    <row r="35">
      <c r="A35" s="40" t="s">
        <v>3</v>
      </c>
      <c r="B35" s="39" t="s">
        <v>418</v>
      </c>
      <c r="C35" s="1">
        <v>2010.0</v>
      </c>
      <c r="D35" s="2" t="s">
        <v>5</v>
      </c>
      <c r="E35" s="2" t="s">
        <v>22</v>
      </c>
      <c r="F35" s="36">
        <v>101.407</v>
      </c>
      <c r="M35" s="75"/>
    </row>
    <row r="36">
      <c r="A36" s="40" t="s">
        <v>4</v>
      </c>
      <c r="B36" s="39" t="s">
        <v>401</v>
      </c>
      <c r="C36" s="1">
        <v>2010.0</v>
      </c>
      <c r="D36" s="2" t="s">
        <v>5</v>
      </c>
      <c r="E36" s="2" t="s">
        <v>22</v>
      </c>
      <c r="F36" s="36">
        <v>97.62445</v>
      </c>
      <c r="M36" s="75"/>
    </row>
    <row r="37">
      <c r="A37" s="39" t="s">
        <v>5</v>
      </c>
      <c r="B37" s="39" t="s">
        <v>402</v>
      </c>
      <c r="C37" s="1">
        <v>2010.0</v>
      </c>
      <c r="D37" s="2" t="s">
        <v>5</v>
      </c>
      <c r="E37" s="2" t="s">
        <v>22</v>
      </c>
      <c r="F37" s="36">
        <v>102.3538</v>
      </c>
      <c r="M37" s="75"/>
    </row>
    <row r="38">
      <c r="A38" s="39" t="s">
        <v>6</v>
      </c>
      <c r="B38" s="39" t="s">
        <v>403</v>
      </c>
      <c r="C38" s="1">
        <v>2010.0</v>
      </c>
      <c r="D38" s="2" t="s">
        <v>5</v>
      </c>
      <c r="E38" s="2" t="s">
        <v>22</v>
      </c>
      <c r="F38" s="36">
        <v>104.0413</v>
      </c>
      <c r="M38" s="75"/>
    </row>
    <row r="39">
      <c r="A39" s="39" t="s">
        <v>7</v>
      </c>
      <c r="B39" s="39" t="s">
        <v>404</v>
      </c>
      <c r="C39" s="1">
        <v>2010.0</v>
      </c>
      <c r="D39" s="2" t="s">
        <v>5</v>
      </c>
      <c r="E39" s="2" t="s">
        <v>22</v>
      </c>
      <c r="F39" s="36">
        <v>97.99443</v>
      </c>
      <c r="M39" s="75"/>
    </row>
    <row r="40">
      <c r="A40" s="39" t="s">
        <v>8</v>
      </c>
      <c r="B40" s="39" t="s">
        <v>408</v>
      </c>
      <c r="C40" s="1">
        <v>2010.0</v>
      </c>
      <c r="D40" s="2" t="s">
        <v>5</v>
      </c>
      <c r="E40" s="2" t="s">
        <v>22</v>
      </c>
      <c r="F40" s="36">
        <v>108.4848</v>
      </c>
      <c r="M40" s="75"/>
    </row>
    <row r="41">
      <c r="A41" s="39" t="s">
        <v>9</v>
      </c>
      <c r="B41" s="39" t="s">
        <v>409</v>
      </c>
      <c r="C41" s="1">
        <v>2010.0</v>
      </c>
      <c r="D41" s="2" t="s">
        <v>5</v>
      </c>
      <c r="E41" s="2" t="s">
        <v>22</v>
      </c>
      <c r="F41" s="36">
        <v>94.76397</v>
      </c>
      <c r="M41" s="75"/>
    </row>
    <row r="42">
      <c r="A42" s="39" t="s">
        <v>10</v>
      </c>
      <c r="B42" s="39" t="s">
        <v>407</v>
      </c>
      <c r="C42" s="1">
        <v>2010.0</v>
      </c>
      <c r="D42" s="2" t="s">
        <v>5</v>
      </c>
      <c r="E42" s="2" t="s">
        <v>22</v>
      </c>
      <c r="F42" s="36">
        <v>102.7868</v>
      </c>
      <c r="M42" s="75"/>
    </row>
    <row r="43">
      <c r="A43" s="39" t="s">
        <v>11</v>
      </c>
      <c r="B43" s="39" t="s">
        <v>406</v>
      </c>
      <c r="C43" s="1">
        <v>2010.0</v>
      </c>
      <c r="D43" s="2" t="s">
        <v>5</v>
      </c>
      <c r="E43" s="2" t="s">
        <v>22</v>
      </c>
      <c r="F43" s="36">
        <v>98.21685</v>
      </c>
      <c r="M43" s="75"/>
    </row>
    <row r="44">
      <c r="A44" s="39" t="s">
        <v>12</v>
      </c>
      <c r="B44" s="39" t="s">
        <v>405</v>
      </c>
      <c r="C44" s="1">
        <v>2010.0</v>
      </c>
      <c r="D44" s="2" t="s">
        <v>5</v>
      </c>
      <c r="E44" s="2" t="s">
        <v>22</v>
      </c>
      <c r="F44" s="36">
        <v>105.3283</v>
      </c>
      <c r="M44" s="75"/>
    </row>
    <row r="45">
      <c r="A45" s="39" t="s">
        <v>13</v>
      </c>
      <c r="B45" s="39" t="s">
        <v>410</v>
      </c>
      <c r="C45" s="1">
        <v>2010.0</v>
      </c>
      <c r="D45" s="2" t="s">
        <v>5</v>
      </c>
      <c r="E45" s="2" t="s">
        <v>22</v>
      </c>
      <c r="F45" s="36">
        <v>101.5292</v>
      </c>
      <c r="M45" s="75"/>
    </row>
    <row r="46">
      <c r="A46" s="39" t="s">
        <v>14</v>
      </c>
      <c r="B46" s="39" t="s">
        <v>412</v>
      </c>
      <c r="C46" s="1">
        <v>2010.0</v>
      </c>
      <c r="D46" s="2" t="s">
        <v>5</v>
      </c>
      <c r="E46" s="2" t="s">
        <v>22</v>
      </c>
      <c r="F46" s="36">
        <v>102.8754</v>
      </c>
      <c r="M46" s="75"/>
    </row>
    <row r="47">
      <c r="A47" s="39" t="s">
        <v>15</v>
      </c>
      <c r="B47" s="39" t="s">
        <v>411</v>
      </c>
      <c r="C47" s="1">
        <v>2010.0</v>
      </c>
      <c r="D47" s="2" t="s">
        <v>5</v>
      </c>
      <c r="E47" s="2" t="s">
        <v>22</v>
      </c>
      <c r="F47" s="36">
        <v>101.8957</v>
      </c>
      <c r="M47" s="75"/>
    </row>
    <row r="48">
      <c r="A48" s="39" t="s">
        <v>16</v>
      </c>
      <c r="B48" s="39" t="s">
        <v>413</v>
      </c>
      <c r="C48" s="1">
        <v>2010.0</v>
      </c>
      <c r="D48" s="2" t="s">
        <v>5</v>
      </c>
      <c r="E48" s="2" t="s">
        <v>22</v>
      </c>
      <c r="F48" s="36">
        <v>99.49223</v>
      </c>
      <c r="M48" s="75"/>
    </row>
    <row r="49">
      <c r="A49" s="39" t="s">
        <v>17</v>
      </c>
      <c r="B49" s="39" t="s">
        <v>414</v>
      </c>
      <c r="C49" s="1">
        <v>2010.0</v>
      </c>
      <c r="D49" s="2" t="s">
        <v>5</v>
      </c>
      <c r="E49" s="2" t="s">
        <v>22</v>
      </c>
      <c r="F49" s="36">
        <v>100.9743</v>
      </c>
      <c r="M49" s="75"/>
    </row>
    <row r="50">
      <c r="A50" s="39" t="s">
        <v>18</v>
      </c>
      <c r="B50" s="39" t="s">
        <v>415</v>
      </c>
      <c r="C50" s="1">
        <v>2010.0</v>
      </c>
      <c r="D50" s="2" t="s">
        <v>5</v>
      </c>
      <c r="E50" s="2" t="s">
        <v>22</v>
      </c>
      <c r="F50" s="36">
        <v>100.6393</v>
      </c>
      <c r="M50" s="75"/>
    </row>
    <row r="51">
      <c r="A51" s="39" t="s">
        <v>19</v>
      </c>
      <c r="B51" s="39" t="s">
        <v>416</v>
      </c>
      <c r="C51" s="1">
        <v>2010.0</v>
      </c>
      <c r="D51" s="2" t="s">
        <v>5</v>
      </c>
      <c r="E51" s="2" t="s">
        <v>22</v>
      </c>
      <c r="F51" s="36">
        <v>97.27357</v>
      </c>
      <c r="M51" s="75"/>
    </row>
    <row r="52">
      <c r="A52" s="39" t="s">
        <v>20</v>
      </c>
      <c r="B52" s="39" t="s">
        <v>417</v>
      </c>
      <c r="C52" s="1">
        <v>2010.0</v>
      </c>
      <c r="D52" s="2" t="s">
        <v>5</v>
      </c>
      <c r="E52" s="2" t="s">
        <v>22</v>
      </c>
      <c r="F52" s="36">
        <v>101.5929</v>
      </c>
      <c r="M52" s="75"/>
    </row>
    <row r="53">
      <c r="A53" s="39" t="s">
        <v>21</v>
      </c>
      <c r="B53" s="39" t="s">
        <v>419</v>
      </c>
      <c r="C53" s="1">
        <v>2010.0</v>
      </c>
      <c r="D53" s="2" t="s">
        <v>5</v>
      </c>
      <c r="E53" s="2" t="s">
        <v>22</v>
      </c>
      <c r="F53" s="36">
        <v>98.60377</v>
      </c>
      <c r="M53" s="75"/>
    </row>
    <row r="54">
      <c r="A54" s="39" t="s">
        <v>22</v>
      </c>
      <c r="B54" s="39" t="s">
        <v>420</v>
      </c>
      <c r="C54" s="1">
        <v>2010.0</v>
      </c>
      <c r="D54" s="2" t="s">
        <v>5</v>
      </c>
      <c r="E54" s="2" t="s">
        <v>22</v>
      </c>
      <c r="F54" s="36">
        <v>104.5048</v>
      </c>
      <c r="M54" s="75"/>
    </row>
    <row r="55">
      <c r="A55" s="39" t="s">
        <v>23</v>
      </c>
      <c r="B55" s="39" t="s">
        <v>421</v>
      </c>
      <c r="C55" s="1">
        <v>2010.0</v>
      </c>
      <c r="D55" s="2" t="s">
        <v>5</v>
      </c>
      <c r="E55" s="2" t="s">
        <v>22</v>
      </c>
      <c r="F55" s="36">
        <v>100.1404</v>
      </c>
      <c r="M55" s="75"/>
    </row>
    <row r="56">
      <c r="A56" s="39" t="s">
        <v>24</v>
      </c>
      <c r="B56" s="39" t="s">
        <v>422</v>
      </c>
      <c r="C56" s="1">
        <v>2010.0</v>
      </c>
      <c r="D56" s="2" t="s">
        <v>5</v>
      </c>
      <c r="E56" s="2" t="s">
        <v>22</v>
      </c>
      <c r="F56" s="36">
        <v>102.137</v>
      </c>
      <c r="M56" s="75"/>
    </row>
    <row r="57">
      <c r="A57" s="39" t="s">
        <v>25</v>
      </c>
      <c r="B57" s="39" t="s">
        <v>423</v>
      </c>
      <c r="C57" s="1">
        <v>2010.0</v>
      </c>
      <c r="D57" s="2" t="s">
        <v>5</v>
      </c>
      <c r="E57" s="2" t="s">
        <v>22</v>
      </c>
      <c r="F57" s="36">
        <v>102.7784</v>
      </c>
      <c r="M57" s="75"/>
    </row>
    <row r="58">
      <c r="A58" s="39" t="s">
        <v>26</v>
      </c>
      <c r="B58" s="39" t="s">
        <v>424</v>
      </c>
      <c r="C58" s="1">
        <v>2010.0</v>
      </c>
      <c r="D58" s="2" t="s">
        <v>5</v>
      </c>
      <c r="E58" s="2" t="s">
        <v>22</v>
      </c>
      <c r="F58" s="36">
        <v>97.41549</v>
      </c>
      <c r="M58" s="75"/>
    </row>
    <row r="59">
      <c r="A59" s="39" t="s">
        <v>27</v>
      </c>
      <c r="B59" s="39" t="s">
        <v>426</v>
      </c>
      <c r="C59" s="1">
        <v>2010.0</v>
      </c>
      <c r="D59" s="2" t="s">
        <v>5</v>
      </c>
      <c r="E59" s="2" t="s">
        <v>22</v>
      </c>
      <c r="F59" s="36">
        <v>102.9849</v>
      </c>
      <c r="M59" s="75"/>
    </row>
    <row r="60">
      <c r="A60" s="39" t="s">
        <v>28</v>
      </c>
      <c r="B60" s="39" t="s">
        <v>425</v>
      </c>
      <c r="C60" s="1">
        <v>2010.0</v>
      </c>
      <c r="D60" s="2" t="s">
        <v>5</v>
      </c>
      <c r="E60" s="2" t="s">
        <v>22</v>
      </c>
      <c r="F60" s="36">
        <v>100.4227</v>
      </c>
      <c r="M60" s="75"/>
    </row>
    <row r="61">
      <c r="A61" s="39" t="s">
        <v>29</v>
      </c>
      <c r="B61" s="39" t="s">
        <v>427</v>
      </c>
      <c r="C61" s="1">
        <v>2010.0</v>
      </c>
      <c r="D61" s="2" t="s">
        <v>5</v>
      </c>
      <c r="E61" s="2" t="s">
        <v>22</v>
      </c>
      <c r="F61" s="36">
        <v>101.2633</v>
      </c>
      <c r="M61" s="75"/>
    </row>
    <row r="62">
      <c r="A62" s="39" t="s">
        <v>30</v>
      </c>
      <c r="B62" s="39" t="s">
        <v>428</v>
      </c>
      <c r="C62" s="1">
        <v>2010.0</v>
      </c>
      <c r="D62" s="2" t="s">
        <v>5</v>
      </c>
      <c r="E62" s="2" t="s">
        <v>22</v>
      </c>
      <c r="F62" s="36">
        <v>99.17061</v>
      </c>
      <c r="M62" s="75"/>
    </row>
    <row r="63">
      <c r="A63" s="39" t="s">
        <v>31</v>
      </c>
      <c r="B63" s="39" t="s">
        <v>429</v>
      </c>
      <c r="C63" s="1">
        <v>2010.0</v>
      </c>
      <c r="D63" s="2" t="s">
        <v>5</v>
      </c>
      <c r="E63" s="2" t="s">
        <v>22</v>
      </c>
      <c r="F63" s="36">
        <v>100.6326</v>
      </c>
      <c r="M63" s="75"/>
    </row>
    <row r="64">
      <c r="A64" s="39" t="s">
        <v>32</v>
      </c>
      <c r="B64" s="39" t="s">
        <v>430</v>
      </c>
      <c r="C64" s="1">
        <v>2010.0</v>
      </c>
      <c r="D64" s="2" t="s">
        <v>5</v>
      </c>
      <c r="E64" s="2" t="s">
        <v>22</v>
      </c>
      <c r="F64" s="36">
        <v>98.79257</v>
      </c>
      <c r="M64" s="75"/>
    </row>
    <row r="65">
      <c r="A65" s="39" t="s">
        <v>33</v>
      </c>
      <c r="B65" s="39" t="s">
        <v>431</v>
      </c>
      <c r="C65" s="1">
        <v>2010.0</v>
      </c>
      <c r="D65" s="2" t="s">
        <v>5</v>
      </c>
      <c r="E65" s="2" t="s">
        <v>22</v>
      </c>
      <c r="F65" s="36">
        <v>100.9572</v>
      </c>
      <c r="M65" s="75"/>
    </row>
    <row r="66">
      <c r="A66" s="39" t="s">
        <v>34</v>
      </c>
      <c r="B66" s="39" t="s">
        <v>432</v>
      </c>
      <c r="C66" s="1">
        <v>2010.0</v>
      </c>
      <c r="D66" s="2" t="s">
        <v>5</v>
      </c>
      <c r="E66" s="2" t="s">
        <v>22</v>
      </c>
      <c r="F66" s="36">
        <v>99.71787</v>
      </c>
      <c r="M66" s="75"/>
    </row>
    <row r="67">
      <c r="A67" s="39" t="s">
        <v>35</v>
      </c>
      <c r="B67" s="39" t="s">
        <v>433</v>
      </c>
      <c r="C67" s="1">
        <v>2010.0</v>
      </c>
      <c r="D67" s="2" t="s">
        <v>5</v>
      </c>
      <c r="E67" s="2" t="s">
        <v>22</v>
      </c>
      <c r="F67" s="36">
        <v>101.5692</v>
      </c>
      <c r="M67" s="75"/>
    </row>
    <row r="68">
      <c r="A68" s="40" t="s">
        <v>3</v>
      </c>
      <c r="B68" s="39" t="s">
        <v>418</v>
      </c>
      <c r="C68" s="1">
        <v>2011.0</v>
      </c>
      <c r="D68" s="2" t="s">
        <v>5</v>
      </c>
      <c r="E68" s="2" t="s">
        <v>22</v>
      </c>
      <c r="F68" s="36">
        <v>101.6645</v>
      </c>
      <c r="M68" s="75"/>
    </row>
    <row r="69">
      <c r="A69" s="40" t="s">
        <v>4</v>
      </c>
      <c r="B69" s="39" t="s">
        <v>401</v>
      </c>
      <c r="C69" s="1">
        <v>2011.0</v>
      </c>
      <c r="D69" s="2" t="s">
        <v>5</v>
      </c>
      <c r="E69" s="2" t="s">
        <v>22</v>
      </c>
      <c r="F69" s="36">
        <v>97.63891</v>
      </c>
      <c r="M69" s="75"/>
    </row>
    <row r="70">
      <c r="A70" s="39" t="s">
        <v>5</v>
      </c>
      <c r="B70" s="39" t="s">
        <v>402</v>
      </c>
      <c r="C70" s="1">
        <v>2011.0</v>
      </c>
      <c r="D70" s="2" t="s">
        <v>5</v>
      </c>
      <c r="E70" s="2" t="s">
        <v>22</v>
      </c>
      <c r="F70" s="36">
        <v>100.8781</v>
      </c>
      <c r="M70" s="75"/>
    </row>
    <row r="71">
      <c r="A71" s="39" t="s">
        <v>6</v>
      </c>
      <c r="B71" s="39" t="s">
        <v>403</v>
      </c>
      <c r="C71" s="1">
        <v>2011.0</v>
      </c>
      <c r="D71" s="2" t="s">
        <v>5</v>
      </c>
      <c r="E71" s="2" t="s">
        <v>22</v>
      </c>
      <c r="F71" s="36">
        <v>102.9149</v>
      </c>
      <c r="M71" s="75"/>
    </row>
    <row r="72">
      <c r="A72" s="39" t="s">
        <v>7</v>
      </c>
      <c r="B72" s="39" t="s">
        <v>404</v>
      </c>
      <c r="C72" s="1">
        <v>2011.0</v>
      </c>
      <c r="D72" s="2" t="s">
        <v>5</v>
      </c>
      <c r="E72" s="2" t="s">
        <v>22</v>
      </c>
      <c r="F72" s="36">
        <v>98.72653</v>
      </c>
      <c r="M72" s="75"/>
    </row>
    <row r="73">
      <c r="A73" s="39" t="s">
        <v>8</v>
      </c>
      <c r="B73" s="39" t="s">
        <v>408</v>
      </c>
      <c r="C73" s="1">
        <v>2011.0</v>
      </c>
      <c r="D73" s="2" t="s">
        <v>5</v>
      </c>
      <c r="E73" s="2" t="s">
        <v>22</v>
      </c>
      <c r="F73" s="36">
        <v>108.6625</v>
      </c>
      <c r="M73" s="75"/>
    </row>
    <row r="74">
      <c r="A74" s="39" t="s">
        <v>9</v>
      </c>
      <c r="B74" s="39" t="s">
        <v>409</v>
      </c>
      <c r="C74" s="1">
        <v>2011.0</v>
      </c>
      <c r="D74" s="2" t="s">
        <v>5</v>
      </c>
      <c r="E74" s="2" t="s">
        <v>22</v>
      </c>
      <c r="F74" s="36">
        <v>96.34457</v>
      </c>
      <c r="M74" s="75"/>
    </row>
    <row r="75">
      <c r="A75" s="39" t="s">
        <v>10</v>
      </c>
      <c r="B75" s="39" t="s">
        <v>407</v>
      </c>
      <c r="C75" s="1">
        <v>2011.0</v>
      </c>
      <c r="D75" s="2" t="s">
        <v>5</v>
      </c>
      <c r="E75" s="2" t="s">
        <v>22</v>
      </c>
      <c r="F75" s="36">
        <v>103.5671</v>
      </c>
      <c r="M75" s="75"/>
    </row>
    <row r="76">
      <c r="A76" s="39" t="s">
        <v>11</v>
      </c>
      <c r="B76" s="39" t="s">
        <v>406</v>
      </c>
      <c r="C76" s="1">
        <v>2011.0</v>
      </c>
      <c r="D76" s="2" t="s">
        <v>5</v>
      </c>
      <c r="E76" s="2" t="s">
        <v>22</v>
      </c>
      <c r="F76" s="36">
        <v>97.51162</v>
      </c>
      <c r="M76" s="75"/>
    </row>
    <row r="77">
      <c r="A77" s="39" t="s">
        <v>12</v>
      </c>
      <c r="B77" s="39" t="s">
        <v>405</v>
      </c>
      <c r="C77" s="1">
        <v>2011.0</v>
      </c>
      <c r="D77" s="2" t="s">
        <v>5</v>
      </c>
      <c r="E77" s="2" t="s">
        <v>22</v>
      </c>
      <c r="F77" s="36">
        <v>106.6026</v>
      </c>
      <c r="M77" s="75"/>
    </row>
    <row r="78">
      <c r="A78" s="39" t="s">
        <v>13</v>
      </c>
      <c r="B78" s="39" t="s">
        <v>410</v>
      </c>
      <c r="C78" s="1">
        <v>2011.0</v>
      </c>
      <c r="D78" s="2" t="s">
        <v>5</v>
      </c>
      <c r="E78" s="2" t="s">
        <v>22</v>
      </c>
      <c r="F78" s="36">
        <v>101.4386</v>
      </c>
      <c r="M78" s="75"/>
    </row>
    <row r="79">
      <c r="A79" s="39" t="s">
        <v>14</v>
      </c>
      <c r="B79" s="39" t="s">
        <v>412</v>
      </c>
      <c r="C79" s="1">
        <v>2011.0</v>
      </c>
      <c r="D79" s="2" t="s">
        <v>5</v>
      </c>
      <c r="E79" s="2" t="s">
        <v>22</v>
      </c>
      <c r="F79" s="36">
        <v>102.5924</v>
      </c>
      <c r="M79" s="75"/>
    </row>
    <row r="80">
      <c r="A80" s="39" t="s">
        <v>15</v>
      </c>
      <c r="B80" s="39" t="s">
        <v>411</v>
      </c>
      <c r="C80" s="1">
        <v>2011.0</v>
      </c>
      <c r="D80" s="2" t="s">
        <v>5</v>
      </c>
      <c r="E80" s="2" t="s">
        <v>22</v>
      </c>
      <c r="F80" s="36">
        <v>102.066</v>
      </c>
      <c r="M80" s="75"/>
    </row>
    <row r="81">
      <c r="A81" s="39" t="s">
        <v>16</v>
      </c>
      <c r="B81" s="39" t="s">
        <v>413</v>
      </c>
      <c r="C81" s="1">
        <v>2011.0</v>
      </c>
      <c r="D81" s="2" t="s">
        <v>5</v>
      </c>
      <c r="E81" s="2" t="s">
        <v>22</v>
      </c>
      <c r="F81" s="36">
        <v>100.8425</v>
      </c>
      <c r="M81" s="75"/>
    </row>
    <row r="82">
      <c r="A82" s="39" t="s">
        <v>17</v>
      </c>
      <c r="B82" s="39" t="s">
        <v>414</v>
      </c>
      <c r="C82" s="1">
        <v>2011.0</v>
      </c>
      <c r="D82" s="2" t="s">
        <v>5</v>
      </c>
      <c r="E82" s="2" t="s">
        <v>22</v>
      </c>
      <c r="F82" s="36">
        <v>102.0873</v>
      </c>
      <c r="M82" s="75"/>
    </row>
    <row r="83">
      <c r="A83" s="39" t="s">
        <v>18</v>
      </c>
      <c r="B83" s="39" t="s">
        <v>415</v>
      </c>
      <c r="C83" s="1">
        <v>2011.0</v>
      </c>
      <c r="D83" s="2" t="s">
        <v>5</v>
      </c>
      <c r="E83" s="2" t="s">
        <v>22</v>
      </c>
      <c r="F83" s="36">
        <v>101.5588</v>
      </c>
      <c r="M83" s="75"/>
    </row>
    <row r="84">
      <c r="A84" s="39" t="s">
        <v>19</v>
      </c>
      <c r="B84" s="39" t="s">
        <v>416</v>
      </c>
      <c r="C84" s="1">
        <v>2011.0</v>
      </c>
      <c r="D84" s="2" t="s">
        <v>5</v>
      </c>
      <c r="E84" s="2" t="s">
        <v>22</v>
      </c>
      <c r="F84" s="36">
        <v>94.68892</v>
      </c>
      <c r="M84" s="75"/>
    </row>
    <row r="85">
      <c r="A85" s="39" t="s">
        <v>20</v>
      </c>
      <c r="B85" s="39" t="s">
        <v>417</v>
      </c>
      <c r="C85" s="1">
        <v>2011.0</v>
      </c>
      <c r="D85" s="2" t="s">
        <v>5</v>
      </c>
      <c r="E85" s="2" t="s">
        <v>22</v>
      </c>
      <c r="F85" s="36">
        <v>102.5483</v>
      </c>
      <c r="M85" s="75"/>
    </row>
    <row r="86">
      <c r="A86" s="39" t="s">
        <v>21</v>
      </c>
      <c r="B86" s="39" t="s">
        <v>419</v>
      </c>
      <c r="C86" s="1">
        <v>2011.0</v>
      </c>
      <c r="D86" s="2" t="s">
        <v>5</v>
      </c>
      <c r="E86" s="2" t="s">
        <v>22</v>
      </c>
      <c r="F86" s="36">
        <v>98.32782</v>
      </c>
      <c r="M86" s="75"/>
    </row>
    <row r="87">
      <c r="A87" s="39" t="s">
        <v>22</v>
      </c>
      <c r="B87" s="39" t="s">
        <v>420</v>
      </c>
      <c r="C87" s="1">
        <v>2011.0</v>
      </c>
      <c r="D87" s="2" t="s">
        <v>5</v>
      </c>
      <c r="E87" s="2" t="s">
        <v>22</v>
      </c>
      <c r="F87" s="36">
        <v>103.8579</v>
      </c>
      <c r="M87" s="75"/>
    </row>
    <row r="88">
      <c r="A88" s="39" t="s">
        <v>23</v>
      </c>
      <c r="B88" s="39" t="s">
        <v>421</v>
      </c>
      <c r="C88" s="1">
        <v>2011.0</v>
      </c>
      <c r="D88" s="2" t="s">
        <v>5</v>
      </c>
      <c r="E88" s="2" t="s">
        <v>22</v>
      </c>
      <c r="F88" s="36">
        <v>101.2309</v>
      </c>
      <c r="M88" s="75"/>
    </row>
    <row r="89">
      <c r="A89" s="39" t="s">
        <v>24</v>
      </c>
      <c r="B89" s="39" t="s">
        <v>422</v>
      </c>
      <c r="C89" s="1">
        <v>2011.0</v>
      </c>
      <c r="D89" s="2" t="s">
        <v>5</v>
      </c>
      <c r="E89" s="2" t="s">
        <v>22</v>
      </c>
      <c r="F89" s="36">
        <v>103.04</v>
      </c>
      <c r="M89" s="75"/>
    </row>
    <row r="90">
      <c r="A90" s="39" t="s">
        <v>25</v>
      </c>
      <c r="B90" s="39" t="s">
        <v>423</v>
      </c>
      <c r="C90" s="1">
        <v>2011.0</v>
      </c>
      <c r="D90" s="2" t="s">
        <v>5</v>
      </c>
      <c r="E90" s="2" t="s">
        <v>22</v>
      </c>
      <c r="F90" s="36">
        <v>103.2307</v>
      </c>
      <c r="M90" s="75"/>
    </row>
    <row r="91">
      <c r="A91" s="39" t="s">
        <v>26</v>
      </c>
      <c r="B91" s="39" t="s">
        <v>424</v>
      </c>
      <c r="C91" s="1">
        <v>2011.0</v>
      </c>
      <c r="D91" s="2" t="s">
        <v>5</v>
      </c>
      <c r="E91" s="2" t="s">
        <v>22</v>
      </c>
      <c r="F91" s="36">
        <v>95.9738</v>
      </c>
      <c r="M91" s="75"/>
    </row>
    <row r="92">
      <c r="A92" s="39" t="s">
        <v>27</v>
      </c>
      <c r="B92" s="39" t="s">
        <v>426</v>
      </c>
      <c r="C92" s="1">
        <v>2011.0</v>
      </c>
      <c r="D92" s="2" t="s">
        <v>5</v>
      </c>
      <c r="E92" s="2" t="s">
        <v>22</v>
      </c>
      <c r="F92" s="36">
        <v>103.1746</v>
      </c>
      <c r="M92" s="75"/>
    </row>
    <row r="93">
      <c r="A93" s="39" t="s">
        <v>28</v>
      </c>
      <c r="B93" s="39" t="s">
        <v>425</v>
      </c>
      <c r="C93" s="1">
        <v>2011.0</v>
      </c>
      <c r="D93" s="2" t="s">
        <v>5</v>
      </c>
      <c r="E93" s="2" t="s">
        <v>22</v>
      </c>
      <c r="F93" s="36">
        <v>99.54887</v>
      </c>
      <c r="M93" s="75"/>
    </row>
    <row r="94">
      <c r="A94" s="39" t="s">
        <v>29</v>
      </c>
      <c r="B94" s="39" t="s">
        <v>427</v>
      </c>
      <c r="C94" s="1">
        <v>2011.0</v>
      </c>
      <c r="D94" s="2" t="s">
        <v>5</v>
      </c>
      <c r="E94" s="2" t="s">
        <v>22</v>
      </c>
      <c r="F94" s="36">
        <v>101.7733</v>
      </c>
      <c r="M94" s="75"/>
    </row>
    <row r="95">
      <c r="A95" s="39" t="s">
        <v>30</v>
      </c>
      <c r="B95" s="39" t="s">
        <v>428</v>
      </c>
      <c r="C95" s="1">
        <v>2011.0</v>
      </c>
      <c r="D95" s="2" t="s">
        <v>5</v>
      </c>
      <c r="E95" s="2" t="s">
        <v>22</v>
      </c>
      <c r="F95" s="36">
        <v>99.21118</v>
      </c>
      <c r="M95" s="75"/>
    </row>
    <row r="96">
      <c r="A96" s="39" t="s">
        <v>31</v>
      </c>
      <c r="B96" s="39" t="s">
        <v>429</v>
      </c>
      <c r="C96" s="1">
        <v>2011.0</v>
      </c>
      <c r="D96" s="2" t="s">
        <v>5</v>
      </c>
      <c r="E96" s="2" t="s">
        <v>22</v>
      </c>
      <c r="F96" s="36">
        <v>99.63404</v>
      </c>
      <c r="M96" s="75"/>
    </row>
    <row r="97">
      <c r="A97" s="39" t="s">
        <v>32</v>
      </c>
      <c r="B97" s="39" t="s">
        <v>430</v>
      </c>
      <c r="C97" s="1">
        <v>2011.0</v>
      </c>
      <c r="D97" s="2" t="s">
        <v>5</v>
      </c>
      <c r="E97" s="2" t="s">
        <v>22</v>
      </c>
      <c r="F97" s="36">
        <v>99.27404</v>
      </c>
      <c r="M97" s="75"/>
    </row>
    <row r="98">
      <c r="A98" s="39" t="s">
        <v>33</v>
      </c>
      <c r="B98" s="39" t="s">
        <v>431</v>
      </c>
      <c r="C98" s="1">
        <v>2011.0</v>
      </c>
      <c r="D98" s="2" t="s">
        <v>5</v>
      </c>
      <c r="E98" s="2" t="s">
        <v>22</v>
      </c>
      <c r="F98" s="36">
        <v>101.1263</v>
      </c>
      <c r="M98" s="75"/>
    </row>
    <row r="99">
      <c r="A99" s="39" t="s">
        <v>34</v>
      </c>
      <c r="B99" s="39" t="s">
        <v>432</v>
      </c>
      <c r="C99" s="1">
        <v>2011.0</v>
      </c>
      <c r="D99" s="2" t="s">
        <v>5</v>
      </c>
      <c r="E99" s="2" t="s">
        <v>22</v>
      </c>
      <c r="F99" s="36">
        <v>100.6632</v>
      </c>
      <c r="M99" s="75"/>
    </row>
    <row r="100">
      <c r="A100" s="39" t="s">
        <v>35</v>
      </c>
      <c r="B100" s="39" t="s">
        <v>433</v>
      </c>
      <c r="C100" s="1">
        <v>2011.0</v>
      </c>
      <c r="D100" s="2" t="s">
        <v>5</v>
      </c>
      <c r="E100" s="2" t="s">
        <v>22</v>
      </c>
      <c r="F100" s="36">
        <v>102.2491</v>
      </c>
      <c r="M100" s="75"/>
    </row>
    <row r="101">
      <c r="A101" s="40" t="s">
        <v>3</v>
      </c>
      <c r="B101" s="39" t="s">
        <v>418</v>
      </c>
      <c r="C101" s="1">
        <v>2012.0</v>
      </c>
      <c r="D101" s="2" t="s">
        <v>5</v>
      </c>
      <c r="E101" s="2" t="s">
        <v>22</v>
      </c>
      <c r="F101" s="36">
        <v>101.6715</v>
      </c>
      <c r="M101" s="75"/>
    </row>
    <row r="102">
      <c r="A102" s="40" t="s">
        <v>4</v>
      </c>
      <c r="B102" s="39" t="s">
        <v>401</v>
      </c>
      <c r="C102" s="1">
        <v>2012.0</v>
      </c>
      <c r="D102" s="2" t="s">
        <v>5</v>
      </c>
      <c r="E102" s="2" t="s">
        <v>22</v>
      </c>
      <c r="F102" s="36">
        <v>97.45756</v>
      </c>
      <c r="M102" s="75"/>
    </row>
    <row r="103">
      <c r="A103" s="39" t="s">
        <v>5</v>
      </c>
      <c r="B103" s="39" t="s">
        <v>402</v>
      </c>
      <c r="C103" s="1">
        <v>2012.0</v>
      </c>
      <c r="D103" s="2" t="s">
        <v>5</v>
      </c>
      <c r="E103" s="2" t="s">
        <v>22</v>
      </c>
      <c r="F103" s="36">
        <v>101.3909</v>
      </c>
      <c r="M103" s="75"/>
    </row>
    <row r="104">
      <c r="A104" s="39" t="s">
        <v>6</v>
      </c>
      <c r="B104" s="39" t="s">
        <v>403</v>
      </c>
      <c r="C104" s="1">
        <v>2012.0</v>
      </c>
      <c r="D104" s="2" t="s">
        <v>5</v>
      </c>
      <c r="E104" s="2" t="s">
        <v>22</v>
      </c>
      <c r="F104" s="36">
        <v>102.719</v>
      </c>
      <c r="M104" s="75"/>
    </row>
    <row r="105">
      <c r="A105" s="39" t="s">
        <v>7</v>
      </c>
      <c r="B105" s="39" t="s">
        <v>404</v>
      </c>
      <c r="C105" s="1">
        <v>2012.0</v>
      </c>
      <c r="D105" s="2" t="s">
        <v>5</v>
      </c>
      <c r="E105" s="2" t="s">
        <v>22</v>
      </c>
      <c r="F105" s="36">
        <v>98.17873</v>
      </c>
      <c r="M105" s="75"/>
    </row>
    <row r="106">
      <c r="A106" s="39" t="s">
        <v>8</v>
      </c>
      <c r="B106" s="39" t="s">
        <v>408</v>
      </c>
      <c r="C106" s="1">
        <v>2012.0</v>
      </c>
      <c r="D106" s="2" t="s">
        <v>5</v>
      </c>
      <c r="E106" s="2" t="s">
        <v>22</v>
      </c>
      <c r="F106" s="36">
        <v>102.5194</v>
      </c>
      <c r="M106" s="75"/>
    </row>
    <row r="107">
      <c r="A107" s="39" t="s">
        <v>9</v>
      </c>
      <c r="B107" s="39" t="s">
        <v>409</v>
      </c>
      <c r="C107" s="1">
        <v>2012.0</v>
      </c>
      <c r="D107" s="2" t="s">
        <v>5</v>
      </c>
      <c r="E107" s="2" t="s">
        <v>22</v>
      </c>
      <c r="F107" s="36">
        <v>98.58494</v>
      </c>
      <c r="M107" s="75"/>
    </row>
    <row r="108">
      <c r="A108" s="39" t="s">
        <v>10</v>
      </c>
      <c r="B108" s="39" t="s">
        <v>407</v>
      </c>
      <c r="C108" s="1">
        <v>2012.0</v>
      </c>
      <c r="D108" s="2" t="s">
        <v>5</v>
      </c>
      <c r="E108" s="2" t="s">
        <v>22</v>
      </c>
      <c r="F108" s="36">
        <v>103.7938</v>
      </c>
      <c r="M108" s="75"/>
    </row>
    <row r="109">
      <c r="A109" s="39" t="s">
        <v>11</v>
      </c>
      <c r="B109" s="39" t="s">
        <v>406</v>
      </c>
      <c r="C109" s="1">
        <v>2012.0</v>
      </c>
      <c r="D109" s="2" t="s">
        <v>5</v>
      </c>
      <c r="E109" s="2" t="s">
        <v>22</v>
      </c>
      <c r="F109" s="36">
        <v>97.1229</v>
      </c>
      <c r="M109" s="75"/>
    </row>
    <row r="110">
      <c r="A110" s="39" t="s">
        <v>12</v>
      </c>
      <c r="B110" s="39" t="s">
        <v>405</v>
      </c>
      <c r="C110" s="1">
        <v>2012.0</v>
      </c>
      <c r="D110" s="2" t="s">
        <v>5</v>
      </c>
      <c r="E110" s="2" t="s">
        <v>22</v>
      </c>
      <c r="F110" s="36">
        <v>108.245</v>
      </c>
      <c r="M110" s="75"/>
    </row>
    <row r="111">
      <c r="A111" s="39" t="s">
        <v>13</v>
      </c>
      <c r="B111" s="39" t="s">
        <v>410</v>
      </c>
      <c r="C111" s="1">
        <v>2012.0</v>
      </c>
      <c r="D111" s="2" t="s">
        <v>5</v>
      </c>
      <c r="E111" s="2" t="s">
        <v>22</v>
      </c>
      <c r="F111" s="36">
        <v>101.6653</v>
      </c>
      <c r="M111" s="75"/>
    </row>
    <row r="112">
      <c r="A112" s="39" t="s">
        <v>14</v>
      </c>
      <c r="B112" s="39" t="s">
        <v>412</v>
      </c>
      <c r="C112" s="1">
        <v>2012.0</v>
      </c>
      <c r="D112" s="2" t="s">
        <v>5</v>
      </c>
      <c r="E112" s="2" t="s">
        <v>22</v>
      </c>
      <c r="F112" s="36">
        <v>102.8212</v>
      </c>
      <c r="M112" s="75"/>
    </row>
    <row r="113">
      <c r="A113" s="39" t="s">
        <v>15</v>
      </c>
      <c r="B113" s="39" t="s">
        <v>411</v>
      </c>
      <c r="C113" s="1">
        <v>2012.0</v>
      </c>
      <c r="D113" s="2" t="s">
        <v>5</v>
      </c>
      <c r="E113" s="2" t="s">
        <v>22</v>
      </c>
      <c r="F113" s="36">
        <v>101.7717</v>
      </c>
      <c r="M113" s="75"/>
    </row>
    <row r="114">
      <c r="A114" s="39" t="s">
        <v>16</v>
      </c>
      <c r="B114" s="39" t="s">
        <v>413</v>
      </c>
      <c r="C114" s="1">
        <v>2012.0</v>
      </c>
      <c r="D114" s="2" t="s">
        <v>5</v>
      </c>
      <c r="E114" s="2" t="s">
        <v>22</v>
      </c>
      <c r="F114" s="36">
        <v>101.7221</v>
      </c>
      <c r="M114" s="75"/>
    </row>
    <row r="115">
      <c r="A115" s="39" t="s">
        <v>17</v>
      </c>
      <c r="B115" s="39" t="s">
        <v>414</v>
      </c>
      <c r="C115" s="1">
        <v>2012.0</v>
      </c>
      <c r="D115" s="2" t="s">
        <v>5</v>
      </c>
      <c r="E115" s="2" t="s">
        <v>22</v>
      </c>
      <c r="F115" s="36">
        <v>102.5622</v>
      </c>
      <c r="M115" s="75"/>
    </row>
    <row r="116">
      <c r="A116" s="39" t="s">
        <v>18</v>
      </c>
      <c r="B116" s="39" t="s">
        <v>415</v>
      </c>
      <c r="C116" s="1">
        <v>2012.0</v>
      </c>
      <c r="D116" s="2" t="s">
        <v>5</v>
      </c>
      <c r="E116" s="2" t="s">
        <v>22</v>
      </c>
      <c r="F116" s="36">
        <v>102.1357</v>
      </c>
      <c r="M116" s="75"/>
    </row>
    <row r="117">
      <c r="A117" s="39" t="s">
        <v>19</v>
      </c>
      <c r="B117" s="39" t="s">
        <v>416</v>
      </c>
      <c r="C117" s="1">
        <v>2012.0</v>
      </c>
      <c r="D117" s="2" t="s">
        <v>5</v>
      </c>
      <c r="E117" s="2" t="s">
        <v>22</v>
      </c>
      <c r="F117" s="36">
        <v>93.66276</v>
      </c>
      <c r="M117" s="75"/>
    </row>
    <row r="118">
      <c r="A118" s="39" t="s">
        <v>20</v>
      </c>
      <c r="B118" s="39" t="s">
        <v>417</v>
      </c>
      <c r="C118" s="1">
        <v>2012.0</v>
      </c>
      <c r="D118" s="2" t="s">
        <v>5</v>
      </c>
      <c r="E118" s="2" t="s">
        <v>22</v>
      </c>
      <c r="F118" s="36">
        <v>103.0944</v>
      </c>
      <c r="M118" s="75"/>
    </row>
    <row r="119">
      <c r="A119" s="39" t="s">
        <v>21</v>
      </c>
      <c r="B119" s="39" t="s">
        <v>419</v>
      </c>
      <c r="C119" s="1">
        <v>2012.0</v>
      </c>
      <c r="D119" s="2" t="s">
        <v>5</v>
      </c>
      <c r="E119" s="2" t="s">
        <v>22</v>
      </c>
      <c r="F119" s="36">
        <v>98.20192</v>
      </c>
      <c r="M119" s="75"/>
    </row>
    <row r="120">
      <c r="A120" s="39" t="s">
        <v>22</v>
      </c>
      <c r="B120" s="39" t="s">
        <v>420</v>
      </c>
      <c r="C120" s="1">
        <v>2012.0</v>
      </c>
      <c r="D120" s="2" t="s">
        <v>5</v>
      </c>
      <c r="E120" s="2" t="s">
        <v>22</v>
      </c>
      <c r="F120" s="36">
        <v>103.0202</v>
      </c>
      <c r="M120" s="75"/>
    </row>
    <row r="121">
      <c r="A121" s="39" t="s">
        <v>23</v>
      </c>
      <c r="B121" s="39" t="s">
        <v>421</v>
      </c>
      <c r="C121" s="1">
        <v>2012.0</v>
      </c>
      <c r="D121" s="2" t="s">
        <v>5</v>
      </c>
      <c r="E121" s="2" t="s">
        <v>22</v>
      </c>
      <c r="F121" s="36">
        <v>101.6144</v>
      </c>
      <c r="M121" s="75"/>
    </row>
    <row r="122">
      <c r="A122" s="39" t="s">
        <v>24</v>
      </c>
      <c r="B122" s="39" t="s">
        <v>422</v>
      </c>
      <c r="C122" s="1">
        <v>2012.0</v>
      </c>
      <c r="D122" s="2" t="s">
        <v>5</v>
      </c>
      <c r="E122" s="2" t="s">
        <v>22</v>
      </c>
      <c r="F122" s="36">
        <v>103.822</v>
      </c>
      <c r="M122" s="75"/>
    </row>
    <row r="123">
      <c r="A123" s="39" t="s">
        <v>25</v>
      </c>
      <c r="B123" s="39" t="s">
        <v>423</v>
      </c>
      <c r="C123" s="1">
        <v>2012.0</v>
      </c>
      <c r="D123" s="2" t="s">
        <v>5</v>
      </c>
      <c r="E123" s="2" t="s">
        <v>22</v>
      </c>
      <c r="F123" s="36">
        <v>103.6897</v>
      </c>
      <c r="M123" s="75"/>
    </row>
    <row r="124">
      <c r="A124" s="39" t="s">
        <v>26</v>
      </c>
      <c r="B124" s="39" t="s">
        <v>424</v>
      </c>
      <c r="C124" s="1">
        <v>2012.0</v>
      </c>
      <c r="D124" s="2" t="s">
        <v>5</v>
      </c>
      <c r="E124" s="2" t="s">
        <v>22</v>
      </c>
      <c r="F124" s="36">
        <v>97.41545</v>
      </c>
      <c r="M124" s="75"/>
    </row>
    <row r="125">
      <c r="A125" s="39" t="s">
        <v>27</v>
      </c>
      <c r="B125" s="39" t="s">
        <v>426</v>
      </c>
      <c r="C125" s="1">
        <v>2012.0</v>
      </c>
      <c r="D125" s="2" t="s">
        <v>5</v>
      </c>
      <c r="E125" s="2" t="s">
        <v>22</v>
      </c>
      <c r="F125" s="36">
        <v>103.3403</v>
      </c>
      <c r="M125" s="75"/>
    </row>
    <row r="126">
      <c r="A126" s="39" t="s">
        <v>28</v>
      </c>
      <c r="B126" s="39" t="s">
        <v>425</v>
      </c>
      <c r="C126" s="1">
        <v>2012.0</v>
      </c>
      <c r="D126" s="2" t="s">
        <v>5</v>
      </c>
      <c r="E126" s="2" t="s">
        <v>22</v>
      </c>
      <c r="F126" s="36">
        <v>99.34907</v>
      </c>
      <c r="M126" s="75"/>
    </row>
    <row r="127">
      <c r="A127" s="39" t="s">
        <v>29</v>
      </c>
      <c r="B127" s="39" t="s">
        <v>427</v>
      </c>
      <c r="C127" s="1">
        <v>2012.0</v>
      </c>
      <c r="D127" s="2" t="s">
        <v>5</v>
      </c>
      <c r="E127" s="2" t="s">
        <v>22</v>
      </c>
      <c r="F127" s="36">
        <v>101.3557</v>
      </c>
      <c r="M127" s="75"/>
    </row>
    <row r="128">
      <c r="A128" s="39" t="s">
        <v>30</v>
      </c>
      <c r="B128" s="39" t="s">
        <v>428</v>
      </c>
      <c r="C128" s="1">
        <v>2012.0</v>
      </c>
      <c r="D128" s="2" t="s">
        <v>5</v>
      </c>
      <c r="E128" s="2" t="s">
        <v>22</v>
      </c>
      <c r="F128" s="36">
        <v>99.66936</v>
      </c>
      <c r="M128" s="75"/>
    </row>
    <row r="129">
      <c r="A129" s="39" t="s">
        <v>31</v>
      </c>
      <c r="B129" s="39" t="s">
        <v>429</v>
      </c>
      <c r="C129" s="1">
        <v>2012.0</v>
      </c>
      <c r="D129" s="2" t="s">
        <v>5</v>
      </c>
      <c r="E129" s="2" t="s">
        <v>22</v>
      </c>
      <c r="F129" s="36">
        <v>99.3524</v>
      </c>
      <c r="M129" s="75"/>
    </row>
    <row r="130">
      <c r="A130" s="39" t="s">
        <v>32</v>
      </c>
      <c r="B130" s="39" t="s">
        <v>430</v>
      </c>
      <c r="C130" s="1">
        <v>2012.0</v>
      </c>
      <c r="D130" s="2" t="s">
        <v>5</v>
      </c>
      <c r="E130" s="2" t="s">
        <v>22</v>
      </c>
      <c r="F130" s="36">
        <v>99.49812</v>
      </c>
      <c r="M130" s="75"/>
    </row>
    <row r="131">
      <c r="A131" s="39" t="s">
        <v>33</v>
      </c>
      <c r="B131" s="39" t="s">
        <v>431</v>
      </c>
      <c r="C131" s="1">
        <v>2012.0</v>
      </c>
      <c r="D131" s="2" t="s">
        <v>5</v>
      </c>
      <c r="E131" s="2" t="s">
        <v>22</v>
      </c>
      <c r="F131" s="36">
        <v>100.0345</v>
      </c>
      <c r="M131" s="75"/>
    </row>
    <row r="132">
      <c r="A132" s="39" t="s">
        <v>34</v>
      </c>
      <c r="B132" s="39" t="s">
        <v>432</v>
      </c>
      <c r="C132" s="1">
        <v>2012.0</v>
      </c>
      <c r="D132" s="2" t="s">
        <v>5</v>
      </c>
      <c r="E132" s="2" t="s">
        <v>22</v>
      </c>
      <c r="F132" s="36">
        <v>99.41086</v>
      </c>
      <c r="M132" s="75"/>
    </row>
    <row r="133">
      <c r="A133" s="39" t="s">
        <v>35</v>
      </c>
      <c r="B133" s="39" t="s">
        <v>433</v>
      </c>
      <c r="C133" s="1">
        <v>2012.0</v>
      </c>
      <c r="D133" s="2" t="s">
        <v>5</v>
      </c>
      <c r="E133" s="2" t="s">
        <v>22</v>
      </c>
      <c r="F133" s="36">
        <v>101.8008</v>
      </c>
      <c r="M133" s="75"/>
    </row>
    <row r="134">
      <c r="A134" s="40" t="s">
        <v>3</v>
      </c>
      <c r="B134" s="39" t="s">
        <v>418</v>
      </c>
      <c r="C134" s="1">
        <v>2013.0</v>
      </c>
      <c r="D134" s="2" t="s">
        <v>5</v>
      </c>
      <c r="E134" s="2" t="s">
        <v>22</v>
      </c>
      <c r="F134" s="36">
        <v>100.6938</v>
      </c>
      <c r="M134" s="75"/>
    </row>
    <row r="135">
      <c r="A135" s="40" t="s">
        <v>4</v>
      </c>
      <c r="B135" s="39" t="s">
        <v>401</v>
      </c>
      <c r="C135" s="1">
        <v>2013.0</v>
      </c>
      <c r="D135" s="2" t="s">
        <v>5</v>
      </c>
      <c r="E135" s="2" t="s">
        <v>22</v>
      </c>
      <c r="F135" s="36">
        <v>95.75533</v>
      </c>
      <c r="M135" s="75"/>
    </row>
    <row r="136">
      <c r="A136" s="39" t="s">
        <v>5</v>
      </c>
      <c r="B136" s="39" t="s">
        <v>402</v>
      </c>
      <c r="C136" s="1">
        <v>2013.0</v>
      </c>
      <c r="D136" s="2" t="s">
        <v>5</v>
      </c>
      <c r="E136" s="2" t="s">
        <v>22</v>
      </c>
      <c r="F136" s="36">
        <v>101.4001</v>
      </c>
      <c r="M136" s="75"/>
    </row>
    <row r="137">
      <c r="A137" s="39" t="s">
        <v>6</v>
      </c>
      <c r="B137" s="39" t="s">
        <v>403</v>
      </c>
      <c r="C137" s="1">
        <v>2013.0</v>
      </c>
      <c r="D137" s="2" t="s">
        <v>5</v>
      </c>
      <c r="E137" s="2" t="s">
        <v>22</v>
      </c>
      <c r="F137" s="36">
        <v>101.0776</v>
      </c>
      <c r="M137" s="75"/>
    </row>
    <row r="138">
      <c r="A138" s="39" t="s">
        <v>7</v>
      </c>
      <c r="B138" s="39" t="s">
        <v>404</v>
      </c>
      <c r="C138" s="1">
        <v>2013.0</v>
      </c>
      <c r="D138" s="2" t="s">
        <v>5</v>
      </c>
      <c r="E138" s="2" t="s">
        <v>22</v>
      </c>
      <c r="F138" s="36">
        <v>96.46441</v>
      </c>
      <c r="M138" s="75"/>
    </row>
    <row r="139">
      <c r="A139" s="39" t="s">
        <v>8</v>
      </c>
      <c r="B139" s="39" t="s">
        <v>408</v>
      </c>
      <c r="C139" s="1">
        <v>2013.0</v>
      </c>
      <c r="D139" s="2" t="s">
        <v>5</v>
      </c>
      <c r="E139" s="2" t="s">
        <v>22</v>
      </c>
      <c r="F139" s="36">
        <v>101.3163</v>
      </c>
      <c r="M139" s="75"/>
    </row>
    <row r="140">
      <c r="A140" s="39" t="s">
        <v>9</v>
      </c>
      <c r="B140" s="39" t="s">
        <v>409</v>
      </c>
      <c r="C140" s="1">
        <v>2013.0</v>
      </c>
      <c r="D140" s="2" t="s">
        <v>5</v>
      </c>
      <c r="E140" s="2" t="s">
        <v>22</v>
      </c>
      <c r="F140" s="36">
        <v>97.64762</v>
      </c>
      <c r="M140" s="75"/>
    </row>
    <row r="141">
      <c r="A141" s="39" t="s">
        <v>10</v>
      </c>
      <c r="B141" s="39" t="s">
        <v>407</v>
      </c>
      <c r="C141" s="1">
        <v>2013.0</v>
      </c>
      <c r="D141" s="2" t="s">
        <v>5</v>
      </c>
      <c r="E141" s="2" t="s">
        <v>22</v>
      </c>
      <c r="F141" s="36">
        <v>102.5724</v>
      </c>
      <c r="M141" s="75"/>
    </row>
    <row r="142">
      <c r="A142" s="39" t="s">
        <v>11</v>
      </c>
      <c r="B142" s="39" t="s">
        <v>406</v>
      </c>
      <c r="C142" s="1">
        <v>2013.0</v>
      </c>
      <c r="D142" s="2" t="s">
        <v>5</v>
      </c>
      <c r="E142" s="2" t="s">
        <v>22</v>
      </c>
      <c r="F142" s="36">
        <v>96.71058</v>
      </c>
      <c r="M142" s="75"/>
    </row>
    <row r="143">
      <c r="A143" s="39" t="s">
        <v>12</v>
      </c>
      <c r="B143" s="39" t="s">
        <v>405</v>
      </c>
      <c r="C143" s="1">
        <v>2013.0</v>
      </c>
      <c r="D143" s="2" t="s">
        <v>5</v>
      </c>
      <c r="E143" s="2" t="s">
        <v>22</v>
      </c>
      <c r="F143" s="36">
        <v>108.6329</v>
      </c>
      <c r="M143" s="75"/>
    </row>
    <row r="144">
      <c r="A144" s="39" t="s">
        <v>13</v>
      </c>
      <c r="B144" s="39" t="s">
        <v>410</v>
      </c>
      <c r="C144" s="1">
        <v>2013.0</v>
      </c>
      <c r="D144" s="2" t="s">
        <v>5</v>
      </c>
      <c r="E144" s="2" t="s">
        <v>22</v>
      </c>
      <c r="F144" s="36">
        <v>100.4313</v>
      </c>
      <c r="M144" s="75"/>
    </row>
    <row r="145">
      <c r="A145" s="39" t="s">
        <v>14</v>
      </c>
      <c r="B145" s="39" t="s">
        <v>412</v>
      </c>
      <c r="C145" s="1">
        <v>2013.0</v>
      </c>
      <c r="D145" s="2" t="s">
        <v>5</v>
      </c>
      <c r="E145" s="2" t="s">
        <v>22</v>
      </c>
      <c r="F145" s="36">
        <v>101.7217</v>
      </c>
      <c r="M145" s="75"/>
    </row>
    <row r="146">
      <c r="A146" s="39" t="s">
        <v>15</v>
      </c>
      <c r="B146" s="39" t="s">
        <v>411</v>
      </c>
      <c r="C146" s="1">
        <v>2013.0</v>
      </c>
      <c r="D146" s="2" t="s">
        <v>5</v>
      </c>
      <c r="E146" s="2" t="s">
        <v>22</v>
      </c>
      <c r="F146" s="36">
        <v>100.535</v>
      </c>
      <c r="M146" s="75"/>
    </row>
    <row r="147">
      <c r="A147" s="39" t="s">
        <v>16</v>
      </c>
      <c r="B147" s="39" t="s">
        <v>413</v>
      </c>
      <c r="C147" s="1">
        <v>2013.0</v>
      </c>
      <c r="D147" s="2" t="s">
        <v>5</v>
      </c>
      <c r="E147" s="2" t="s">
        <v>22</v>
      </c>
      <c r="F147" s="36">
        <v>101.4084</v>
      </c>
      <c r="M147" s="75"/>
    </row>
    <row r="148">
      <c r="A148" s="39" t="s">
        <v>17</v>
      </c>
      <c r="B148" s="39" t="s">
        <v>414</v>
      </c>
      <c r="C148" s="1">
        <v>2013.0</v>
      </c>
      <c r="D148" s="2" t="s">
        <v>5</v>
      </c>
      <c r="E148" s="2" t="s">
        <v>22</v>
      </c>
      <c r="F148" s="36">
        <v>100.2169</v>
      </c>
      <c r="M148" s="75"/>
    </row>
    <row r="149">
      <c r="A149" s="39" t="s">
        <v>18</v>
      </c>
      <c r="B149" s="39" t="s">
        <v>415</v>
      </c>
      <c r="C149" s="1">
        <v>2013.0</v>
      </c>
      <c r="D149" s="2" t="s">
        <v>5</v>
      </c>
      <c r="E149" s="2" t="s">
        <v>22</v>
      </c>
      <c r="F149" s="36">
        <v>102.4543</v>
      </c>
      <c r="M149" s="75"/>
    </row>
    <row r="150">
      <c r="A150" s="39" t="s">
        <v>19</v>
      </c>
      <c r="B150" s="39" t="s">
        <v>416</v>
      </c>
      <c r="C150" s="1">
        <v>2013.0</v>
      </c>
      <c r="D150" s="2" t="s">
        <v>5</v>
      </c>
      <c r="E150" s="2" t="s">
        <v>22</v>
      </c>
      <c r="F150" s="36">
        <v>92.82001</v>
      </c>
      <c r="M150" s="75"/>
    </row>
    <row r="151">
      <c r="A151" s="39" t="s">
        <v>20</v>
      </c>
      <c r="B151" s="39" t="s">
        <v>417</v>
      </c>
      <c r="C151" s="1">
        <v>2013.0</v>
      </c>
      <c r="D151" s="2" t="s">
        <v>5</v>
      </c>
      <c r="E151" s="2" t="s">
        <v>22</v>
      </c>
      <c r="F151" s="36">
        <v>102.1973</v>
      </c>
      <c r="M151" s="75"/>
    </row>
    <row r="152">
      <c r="A152" s="39" t="s">
        <v>21</v>
      </c>
      <c r="B152" s="39" t="s">
        <v>419</v>
      </c>
      <c r="C152" s="1">
        <v>2013.0</v>
      </c>
      <c r="D152" s="2" t="s">
        <v>5</v>
      </c>
      <c r="E152" s="2" t="s">
        <v>22</v>
      </c>
      <c r="F152" s="36">
        <v>97.22669</v>
      </c>
      <c r="M152" s="75"/>
    </row>
    <row r="153">
      <c r="A153" s="39" t="s">
        <v>22</v>
      </c>
      <c r="B153" s="39" t="s">
        <v>420</v>
      </c>
      <c r="C153" s="1">
        <v>2013.0</v>
      </c>
      <c r="D153" s="2" t="s">
        <v>5</v>
      </c>
      <c r="E153" s="2" t="s">
        <v>22</v>
      </c>
      <c r="F153" s="36">
        <v>101.0632</v>
      </c>
      <c r="M153" s="75"/>
    </row>
    <row r="154">
      <c r="A154" s="39" t="s">
        <v>23</v>
      </c>
      <c r="B154" s="39" t="s">
        <v>421</v>
      </c>
      <c r="C154" s="1">
        <v>2013.0</v>
      </c>
      <c r="D154" s="2" t="s">
        <v>5</v>
      </c>
      <c r="E154" s="2" t="s">
        <v>22</v>
      </c>
      <c r="F154" s="36">
        <v>101.1016</v>
      </c>
      <c r="M154" s="75"/>
    </row>
    <row r="155">
      <c r="A155" s="39" t="s">
        <v>24</v>
      </c>
      <c r="B155" s="39" t="s">
        <v>422</v>
      </c>
      <c r="C155" s="1">
        <v>2013.0</v>
      </c>
      <c r="D155" s="2" t="s">
        <v>5</v>
      </c>
      <c r="E155" s="2" t="s">
        <v>22</v>
      </c>
      <c r="F155" s="36">
        <v>103.0627</v>
      </c>
      <c r="M155" s="75"/>
    </row>
    <row r="156">
      <c r="A156" s="39" t="s">
        <v>25</v>
      </c>
      <c r="B156" s="39" t="s">
        <v>423</v>
      </c>
      <c r="C156" s="1">
        <v>2013.0</v>
      </c>
      <c r="D156" s="2" t="s">
        <v>5</v>
      </c>
      <c r="E156" s="2" t="s">
        <v>22</v>
      </c>
      <c r="F156" s="36">
        <v>102.5605</v>
      </c>
      <c r="M156" s="75"/>
    </row>
    <row r="157">
      <c r="A157" s="39" t="s">
        <v>26</v>
      </c>
      <c r="B157" s="39" t="s">
        <v>424</v>
      </c>
      <c r="C157" s="1">
        <v>2013.0</v>
      </c>
      <c r="D157" s="2" t="s">
        <v>5</v>
      </c>
      <c r="E157" s="2" t="s">
        <v>22</v>
      </c>
      <c r="F157" s="36">
        <v>97.45813</v>
      </c>
      <c r="M157" s="75"/>
    </row>
    <row r="158">
      <c r="A158" s="39" t="s">
        <v>27</v>
      </c>
      <c r="B158" s="39" t="s">
        <v>426</v>
      </c>
      <c r="C158" s="1">
        <v>2013.0</v>
      </c>
      <c r="D158" s="2" t="s">
        <v>5</v>
      </c>
      <c r="E158" s="2" t="s">
        <v>22</v>
      </c>
      <c r="F158" s="36">
        <v>102.1851</v>
      </c>
      <c r="M158" s="75"/>
    </row>
    <row r="159">
      <c r="A159" s="39" t="s">
        <v>28</v>
      </c>
      <c r="B159" s="39" t="s">
        <v>425</v>
      </c>
      <c r="C159" s="1">
        <v>2013.0</v>
      </c>
      <c r="D159" s="2" t="s">
        <v>5</v>
      </c>
      <c r="E159" s="2" t="s">
        <v>22</v>
      </c>
      <c r="F159" s="36">
        <v>97.10162</v>
      </c>
      <c r="M159" s="75"/>
    </row>
    <row r="160">
      <c r="A160" s="39" t="s">
        <v>29</v>
      </c>
      <c r="B160" s="39" t="s">
        <v>427</v>
      </c>
      <c r="C160" s="1">
        <v>2013.0</v>
      </c>
      <c r="D160" s="2" t="s">
        <v>5</v>
      </c>
      <c r="E160" s="2" t="s">
        <v>22</v>
      </c>
      <c r="F160" s="36">
        <v>100.5298</v>
      </c>
      <c r="M160" s="75"/>
    </row>
    <row r="161">
      <c r="A161" s="39" t="s">
        <v>30</v>
      </c>
      <c r="B161" s="39" t="s">
        <v>428</v>
      </c>
      <c r="C161" s="1">
        <v>2013.0</v>
      </c>
      <c r="D161" s="2" t="s">
        <v>5</v>
      </c>
      <c r="E161" s="2" t="s">
        <v>22</v>
      </c>
      <c r="F161" s="36">
        <v>97.81228</v>
      </c>
      <c r="M161" s="75"/>
    </row>
    <row r="162">
      <c r="A162" s="39" t="s">
        <v>31</v>
      </c>
      <c r="B162" s="39" t="s">
        <v>429</v>
      </c>
      <c r="C162" s="1">
        <v>2013.0</v>
      </c>
      <c r="D162" s="2" t="s">
        <v>5</v>
      </c>
      <c r="E162" s="2" t="s">
        <v>22</v>
      </c>
      <c r="F162" s="36">
        <v>97.10522</v>
      </c>
      <c r="M162" s="75"/>
    </row>
    <row r="163">
      <c r="A163" s="39" t="s">
        <v>32</v>
      </c>
      <c r="B163" s="39" t="s">
        <v>430</v>
      </c>
      <c r="C163" s="1">
        <v>2013.0</v>
      </c>
      <c r="D163" s="2" t="s">
        <v>5</v>
      </c>
      <c r="E163" s="2" t="s">
        <v>22</v>
      </c>
      <c r="F163" s="36">
        <v>99.76584</v>
      </c>
      <c r="M163" s="75"/>
    </row>
    <row r="164">
      <c r="A164" s="39" t="s">
        <v>33</v>
      </c>
      <c r="B164" s="39" t="s">
        <v>431</v>
      </c>
      <c r="C164" s="1">
        <v>2013.0</v>
      </c>
      <c r="D164" s="2" t="s">
        <v>5</v>
      </c>
      <c r="E164" s="2" t="s">
        <v>22</v>
      </c>
      <c r="F164" s="36">
        <v>97.74701</v>
      </c>
      <c r="M164" s="75"/>
    </row>
    <row r="165">
      <c r="A165" s="39" t="s">
        <v>34</v>
      </c>
      <c r="B165" s="39" t="s">
        <v>432</v>
      </c>
      <c r="C165" s="1">
        <v>2013.0</v>
      </c>
      <c r="D165" s="2" t="s">
        <v>5</v>
      </c>
      <c r="E165" s="2" t="s">
        <v>22</v>
      </c>
      <c r="F165" s="36">
        <v>97.89889</v>
      </c>
      <c r="M165" s="75"/>
    </row>
    <row r="166">
      <c r="A166" s="39" t="s">
        <v>35</v>
      </c>
      <c r="B166" s="39" t="s">
        <v>433</v>
      </c>
      <c r="C166" s="1">
        <v>2013.0</v>
      </c>
      <c r="D166" s="2" t="s">
        <v>5</v>
      </c>
      <c r="E166" s="2" t="s">
        <v>22</v>
      </c>
      <c r="F166" s="36">
        <v>100.8515</v>
      </c>
      <c r="M166" s="75"/>
    </row>
    <row r="167">
      <c r="A167" s="40" t="s">
        <v>3</v>
      </c>
      <c r="B167" s="39" t="s">
        <v>418</v>
      </c>
      <c r="C167" s="1">
        <v>2014.0</v>
      </c>
      <c r="D167" s="2" t="s">
        <v>5</v>
      </c>
      <c r="E167" s="2" t="s">
        <v>22</v>
      </c>
      <c r="F167" s="36">
        <v>99.60314</v>
      </c>
      <c r="M167" s="75"/>
    </row>
    <row r="168">
      <c r="A168" s="40" t="s">
        <v>4</v>
      </c>
      <c r="B168" s="39" t="s">
        <v>401</v>
      </c>
      <c r="C168" s="1">
        <v>2014.0</v>
      </c>
      <c r="D168" s="2" t="s">
        <v>5</v>
      </c>
      <c r="E168" s="2" t="s">
        <v>22</v>
      </c>
      <c r="F168" s="36">
        <v>94.50468</v>
      </c>
      <c r="M168" s="75"/>
    </row>
    <row r="169">
      <c r="A169" s="39" t="s">
        <v>5</v>
      </c>
      <c r="B169" s="39" t="s">
        <v>402</v>
      </c>
      <c r="C169" s="1">
        <v>2014.0</v>
      </c>
      <c r="D169" s="2" t="s">
        <v>5</v>
      </c>
      <c r="E169" s="2" t="s">
        <v>22</v>
      </c>
      <c r="F169" s="36">
        <v>98.32027</v>
      </c>
      <c r="M169" s="75"/>
    </row>
    <row r="170">
      <c r="A170" s="39" t="s">
        <v>6</v>
      </c>
      <c r="B170" s="39" t="s">
        <v>403</v>
      </c>
      <c r="C170" s="1">
        <v>2014.0</v>
      </c>
      <c r="D170" s="2" t="s">
        <v>5</v>
      </c>
      <c r="E170" s="2" t="s">
        <v>22</v>
      </c>
      <c r="F170" s="36">
        <v>97.8376</v>
      </c>
      <c r="M170" s="75"/>
    </row>
    <row r="171">
      <c r="A171" s="39" t="s">
        <v>7</v>
      </c>
      <c r="B171" s="39" t="s">
        <v>404</v>
      </c>
      <c r="C171" s="1">
        <v>2014.0</v>
      </c>
      <c r="D171" s="2" t="s">
        <v>5</v>
      </c>
      <c r="E171" s="2" t="s">
        <v>22</v>
      </c>
      <c r="F171" s="36">
        <v>96.3206</v>
      </c>
      <c r="M171" s="75"/>
    </row>
    <row r="172">
      <c r="A172" s="39" t="s">
        <v>8</v>
      </c>
      <c r="B172" s="39" t="s">
        <v>408</v>
      </c>
      <c r="C172" s="1">
        <v>2014.0</v>
      </c>
      <c r="D172" s="2" t="s">
        <v>5</v>
      </c>
      <c r="E172" s="2" t="s">
        <v>22</v>
      </c>
      <c r="F172" s="36">
        <v>100.2833</v>
      </c>
      <c r="M172" s="75"/>
    </row>
    <row r="173">
      <c r="A173" s="39" t="s">
        <v>9</v>
      </c>
      <c r="B173" s="39" t="s">
        <v>409</v>
      </c>
      <c r="C173" s="1">
        <v>2014.0</v>
      </c>
      <c r="D173" s="2" t="s">
        <v>5</v>
      </c>
      <c r="E173" s="2" t="s">
        <v>22</v>
      </c>
      <c r="F173" s="36">
        <v>97.40308</v>
      </c>
      <c r="M173" s="75"/>
    </row>
    <row r="174">
      <c r="A174" s="39" t="s">
        <v>10</v>
      </c>
      <c r="B174" s="39" t="s">
        <v>407</v>
      </c>
      <c r="C174" s="1">
        <v>2014.0</v>
      </c>
      <c r="D174" s="2" t="s">
        <v>5</v>
      </c>
      <c r="E174" s="2" t="s">
        <v>22</v>
      </c>
      <c r="F174" s="36">
        <v>101.7565</v>
      </c>
      <c r="M174" s="75"/>
    </row>
    <row r="175">
      <c r="A175" s="39" t="s">
        <v>11</v>
      </c>
      <c r="B175" s="39" t="s">
        <v>406</v>
      </c>
      <c r="C175" s="1">
        <v>2014.0</v>
      </c>
      <c r="D175" s="2" t="s">
        <v>5</v>
      </c>
      <c r="E175" s="2" t="s">
        <v>22</v>
      </c>
      <c r="F175" s="36">
        <v>96.81717</v>
      </c>
      <c r="M175" s="75"/>
    </row>
    <row r="176">
      <c r="A176" s="39" t="s">
        <v>12</v>
      </c>
      <c r="B176" s="39" t="s">
        <v>405</v>
      </c>
      <c r="C176" s="1">
        <v>2014.0</v>
      </c>
      <c r="D176" s="2" t="s">
        <v>5</v>
      </c>
      <c r="E176" s="2" t="s">
        <v>22</v>
      </c>
      <c r="F176" s="36">
        <v>109.4381</v>
      </c>
      <c r="M176" s="75"/>
    </row>
    <row r="177">
      <c r="A177" s="39" t="s">
        <v>13</v>
      </c>
      <c r="B177" s="39" t="s">
        <v>410</v>
      </c>
      <c r="C177" s="1">
        <v>2014.0</v>
      </c>
      <c r="D177" s="2" t="s">
        <v>5</v>
      </c>
      <c r="E177" s="2" t="s">
        <v>22</v>
      </c>
      <c r="F177" s="36">
        <v>99.41105</v>
      </c>
      <c r="M177" s="75"/>
    </row>
    <row r="178">
      <c r="A178" s="39" t="s">
        <v>14</v>
      </c>
      <c r="B178" s="39" t="s">
        <v>412</v>
      </c>
      <c r="C178" s="1">
        <v>2014.0</v>
      </c>
      <c r="D178" s="2" t="s">
        <v>5</v>
      </c>
      <c r="E178" s="2" t="s">
        <v>22</v>
      </c>
      <c r="F178" s="36">
        <v>101.4487</v>
      </c>
      <c r="M178" s="75"/>
    </row>
    <row r="179">
      <c r="A179" s="39" t="s">
        <v>15</v>
      </c>
      <c r="B179" s="39" t="s">
        <v>411</v>
      </c>
      <c r="C179" s="1">
        <v>2014.0</v>
      </c>
      <c r="D179" s="2" t="s">
        <v>5</v>
      </c>
      <c r="E179" s="2" t="s">
        <v>22</v>
      </c>
      <c r="F179" s="36">
        <v>99.17718</v>
      </c>
      <c r="M179" s="75"/>
    </row>
    <row r="180">
      <c r="A180" s="39" t="s">
        <v>16</v>
      </c>
      <c r="B180" s="39" t="s">
        <v>413</v>
      </c>
      <c r="C180" s="1">
        <v>2014.0</v>
      </c>
      <c r="D180" s="2" t="s">
        <v>5</v>
      </c>
      <c r="E180" s="2" t="s">
        <v>22</v>
      </c>
      <c r="F180" s="36">
        <v>100.6454</v>
      </c>
      <c r="M180" s="75"/>
    </row>
    <row r="181">
      <c r="A181" s="39" t="s">
        <v>17</v>
      </c>
      <c r="B181" s="39" t="s">
        <v>414</v>
      </c>
      <c r="C181" s="1">
        <v>2014.0</v>
      </c>
      <c r="D181" s="2" t="s">
        <v>5</v>
      </c>
      <c r="E181" s="2" t="s">
        <v>22</v>
      </c>
      <c r="F181" s="36">
        <v>98.59828</v>
      </c>
      <c r="M181" s="75"/>
    </row>
    <row r="182">
      <c r="A182" s="39" t="s">
        <v>18</v>
      </c>
      <c r="B182" s="39" t="s">
        <v>415</v>
      </c>
      <c r="C182" s="1">
        <v>2014.0</v>
      </c>
      <c r="D182" s="2" t="s">
        <v>5</v>
      </c>
      <c r="E182" s="2" t="s">
        <v>22</v>
      </c>
      <c r="F182" s="36">
        <v>102.6436</v>
      </c>
      <c r="M182" s="75"/>
    </row>
    <row r="183">
      <c r="A183" s="39" t="s">
        <v>19</v>
      </c>
      <c r="B183" s="39" t="s">
        <v>416</v>
      </c>
      <c r="C183" s="1">
        <v>2014.0</v>
      </c>
      <c r="D183" s="2" t="s">
        <v>5</v>
      </c>
      <c r="E183" s="2" t="s">
        <v>22</v>
      </c>
      <c r="F183" s="36">
        <v>95.08575</v>
      </c>
      <c r="M183" s="75"/>
    </row>
    <row r="184">
      <c r="A184" s="39" t="s">
        <v>20</v>
      </c>
      <c r="B184" s="39" t="s">
        <v>417</v>
      </c>
      <c r="C184" s="1">
        <v>2014.0</v>
      </c>
      <c r="D184" s="2" t="s">
        <v>5</v>
      </c>
      <c r="E184" s="2" t="s">
        <v>22</v>
      </c>
      <c r="F184" s="36">
        <v>99.06613</v>
      </c>
      <c r="M184" s="75"/>
    </row>
    <row r="185">
      <c r="A185" s="39" t="s">
        <v>21</v>
      </c>
      <c r="B185" s="39" t="s">
        <v>419</v>
      </c>
      <c r="C185" s="1">
        <v>2014.0</v>
      </c>
      <c r="D185" s="2" t="s">
        <v>5</v>
      </c>
      <c r="E185" s="2" t="s">
        <v>22</v>
      </c>
      <c r="F185" s="36">
        <v>94.62135</v>
      </c>
      <c r="M185" s="75"/>
    </row>
    <row r="186">
      <c r="A186" s="39" t="s">
        <v>22</v>
      </c>
      <c r="B186" s="39" t="s">
        <v>420</v>
      </c>
      <c r="C186" s="1">
        <v>2014.0</v>
      </c>
      <c r="D186" s="2" t="s">
        <v>5</v>
      </c>
      <c r="E186" s="2" t="s">
        <v>22</v>
      </c>
      <c r="F186" s="36">
        <v>98.47837</v>
      </c>
      <c r="M186" s="75"/>
    </row>
    <row r="187">
      <c r="A187" s="39" t="s">
        <v>23</v>
      </c>
      <c r="B187" s="39" t="s">
        <v>421</v>
      </c>
      <c r="C187" s="1">
        <v>2014.0</v>
      </c>
      <c r="D187" s="2" t="s">
        <v>5</v>
      </c>
      <c r="E187" s="2" t="s">
        <v>22</v>
      </c>
      <c r="F187" s="36">
        <v>98.4772</v>
      </c>
      <c r="M187" s="75"/>
    </row>
    <row r="188">
      <c r="A188" s="39" t="s">
        <v>24</v>
      </c>
      <c r="B188" s="39" t="s">
        <v>422</v>
      </c>
      <c r="C188" s="1">
        <v>2014.0</v>
      </c>
      <c r="D188" s="2" t="s">
        <v>5</v>
      </c>
      <c r="E188" s="2" t="s">
        <v>22</v>
      </c>
      <c r="F188" s="36">
        <v>102.4933</v>
      </c>
      <c r="M188" s="75"/>
    </row>
    <row r="189">
      <c r="A189" s="39" t="s">
        <v>25</v>
      </c>
      <c r="B189" s="39" t="s">
        <v>423</v>
      </c>
      <c r="C189" s="1">
        <v>2014.0</v>
      </c>
      <c r="D189" s="2" t="s">
        <v>5</v>
      </c>
      <c r="E189" s="2" t="s">
        <v>22</v>
      </c>
      <c r="F189" s="36">
        <v>99.7119</v>
      </c>
      <c r="M189" s="75"/>
    </row>
    <row r="190">
      <c r="A190" s="39" t="s">
        <v>26</v>
      </c>
      <c r="B190" s="39" t="s">
        <v>424</v>
      </c>
      <c r="C190" s="1">
        <v>2014.0</v>
      </c>
      <c r="D190" s="2" t="s">
        <v>5</v>
      </c>
      <c r="E190" s="2" t="s">
        <v>22</v>
      </c>
      <c r="F190" s="36">
        <v>96.29868</v>
      </c>
      <c r="M190" s="75"/>
    </row>
    <row r="191">
      <c r="A191" s="39" t="s">
        <v>27</v>
      </c>
      <c r="B191" s="39" t="s">
        <v>426</v>
      </c>
      <c r="C191" s="1">
        <v>2014.0</v>
      </c>
      <c r="D191" s="2" t="s">
        <v>5</v>
      </c>
      <c r="E191" s="2" t="s">
        <v>22</v>
      </c>
      <c r="F191" s="36">
        <v>101.4745</v>
      </c>
      <c r="M191" s="75"/>
    </row>
    <row r="192">
      <c r="A192" s="39" t="s">
        <v>28</v>
      </c>
      <c r="B192" s="39" t="s">
        <v>425</v>
      </c>
      <c r="C192" s="1">
        <v>2014.0</v>
      </c>
      <c r="D192" s="2" t="s">
        <v>5</v>
      </c>
      <c r="E192" s="2" t="s">
        <v>22</v>
      </c>
      <c r="F192" s="36">
        <v>96.61397</v>
      </c>
      <c r="M192" s="75"/>
    </row>
    <row r="193">
      <c r="A193" s="39" t="s">
        <v>29</v>
      </c>
      <c r="B193" s="39" t="s">
        <v>427</v>
      </c>
      <c r="C193" s="1">
        <v>2014.0</v>
      </c>
      <c r="D193" s="2" t="s">
        <v>5</v>
      </c>
      <c r="E193" s="2" t="s">
        <v>22</v>
      </c>
      <c r="F193" s="36">
        <v>96.06042</v>
      </c>
      <c r="M193" s="75"/>
    </row>
    <row r="194">
      <c r="A194" s="39" t="s">
        <v>30</v>
      </c>
      <c r="B194" s="39" t="s">
        <v>428</v>
      </c>
      <c r="C194" s="1">
        <v>2014.0</v>
      </c>
      <c r="D194" s="2" t="s">
        <v>5</v>
      </c>
      <c r="E194" s="2" t="s">
        <v>22</v>
      </c>
      <c r="F194" s="36">
        <v>97.13544</v>
      </c>
      <c r="M194" s="75"/>
    </row>
    <row r="195">
      <c r="A195" s="39" t="s">
        <v>31</v>
      </c>
      <c r="B195" s="39" t="s">
        <v>429</v>
      </c>
      <c r="C195" s="1">
        <v>2014.0</v>
      </c>
      <c r="D195" s="2" t="s">
        <v>5</v>
      </c>
      <c r="E195" s="2" t="s">
        <v>22</v>
      </c>
      <c r="F195" s="36">
        <v>93.75508</v>
      </c>
      <c r="M195" s="75"/>
    </row>
    <row r="196">
      <c r="A196" s="39" t="s">
        <v>32</v>
      </c>
      <c r="B196" s="39" t="s">
        <v>430</v>
      </c>
      <c r="C196" s="1">
        <v>2014.0</v>
      </c>
      <c r="D196" s="2" t="s">
        <v>5</v>
      </c>
      <c r="E196" s="2" t="s">
        <v>22</v>
      </c>
      <c r="F196" s="36">
        <v>98.34392</v>
      </c>
      <c r="M196" s="75"/>
    </row>
    <row r="197">
      <c r="A197" s="39" t="s">
        <v>33</v>
      </c>
      <c r="B197" s="39" t="s">
        <v>431</v>
      </c>
      <c r="C197" s="1">
        <v>2014.0</v>
      </c>
      <c r="D197" s="2" t="s">
        <v>5</v>
      </c>
      <c r="E197" s="2" t="s">
        <v>22</v>
      </c>
      <c r="F197" s="36">
        <v>95.35459</v>
      </c>
      <c r="M197" s="75"/>
    </row>
    <row r="198">
      <c r="A198" s="39" t="s">
        <v>34</v>
      </c>
      <c r="B198" s="39" t="s">
        <v>432</v>
      </c>
      <c r="C198" s="1">
        <v>2014.0</v>
      </c>
      <c r="D198" s="2" t="s">
        <v>5</v>
      </c>
      <c r="E198" s="2" t="s">
        <v>22</v>
      </c>
      <c r="F198" s="36">
        <v>96.15386</v>
      </c>
      <c r="M198" s="75"/>
    </row>
    <row r="199">
      <c r="A199" s="39" t="s">
        <v>35</v>
      </c>
      <c r="B199" s="39" t="s">
        <v>433</v>
      </c>
      <c r="C199" s="1">
        <v>2014.0</v>
      </c>
      <c r="D199" s="2" t="s">
        <v>5</v>
      </c>
      <c r="E199" s="2" t="s">
        <v>22</v>
      </c>
      <c r="F199" s="36">
        <v>97.54678</v>
      </c>
      <c r="M199" s="75"/>
    </row>
    <row r="200">
      <c r="A200" s="40" t="s">
        <v>3</v>
      </c>
      <c r="B200" s="39" t="s">
        <v>418</v>
      </c>
      <c r="C200" s="1">
        <v>2015.0</v>
      </c>
      <c r="D200" s="2" t="s">
        <v>5</v>
      </c>
      <c r="E200" s="2" t="s">
        <v>22</v>
      </c>
      <c r="F200" s="36">
        <v>98.74302</v>
      </c>
      <c r="M200" s="76"/>
    </row>
    <row r="201">
      <c r="A201" s="40" t="s">
        <v>4</v>
      </c>
      <c r="B201" s="39" t="s">
        <v>401</v>
      </c>
      <c r="C201" s="1">
        <v>2015.0</v>
      </c>
      <c r="D201" s="2" t="s">
        <v>5</v>
      </c>
      <c r="E201" s="2" t="s">
        <v>22</v>
      </c>
      <c r="F201" s="36">
        <v>93.32651</v>
      </c>
      <c r="M201" s="77"/>
    </row>
    <row r="202">
      <c r="A202" s="39" t="s">
        <v>5</v>
      </c>
      <c r="B202" s="39" t="s">
        <v>402</v>
      </c>
      <c r="C202" s="1">
        <v>2015.0</v>
      </c>
      <c r="D202" s="2" t="s">
        <v>5</v>
      </c>
      <c r="E202" s="2" t="s">
        <v>22</v>
      </c>
      <c r="F202" s="36">
        <v>98.99239</v>
      </c>
      <c r="M202" s="77"/>
    </row>
    <row r="203">
      <c r="A203" s="39" t="s">
        <v>6</v>
      </c>
      <c r="B203" s="39" t="s">
        <v>403</v>
      </c>
      <c r="C203" s="1">
        <v>2015.0</v>
      </c>
      <c r="D203" s="2" t="s">
        <v>5</v>
      </c>
      <c r="E203" s="2" t="s">
        <v>22</v>
      </c>
      <c r="F203" s="36">
        <v>97.10257</v>
      </c>
      <c r="M203" s="77"/>
    </row>
    <row r="204">
      <c r="A204" s="39" t="s">
        <v>7</v>
      </c>
      <c r="B204" s="39" t="s">
        <v>404</v>
      </c>
      <c r="C204" s="1">
        <v>2015.0</v>
      </c>
      <c r="D204" s="2" t="s">
        <v>5</v>
      </c>
      <c r="E204" s="2" t="s">
        <v>22</v>
      </c>
      <c r="F204" s="36">
        <v>94.16454</v>
      </c>
      <c r="M204" s="77"/>
    </row>
    <row r="205">
      <c r="A205" s="39" t="s">
        <v>8</v>
      </c>
      <c r="B205" s="39" t="s">
        <v>408</v>
      </c>
      <c r="C205" s="1">
        <v>2015.0</v>
      </c>
      <c r="D205" s="2" t="s">
        <v>5</v>
      </c>
      <c r="E205" s="2" t="s">
        <v>22</v>
      </c>
      <c r="F205" s="36">
        <v>93.38102</v>
      </c>
      <c r="M205" s="77"/>
    </row>
    <row r="206">
      <c r="A206" s="39" t="s">
        <v>9</v>
      </c>
      <c r="B206" s="39" t="s">
        <v>409</v>
      </c>
      <c r="C206" s="1">
        <v>2015.0</v>
      </c>
      <c r="D206" s="2" t="s">
        <v>5</v>
      </c>
      <c r="E206" s="2" t="s">
        <v>22</v>
      </c>
      <c r="F206" s="36">
        <v>96.74852</v>
      </c>
      <c r="M206" s="77"/>
    </row>
    <row r="207">
      <c r="A207" s="39" t="s">
        <v>10</v>
      </c>
      <c r="B207" s="39" t="s">
        <v>407</v>
      </c>
      <c r="C207" s="1">
        <v>2015.0</v>
      </c>
      <c r="D207" s="2" t="s">
        <v>5</v>
      </c>
      <c r="E207" s="2" t="s">
        <v>22</v>
      </c>
      <c r="F207" s="36">
        <v>102.4605</v>
      </c>
      <c r="M207" s="77"/>
    </row>
    <row r="208">
      <c r="A208" s="39" t="s">
        <v>11</v>
      </c>
      <c r="B208" s="39" t="s">
        <v>406</v>
      </c>
      <c r="C208" s="1">
        <v>2015.0</v>
      </c>
      <c r="D208" s="2" t="s">
        <v>5</v>
      </c>
      <c r="E208" s="2" t="s">
        <v>22</v>
      </c>
      <c r="F208" s="36">
        <v>101.0443</v>
      </c>
      <c r="M208" s="77"/>
    </row>
    <row r="209">
      <c r="A209" s="39" t="s">
        <v>12</v>
      </c>
      <c r="B209" s="39" t="s">
        <v>405</v>
      </c>
      <c r="C209" s="1">
        <v>2015.0</v>
      </c>
      <c r="D209" s="2" t="s">
        <v>5</v>
      </c>
      <c r="E209" s="2" t="s">
        <v>22</v>
      </c>
      <c r="F209" s="36">
        <v>109.6532</v>
      </c>
      <c r="M209" s="77"/>
    </row>
    <row r="210">
      <c r="A210" s="39" t="s">
        <v>13</v>
      </c>
      <c r="B210" s="39" t="s">
        <v>410</v>
      </c>
      <c r="C210" s="1">
        <v>2015.0</v>
      </c>
      <c r="D210" s="2" t="s">
        <v>5</v>
      </c>
      <c r="E210" s="2" t="s">
        <v>22</v>
      </c>
      <c r="F210" s="36">
        <v>96.11542</v>
      </c>
      <c r="M210" s="77"/>
    </row>
    <row r="211">
      <c r="A211" s="39" t="s">
        <v>14</v>
      </c>
      <c r="B211" s="39" t="s">
        <v>412</v>
      </c>
      <c r="C211" s="1">
        <v>2015.0</v>
      </c>
      <c r="D211" s="2" t="s">
        <v>5</v>
      </c>
      <c r="E211" s="2" t="s">
        <v>22</v>
      </c>
      <c r="F211" s="36">
        <v>97.88813</v>
      </c>
      <c r="M211" s="77"/>
    </row>
    <row r="212">
      <c r="A212" s="39" t="s">
        <v>15</v>
      </c>
      <c r="B212" s="39" t="s">
        <v>411</v>
      </c>
      <c r="C212" s="1">
        <v>2015.0</v>
      </c>
      <c r="D212" s="2" t="s">
        <v>5</v>
      </c>
      <c r="E212" s="2" t="s">
        <v>22</v>
      </c>
      <c r="F212" s="36">
        <v>98.50107</v>
      </c>
      <c r="M212" s="77"/>
    </row>
    <row r="213">
      <c r="A213" s="39" t="s">
        <v>16</v>
      </c>
      <c r="B213" s="39" t="s">
        <v>413</v>
      </c>
      <c r="C213" s="1">
        <v>2015.0</v>
      </c>
      <c r="D213" s="2" t="s">
        <v>5</v>
      </c>
      <c r="E213" s="2" t="s">
        <v>22</v>
      </c>
      <c r="F213" s="36">
        <v>100.1356</v>
      </c>
      <c r="M213" s="77"/>
    </row>
    <row r="214">
      <c r="A214" s="39" t="s">
        <v>17</v>
      </c>
      <c r="B214" s="39" t="s">
        <v>414</v>
      </c>
      <c r="C214" s="1">
        <v>2015.0</v>
      </c>
      <c r="D214" s="2" t="s">
        <v>5</v>
      </c>
      <c r="E214" s="2" t="s">
        <v>22</v>
      </c>
      <c r="F214" s="36">
        <v>96.89927</v>
      </c>
      <c r="M214" s="77"/>
    </row>
    <row r="215">
      <c r="A215" s="39" t="s">
        <v>18</v>
      </c>
      <c r="B215" s="39" t="s">
        <v>415</v>
      </c>
      <c r="C215" s="1">
        <v>2015.0</v>
      </c>
      <c r="D215" s="2" t="s">
        <v>5</v>
      </c>
      <c r="E215" s="2" t="s">
        <v>22</v>
      </c>
      <c r="F215" s="36">
        <v>102.8237</v>
      </c>
      <c r="M215" s="77"/>
    </row>
    <row r="216">
      <c r="A216" s="39" t="s">
        <v>19</v>
      </c>
      <c r="B216" s="39" t="s">
        <v>416</v>
      </c>
      <c r="C216" s="1">
        <v>2015.0</v>
      </c>
      <c r="D216" s="2" t="s">
        <v>5</v>
      </c>
      <c r="E216" s="2" t="s">
        <v>22</v>
      </c>
      <c r="F216" s="36">
        <v>94.71128</v>
      </c>
      <c r="M216" s="77"/>
    </row>
    <row r="217">
      <c r="A217" s="39" t="s">
        <v>20</v>
      </c>
      <c r="B217" s="39" t="s">
        <v>417</v>
      </c>
      <c r="C217" s="1">
        <v>2015.0</v>
      </c>
      <c r="D217" s="2" t="s">
        <v>5</v>
      </c>
      <c r="E217" s="2" t="s">
        <v>22</v>
      </c>
      <c r="F217" s="36">
        <v>98.52696</v>
      </c>
      <c r="M217" s="77"/>
    </row>
    <row r="218">
      <c r="A218" s="39" t="s">
        <v>21</v>
      </c>
      <c r="B218" s="39" t="s">
        <v>419</v>
      </c>
      <c r="C218" s="1">
        <v>2015.0</v>
      </c>
      <c r="D218" s="2" t="s">
        <v>5</v>
      </c>
      <c r="E218" s="2" t="s">
        <v>22</v>
      </c>
      <c r="F218" s="36">
        <v>93.1658</v>
      </c>
      <c r="M218" s="77"/>
    </row>
    <row r="219">
      <c r="A219" s="39" t="s">
        <v>22</v>
      </c>
      <c r="B219" s="39" t="s">
        <v>420</v>
      </c>
      <c r="C219" s="1">
        <v>2015.0</v>
      </c>
      <c r="D219" s="2" t="s">
        <v>5</v>
      </c>
      <c r="E219" s="2" t="s">
        <v>22</v>
      </c>
      <c r="F219" s="36">
        <v>95.44949</v>
      </c>
      <c r="M219" s="77"/>
    </row>
    <row r="220">
      <c r="A220" s="39" t="s">
        <v>23</v>
      </c>
      <c r="B220" s="39" t="s">
        <v>421</v>
      </c>
      <c r="C220" s="1">
        <v>2015.0</v>
      </c>
      <c r="D220" s="2" t="s">
        <v>5</v>
      </c>
      <c r="E220" s="2" t="s">
        <v>22</v>
      </c>
      <c r="F220" s="36">
        <v>99.66256</v>
      </c>
      <c r="M220" s="77"/>
    </row>
    <row r="221">
      <c r="A221" s="39" t="s">
        <v>24</v>
      </c>
      <c r="B221" s="39" t="s">
        <v>422</v>
      </c>
      <c r="C221" s="1">
        <v>2015.0</v>
      </c>
      <c r="D221" s="2" t="s">
        <v>5</v>
      </c>
      <c r="E221" s="2" t="s">
        <v>22</v>
      </c>
      <c r="F221" s="36">
        <v>100.5813</v>
      </c>
      <c r="M221" s="77"/>
    </row>
    <row r="222">
      <c r="A222" s="39" t="s">
        <v>25</v>
      </c>
      <c r="B222" s="39" t="s">
        <v>423</v>
      </c>
      <c r="C222" s="1">
        <v>2015.0</v>
      </c>
      <c r="D222" s="2" t="s">
        <v>5</v>
      </c>
      <c r="E222" s="2" t="s">
        <v>22</v>
      </c>
      <c r="F222" s="36">
        <v>99.33911</v>
      </c>
      <c r="M222" s="77"/>
    </row>
    <row r="223">
      <c r="A223" s="39" t="s">
        <v>26</v>
      </c>
      <c r="B223" s="39" t="s">
        <v>424</v>
      </c>
      <c r="C223" s="1">
        <v>2015.0</v>
      </c>
      <c r="D223" s="2" t="s">
        <v>5</v>
      </c>
      <c r="E223" s="2" t="s">
        <v>22</v>
      </c>
      <c r="F223" s="36">
        <v>95.65733</v>
      </c>
      <c r="M223" s="77"/>
    </row>
    <row r="224">
      <c r="A224" s="39" t="s">
        <v>27</v>
      </c>
      <c r="B224" s="39" t="s">
        <v>426</v>
      </c>
      <c r="C224" s="1">
        <v>2015.0</v>
      </c>
      <c r="D224" s="2" t="s">
        <v>5</v>
      </c>
      <c r="E224" s="2" t="s">
        <v>22</v>
      </c>
      <c r="F224" s="36">
        <v>99.1295</v>
      </c>
      <c r="M224" s="77"/>
    </row>
    <row r="225">
      <c r="A225" s="39" t="s">
        <v>28</v>
      </c>
      <c r="B225" s="39" t="s">
        <v>425</v>
      </c>
      <c r="C225" s="1">
        <v>2015.0</v>
      </c>
      <c r="D225" s="2" t="s">
        <v>5</v>
      </c>
      <c r="E225" s="2" t="s">
        <v>22</v>
      </c>
      <c r="F225" s="36">
        <v>94.74419</v>
      </c>
      <c r="M225" s="77"/>
    </row>
    <row r="226">
      <c r="A226" s="39" t="s">
        <v>29</v>
      </c>
      <c r="B226" s="39" t="s">
        <v>427</v>
      </c>
      <c r="C226" s="1">
        <v>2015.0</v>
      </c>
      <c r="D226" s="2" t="s">
        <v>5</v>
      </c>
      <c r="E226" s="2" t="s">
        <v>22</v>
      </c>
      <c r="F226" s="36">
        <v>95.2858</v>
      </c>
      <c r="M226" s="77"/>
    </row>
    <row r="227">
      <c r="A227" s="39" t="s">
        <v>30</v>
      </c>
      <c r="B227" s="39" t="s">
        <v>428</v>
      </c>
      <c r="C227" s="1">
        <v>2015.0</v>
      </c>
      <c r="D227" s="2" t="s">
        <v>5</v>
      </c>
      <c r="E227" s="2" t="s">
        <v>22</v>
      </c>
      <c r="F227" s="36">
        <v>98.08121</v>
      </c>
      <c r="M227" s="77"/>
    </row>
    <row r="228">
      <c r="A228" s="39" t="s">
        <v>31</v>
      </c>
      <c r="B228" s="39" t="s">
        <v>429</v>
      </c>
      <c r="C228" s="1">
        <v>2015.0</v>
      </c>
      <c r="D228" s="2" t="s">
        <v>5</v>
      </c>
      <c r="E228" s="2" t="s">
        <v>22</v>
      </c>
      <c r="F228" s="36">
        <v>94.36556</v>
      </c>
      <c r="M228" s="77"/>
    </row>
    <row r="229">
      <c r="A229" s="39" t="s">
        <v>32</v>
      </c>
      <c r="B229" s="39" t="s">
        <v>430</v>
      </c>
      <c r="C229" s="1">
        <v>2015.0</v>
      </c>
      <c r="D229" s="2" t="s">
        <v>5</v>
      </c>
      <c r="E229" s="2" t="s">
        <v>22</v>
      </c>
      <c r="F229" s="36">
        <v>97.87265</v>
      </c>
      <c r="M229" s="77"/>
    </row>
    <row r="230">
      <c r="A230" s="39" t="s">
        <v>33</v>
      </c>
      <c r="B230" s="39" t="s">
        <v>431</v>
      </c>
      <c r="C230" s="1">
        <v>2015.0</v>
      </c>
      <c r="D230" s="2" t="s">
        <v>5</v>
      </c>
      <c r="E230" s="2" t="s">
        <v>22</v>
      </c>
      <c r="F230" s="36">
        <v>93.83782</v>
      </c>
      <c r="M230" s="77"/>
    </row>
    <row r="231">
      <c r="A231" s="39" t="s">
        <v>34</v>
      </c>
      <c r="B231" s="39" t="s">
        <v>432</v>
      </c>
      <c r="C231" s="1">
        <v>2015.0</v>
      </c>
      <c r="D231" s="2" t="s">
        <v>5</v>
      </c>
      <c r="E231" s="2" t="s">
        <v>22</v>
      </c>
      <c r="F231" s="36">
        <v>93.94777</v>
      </c>
      <c r="M231" s="77"/>
    </row>
    <row r="232">
      <c r="A232" s="39" t="s">
        <v>35</v>
      </c>
      <c r="B232" s="39" t="s">
        <v>433</v>
      </c>
      <c r="C232" s="1">
        <v>2015.0</v>
      </c>
      <c r="D232" s="2" t="s">
        <v>5</v>
      </c>
      <c r="E232" s="2" t="s">
        <v>22</v>
      </c>
      <c r="F232" s="36">
        <v>96.93014</v>
      </c>
      <c r="M232" s="77"/>
    </row>
    <row r="233">
      <c r="A233" s="40" t="s">
        <v>3</v>
      </c>
      <c r="B233" s="39" t="s">
        <v>418</v>
      </c>
      <c r="C233" s="1">
        <v>2016.0</v>
      </c>
      <c r="D233" s="2" t="s">
        <v>5</v>
      </c>
      <c r="E233" s="2" t="s">
        <v>22</v>
      </c>
      <c r="F233" s="36">
        <v>98.80938</v>
      </c>
    </row>
    <row r="234">
      <c r="A234" s="40" t="s">
        <v>4</v>
      </c>
      <c r="B234" s="39" t="s">
        <v>401</v>
      </c>
      <c r="C234" s="1">
        <v>2016.0</v>
      </c>
      <c r="D234" s="2" t="s">
        <v>5</v>
      </c>
      <c r="E234" s="2" t="s">
        <v>22</v>
      </c>
      <c r="F234" s="36">
        <v>92.82867</v>
      </c>
    </row>
    <row r="235">
      <c r="A235" s="39" t="s">
        <v>5</v>
      </c>
      <c r="B235" s="39" t="s">
        <v>402</v>
      </c>
      <c r="C235" s="1">
        <v>2016.0</v>
      </c>
      <c r="D235" s="2" t="s">
        <v>5</v>
      </c>
      <c r="E235" s="2" t="s">
        <v>22</v>
      </c>
      <c r="F235" s="36">
        <v>98.68819</v>
      </c>
    </row>
    <row r="236">
      <c r="A236" s="39" t="s">
        <v>6</v>
      </c>
      <c r="B236" s="39" t="s">
        <v>403</v>
      </c>
      <c r="C236" s="1">
        <v>2016.0</v>
      </c>
      <c r="D236" s="2" t="s">
        <v>5</v>
      </c>
      <c r="E236" s="2" t="s">
        <v>22</v>
      </c>
      <c r="F236" s="36">
        <v>97.06939</v>
      </c>
    </row>
    <row r="237">
      <c r="A237" s="39" t="s">
        <v>7</v>
      </c>
      <c r="B237" s="39" t="s">
        <v>404</v>
      </c>
      <c r="C237" s="1">
        <v>2016.0</v>
      </c>
      <c r="D237" s="2" t="s">
        <v>5</v>
      </c>
      <c r="E237" s="2" t="s">
        <v>22</v>
      </c>
      <c r="F237" s="36">
        <v>93.16998</v>
      </c>
    </row>
    <row r="238">
      <c r="A238" s="39" t="s">
        <v>8</v>
      </c>
      <c r="B238" s="39" t="s">
        <v>408</v>
      </c>
      <c r="C238" s="1">
        <v>2016.0</v>
      </c>
      <c r="D238" s="2" t="s">
        <v>5</v>
      </c>
      <c r="E238" s="2" t="s">
        <v>22</v>
      </c>
      <c r="F238" s="36">
        <v>94.29703</v>
      </c>
    </row>
    <row r="239">
      <c r="A239" s="39" t="s">
        <v>9</v>
      </c>
      <c r="B239" s="39" t="s">
        <v>409</v>
      </c>
      <c r="C239" s="1">
        <v>2016.0</v>
      </c>
      <c r="D239" s="2" t="s">
        <v>5</v>
      </c>
      <c r="E239" s="2" t="s">
        <v>22</v>
      </c>
      <c r="F239" s="36">
        <v>94.41559</v>
      </c>
    </row>
    <row r="240">
      <c r="A240" s="39" t="s">
        <v>10</v>
      </c>
      <c r="B240" s="39" t="s">
        <v>407</v>
      </c>
      <c r="C240" s="1">
        <v>2016.0</v>
      </c>
      <c r="D240" s="2" t="s">
        <v>5</v>
      </c>
      <c r="E240" s="2" t="s">
        <v>22</v>
      </c>
      <c r="F240" s="36">
        <v>102.825</v>
      </c>
    </row>
    <row r="241">
      <c r="A241" s="39" t="s">
        <v>11</v>
      </c>
      <c r="B241" s="39" t="s">
        <v>406</v>
      </c>
      <c r="C241" s="1">
        <v>2016.0</v>
      </c>
      <c r="D241" s="2" t="s">
        <v>5</v>
      </c>
      <c r="E241" s="2" t="s">
        <v>22</v>
      </c>
      <c r="F241" s="36">
        <v>101.3821</v>
      </c>
    </row>
    <row r="242">
      <c r="A242" s="39" t="s">
        <v>12</v>
      </c>
      <c r="B242" s="39" t="s">
        <v>405</v>
      </c>
      <c r="C242" s="1">
        <v>2016.0</v>
      </c>
      <c r="D242" s="2" t="s">
        <v>5</v>
      </c>
      <c r="E242" s="2" t="s">
        <v>22</v>
      </c>
      <c r="F242" s="36">
        <v>112.8302</v>
      </c>
    </row>
    <row r="243">
      <c r="A243" s="39" t="s">
        <v>13</v>
      </c>
      <c r="B243" s="39" t="s">
        <v>410</v>
      </c>
      <c r="C243" s="1">
        <v>2016.0</v>
      </c>
      <c r="D243" s="2" t="s">
        <v>5</v>
      </c>
      <c r="E243" s="2" t="s">
        <v>22</v>
      </c>
      <c r="F243" s="36">
        <v>95.58286</v>
      </c>
    </row>
    <row r="244">
      <c r="A244" s="39" t="s">
        <v>14</v>
      </c>
      <c r="B244" s="39" t="s">
        <v>412</v>
      </c>
      <c r="C244" s="1">
        <v>2016.0</v>
      </c>
      <c r="D244" s="2" t="s">
        <v>5</v>
      </c>
      <c r="E244" s="2" t="s">
        <v>22</v>
      </c>
      <c r="F244" s="36">
        <v>97.27291</v>
      </c>
    </row>
    <row r="245">
      <c r="A245" s="39" t="s">
        <v>15</v>
      </c>
      <c r="B245" s="39" t="s">
        <v>411</v>
      </c>
      <c r="C245" s="1">
        <v>2016.0</v>
      </c>
      <c r="D245" s="2" t="s">
        <v>5</v>
      </c>
      <c r="E245" s="2" t="s">
        <v>22</v>
      </c>
      <c r="F245" s="36">
        <v>98.51187</v>
      </c>
    </row>
    <row r="246">
      <c r="A246" s="39" t="s">
        <v>16</v>
      </c>
      <c r="B246" s="39" t="s">
        <v>413</v>
      </c>
      <c r="C246" s="1">
        <v>2016.0</v>
      </c>
      <c r="D246" s="2" t="s">
        <v>5</v>
      </c>
      <c r="E246" s="2" t="s">
        <v>22</v>
      </c>
      <c r="F246" s="36">
        <v>100.2011</v>
      </c>
    </row>
    <row r="247">
      <c r="A247" s="39" t="s">
        <v>17</v>
      </c>
      <c r="B247" s="39" t="s">
        <v>414</v>
      </c>
      <c r="C247" s="1">
        <v>2016.0</v>
      </c>
      <c r="D247" s="2" t="s">
        <v>5</v>
      </c>
      <c r="E247" s="2" t="s">
        <v>22</v>
      </c>
      <c r="F247" s="36">
        <v>96.32778</v>
      </c>
    </row>
    <row r="248">
      <c r="A248" s="39" t="s">
        <v>18</v>
      </c>
      <c r="B248" s="39" t="s">
        <v>415</v>
      </c>
      <c r="C248" s="1">
        <v>2016.0</v>
      </c>
      <c r="D248" s="2" t="s">
        <v>5</v>
      </c>
      <c r="E248" s="2" t="s">
        <v>22</v>
      </c>
      <c r="F248" s="36">
        <v>103.3114</v>
      </c>
    </row>
    <row r="249">
      <c r="A249" s="39" t="s">
        <v>19</v>
      </c>
      <c r="B249" s="39" t="s">
        <v>416</v>
      </c>
      <c r="C249" s="1">
        <v>2016.0</v>
      </c>
      <c r="D249" s="2" t="s">
        <v>5</v>
      </c>
      <c r="E249" s="2" t="s">
        <v>22</v>
      </c>
      <c r="F249" s="36">
        <v>94.43506</v>
      </c>
    </row>
    <row r="250">
      <c r="A250" s="39" t="s">
        <v>20</v>
      </c>
      <c r="B250" s="39" t="s">
        <v>417</v>
      </c>
      <c r="C250" s="1">
        <v>2016.0</v>
      </c>
      <c r="D250" s="2" t="s">
        <v>5</v>
      </c>
      <c r="E250" s="2" t="s">
        <v>22</v>
      </c>
      <c r="F250" s="36">
        <v>98.15406</v>
      </c>
    </row>
    <row r="251">
      <c r="A251" s="39" t="s">
        <v>21</v>
      </c>
      <c r="B251" s="39" t="s">
        <v>419</v>
      </c>
      <c r="C251" s="1">
        <v>2016.0</v>
      </c>
      <c r="D251" s="2" t="s">
        <v>5</v>
      </c>
      <c r="E251" s="2" t="s">
        <v>22</v>
      </c>
      <c r="F251" s="36">
        <v>92.93896</v>
      </c>
    </row>
    <row r="252">
      <c r="A252" s="39" t="s">
        <v>22</v>
      </c>
      <c r="B252" s="39" t="s">
        <v>420</v>
      </c>
      <c r="C252" s="1">
        <v>2016.0</v>
      </c>
      <c r="D252" s="2" t="s">
        <v>5</v>
      </c>
      <c r="E252" s="2" t="s">
        <v>22</v>
      </c>
      <c r="F252" s="36">
        <v>95.49519</v>
      </c>
    </row>
    <row r="253">
      <c r="A253" s="39" t="s">
        <v>23</v>
      </c>
      <c r="B253" s="39" t="s">
        <v>421</v>
      </c>
      <c r="C253" s="1">
        <v>2016.0</v>
      </c>
      <c r="D253" s="2" t="s">
        <v>5</v>
      </c>
      <c r="E253" s="2" t="s">
        <v>22</v>
      </c>
      <c r="F253" s="36">
        <v>100.6559</v>
      </c>
    </row>
    <row r="254">
      <c r="A254" s="39" t="s">
        <v>24</v>
      </c>
      <c r="B254" s="39" t="s">
        <v>422</v>
      </c>
      <c r="C254" s="1">
        <v>2016.0</v>
      </c>
      <c r="D254" s="2" t="s">
        <v>5</v>
      </c>
      <c r="E254" s="2" t="s">
        <v>22</v>
      </c>
      <c r="F254" s="36">
        <v>99.04859</v>
      </c>
    </row>
    <row r="255">
      <c r="A255" s="39" t="s">
        <v>25</v>
      </c>
      <c r="B255" s="39" t="s">
        <v>423</v>
      </c>
      <c r="C255" s="1">
        <v>2016.0</v>
      </c>
      <c r="D255" s="2" t="s">
        <v>5</v>
      </c>
      <c r="E255" s="2" t="s">
        <v>22</v>
      </c>
      <c r="F255" s="36">
        <v>99.74005</v>
      </c>
    </row>
    <row r="256">
      <c r="A256" s="39" t="s">
        <v>26</v>
      </c>
      <c r="B256" s="39" t="s">
        <v>424</v>
      </c>
      <c r="C256" s="1">
        <v>2016.0</v>
      </c>
      <c r="D256" s="2" t="s">
        <v>5</v>
      </c>
      <c r="E256" s="2" t="s">
        <v>22</v>
      </c>
      <c r="F256" s="36">
        <v>97.02948</v>
      </c>
    </row>
    <row r="257">
      <c r="A257" s="39" t="s">
        <v>27</v>
      </c>
      <c r="B257" s="39" t="s">
        <v>426</v>
      </c>
      <c r="C257" s="1">
        <v>2016.0</v>
      </c>
      <c r="D257" s="2" t="s">
        <v>5</v>
      </c>
      <c r="E257" s="2" t="s">
        <v>22</v>
      </c>
      <c r="F257" s="36">
        <v>98.50771</v>
      </c>
    </row>
    <row r="258">
      <c r="A258" s="39" t="s">
        <v>28</v>
      </c>
      <c r="B258" s="39" t="s">
        <v>425</v>
      </c>
      <c r="C258" s="1">
        <v>2016.0</v>
      </c>
      <c r="D258" s="2" t="s">
        <v>5</v>
      </c>
      <c r="E258" s="2" t="s">
        <v>22</v>
      </c>
      <c r="F258" s="36">
        <v>93.91869</v>
      </c>
    </row>
    <row r="259">
      <c r="A259" s="39" t="s">
        <v>29</v>
      </c>
      <c r="B259" s="39" t="s">
        <v>427</v>
      </c>
      <c r="C259" s="1">
        <v>2016.0</v>
      </c>
      <c r="D259" s="2" t="s">
        <v>5</v>
      </c>
      <c r="E259" s="2" t="s">
        <v>22</v>
      </c>
      <c r="F259" s="36">
        <v>94.51529</v>
      </c>
    </row>
    <row r="260">
      <c r="A260" s="39" t="s">
        <v>30</v>
      </c>
      <c r="B260" s="39" t="s">
        <v>428</v>
      </c>
      <c r="C260" s="1">
        <v>2016.0</v>
      </c>
      <c r="D260" s="2" t="s">
        <v>5</v>
      </c>
      <c r="E260" s="2" t="s">
        <v>22</v>
      </c>
      <c r="F260" s="36">
        <v>102.8405</v>
      </c>
    </row>
    <row r="261">
      <c r="A261" s="39" t="s">
        <v>31</v>
      </c>
      <c r="B261" s="39" t="s">
        <v>429</v>
      </c>
      <c r="C261" s="1">
        <v>2016.0</v>
      </c>
      <c r="D261" s="2" t="s">
        <v>5</v>
      </c>
      <c r="E261" s="2" t="s">
        <v>22</v>
      </c>
      <c r="F261" s="36">
        <v>94.57781</v>
      </c>
    </row>
    <row r="262">
      <c r="A262" s="39" t="s">
        <v>32</v>
      </c>
      <c r="B262" s="39" t="s">
        <v>430</v>
      </c>
      <c r="C262" s="1">
        <v>2016.0</v>
      </c>
      <c r="D262" s="2" t="s">
        <v>5</v>
      </c>
      <c r="E262" s="2" t="s">
        <v>22</v>
      </c>
      <c r="F262" s="36">
        <v>97.58973</v>
      </c>
    </row>
    <row r="263">
      <c r="A263" s="39" t="s">
        <v>33</v>
      </c>
      <c r="B263" s="39" t="s">
        <v>431</v>
      </c>
      <c r="C263" s="1">
        <v>2016.0</v>
      </c>
      <c r="D263" s="2" t="s">
        <v>5</v>
      </c>
      <c r="E263" s="2" t="s">
        <v>22</v>
      </c>
      <c r="F263" s="36">
        <v>92.46988</v>
      </c>
    </row>
    <row r="264">
      <c r="A264" s="39" t="s">
        <v>34</v>
      </c>
      <c r="B264" s="39" t="s">
        <v>432</v>
      </c>
      <c r="C264" s="1">
        <v>2016.0</v>
      </c>
      <c r="D264" s="2" t="s">
        <v>5</v>
      </c>
      <c r="E264" s="2" t="s">
        <v>22</v>
      </c>
      <c r="F264" s="36">
        <v>93.49534</v>
      </c>
    </row>
    <row r="265">
      <c r="A265" s="39" t="s">
        <v>35</v>
      </c>
      <c r="B265" s="39" t="s">
        <v>433</v>
      </c>
      <c r="C265" s="1">
        <v>2016.0</v>
      </c>
      <c r="D265" s="2" t="s">
        <v>5</v>
      </c>
      <c r="E265" s="2" t="s">
        <v>22</v>
      </c>
      <c r="F265" s="36">
        <v>96.7388</v>
      </c>
    </row>
    <row r="266">
      <c r="A266" s="40" t="s">
        <v>3</v>
      </c>
      <c r="B266" s="39" t="s">
        <v>418</v>
      </c>
      <c r="C266" s="1">
        <v>2017.0</v>
      </c>
      <c r="D266" s="2" t="s">
        <v>5</v>
      </c>
      <c r="E266" s="2" t="s">
        <v>22</v>
      </c>
      <c r="F266" s="36">
        <v>98.45385</v>
      </c>
    </row>
    <row r="267">
      <c r="A267" s="40" t="s">
        <v>4</v>
      </c>
      <c r="B267" s="39" t="s">
        <v>401</v>
      </c>
      <c r="C267" s="1">
        <v>2017.0</v>
      </c>
      <c r="D267" s="2" t="s">
        <v>5</v>
      </c>
      <c r="E267" s="2" t="s">
        <v>22</v>
      </c>
      <c r="F267" s="36">
        <v>92.44059</v>
      </c>
    </row>
    <row r="268">
      <c r="A268" s="39" t="s">
        <v>5</v>
      </c>
      <c r="B268" s="39" t="s">
        <v>402</v>
      </c>
      <c r="C268" s="1">
        <v>2017.0</v>
      </c>
      <c r="D268" s="2" t="s">
        <v>5</v>
      </c>
      <c r="E268" s="2" t="s">
        <v>22</v>
      </c>
      <c r="F268" s="36">
        <v>100.0154</v>
      </c>
    </row>
    <row r="269">
      <c r="A269" s="39" t="s">
        <v>6</v>
      </c>
      <c r="B269" s="39" t="s">
        <v>403</v>
      </c>
      <c r="C269" s="1">
        <v>2017.0</v>
      </c>
      <c r="D269" s="2" t="s">
        <v>5</v>
      </c>
      <c r="E269" s="2" t="s">
        <v>22</v>
      </c>
      <c r="F269" s="36">
        <v>97.08293</v>
      </c>
    </row>
    <row r="270">
      <c r="A270" s="39" t="s">
        <v>7</v>
      </c>
      <c r="B270" s="39" t="s">
        <v>404</v>
      </c>
      <c r="C270" s="1">
        <v>2017.0</v>
      </c>
      <c r="D270" s="2" t="s">
        <v>5</v>
      </c>
      <c r="E270" s="2" t="s">
        <v>22</v>
      </c>
      <c r="F270" s="36">
        <v>92.12126</v>
      </c>
    </row>
    <row r="271">
      <c r="A271" s="39" t="s">
        <v>8</v>
      </c>
      <c r="B271" s="39" t="s">
        <v>408</v>
      </c>
      <c r="C271" s="1">
        <v>2017.0</v>
      </c>
      <c r="D271" s="2" t="s">
        <v>5</v>
      </c>
      <c r="E271" s="2" t="s">
        <v>22</v>
      </c>
      <c r="F271" s="36">
        <v>93.17196</v>
      </c>
    </row>
    <row r="272">
      <c r="A272" s="39" t="s">
        <v>9</v>
      </c>
      <c r="B272" s="39" t="s">
        <v>409</v>
      </c>
      <c r="C272" s="1">
        <v>2017.0</v>
      </c>
      <c r="D272" s="2" t="s">
        <v>5</v>
      </c>
      <c r="E272" s="2" t="s">
        <v>22</v>
      </c>
      <c r="F272" s="36">
        <v>93.06523</v>
      </c>
    </row>
    <row r="273">
      <c r="A273" s="39" t="s">
        <v>10</v>
      </c>
      <c r="B273" s="39" t="s">
        <v>407</v>
      </c>
      <c r="C273" s="1">
        <v>2017.0</v>
      </c>
      <c r="D273" s="2" t="s">
        <v>5</v>
      </c>
      <c r="E273" s="2" t="s">
        <v>22</v>
      </c>
      <c r="F273" s="36">
        <v>102.6262</v>
      </c>
    </row>
    <row r="274">
      <c r="A274" s="39" t="s">
        <v>11</v>
      </c>
      <c r="B274" s="39" t="s">
        <v>406</v>
      </c>
      <c r="C274" s="1">
        <v>2017.0</v>
      </c>
      <c r="D274" s="2" t="s">
        <v>5</v>
      </c>
      <c r="E274" s="2" t="s">
        <v>22</v>
      </c>
      <c r="F274" s="36">
        <v>97.15513</v>
      </c>
    </row>
    <row r="275">
      <c r="A275" s="39" t="s">
        <v>12</v>
      </c>
      <c r="B275" s="39" t="s">
        <v>405</v>
      </c>
      <c r="C275" s="1">
        <v>2017.0</v>
      </c>
      <c r="D275" s="2" t="s">
        <v>5</v>
      </c>
      <c r="E275" s="2" t="s">
        <v>22</v>
      </c>
      <c r="F275" s="36">
        <v>113.2559</v>
      </c>
    </row>
    <row r="276">
      <c r="A276" s="39" t="s">
        <v>13</v>
      </c>
      <c r="B276" s="39" t="s">
        <v>410</v>
      </c>
      <c r="C276" s="1">
        <v>2017.0</v>
      </c>
      <c r="D276" s="2" t="s">
        <v>5</v>
      </c>
      <c r="E276" s="2" t="s">
        <v>22</v>
      </c>
      <c r="F276" s="36">
        <v>95.41983</v>
      </c>
    </row>
    <row r="277">
      <c r="A277" s="39" t="s">
        <v>14</v>
      </c>
      <c r="B277" s="39" t="s">
        <v>412</v>
      </c>
      <c r="C277" s="1">
        <v>2017.0</v>
      </c>
      <c r="D277" s="2" t="s">
        <v>5</v>
      </c>
      <c r="E277" s="2" t="s">
        <v>22</v>
      </c>
      <c r="F277" s="36">
        <v>97.00928</v>
      </c>
    </row>
    <row r="278">
      <c r="A278" s="39" t="s">
        <v>15</v>
      </c>
      <c r="B278" s="39" t="s">
        <v>411</v>
      </c>
      <c r="C278" s="1">
        <v>2017.0</v>
      </c>
      <c r="D278" s="2" t="s">
        <v>5</v>
      </c>
      <c r="E278" s="2" t="s">
        <v>22</v>
      </c>
      <c r="F278" s="36">
        <v>97.54417</v>
      </c>
    </row>
    <row r="279">
      <c r="A279" s="39" t="s">
        <v>16</v>
      </c>
      <c r="B279" s="39" t="s">
        <v>413</v>
      </c>
      <c r="C279" s="1">
        <v>2017.0</v>
      </c>
      <c r="D279" s="2" t="s">
        <v>5</v>
      </c>
      <c r="E279" s="2" t="s">
        <v>22</v>
      </c>
      <c r="F279" s="36">
        <v>99.7717</v>
      </c>
    </row>
    <row r="280">
      <c r="A280" s="39" t="s">
        <v>17</v>
      </c>
      <c r="B280" s="39" t="s">
        <v>414</v>
      </c>
      <c r="C280" s="1">
        <v>2017.0</v>
      </c>
      <c r="D280" s="2" t="s">
        <v>5</v>
      </c>
      <c r="E280" s="2" t="s">
        <v>22</v>
      </c>
      <c r="F280" s="36">
        <v>96.16205</v>
      </c>
    </row>
    <row r="281">
      <c r="A281" s="39" t="s">
        <v>18</v>
      </c>
      <c r="B281" s="39" t="s">
        <v>415</v>
      </c>
      <c r="C281" s="1">
        <v>2017.0</v>
      </c>
      <c r="D281" s="2" t="s">
        <v>5</v>
      </c>
      <c r="E281" s="2" t="s">
        <v>22</v>
      </c>
      <c r="F281" s="36">
        <v>103.0041</v>
      </c>
    </row>
    <row r="282">
      <c r="A282" s="39" t="s">
        <v>19</v>
      </c>
      <c r="B282" s="39" t="s">
        <v>416</v>
      </c>
      <c r="C282" s="1">
        <v>2017.0</v>
      </c>
      <c r="D282" s="2" t="s">
        <v>5</v>
      </c>
      <c r="E282" s="2" t="s">
        <v>22</v>
      </c>
      <c r="F282" s="36">
        <v>94.4097</v>
      </c>
    </row>
    <row r="283">
      <c r="A283" s="39" t="s">
        <v>20</v>
      </c>
      <c r="B283" s="39" t="s">
        <v>417</v>
      </c>
      <c r="C283" s="1">
        <v>2017.0</v>
      </c>
      <c r="D283" s="2" t="s">
        <v>5</v>
      </c>
      <c r="E283" s="2" t="s">
        <v>22</v>
      </c>
      <c r="F283" s="36">
        <v>97.6858</v>
      </c>
    </row>
    <row r="284">
      <c r="A284" s="39" t="s">
        <v>21</v>
      </c>
      <c r="B284" s="39" t="s">
        <v>419</v>
      </c>
      <c r="C284" s="1">
        <v>2017.0</v>
      </c>
      <c r="D284" s="2" t="s">
        <v>5</v>
      </c>
      <c r="E284" s="2" t="s">
        <v>22</v>
      </c>
      <c r="F284" s="36">
        <v>91.98762</v>
      </c>
    </row>
    <row r="285">
      <c r="A285" s="39" t="s">
        <v>22</v>
      </c>
      <c r="B285" s="39" t="s">
        <v>420</v>
      </c>
      <c r="C285" s="1">
        <v>2017.0</v>
      </c>
      <c r="D285" s="2" t="s">
        <v>5</v>
      </c>
      <c r="E285" s="2" t="s">
        <v>22</v>
      </c>
      <c r="F285" s="36">
        <v>95.88092</v>
      </c>
    </row>
    <row r="286">
      <c r="A286" s="39" t="s">
        <v>23</v>
      </c>
      <c r="B286" s="39" t="s">
        <v>421</v>
      </c>
      <c r="C286" s="1">
        <v>2017.0</v>
      </c>
      <c r="D286" s="2" t="s">
        <v>5</v>
      </c>
      <c r="E286" s="2" t="s">
        <v>22</v>
      </c>
      <c r="F286" s="36">
        <v>101.2238</v>
      </c>
    </row>
    <row r="287">
      <c r="A287" s="39" t="s">
        <v>24</v>
      </c>
      <c r="B287" s="39" t="s">
        <v>422</v>
      </c>
      <c r="C287" s="1">
        <v>2017.0</v>
      </c>
      <c r="D287" s="2" t="s">
        <v>5</v>
      </c>
      <c r="E287" s="2" t="s">
        <v>22</v>
      </c>
      <c r="F287" s="36">
        <v>98.4316</v>
      </c>
    </row>
    <row r="288">
      <c r="A288" s="39" t="s">
        <v>25</v>
      </c>
      <c r="B288" s="39" t="s">
        <v>423</v>
      </c>
      <c r="C288" s="1">
        <v>2017.0</v>
      </c>
      <c r="D288" s="2" t="s">
        <v>5</v>
      </c>
      <c r="E288" s="2" t="s">
        <v>22</v>
      </c>
      <c r="F288" s="36">
        <v>100.3325</v>
      </c>
    </row>
    <row r="289">
      <c r="A289" s="39" t="s">
        <v>26</v>
      </c>
      <c r="B289" s="39" t="s">
        <v>424</v>
      </c>
      <c r="C289" s="1">
        <v>2017.0</v>
      </c>
      <c r="D289" s="2" t="s">
        <v>5</v>
      </c>
      <c r="E289" s="2" t="s">
        <v>22</v>
      </c>
      <c r="F289" s="36">
        <v>99.54069</v>
      </c>
    </row>
    <row r="290">
      <c r="A290" s="39" t="s">
        <v>27</v>
      </c>
      <c r="B290" s="39" t="s">
        <v>426</v>
      </c>
      <c r="C290" s="1">
        <v>2017.0</v>
      </c>
      <c r="D290" s="2" t="s">
        <v>5</v>
      </c>
      <c r="E290" s="2" t="s">
        <v>22</v>
      </c>
      <c r="F290" s="36">
        <v>98.15922</v>
      </c>
    </row>
    <row r="291">
      <c r="A291" s="39" t="s">
        <v>28</v>
      </c>
      <c r="B291" s="39" t="s">
        <v>425</v>
      </c>
      <c r="C291" s="1">
        <v>2017.0</v>
      </c>
      <c r="D291" s="2" t="s">
        <v>5</v>
      </c>
      <c r="E291" s="2" t="s">
        <v>22</v>
      </c>
      <c r="F291" s="36">
        <v>92.93491</v>
      </c>
    </row>
    <row r="292">
      <c r="A292" s="39" t="s">
        <v>29</v>
      </c>
      <c r="B292" s="39" t="s">
        <v>427</v>
      </c>
      <c r="C292" s="1">
        <v>2017.0</v>
      </c>
      <c r="D292" s="2" t="s">
        <v>5</v>
      </c>
      <c r="E292" s="2" t="s">
        <v>22</v>
      </c>
      <c r="F292" s="36">
        <v>94.0983</v>
      </c>
    </row>
    <row r="293">
      <c r="A293" s="39" t="s">
        <v>30</v>
      </c>
      <c r="B293" s="39" t="s">
        <v>428</v>
      </c>
      <c r="C293" s="1">
        <v>2017.0</v>
      </c>
      <c r="D293" s="2" t="s">
        <v>5</v>
      </c>
      <c r="E293" s="2" t="s">
        <v>22</v>
      </c>
      <c r="F293" s="36">
        <v>103.029</v>
      </c>
    </row>
    <row r="294">
      <c r="A294" s="39" t="s">
        <v>31</v>
      </c>
      <c r="B294" s="39" t="s">
        <v>429</v>
      </c>
      <c r="C294" s="1">
        <v>2017.0</v>
      </c>
      <c r="D294" s="2" t="s">
        <v>5</v>
      </c>
      <c r="E294" s="2" t="s">
        <v>22</v>
      </c>
      <c r="F294" s="36">
        <v>94.43765</v>
      </c>
    </row>
    <row r="295">
      <c r="A295" s="39" t="s">
        <v>32</v>
      </c>
      <c r="B295" s="39" t="s">
        <v>430</v>
      </c>
      <c r="C295" s="1">
        <v>2017.0</v>
      </c>
      <c r="D295" s="2" t="s">
        <v>5</v>
      </c>
      <c r="E295" s="2" t="s">
        <v>22</v>
      </c>
      <c r="F295" s="36">
        <v>96.94711</v>
      </c>
    </row>
    <row r="296">
      <c r="A296" s="39" t="s">
        <v>33</v>
      </c>
      <c r="B296" s="39" t="s">
        <v>431</v>
      </c>
      <c r="C296" s="1">
        <v>2017.0</v>
      </c>
      <c r="D296" s="2" t="s">
        <v>5</v>
      </c>
      <c r="E296" s="2" t="s">
        <v>22</v>
      </c>
      <c r="F296" s="36">
        <v>91.18563</v>
      </c>
    </row>
    <row r="297">
      <c r="A297" s="39" t="s">
        <v>34</v>
      </c>
      <c r="B297" s="39" t="s">
        <v>432</v>
      </c>
      <c r="C297" s="1">
        <v>2017.0</v>
      </c>
      <c r="D297" s="2" t="s">
        <v>5</v>
      </c>
      <c r="E297" s="2" t="s">
        <v>22</v>
      </c>
      <c r="F297" s="36">
        <v>93.59066</v>
      </c>
    </row>
    <row r="298">
      <c r="A298" s="39" t="s">
        <v>35</v>
      </c>
      <c r="B298" s="39" t="s">
        <v>433</v>
      </c>
      <c r="C298" s="1">
        <v>2017.0</v>
      </c>
      <c r="D298" s="2" t="s">
        <v>5</v>
      </c>
      <c r="E298" s="2" t="s">
        <v>22</v>
      </c>
      <c r="F298" s="36">
        <v>97.38875</v>
      </c>
    </row>
    <row r="299">
      <c r="A299" s="40" t="s">
        <v>3</v>
      </c>
      <c r="B299" s="39" t="s">
        <v>418</v>
      </c>
      <c r="C299" s="1">
        <v>2018.0</v>
      </c>
      <c r="D299" s="2" t="s">
        <v>5</v>
      </c>
      <c r="E299" s="2" t="s">
        <v>22</v>
      </c>
      <c r="F299" s="36">
        <v>98.48018</v>
      </c>
    </row>
    <row r="300">
      <c r="A300" s="40" t="s">
        <v>4</v>
      </c>
      <c r="B300" s="39" t="s">
        <v>401</v>
      </c>
      <c r="C300" s="1">
        <v>2018.0</v>
      </c>
      <c r="D300" s="2" t="s">
        <v>5</v>
      </c>
      <c r="E300" s="2" t="s">
        <v>22</v>
      </c>
      <c r="F300" s="36">
        <v>92.96025</v>
      </c>
    </row>
    <row r="301">
      <c r="A301" s="39" t="s">
        <v>5</v>
      </c>
      <c r="B301" s="39" t="s">
        <v>402</v>
      </c>
      <c r="C301" s="1">
        <v>2018.0</v>
      </c>
      <c r="D301" s="2" t="s">
        <v>5</v>
      </c>
      <c r="E301" s="2" t="s">
        <v>22</v>
      </c>
      <c r="F301" s="36">
        <v>100.8856</v>
      </c>
    </row>
    <row r="302">
      <c r="A302" s="39" t="s">
        <v>6</v>
      </c>
      <c r="B302" s="39" t="s">
        <v>403</v>
      </c>
      <c r="C302" s="1">
        <v>2018.0</v>
      </c>
      <c r="D302" s="2" t="s">
        <v>5</v>
      </c>
      <c r="E302" s="2" t="s">
        <v>22</v>
      </c>
      <c r="F302" s="36">
        <v>98.04701</v>
      </c>
    </row>
    <row r="303">
      <c r="A303" s="39" t="s">
        <v>7</v>
      </c>
      <c r="B303" s="39" t="s">
        <v>404</v>
      </c>
      <c r="C303" s="1">
        <v>2018.0</v>
      </c>
      <c r="D303" s="2" t="s">
        <v>5</v>
      </c>
      <c r="E303" s="2" t="s">
        <v>22</v>
      </c>
      <c r="F303" s="36">
        <v>91.39249</v>
      </c>
    </row>
    <row r="304">
      <c r="A304" s="39" t="s">
        <v>8</v>
      </c>
      <c r="B304" s="39" t="s">
        <v>408</v>
      </c>
      <c r="C304" s="1">
        <v>2018.0</v>
      </c>
      <c r="D304" s="2" t="s">
        <v>5</v>
      </c>
      <c r="E304" s="2" t="s">
        <v>22</v>
      </c>
      <c r="F304" s="36">
        <v>93.72685</v>
      </c>
    </row>
    <row r="305">
      <c r="A305" s="39" t="s">
        <v>9</v>
      </c>
      <c r="B305" s="39" t="s">
        <v>409</v>
      </c>
      <c r="C305" s="1">
        <v>2018.0</v>
      </c>
      <c r="D305" s="2" t="s">
        <v>5</v>
      </c>
      <c r="E305" s="2" t="s">
        <v>22</v>
      </c>
      <c r="F305" s="36">
        <v>91.75646</v>
      </c>
    </row>
    <row r="306">
      <c r="A306" s="39" t="s">
        <v>10</v>
      </c>
      <c r="B306" s="39" t="s">
        <v>407</v>
      </c>
      <c r="C306" s="1">
        <v>2018.0</v>
      </c>
      <c r="D306" s="2" t="s">
        <v>5</v>
      </c>
      <c r="E306" s="2" t="s">
        <v>22</v>
      </c>
      <c r="F306" s="36">
        <v>103.3019</v>
      </c>
    </row>
    <row r="307">
      <c r="A307" s="39" t="s">
        <v>11</v>
      </c>
      <c r="B307" s="39" t="s">
        <v>406</v>
      </c>
      <c r="C307" s="1">
        <v>2018.0</v>
      </c>
      <c r="D307" s="2" t="s">
        <v>5</v>
      </c>
      <c r="E307" s="2" t="s">
        <v>22</v>
      </c>
      <c r="F307" s="36">
        <v>97.38032</v>
      </c>
    </row>
    <row r="308">
      <c r="A308" s="39" t="s">
        <v>12</v>
      </c>
      <c r="B308" s="39" t="s">
        <v>405</v>
      </c>
      <c r="C308" s="1">
        <v>2018.0</v>
      </c>
      <c r="D308" s="2" t="s">
        <v>5</v>
      </c>
      <c r="E308" s="2" t="s">
        <v>22</v>
      </c>
      <c r="F308" s="36">
        <v>113.7554</v>
      </c>
    </row>
    <row r="309">
      <c r="A309" s="39" t="s">
        <v>13</v>
      </c>
      <c r="B309" s="39" t="s">
        <v>410</v>
      </c>
      <c r="C309" s="1">
        <v>2018.0</v>
      </c>
      <c r="D309" s="2" t="s">
        <v>5</v>
      </c>
      <c r="E309" s="2" t="s">
        <v>22</v>
      </c>
      <c r="F309" s="36">
        <v>96.0193</v>
      </c>
    </row>
    <row r="310">
      <c r="A310" s="39" t="s">
        <v>14</v>
      </c>
      <c r="B310" s="39" t="s">
        <v>412</v>
      </c>
      <c r="C310" s="1">
        <v>2018.0</v>
      </c>
      <c r="D310" s="2" t="s">
        <v>5</v>
      </c>
      <c r="E310" s="2" t="s">
        <v>22</v>
      </c>
      <c r="F310" s="36">
        <v>97.22603</v>
      </c>
    </row>
    <row r="311">
      <c r="A311" s="39" t="s">
        <v>15</v>
      </c>
      <c r="B311" s="39" t="s">
        <v>411</v>
      </c>
      <c r="C311" s="1">
        <v>2018.0</v>
      </c>
      <c r="D311" s="2" t="s">
        <v>5</v>
      </c>
      <c r="E311" s="2" t="s">
        <v>22</v>
      </c>
      <c r="F311" s="36">
        <v>96.86475</v>
      </c>
    </row>
    <row r="312">
      <c r="A312" s="39" t="s">
        <v>16</v>
      </c>
      <c r="B312" s="39" t="s">
        <v>413</v>
      </c>
      <c r="C312" s="1">
        <v>2018.0</v>
      </c>
      <c r="D312" s="2" t="s">
        <v>5</v>
      </c>
      <c r="E312" s="2" t="s">
        <v>22</v>
      </c>
      <c r="F312" s="36">
        <v>99.93157</v>
      </c>
    </row>
    <row r="313">
      <c r="A313" s="39" t="s">
        <v>17</v>
      </c>
      <c r="B313" s="39" t="s">
        <v>414</v>
      </c>
      <c r="C313" s="1">
        <v>2018.0</v>
      </c>
      <c r="D313" s="2" t="s">
        <v>5</v>
      </c>
      <c r="E313" s="2" t="s">
        <v>22</v>
      </c>
      <c r="F313" s="36">
        <v>96.84358</v>
      </c>
    </row>
    <row r="314">
      <c r="A314" s="39" t="s">
        <v>18</v>
      </c>
      <c r="B314" s="39" t="s">
        <v>415</v>
      </c>
      <c r="C314" s="1">
        <v>2018.0</v>
      </c>
      <c r="D314" s="2" t="s">
        <v>5</v>
      </c>
      <c r="E314" s="2" t="s">
        <v>22</v>
      </c>
      <c r="F314" s="36">
        <v>102.5433</v>
      </c>
    </row>
    <row r="315">
      <c r="A315" s="39" t="s">
        <v>19</v>
      </c>
      <c r="B315" s="39" t="s">
        <v>416</v>
      </c>
      <c r="C315" s="1">
        <v>2018.0</v>
      </c>
      <c r="D315" s="2" t="s">
        <v>5</v>
      </c>
      <c r="E315" s="2" t="s">
        <v>22</v>
      </c>
      <c r="F315" s="36">
        <v>94.40922</v>
      </c>
    </row>
    <row r="316">
      <c r="A316" s="39" t="s">
        <v>20</v>
      </c>
      <c r="B316" s="39" t="s">
        <v>417</v>
      </c>
      <c r="C316" s="1">
        <v>2018.0</v>
      </c>
      <c r="D316" s="2" t="s">
        <v>5</v>
      </c>
      <c r="E316" s="2" t="s">
        <v>22</v>
      </c>
      <c r="F316" s="36">
        <v>97.30763</v>
      </c>
    </row>
    <row r="317">
      <c r="A317" s="39" t="s">
        <v>21</v>
      </c>
      <c r="B317" s="39" t="s">
        <v>419</v>
      </c>
      <c r="C317" s="1">
        <v>2018.0</v>
      </c>
      <c r="D317" s="2" t="s">
        <v>5</v>
      </c>
      <c r="E317" s="2" t="s">
        <v>22</v>
      </c>
      <c r="F317" s="36">
        <v>92.64204</v>
      </c>
    </row>
    <row r="318">
      <c r="A318" s="39" t="s">
        <v>22</v>
      </c>
      <c r="B318" s="39" t="s">
        <v>420</v>
      </c>
      <c r="C318" s="1">
        <v>2018.0</v>
      </c>
      <c r="D318" s="2" t="s">
        <v>5</v>
      </c>
      <c r="E318" s="2" t="s">
        <v>22</v>
      </c>
      <c r="F318" s="36">
        <v>97.07925</v>
      </c>
    </row>
    <row r="319">
      <c r="A319" s="39" t="s">
        <v>23</v>
      </c>
      <c r="B319" s="39" t="s">
        <v>421</v>
      </c>
      <c r="C319" s="1">
        <v>2018.0</v>
      </c>
      <c r="D319" s="2" t="s">
        <v>5</v>
      </c>
      <c r="E319" s="2" t="s">
        <v>22</v>
      </c>
      <c r="F319" s="36">
        <v>96.87364</v>
      </c>
    </row>
    <row r="320">
      <c r="A320" s="39" t="s">
        <v>24</v>
      </c>
      <c r="B320" s="39" t="s">
        <v>422</v>
      </c>
      <c r="C320" s="1">
        <v>2018.0</v>
      </c>
      <c r="D320" s="2" t="s">
        <v>5</v>
      </c>
      <c r="E320" s="2" t="s">
        <v>22</v>
      </c>
      <c r="F320" s="36">
        <v>98.93721</v>
      </c>
    </row>
    <row r="321">
      <c r="A321" s="39" t="s">
        <v>25</v>
      </c>
      <c r="B321" s="39" t="s">
        <v>423</v>
      </c>
      <c r="C321" s="1">
        <v>2018.0</v>
      </c>
      <c r="D321" s="2" t="s">
        <v>5</v>
      </c>
      <c r="E321" s="2" t="s">
        <v>22</v>
      </c>
      <c r="F321" s="36">
        <v>101.6997</v>
      </c>
    </row>
    <row r="322">
      <c r="A322" s="39" t="s">
        <v>26</v>
      </c>
      <c r="B322" s="39" t="s">
        <v>424</v>
      </c>
      <c r="C322" s="1">
        <v>2018.0</v>
      </c>
      <c r="D322" s="2" t="s">
        <v>5</v>
      </c>
      <c r="E322" s="2" t="s">
        <v>22</v>
      </c>
      <c r="F322" s="36">
        <v>101.5715</v>
      </c>
    </row>
    <row r="323">
      <c r="A323" s="39" t="s">
        <v>27</v>
      </c>
      <c r="B323" s="39" t="s">
        <v>426</v>
      </c>
      <c r="C323" s="1">
        <v>2018.0</v>
      </c>
      <c r="D323" s="2" t="s">
        <v>5</v>
      </c>
      <c r="E323" s="2" t="s">
        <v>22</v>
      </c>
      <c r="F323" s="36">
        <v>98.04044</v>
      </c>
    </row>
    <row r="324">
      <c r="A324" s="39" t="s">
        <v>28</v>
      </c>
      <c r="B324" s="39" t="s">
        <v>425</v>
      </c>
      <c r="C324" s="1">
        <v>2018.0</v>
      </c>
      <c r="D324" s="2" t="s">
        <v>5</v>
      </c>
      <c r="E324" s="2" t="s">
        <v>22</v>
      </c>
      <c r="F324" s="36">
        <v>93.78301</v>
      </c>
    </row>
    <row r="325">
      <c r="A325" s="39" t="s">
        <v>29</v>
      </c>
      <c r="B325" s="39" t="s">
        <v>427</v>
      </c>
      <c r="C325" s="1">
        <v>2018.0</v>
      </c>
      <c r="D325" s="2" t="s">
        <v>5</v>
      </c>
      <c r="E325" s="2" t="s">
        <v>22</v>
      </c>
      <c r="F325" s="36">
        <v>93.58498</v>
      </c>
    </row>
    <row r="326">
      <c r="A326" s="39" t="s">
        <v>30</v>
      </c>
      <c r="B326" s="39" t="s">
        <v>428</v>
      </c>
      <c r="C326" s="1">
        <v>2018.0</v>
      </c>
      <c r="D326" s="2" t="s">
        <v>5</v>
      </c>
      <c r="E326" s="2" t="s">
        <v>22</v>
      </c>
      <c r="F326" s="36">
        <v>102.2286</v>
      </c>
    </row>
    <row r="327">
      <c r="A327" s="39" t="s">
        <v>31</v>
      </c>
      <c r="B327" s="39" t="s">
        <v>429</v>
      </c>
      <c r="C327" s="1">
        <v>2018.0</v>
      </c>
      <c r="D327" s="2" t="s">
        <v>5</v>
      </c>
      <c r="E327" s="2" t="s">
        <v>22</v>
      </c>
      <c r="F327" s="36">
        <v>94.39136</v>
      </c>
    </row>
    <row r="328">
      <c r="A328" s="39" t="s">
        <v>32</v>
      </c>
      <c r="B328" s="39" t="s">
        <v>430</v>
      </c>
      <c r="C328" s="1">
        <v>2018.0</v>
      </c>
      <c r="D328" s="2" t="s">
        <v>5</v>
      </c>
      <c r="E328" s="2" t="s">
        <v>22</v>
      </c>
      <c r="F328" s="36">
        <v>96.78721</v>
      </c>
    </row>
    <row r="329">
      <c r="A329" s="39" t="s">
        <v>33</v>
      </c>
      <c r="B329" s="39" t="s">
        <v>431</v>
      </c>
      <c r="C329" s="1">
        <v>2018.0</v>
      </c>
      <c r="D329" s="2" t="s">
        <v>5</v>
      </c>
      <c r="E329" s="2" t="s">
        <v>22</v>
      </c>
      <c r="F329" s="36">
        <v>90.68151</v>
      </c>
    </row>
    <row r="330">
      <c r="A330" s="39" t="s">
        <v>34</v>
      </c>
      <c r="B330" s="39" t="s">
        <v>432</v>
      </c>
      <c r="C330" s="1">
        <v>2018.0</v>
      </c>
      <c r="D330" s="2" t="s">
        <v>5</v>
      </c>
      <c r="E330" s="2" t="s">
        <v>22</v>
      </c>
      <c r="F330" s="36">
        <v>94.27489</v>
      </c>
    </row>
    <row r="331">
      <c r="A331" s="39" t="s">
        <v>35</v>
      </c>
      <c r="B331" s="39" t="s">
        <v>433</v>
      </c>
      <c r="C331" s="1">
        <v>2018.0</v>
      </c>
      <c r="D331" s="2" t="s">
        <v>5</v>
      </c>
      <c r="E331" s="2" t="s">
        <v>22</v>
      </c>
      <c r="F331" s="36">
        <v>98.11843</v>
      </c>
    </row>
    <row r="332">
      <c r="A332" s="40" t="s">
        <v>3</v>
      </c>
      <c r="B332" s="39" t="s">
        <v>418</v>
      </c>
      <c r="C332" s="1">
        <v>2019.0</v>
      </c>
      <c r="D332" s="2" t="s">
        <v>5</v>
      </c>
      <c r="E332" s="2" t="s">
        <v>22</v>
      </c>
      <c r="F332" s="36">
        <v>98.65593</v>
      </c>
    </row>
    <row r="333">
      <c r="A333" s="40" t="s">
        <v>4</v>
      </c>
      <c r="B333" s="39" t="s">
        <v>401</v>
      </c>
      <c r="C333" s="1">
        <v>2019.0</v>
      </c>
      <c r="D333" s="2" t="s">
        <v>5</v>
      </c>
      <c r="E333" s="2" t="s">
        <v>22</v>
      </c>
      <c r="F333" s="36">
        <v>94.23113</v>
      </c>
    </row>
    <row r="334">
      <c r="A334" s="39" t="s">
        <v>5</v>
      </c>
      <c r="B334" s="39" t="s">
        <v>402</v>
      </c>
      <c r="C334" s="1">
        <v>2019.0</v>
      </c>
      <c r="D334" s="2" t="s">
        <v>5</v>
      </c>
      <c r="E334" s="2" t="s">
        <v>22</v>
      </c>
      <c r="F334" s="36">
        <v>100.2019</v>
      </c>
    </row>
    <row r="335">
      <c r="A335" s="39" t="s">
        <v>6</v>
      </c>
      <c r="B335" s="39" t="s">
        <v>403</v>
      </c>
      <c r="C335" s="1">
        <v>2019.0</v>
      </c>
      <c r="D335" s="2" t="s">
        <v>5</v>
      </c>
      <c r="E335" s="2" t="s">
        <v>22</v>
      </c>
      <c r="F335" s="36">
        <v>98.72431</v>
      </c>
    </row>
    <row r="336">
      <c r="A336" s="39" t="s">
        <v>7</v>
      </c>
      <c r="B336" s="39" t="s">
        <v>404</v>
      </c>
      <c r="C336" s="1">
        <v>2019.0</v>
      </c>
      <c r="D336" s="2" t="s">
        <v>5</v>
      </c>
      <c r="E336" s="2" t="s">
        <v>22</v>
      </c>
      <c r="F336" s="36">
        <v>90.5918</v>
      </c>
    </row>
    <row r="337">
      <c r="A337" s="39" t="s">
        <v>8</v>
      </c>
      <c r="B337" s="39" t="s">
        <v>408</v>
      </c>
      <c r="C337" s="1">
        <v>2019.0</v>
      </c>
      <c r="D337" s="2" t="s">
        <v>5</v>
      </c>
      <c r="E337" s="2" t="s">
        <v>22</v>
      </c>
      <c r="F337" s="36">
        <v>93.68392</v>
      </c>
    </row>
    <row r="338">
      <c r="A338" s="39" t="s">
        <v>9</v>
      </c>
      <c r="B338" s="39" t="s">
        <v>409</v>
      </c>
      <c r="C338" s="1">
        <v>2019.0</v>
      </c>
      <c r="D338" s="2" t="s">
        <v>5</v>
      </c>
      <c r="E338" s="2" t="s">
        <v>22</v>
      </c>
      <c r="F338" s="36">
        <v>90.68945</v>
      </c>
    </row>
    <row r="339">
      <c r="A339" s="39" t="s">
        <v>10</v>
      </c>
      <c r="B339" s="39" t="s">
        <v>407</v>
      </c>
      <c r="C339" s="1">
        <v>2019.0</v>
      </c>
      <c r="D339" s="2" t="s">
        <v>5</v>
      </c>
      <c r="E339" s="2" t="s">
        <v>22</v>
      </c>
      <c r="F339" s="36">
        <v>103.6462</v>
      </c>
    </row>
    <row r="340">
      <c r="A340" s="39" t="s">
        <v>11</v>
      </c>
      <c r="B340" s="39" t="s">
        <v>406</v>
      </c>
      <c r="C340" s="1">
        <v>2019.0</v>
      </c>
      <c r="D340" s="2" t="s">
        <v>5</v>
      </c>
      <c r="E340" s="2" t="s">
        <v>22</v>
      </c>
      <c r="F340" s="36">
        <v>97.45271</v>
      </c>
    </row>
    <row r="341">
      <c r="A341" s="39" t="s">
        <v>12</v>
      </c>
      <c r="B341" s="39" t="s">
        <v>405</v>
      </c>
      <c r="C341" s="1">
        <v>2019.0</v>
      </c>
      <c r="D341" s="2" t="s">
        <v>5</v>
      </c>
      <c r="E341" s="2" t="s">
        <v>22</v>
      </c>
      <c r="F341" s="36">
        <v>112.8563</v>
      </c>
    </row>
    <row r="342">
      <c r="A342" s="39" t="s">
        <v>13</v>
      </c>
      <c r="B342" s="39" t="s">
        <v>410</v>
      </c>
      <c r="C342" s="1">
        <v>2019.0</v>
      </c>
      <c r="D342" s="2" t="s">
        <v>5</v>
      </c>
      <c r="E342" s="2" t="s">
        <v>22</v>
      </c>
      <c r="F342" s="36">
        <v>96.84609</v>
      </c>
    </row>
    <row r="343">
      <c r="A343" s="39" t="s">
        <v>14</v>
      </c>
      <c r="B343" s="39" t="s">
        <v>412</v>
      </c>
      <c r="C343" s="1">
        <v>2019.0</v>
      </c>
      <c r="D343" s="2" t="s">
        <v>5</v>
      </c>
      <c r="E343" s="2" t="s">
        <v>22</v>
      </c>
      <c r="F343" s="36">
        <v>97.90778</v>
      </c>
    </row>
    <row r="344">
      <c r="A344" s="39" t="s">
        <v>15</v>
      </c>
      <c r="B344" s="39" t="s">
        <v>411</v>
      </c>
      <c r="C344" s="1">
        <v>2019.0</v>
      </c>
      <c r="D344" s="2" t="s">
        <v>5</v>
      </c>
      <c r="E344" s="2" t="s">
        <v>22</v>
      </c>
      <c r="F344" s="36">
        <v>96.4524</v>
      </c>
    </row>
    <row r="345">
      <c r="A345" s="39" t="s">
        <v>16</v>
      </c>
      <c r="B345" s="39" t="s">
        <v>413</v>
      </c>
      <c r="C345" s="1">
        <v>2019.0</v>
      </c>
      <c r="D345" s="2" t="s">
        <v>5</v>
      </c>
      <c r="E345" s="2" t="s">
        <v>22</v>
      </c>
      <c r="F345" s="36">
        <v>100.1987</v>
      </c>
    </row>
    <row r="346">
      <c r="A346" s="39" t="s">
        <v>17</v>
      </c>
      <c r="B346" s="39" t="s">
        <v>414</v>
      </c>
      <c r="C346" s="1">
        <v>2019.0</v>
      </c>
      <c r="D346" s="2" t="s">
        <v>5</v>
      </c>
      <c r="E346" s="2" t="s">
        <v>22</v>
      </c>
      <c r="F346" s="36">
        <v>97.83261</v>
      </c>
    </row>
    <row r="347">
      <c r="A347" s="39" t="s">
        <v>18</v>
      </c>
      <c r="B347" s="39" t="s">
        <v>415</v>
      </c>
      <c r="C347" s="1">
        <v>2019.0</v>
      </c>
      <c r="D347" s="2" t="s">
        <v>5</v>
      </c>
      <c r="E347" s="2" t="s">
        <v>22</v>
      </c>
      <c r="F347" s="36">
        <v>102.4172</v>
      </c>
    </row>
    <row r="348">
      <c r="A348" s="39" t="s">
        <v>19</v>
      </c>
      <c r="B348" s="39" t="s">
        <v>416</v>
      </c>
      <c r="C348" s="1">
        <v>2019.0</v>
      </c>
      <c r="D348" s="2" t="s">
        <v>5</v>
      </c>
      <c r="E348" s="2" t="s">
        <v>22</v>
      </c>
      <c r="F348" s="36">
        <v>95.15946</v>
      </c>
    </row>
    <row r="349">
      <c r="A349" s="39" t="s">
        <v>20</v>
      </c>
      <c r="B349" s="39" t="s">
        <v>417</v>
      </c>
      <c r="C349" s="1">
        <v>2019.0</v>
      </c>
      <c r="D349" s="2" t="s">
        <v>5</v>
      </c>
      <c r="E349" s="2" t="s">
        <v>22</v>
      </c>
      <c r="F349" s="36">
        <v>96.65098</v>
      </c>
    </row>
    <row r="350">
      <c r="A350" s="39" t="s">
        <v>21</v>
      </c>
      <c r="B350" s="39" t="s">
        <v>419</v>
      </c>
      <c r="C350" s="1">
        <v>2019.0</v>
      </c>
      <c r="D350" s="2" t="s">
        <v>5</v>
      </c>
      <c r="E350" s="2" t="s">
        <v>22</v>
      </c>
      <c r="F350" s="36">
        <v>91.57849</v>
      </c>
    </row>
    <row r="351">
      <c r="A351" s="39" t="s">
        <v>22</v>
      </c>
      <c r="B351" s="39" t="s">
        <v>420</v>
      </c>
      <c r="C351" s="1">
        <v>2019.0</v>
      </c>
      <c r="D351" s="2" t="s">
        <v>5</v>
      </c>
      <c r="E351" s="2" t="s">
        <v>22</v>
      </c>
      <c r="F351" s="36">
        <v>98.18503</v>
      </c>
    </row>
    <row r="352">
      <c r="A352" s="39" t="s">
        <v>23</v>
      </c>
      <c r="B352" s="39" t="s">
        <v>421</v>
      </c>
      <c r="C352" s="1">
        <v>2019.0</v>
      </c>
      <c r="D352" s="2" t="s">
        <v>5</v>
      </c>
      <c r="E352" s="2" t="s">
        <v>22</v>
      </c>
      <c r="F352" s="36">
        <v>99.76964</v>
      </c>
    </row>
    <row r="353">
      <c r="A353" s="39" t="s">
        <v>24</v>
      </c>
      <c r="B353" s="39" t="s">
        <v>422</v>
      </c>
      <c r="C353" s="1">
        <v>2019.0</v>
      </c>
      <c r="D353" s="2" t="s">
        <v>5</v>
      </c>
      <c r="E353" s="2" t="s">
        <v>22</v>
      </c>
      <c r="F353" s="36">
        <v>99.64746</v>
      </c>
    </row>
    <row r="354">
      <c r="A354" s="39" t="s">
        <v>25</v>
      </c>
      <c r="B354" s="39" t="s">
        <v>423</v>
      </c>
      <c r="C354" s="1">
        <v>2019.0</v>
      </c>
      <c r="D354" s="2" t="s">
        <v>5</v>
      </c>
      <c r="E354" s="2" t="s">
        <v>22</v>
      </c>
      <c r="F354" s="36">
        <v>102.8498</v>
      </c>
    </row>
    <row r="355">
      <c r="A355" s="39" t="s">
        <v>26</v>
      </c>
      <c r="B355" s="39" t="s">
        <v>424</v>
      </c>
      <c r="C355" s="1">
        <v>2019.0</v>
      </c>
      <c r="D355" s="2" t="s">
        <v>5</v>
      </c>
      <c r="E355" s="2" t="s">
        <v>22</v>
      </c>
      <c r="F355" s="36">
        <v>102.9609</v>
      </c>
    </row>
    <row r="356">
      <c r="A356" s="39" t="s">
        <v>27</v>
      </c>
      <c r="B356" s="39" t="s">
        <v>426</v>
      </c>
      <c r="C356" s="1">
        <v>2019.0</v>
      </c>
      <c r="D356" s="2" t="s">
        <v>5</v>
      </c>
      <c r="E356" s="2" t="s">
        <v>22</v>
      </c>
      <c r="F356" s="36">
        <v>98.61229</v>
      </c>
    </row>
    <row r="357">
      <c r="A357" s="39" t="s">
        <v>28</v>
      </c>
      <c r="B357" s="39" t="s">
        <v>425</v>
      </c>
      <c r="C357" s="1">
        <v>2019.0</v>
      </c>
      <c r="D357" s="2" t="s">
        <v>5</v>
      </c>
      <c r="E357" s="2" t="s">
        <v>22</v>
      </c>
      <c r="F357" s="36">
        <v>93.64767</v>
      </c>
    </row>
    <row r="358">
      <c r="A358" s="39" t="s">
        <v>29</v>
      </c>
      <c r="B358" s="39" t="s">
        <v>427</v>
      </c>
      <c r="C358" s="1">
        <v>2019.0</v>
      </c>
      <c r="D358" s="2" t="s">
        <v>5</v>
      </c>
      <c r="E358" s="2" t="s">
        <v>22</v>
      </c>
      <c r="F358" s="36">
        <v>92.70093</v>
      </c>
    </row>
    <row r="359">
      <c r="A359" s="39" t="s">
        <v>30</v>
      </c>
      <c r="B359" s="39" t="s">
        <v>428</v>
      </c>
      <c r="C359" s="1">
        <v>2019.0</v>
      </c>
      <c r="D359" s="2" t="s">
        <v>5</v>
      </c>
      <c r="E359" s="2" t="s">
        <v>22</v>
      </c>
      <c r="F359" s="36">
        <v>98.47657</v>
      </c>
    </row>
    <row r="360">
      <c r="A360" s="39" t="s">
        <v>31</v>
      </c>
      <c r="B360" s="39" t="s">
        <v>429</v>
      </c>
      <c r="C360" s="1">
        <v>2019.0</v>
      </c>
      <c r="D360" s="2" t="s">
        <v>5</v>
      </c>
      <c r="E360" s="2" t="s">
        <v>22</v>
      </c>
      <c r="F360" s="36">
        <v>94.21095</v>
      </c>
    </row>
    <row r="361">
      <c r="A361" s="39" t="s">
        <v>32</v>
      </c>
      <c r="B361" s="39" t="s">
        <v>430</v>
      </c>
      <c r="C361" s="1">
        <v>2019.0</v>
      </c>
      <c r="D361" s="2" t="s">
        <v>5</v>
      </c>
      <c r="E361" s="2" t="s">
        <v>22</v>
      </c>
      <c r="F361" s="36">
        <v>97.40257</v>
      </c>
    </row>
    <row r="362">
      <c r="A362" s="39" t="s">
        <v>33</v>
      </c>
      <c r="B362" s="39" t="s">
        <v>431</v>
      </c>
      <c r="C362" s="1">
        <v>2019.0</v>
      </c>
      <c r="D362" s="2" t="s">
        <v>5</v>
      </c>
      <c r="E362" s="2" t="s">
        <v>22</v>
      </c>
      <c r="F362" s="36">
        <v>90.3816</v>
      </c>
    </row>
    <row r="363">
      <c r="A363" s="39" t="s">
        <v>34</v>
      </c>
      <c r="B363" s="39" t="s">
        <v>432</v>
      </c>
      <c r="C363" s="1">
        <v>2019.0</v>
      </c>
      <c r="D363" s="2" t="s">
        <v>5</v>
      </c>
      <c r="E363" s="2" t="s">
        <v>22</v>
      </c>
      <c r="F363" s="36">
        <v>94.88191</v>
      </c>
    </row>
    <row r="364">
      <c r="A364" s="39" t="s">
        <v>35</v>
      </c>
      <c r="B364" s="39" t="s">
        <v>433</v>
      </c>
      <c r="C364" s="1">
        <v>2019.0</v>
      </c>
      <c r="D364" s="2" t="s">
        <v>5</v>
      </c>
      <c r="E364" s="2" t="s">
        <v>22</v>
      </c>
      <c r="F364" s="36">
        <v>98.25975</v>
      </c>
    </row>
    <row r="365">
      <c r="A365" s="40" t="s">
        <v>3</v>
      </c>
      <c r="B365" s="39" t="s">
        <v>418</v>
      </c>
      <c r="C365" s="1">
        <v>2020.0</v>
      </c>
      <c r="D365" s="2" t="s">
        <v>5</v>
      </c>
      <c r="E365" s="2" t="s">
        <v>22</v>
      </c>
      <c r="F365" s="36">
        <v>98.32022</v>
      </c>
    </row>
    <row r="366">
      <c r="A366" s="40" t="s">
        <v>4</v>
      </c>
      <c r="B366" s="39" t="s">
        <v>401</v>
      </c>
      <c r="C366" s="1">
        <v>2020.0</v>
      </c>
      <c r="D366" s="2" t="s">
        <v>5</v>
      </c>
      <c r="E366" s="2" t="s">
        <v>22</v>
      </c>
      <c r="F366" s="36">
        <v>95.14603</v>
      </c>
    </row>
    <row r="367">
      <c r="A367" s="39" t="s">
        <v>5</v>
      </c>
      <c r="B367" s="39" t="s">
        <v>402</v>
      </c>
      <c r="C367" s="1">
        <v>2020.0</v>
      </c>
      <c r="D367" s="2" t="s">
        <v>5</v>
      </c>
      <c r="E367" s="2" t="s">
        <v>22</v>
      </c>
      <c r="F367" s="36">
        <v>100.3724</v>
      </c>
    </row>
    <row r="368">
      <c r="A368" s="39" t="s">
        <v>6</v>
      </c>
      <c r="B368" s="39" t="s">
        <v>403</v>
      </c>
      <c r="C368" s="1">
        <v>2020.0</v>
      </c>
      <c r="D368" s="2" t="s">
        <v>5</v>
      </c>
      <c r="E368" s="2" t="s">
        <v>22</v>
      </c>
      <c r="F368" s="36">
        <v>99.76841</v>
      </c>
    </row>
    <row r="369">
      <c r="A369" s="39" t="s">
        <v>7</v>
      </c>
      <c r="B369" s="39" t="s">
        <v>404</v>
      </c>
      <c r="C369" s="1">
        <v>2020.0</v>
      </c>
      <c r="D369" s="2" t="s">
        <v>5</v>
      </c>
      <c r="E369" s="2" t="s">
        <v>22</v>
      </c>
      <c r="F369" s="36">
        <v>90.33239</v>
      </c>
    </row>
    <row r="370">
      <c r="A370" s="39" t="s">
        <v>8</v>
      </c>
      <c r="B370" s="39" t="s">
        <v>408</v>
      </c>
      <c r="C370" s="1">
        <v>2020.0</v>
      </c>
      <c r="D370" s="2" t="s">
        <v>5</v>
      </c>
      <c r="E370" s="2" t="s">
        <v>22</v>
      </c>
      <c r="F370" s="36">
        <v>94.3761</v>
      </c>
    </row>
    <row r="371">
      <c r="A371" s="39" t="s">
        <v>9</v>
      </c>
      <c r="B371" s="39" t="s">
        <v>409</v>
      </c>
      <c r="C371" s="1">
        <v>2020.0</v>
      </c>
      <c r="D371" s="2" t="s">
        <v>5</v>
      </c>
      <c r="E371" s="2" t="s">
        <v>22</v>
      </c>
      <c r="F371" s="36">
        <v>89.7922</v>
      </c>
    </row>
    <row r="372">
      <c r="A372" s="39" t="s">
        <v>10</v>
      </c>
      <c r="B372" s="39" t="s">
        <v>407</v>
      </c>
      <c r="C372" s="1">
        <v>2020.0</v>
      </c>
      <c r="D372" s="2" t="s">
        <v>5</v>
      </c>
      <c r="E372" s="2" t="s">
        <v>22</v>
      </c>
      <c r="F372" s="36">
        <v>103.8368</v>
      </c>
    </row>
    <row r="373">
      <c r="A373" s="39" t="s">
        <v>11</v>
      </c>
      <c r="B373" s="39" t="s">
        <v>406</v>
      </c>
      <c r="C373" s="1">
        <v>2020.0</v>
      </c>
      <c r="D373" s="2" t="s">
        <v>5</v>
      </c>
      <c r="E373" s="2" t="s">
        <v>22</v>
      </c>
      <c r="F373" s="36">
        <v>97.12103</v>
      </c>
    </row>
    <row r="374">
      <c r="A374" s="39" t="s">
        <v>12</v>
      </c>
      <c r="B374" s="39" t="s">
        <v>405</v>
      </c>
      <c r="C374" s="1">
        <v>2020.0</v>
      </c>
      <c r="D374" s="2" t="s">
        <v>5</v>
      </c>
      <c r="E374" s="2" t="s">
        <v>22</v>
      </c>
      <c r="F374" s="36">
        <v>113.4445</v>
      </c>
    </row>
    <row r="375">
      <c r="A375" s="39" t="s">
        <v>13</v>
      </c>
      <c r="B375" s="39" t="s">
        <v>410</v>
      </c>
      <c r="C375" s="1">
        <v>2020.0</v>
      </c>
      <c r="D375" s="2" t="s">
        <v>5</v>
      </c>
      <c r="E375" s="2" t="s">
        <v>22</v>
      </c>
      <c r="F375" s="36">
        <v>97.58448</v>
      </c>
    </row>
    <row r="376">
      <c r="A376" s="39" t="s">
        <v>14</v>
      </c>
      <c r="B376" s="39" t="s">
        <v>412</v>
      </c>
      <c r="C376" s="1">
        <v>2020.0</v>
      </c>
      <c r="D376" s="2" t="s">
        <v>5</v>
      </c>
      <c r="E376" s="2" t="s">
        <v>22</v>
      </c>
      <c r="F376" s="36">
        <v>97.6301</v>
      </c>
    </row>
    <row r="377">
      <c r="A377" s="39" t="s">
        <v>15</v>
      </c>
      <c r="B377" s="39" t="s">
        <v>411</v>
      </c>
      <c r="C377" s="1">
        <v>2020.0</v>
      </c>
      <c r="D377" s="2" t="s">
        <v>5</v>
      </c>
      <c r="E377" s="2" t="s">
        <v>22</v>
      </c>
      <c r="F377" s="36">
        <v>96.43517</v>
      </c>
    </row>
    <row r="378">
      <c r="A378" s="39" t="s">
        <v>16</v>
      </c>
      <c r="B378" s="39" t="s">
        <v>413</v>
      </c>
      <c r="C378" s="1">
        <v>2020.0</v>
      </c>
      <c r="D378" s="2" t="s">
        <v>5</v>
      </c>
      <c r="E378" s="2" t="s">
        <v>22</v>
      </c>
      <c r="F378" s="36">
        <v>99.3015</v>
      </c>
    </row>
    <row r="379">
      <c r="A379" s="39" t="s">
        <v>17</v>
      </c>
      <c r="B379" s="39" t="s">
        <v>414</v>
      </c>
      <c r="C379" s="1">
        <v>2020.0</v>
      </c>
      <c r="D379" s="2" t="s">
        <v>5</v>
      </c>
      <c r="E379" s="2" t="s">
        <v>22</v>
      </c>
      <c r="F379" s="36">
        <v>98.12129</v>
      </c>
    </row>
    <row r="380">
      <c r="A380" s="39" t="s">
        <v>18</v>
      </c>
      <c r="B380" s="39" t="s">
        <v>415</v>
      </c>
      <c r="C380" s="1">
        <v>2020.0</v>
      </c>
      <c r="D380" s="2" t="s">
        <v>5</v>
      </c>
      <c r="E380" s="2" t="s">
        <v>22</v>
      </c>
      <c r="F380" s="36">
        <v>101.1208</v>
      </c>
    </row>
    <row r="381">
      <c r="A381" s="39" t="s">
        <v>19</v>
      </c>
      <c r="B381" s="39" t="s">
        <v>416</v>
      </c>
      <c r="C381" s="1">
        <v>2020.0</v>
      </c>
      <c r="D381" s="2" t="s">
        <v>5</v>
      </c>
      <c r="E381" s="2" t="s">
        <v>22</v>
      </c>
      <c r="F381" s="36">
        <v>94.28712</v>
      </c>
    </row>
    <row r="382">
      <c r="A382" s="39" t="s">
        <v>20</v>
      </c>
      <c r="B382" s="39" t="s">
        <v>417</v>
      </c>
      <c r="C382" s="1">
        <v>2020.0</v>
      </c>
      <c r="D382" s="2" t="s">
        <v>5</v>
      </c>
      <c r="E382" s="2" t="s">
        <v>22</v>
      </c>
      <c r="F382" s="36">
        <v>95.88949</v>
      </c>
    </row>
    <row r="383">
      <c r="A383" s="39" t="s">
        <v>21</v>
      </c>
      <c r="B383" s="39" t="s">
        <v>419</v>
      </c>
      <c r="C383" s="1">
        <v>2020.0</v>
      </c>
      <c r="D383" s="2" t="s">
        <v>5</v>
      </c>
      <c r="E383" s="2" t="s">
        <v>22</v>
      </c>
      <c r="F383" s="36">
        <v>91.81555</v>
      </c>
    </row>
    <row r="384">
      <c r="A384" s="39" t="s">
        <v>22</v>
      </c>
      <c r="B384" s="39" t="s">
        <v>420</v>
      </c>
      <c r="C384" s="1">
        <v>2020.0</v>
      </c>
      <c r="D384" s="2" t="s">
        <v>5</v>
      </c>
      <c r="E384" s="2" t="s">
        <v>22</v>
      </c>
      <c r="F384" s="36">
        <v>98.55004</v>
      </c>
    </row>
    <row r="385">
      <c r="A385" s="39" t="s">
        <v>23</v>
      </c>
      <c r="B385" s="39" t="s">
        <v>421</v>
      </c>
      <c r="C385" s="1">
        <v>2020.0</v>
      </c>
      <c r="D385" s="2" t="s">
        <v>5</v>
      </c>
      <c r="E385" s="2" t="s">
        <v>22</v>
      </c>
      <c r="F385" s="36">
        <v>94.61023</v>
      </c>
    </row>
    <row r="386">
      <c r="A386" s="39" t="s">
        <v>24</v>
      </c>
      <c r="B386" s="39" t="s">
        <v>422</v>
      </c>
      <c r="C386" s="1">
        <v>2020.0</v>
      </c>
      <c r="D386" s="2" t="s">
        <v>5</v>
      </c>
      <c r="E386" s="2" t="s">
        <v>22</v>
      </c>
      <c r="F386" s="36">
        <v>99.51808</v>
      </c>
    </row>
    <row r="387">
      <c r="A387" s="39" t="s">
        <v>25</v>
      </c>
      <c r="B387" s="39" t="s">
        <v>423</v>
      </c>
      <c r="C387" s="1">
        <v>2020.0</v>
      </c>
      <c r="D387" s="2" t="s">
        <v>5</v>
      </c>
      <c r="E387" s="2" t="s">
        <v>22</v>
      </c>
      <c r="F387" s="36">
        <v>103.4944</v>
      </c>
    </row>
    <row r="388">
      <c r="A388" s="39" t="s">
        <v>26</v>
      </c>
      <c r="B388" s="39" t="s">
        <v>424</v>
      </c>
      <c r="C388" s="1">
        <v>2020.0</v>
      </c>
      <c r="D388" s="2" t="s">
        <v>5</v>
      </c>
      <c r="E388" s="2" t="s">
        <v>22</v>
      </c>
      <c r="F388" s="36">
        <v>103.1962</v>
      </c>
    </row>
    <row r="389">
      <c r="A389" s="39" t="s">
        <v>27</v>
      </c>
      <c r="B389" s="39" t="s">
        <v>426</v>
      </c>
      <c r="C389" s="1">
        <v>2020.0</v>
      </c>
      <c r="D389" s="2" t="s">
        <v>5</v>
      </c>
      <c r="E389" s="2" t="s">
        <v>22</v>
      </c>
      <c r="F389" s="36">
        <v>98.61529</v>
      </c>
    </row>
    <row r="390">
      <c r="A390" s="39" t="s">
        <v>28</v>
      </c>
      <c r="B390" s="39" t="s">
        <v>425</v>
      </c>
      <c r="C390" s="1">
        <v>2020.0</v>
      </c>
      <c r="D390" s="2" t="s">
        <v>5</v>
      </c>
      <c r="E390" s="2" t="s">
        <v>22</v>
      </c>
      <c r="F390" s="36">
        <v>94.3899</v>
      </c>
    </row>
    <row r="391">
      <c r="A391" s="39" t="s">
        <v>29</v>
      </c>
      <c r="B391" s="39" t="s">
        <v>427</v>
      </c>
      <c r="C391" s="1">
        <v>2020.0</v>
      </c>
      <c r="D391" s="2" t="s">
        <v>5</v>
      </c>
      <c r="E391" s="2" t="s">
        <v>22</v>
      </c>
      <c r="F391" s="36">
        <v>92.03834</v>
      </c>
    </row>
    <row r="392">
      <c r="A392" s="39" t="s">
        <v>30</v>
      </c>
      <c r="B392" s="39" t="s">
        <v>428</v>
      </c>
      <c r="C392" s="1">
        <v>2020.0</v>
      </c>
      <c r="D392" s="2" t="s">
        <v>5</v>
      </c>
      <c r="E392" s="2" t="s">
        <v>22</v>
      </c>
      <c r="F392" s="36">
        <v>100.314</v>
      </c>
    </row>
    <row r="393">
      <c r="A393" s="39" t="s">
        <v>31</v>
      </c>
      <c r="B393" s="39" t="s">
        <v>429</v>
      </c>
      <c r="C393" s="1">
        <v>2020.0</v>
      </c>
      <c r="D393" s="2" t="s">
        <v>5</v>
      </c>
      <c r="E393" s="2" t="s">
        <v>22</v>
      </c>
      <c r="F393" s="36">
        <v>93.81456</v>
      </c>
    </row>
    <row r="394">
      <c r="A394" s="39" t="s">
        <v>32</v>
      </c>
      <c r="B394" s="39" t="s">
        <v>430</v>
      </c>
      <c r="C394" s="1">
        <v>2020.0</v>
      </c>
      <c r="D394" s="2" t="s">
        <v>5</v>
      </c>
      <c r="E394" s="2" t="s">
        <v>22</v>
      </c>
      <c r="F394" s="36">
        <v>97.62651</v>
      </c>
    </row>
    <row r="395">
      <c r="A395" s="39" t="s">
        <v>33</v>
      </c>
      <c r="B395" s="39" t="s">
        <v>431</v>
      </c>
      <c r="C395" s="1">
        <v>2020.0</v>
      </c>
      <c r="D395" s="2" t="s">
        <v>5</v>
      </c>
      <c r="E395" s="2" t="s">
        <v>22</v>
      </c>
      <c r="F395" s="36">
        <v>89.44385</v>
      </c>
    </row>
    <row r="396">
      <c r="A396" s="39" t="s">
        <v>34</v>
      </c>
      <c r="B396" s="39" t="s">
        <v>432</v>
      </c>
      <c r="C396" s="1">
        <v>2020.0</v>
      </c>
      <c r="D396" s="2" t="s">
        <v>5</v>
      </c>
      <c r="E396" s="2" t="s">
        <v>22</v>
      </c>
      <c r="F396" s="36">
        <v>96.39231</v>
      </c>
    </row>
    <row r="397">
      <c r="A397" s="39" t="s">
        <v>35</v>
      </c>
      <c r="B397" s="39" t="s">
        <v>433</v>
      </c>
      <c r="C397" s="1">
        <v>2020.0</v>
      </c>
      <c r="D397" s="2" t="s">
        <v>5</v>
      </c>
      <c r="E397" s="2" t="s">
        <v>22</v>
      </c>
      <c r="F397" s="36">
        <v>98.21409</v>
      </c>
    </row>
    <row r="398">
      <c r="A398" s="40" t="s">
        <v>3</v>
      </c>
      <c r="B398" s="39" t="s">
        <v>418</v>
      </c>
      <c r="C398" s="1">
        <v>2021.0</v>
      </c>
      <c r="D398" s="2" t="s">
        <v>5</v>
      </c>
      <c r="E398" s="2" t="s">
        <v>22</v>
      </c>
      <c r="F398" s="36">
        <v>97.37049</v>
      </c>
    </row>
    <row r="399">
      <c r="A399" s="40" t="s">
        <v>4</v>
      </c>
      <c r="B399" s="39" t="s">
        <v>401</v>
      </c>
      <c r="C399" s="1">
        <v>2021.0</v>
      </c>
      <c r="D399" s="2" t="s">
        <v>5</v>
      </c>
      <c r="E399" s="2" t="s">
        <v>22</v>
      </c>
      <c r="F399" s="36">
        <v>95.62526</v>
      </c>
    </row>
    <row r="400">
      <c r="A400" s="39" t="s">
        <v>5</v>
      </c>
      <c r="B400" s="39" t="s">
        <v>402</v>
      </c>
      <c r="C400" s="1">
        <v>2021.0</v>
      </c>
      <c r="D400" s="2" t="s">
        <v>5</v>
      </c>
      <c r="E400" s="2" t="s">
        <v>22</v>
      </c>
      <c r="F400" s="36">
        <v>98.96437</v>
      </c>
    </row>
    <row r="401">
      <c r="A401" s="39" t="s">
        <v>6</v>
      </c>
      <c r="B401" s="39" t="s">
        <v>403</v>
      </c>
      <c r="C401" s="1">
        <v>2021.0</v>
      </c>
      <c r="D401" s="2" t="s">
        <v>5</v>
      </c>
      <c r="E401" s="2" t="s">
        <v>22</v>
      </c>
      <c r="F401" s="36">
        <v>95.9433</v>
      </c>
    </row>
    <row r="402">
      <c r="A402" s="39" t="s">
        <v>7</v>
      </c>
      <c r="B402" s="39" t="s">
        <v>404</v>
      </c>
      <c r="C402" s="1">
        <v>2021.0</v>
      </c>
      <c r="D402" s="2" t="s">
        <v>5</v>
      </c>
      <c r="E402" s="2" t="s">
        <v>22</v>
      </c>
      <c r="F402" s="36">
        <v>88.89863</v>
      </c>
    </row>
    <row r="403">
      <c r="A403" s="39" t="s">
        <v>8</v>
      </c>
      <c r="B403" s="39" t="s">
        <v>408</v>
      </c>
      <c r="C403" s="1">
        <v>2021.0</v>
      </c>
      <c r="D403" s="2" t="s">
        <v>5</v>
      </c>
      <c r="E403" s="2" t="s">
        <v>22</v>
      </c>
      <c r="F403" s="36">
        <v>93.75157</v>
      </c>
    </row>
    <row r="404">
      <c r="A404" s="39" t="s">
        <v>9</v>
      </c>
      <c r="B404" s="39" t="s">
        <v>409</v>
      </c>
      <c r="C404" s="1">
        <v>2021.0</v>
      </c>
      <c r="D404" s="2" t="s">
        <v>5</v>
      </c>
      <c r="E404" s="2" t="s">
        <v>22</v>
      </c>
      <c r="F404" s="36">
        <v>87.54016</v>
      </c>
    </row>
    <row r="405">
      <c r="A405" s="39" t="s">
        <v>10</v>
      </c>
      <c r="B405" s="39" t="s">
        <v>407</v>
      </c>
      <c r="C405" s="1">
        <v>2021.0</v>
      </c>
      <c r="D405" s="2" t="s">
        <v>5</v>
      </c>
      <c r="E405" s="2" t="s">
        <v>22</v>
      </c>
      <c r="F405" s="36">
        <v>103.251</v>
      </c>
    </row>
    <row r="406">
      <c r="A406" s="39" t="s">
        <v>11</v>
      </c>
      <c r="B406" s="39" t="s">
        <v>406</v>
      </c>
      <c r="C406" s="1">
        <v>2021.0</v>
      </c>
      <c r="D406" s="2" t="s">
        <v>5</v>
      </c>
      <c r="E406" s="2" t="s">
        <v>22</v>
      </c>
      <c r="F406" s="36">
        <v>96.10632</v>
      </c>
    </row>
    <row r="407">
      <c r="A407" s="39" t="s">
        <v>12</v>
      </c>
      <c r="B407" s="39" t="s">
        <v>405</v>
      </c>
      <c r="C407" s="1">
        <v>2021.0</v>
      </c>
      <c r="D407" s="2" t="s">
        <v>5</v>
      </c>
      <c r="E407" s="2" t="s">
        <v>22</v>
      </c>
      <c r="F407" s="36">
        <v>114.2727</v>
      </c>
    </row>
    <row r="408">
      <c r="A408" s="39" t="s">
        <v>13</v>
      </c>
      <c r="B408" s="39" t="s">
        <v>410</v>
      </c>
      <c r="C408" s="1">
        <v>2021.0</v>
      </c>
      <c r="D408" s="2" t="s">
        <v>5</v>
      </c>
      <c r="E408" s="2" t="s">
        <v>22</v>
      </c>
      <c r="F408" s="36">
        <v>97.41823</v>
      </c>
    </row>
    <row r="409">
      <c r="A409" s="39" t="s">
        <v>14</v>
      </c>
      <c r="B409" s="39" t="s">
        <v>412</v>
      </c>
      <c r="C409" s="1">
        <v>2021.0</v>
      </c>
      <c r="D409" s="2" t="s">
        <v>5</v>
      </c>
      <c r="E409" s="2" t="s">
        <v>22</v>
      </c>
      <c r="F409" s="36">
        <v>96.50629</v>
      </c>
    </row>
    <row r="410">
      <c r="A410" s="39" t="s">
        <v>15</v>
      </c>
      <c r="B410" s="39" t="s">
        <v>411</v>
      </c>
      <c r="C410" s="1">
        <v>2021.0</v>
      </c>
      <c r="D410" s="2" t="s">
        <v>5</v>
      </c>
      <c r="E410" s="2" t="s">
        <v>22</v>
      </c>
      <c r="F410" s="36">
        <v>96.37432</v>
      </c>
    </row>
    <row r="411">
      <c r="A411" s="39" t="s">
        <v>16</v>
      </c>
      <c r="B411" s="39" t="s">
        <v>413</v>
      </c>
      <c r="C411" s="1">
        <v>2021.0</v>
      </c>
      <c r="D411" s="2" t="s">
        <v>5</v>
      </c>
      <c r="E411" s="2" t="s">
        <v>22</v>
      </c>
      <c r="F411" s="36">
        <v>97.7102</v>
      </c>
    </row>
    <row r="412">
      <c r="A412" s="39" t="s">
        <v>17</v>
      </c>
      <c r="B412" s="39" t="s">
        <v>414</v>
      </c>
      <c r="C412" s="1">
        <v>2021.0</v>
      </c>
      <c r="D412" s="2" t="s">
        <v>5</v>
      </c>
      <c r="E412" s="2" t="s">
        <v>22</v>
      </c>
      <c r="F412" s="36">
        <v>98.11525</v>
      </c>
    </row>
    <row r="413">
      <c r="A413" s="39" t="s">
        <v>18</v>
      </c>
      <c r="B413" s="39" t="s">
        <v>415</v>
      </c>
      <c r="C413" s="1">
        <v>2021.0</v>
      </c>
      <c r="D413" s="2" t="s">
        <v>5</v>
      </c>
      <c r="E413" s="2" t="s">
        <v>22</v>
      </c>
      <c r="F413" s="36">
        <v>98.4802</v>
      </c>
    </row>
    <row r="414">
      <c r="A414" s="39" t="s">
        <v>19</v>
      </c>
      <c r="B414" s="39" t="s">
        <v>416</v>
      </c>
      <c r="C414" s="1">
        <v>2021.0</v>
      </c>
      <c r="D414" s="2" t="s">
        <v>5</v>
      </c>
      <c r="E414" s="2" t="s">
        <v>22</v>
      </c>
      <c r="F414" s="36">
        <v>92.74978</v>
      </c>
    </row>
    <row r="415">
      <c r="A415" s="39" t="s">
        <v>20</v>
      </c>
      <c r="B415" s="39" t="s">
        <v>417</v>
      </c>
      <c r="C415" s="1">
        <v>2021.0</v>
      </c>
      <c r="D415" s="2" t="s">
        <v>5</v>
      </c>
      <c r="E415" s="2" t="s">
        <v>22</v>
      </c>
      <c r="F415" s="36">
        <v>94.11293</v>
      </c>
    </row>
    <row r="416">
      <c r="A416" s="39" t="s">
        <v>21</v>
      </c>
      <c r="B416" s="39" t="s">
        <v>419</v>
      </c>
      <c r="C416" s="1">
        <v>2021.0</v>
      </c>
      <c r="D416" s="2" t="s">
        <v>5</v>
      </c>
      <c r="E416" s="2" t="s">
        <v>22</v>
      </c>
      <c r="F416" s="36">
        <v>90.2284</v>
      </c>
    </row>
    <row r="417">
      <c r="A417" s="39" t="s">
        <v>22</v>
      </c>
      <c r="B417" s="39" t="s">
        <v>420</v>
      </c>
      <c r="C417" s="1">
        <v>2021.0</v>
      </c>
      <c r="D417" s="2" t="s">
        <v>5</v>
      </c>
      <c r="E417" s="2" t="s">
        <v>22</v>
      </c>
      <c r="F417" s="36">
        <v>98.56279</v>
      </c>
    </row>
    <row r="418">
      <c r="A418" s="39" t="s">
        <v>23</v>
      </c>
      <c r="B418" s="39" t="s">
        <v>421</v>
      </c>
      <c r="C418" s="1">
        <v>2021.0</v>
      </c>
      <c r="D418" s="2" t="s">
        <v>5</v>
      </c>
      <c r="E418" s="2" t="s">
        <v>22</v>
      </c>
      <c r="F418" s="36">
        <v>95.03906</v>
      </c>
    </row>
    <row r="419">
      <c r="A419" s="39" t="s">
        <v>24</v>
      </c>
      <c r="B419" s="39" t="s">
        <v>422</v>
      </c>
      <c r="C419" s="1">
        <v>2021.0</v>
      </c>
      <c r="D419" s="2" t="s">
        <v>5</v>
      </c>
      <c r="E419" s="2" t="s">
        <v>22</v>
      </c>
      <c r="F419" s="36">
        <v>98.36639</v>
      </c>
    </row>
    <row r="420">
      <c r="A420" s="39" t="s">
        <v>25</v>
      </c>
      <c r="B420" s="39" t="s">
        <v>423</v>
      </c>
      <c r="C420" s="1">
        <v>2021.0</v>
      </c>
      <c r="D420" s="2" t="s">
        <v>5</v>
      </c>
      <c r="E420" s="2" t="s">
        <v>22</v>
      </c>
      <c r="F420" s="36">
        <v>101.3028</v>
      </c>
    </row>
    <row r="421">
      <c r="A421" s="39" t="s">
        <v>26</v>
      </c>
      <c r="B421" s="39" t="s">
        <v>424</v>
      </c>
      <c r="C421" s="1">
        <v>2021.0</v>
      </c>
      <c r="D421" s="2" t="s">
        <v>5</v>
      </c>
      <c r="E421" s="2" t="s">
        <v>22</v>
      </c>
      <c r="F421" s="36">
        <v>100.7625</v>
      </c>
    </row>
    <row r="422">
      <c r="A422" s="39" t="s">
        <v>27</v>
      </c>
      <c r="B422" s="39" t="s">
        <v>426</v>
      </c>
      <c r="C422" s="1">
        <v>2021.0</v>
      </c>
      <c r="D422" s="2" t="s">
        <v>5</v>
      </c>
      <c r="E422" s="2" t="s">
        <v>22</v>
      </c>
      <c r="F422" s="36">
        <v>98.36872</v>
      </c>
    </row>
    <row r="423">
      <c r="A423" s="39" t="s">
        <v>28</v>
      </c>
      <c r="B423" s="39" t="s">
        <v>425</v>
      </c>
      <c r="C423" s="1">
        <v>2021.0</v>
      </c>
      <c r="D423" s="2" t="s">
        <v>5</v>
      </c>
      <c r="E423" s="2" t="s">
        <v>22</v>
      </c>
      <c r="F423" s="36">
        <v>93.94913</v>
      </c>
    </row>
    <row r="424">
      <c r="A424" s="39" t="s">
        <v>29</v>
      </c>
      <c r="B424" s="39" t="s">
        <v>427</v>
      </c>
      <c r="C424" s="1">
        <v>2021.0</v>
      </c>
      <c r="D424" s="2" t="s">
        <v>5</v>
      </c>
      <c r="E424" s="2" t="s">
        <v>22</v>
      </c>
      <c r="F424" s="36">
        <v>91.17556</v>
      </c>
    </row>
    <row r="425">
      <c r="A425" s="39" t="s">
        <v>30</v>
      </c>
      <c r="B425" s="39" t="s">
        <v>428</v>
      </c>
      <c r="C425" s="1">
        <v>2021.0</v>
      </c>
      <c r="D425" s="2" t="s">
        <v>5</v>
      </c>
      <c r="E425" s="2" t="s">
        <v>22</v>
      </c>
      <c r="F425" s="36">
        <v>99.78995</v>
      </c>
    </row>
    <row r="426">
      <c r="A426" s="39" t="s">
        <v>31</v>
      </c>
      <c r="B426" s="39" t="s">
        <v>429</v>
      </c>
      <c r="C426" s="1">
        <v>2021.0</v>
      </c>
      <c r="D426" s="2" t="s">
        <v>5</v>
      </c>
      <c r="E426" s="2" t="s">
        <v>22</v>
      </c>
      <c r="F426" s="36">
        <v>92.23093</v>
      </c>
    </row>
    <row r="427">
      <c r="A427" s="39" t="s">
        <v>32</v>
      </c>
      <c r="B427" s="39" t="s">
        <v>430</v>
      </c>
      <c r="C427" s="1">
        <v>2021.0</v>
      </c>
      <c r="D427" s="2" t="s">
        <v>5</v>
      </c>
      <c r="E427" s="2" t="s">
        <v>22</v>
      </c>
      <c r="F427" s="36">
        <v>96.9583</v>
      </c>
    </row>
    <row r="428">
      <c r="A428" s="39" t="s">
        <v>33</v>
      </c>
      <c r="B428" s="39" t="s">
        <v>431</v>
      </c>
      <c r="C428" s="1">
        <v>2021.0</v>
      </c>
      <c r="D428" s="2" t="s">
        <v>5</v>
      </c>
      <c r="E428" s="2" t="s">
        <v>22</v>
      </c>
      <c r="F428" s="36">
        <v>88.86177</v>
      </c>
    </row>
    <row r="429">
      <c r="A429" s="39" t="s">
        <v>34</v>
      </c>
      <c r="B429" s="39" t="s">
        <v>432</v>
      </c>
      <c r="C429" s="1">
        <v>2021.0</v>
      </c>
      <c r="D429" s="2" t="s">
        <v>5</v>
      </c>
      <c r="E429" s="2" t="s">
        <v>22</v>
      </c>
      <c r="F429" s="36">
        <v>96.38291</v>
      </c>
    </row>
    <row r="430">
      <c r="A430" s="39" t="s">
        <v>35</v>
      </c>
      <c r="B430" s="39" t="s">
        <v>433</v>
      </c>
      <c r="C430" s="1">
        <v>2021.0</v>
      </c>
      <c r="D430" s="2" t="s">
        <v>5</v>
      </c>
      <c r="E430" s="2" t="s">
        <v>22</v>
      </c>
      <c r="F430" s="36">
        <v>97.83284</v>
      </c>
    </row>
    <row r="431">
      <c r="A431" s="40" t="s">
        <v>3</v>
      </c>
      <c r="B431" s="39" t="s">
        <v>418</v>
      </c>
      <c r="C431" s="1">
        <v>2022.0</v>
      </c>
      <c r="D431" s="2" t="s">
        <v>5</v>
      </c>
      <c r="E431" s="2" t="s">
        <v>22</v>
      </c>
      <c r="F431" s="36">
        <v>96.3</v>
      </c>
    </row>
    <row r="432">
      <c r="A432" s="40" t="s">
        <v>4</v>
      </c>
      <c r="B432" s="39" t="s">
        <v>401</v>
      </c>
      <c r="C432" s="1">
        <v>2022.0</v>
      </c>
      <c r="D432" s="2" t="s">
        <v>5</v>
      </c>
      <c r="E432" s="2" t="s">
        <v>22</v>
      </c>
      <c r="F432" s="36">
        <v>95.6</v>
      </c>
    </row>
    <row r="433">
      <c r="A433" s="39" t="s">
        <v>5</v>
      </c>
      <c r="B433" s="39" t="s">
        <v>402</v>
      </c>
      <c r="C433" s="1">
        <v>2022.0</v>
      </c>
      <c r="D433" s="2" t="s">
        <v>5</v>
      </c>
      <c r="E433" s="2" t="s">
        <v>22</v>
      </c>
      <c r="F433" s="36">
        <v>97.7</v>
      </c>
    </row>
    <row r="434">
      <c r="A434" s="39" t="s">
        <v>6</v>
      </c>
      <c r="B434" s="39" t="s">
        <v>403</v>
      </c>
      <c r="C434" s="1">
        <v>2022.0</v>
      </c>
      <c r="D434" s="2" t="s">
        <v>5</v>
      </c>
      <c r="E434" s="2" t="s">
        <v>22</v>
      </c>
      <c r="F434" s="36">
        <v>93.9</v>
      </c>
    </row>
    <row r="435">
      <c r="A435" s="39" t="s">
        <v>7</v>
      </c>
      <c r="B435" s="39" t="s">
        <v>404</v>
      </c>
      <c r="C435" s="1">
        <v>2022.0</v>
      </c>
      <c r="D435" s="2" t="s">
        <v>5</v>
      </c>
      <c r="E435" s="2" t="s">
        <v>22</v>
      </c>
      <c r="F435" s="36">
        <v>86.9</v>
      </c>
    </row>
    <row r="436">
      <c r="A436" s="39" t="s">
        <v>8</v>
      </c>
      <c r="B436" s="39" t="s">
        <v>408</v>
      </c>
      <c r="C436" s="1">
        <v>2022.0</v>
      </c>
      <c r="D436" s="2" t="s">
        <v>5</v>
      </c>
      <c r="E436" s="2" t="s">
        <v>22</v>
      </c>
      <c r="F436" s="36">
        <v>92.8</v>
      </c>
    </row>
    <row r="437">
      <c r="A437" s="39" t="s">
        <v>9</v>
      </c>
      <c r="B437" s="39" t="s">
        <v>409</v>
      </c>
      <c r="C437" s="1">
        <v>2022.0</v>
      </c>
      <c r="D437" s="2" t="s">
        <v>5</v>
      </c>
      <c r="E437" s="2" t="s">
        <v>22</v>
      </c>
      <c r="F437" s="36">
        <v>85.0</v>
      </c>
    </row>
    <row r="438">
      <c r="A438" s="39" t="s">
        <v>10</v>
      </c>
      <c r="B438" s="39" t="s">
        <v>407</v>
      </c>
      <c r="C438" s="1">
        <v>2022.0</v>
      </c>
      <c r="D438" s="2" t="s">
        <v>5</v>
      </c>
      <c r="E438" s="2" t="s">
        <v>22</v>
      </c>
      <c r="F438" s="36">
        <v>102.0</v>
      </c>
    </row>
    <row r="439">
      <c r="A439" s="39" t="s">
        <v>11</v>
      </c>
      <c r="B439" s="39" t="s">
        <v>406</v>
      </c>
      <c r="C439" s="1">
        <v>2022.0</v>
      </c>
      <c r="D439" s="2" t="s">
        <v>5</v>
      </c>
      <c r="E439" s="2" t="s">
        <v>22</v>
      </c>
      <c r="F439" s="36">
        <v>96.9</v>
      </c>
    </row>
    <row r="440">
      <c r="A440" s="39" t="s">
        <v>12</v>
      </c>
      <c r="B440" s="39" t="s">
        <v>405</v>
      </c>
      <c r="C440" s="1">
        <v>2022.0</v>
      </c>
      <c r="D440" s="2" t="s">
        <v>5</v>
      </c>
      <c r="E440" s="2" t="s">
        <v>22</v>
      </c>
      <c r="F440" s="36">
        <v>115.2</v>
      </c>
    </row>
    <row r="441">
      <c r="A441" s="39" t="s">
        <v>13</v>
      </c>
      <c r="B441" s="39" t="s">
        <v>410</v>
      </c>
      <c r="C441" s="1">
        <v>2022.0</v>
      </c>
      <c r="D441" s="2" t="s">
        <v>5</v>
      </c>
      <c r="E441" s="2" t="s">
        <v>22</v>
      </c>
      <c r="F441" s="36">
        <v>96.3</v>
      </c>
    </row>
    <row r="442">
      <c r="A442" s="39" t="s">
        <v>14</v>
      </c>
      <c r="B442" s="39" t="s">
        <v>412</v>
      </c>
      <c r="C442" s="1">
        <v>2022.0</v>
      </c>
      <c r="D442" s="2" t="s">
        <v>5</v>
      </c>
      <c r="E442" s="2" t="s">
        <v>22</v>
      </c>
      <c r="F442" s="36">
        <v>95.5</v>
      </c>
    </row>
    <row r="443">
      <c r="A443" s="39" t="s">
        <v>15</v>
      </c>
      <c r="B443" s="39" t="s">
        <v>411</v>
      </c>
      <c r="C443" s="1">
        <v>2022.0</v>
      </c>
      <c r="D443" s="2" t="s">
        <v>5</v>
      </c>
      <c r="E443" s="2" t="s">
        <v>22</v>
      </c>
      <c r="F443" s="36">
        <v>95.4</v>
      </c>
    </row>
    <row r="444">
      <c r="A444" s="39" t="s">
        <v>16</v>
      </c>
      <c r="B444" s="39" t="s">
        <v>413</v>
      </c>
      <c r="C444" s="1">
        <v>2022.0</v>
      </c>
      <c r="D444" s="2" t="s">
        <v>5</v>
      </c>
      <c r="E444" s="2" t="s">
        <v>22</v>
      </c>
      <c r="F444" s="36">
        <v>96.3</v>
      </c>
    </row>
    <row r="445">
      <c r="A445" s="39" t="s">
        <v>17</v>
      </c>
      <c r="B445" s="39" t="s">
        <v>414</v>
      </c>
      <c r="C445" s="1">
        <v>2022.0</v>
      </c>
      <c r="D445" s="2" t="s">
        <v>5</v>
      </c>
      <c r="E445" s="2" t="s">
        <v>22</v>
      </c>
      <c r="F445" s="36">
        <v>99.3</v>
      </c>
    </row>
    <row r="446">
      <c r="A446" s="39" t="s">
        <v>18</v>
      </c>
      <c r="B446" s="39" t="s">
        <v>415</v>
      </c>
      <c r="C446" s="1">
        <v>2022.0</v>
      </c>
      <c r="D446" s="2" t="s">
        <v>5</v>
      </c>
      <c r="E446" s="2" t="s">
        <v>22</v>
      </c>
      <c r="F446" s="36">
        <v>95.5</v>
      </c>
    </row>
    <row r="447">
      <c r="A447" s="39" t="s">
        <v>19</v>
      </c>
      <c r="B447" s="39" t="s">
        <v>416</v>
      </c>
      <c r="C447" s="1">
        <v>2022.0</v>
      </c>
      <c r="D447" s="2" t="s">
        <v>5</v>
      </c>
      <c r="E447" s="2" t="s">
        <v>22</v>
      </c>
      <c r="F447" s="36">
        <v>91.2</v>
      </c>
    </row>
    <row r="448">
      <c r="A448" s="39" t="s">
        <v>20</v>
      </c>
      <c r="B448" s="39" t="s">
        <v>417</v>
      </c>
      <c r="C448" s="1">
        <v>2022.0</v>
      </c>
      <c r="D448" s="2" t="s">
        <v>5</v>
      </c>
      <c r="E448" s="2" t="s">
        <v>22</v>
      </c>
      <c r="F448" s="36">
        <v>92.8</v>
      </c>
    </row>
    <row r="449">
      <c r="A449" s="39" t="s">
        <v>21</v>
      </c>
      <c r="B449" s="39" t="s">
        <v>419</v>
      </c>
      <c r="C449" s="1">
        <v>2022.0</v>
      </c>
      <c r="D449" s="2" t="s">
        <v>5</v>
      </c>
      <c r="E449" s="2" t="s">
        <v>22</v>
      </c>
      <c r="F449" s="36">
        <v>88.1</v>
      </c>
    </row>
    <row r="450">
      <c r="A450" s="39" t="s">
        <v>22</v>
      </c>
      <c r="B450" s="39" t="s">
        <v>420</v>
      </c>
      <c r="C450" s="1">
        <v>2022.0</v>
      </c>
      <c r="D450" s="2" t="s">
        <v>5</v>
      </c>
      <c r="E450" s="2" t="s">
        <v>22</v>
      </c>
      <c r="F450" s="36">
        <v>98.3</v>
      </c>
    </row>
    <row r="451">
      <c r="A451" s="39" t="s">
        <v>23</v>
      </c>
      <c r="B451" s="39" t="s">
        <v>421</v>
      </c>
      <c r="C451" s="1">
        <v>2022.0</v>
      </c>
      <c r="D451" s="2" t="s">
        <v>5</v>
      </c>
      <c r="E451" s="2" t="s">
        <v>22</v>
      </c>
      <c r="F451" s="36">
        <v>94.3</v>
      </c>
    </row>
    <row r="452">
      <c r="A452" s="39" t="s">
        <v>24</v>
      </c>
      <c r="B452" s="39" t="s">
        <v>422</v>
      </c>
      <c r="C452" s="1">
        <v>2022.0</v>
      </c>
      <c r="D452" s="2" t="s">
        <v>5</v>
      </c>
      <c r="E452" s="2" t="s">
        <v>22</v>
      </c>
      <c r="F452" s="36">
        <v>96.9</v>
      </c>
    </row>
    <row r="453">
      <c r="A453" s="39" t="s">
        <v>25</v>
      </c>
      <c r="B453" s="39" t="s">
        <v>423</v>
      </c>
      <c r="C453" s="1">
        <v>2022.0</v>
      </c>
      <c r="D453" s="2" t="s">
        <v>5</v>
      </c>
      <c r="E453" s="2" t="s">
        <v>22</v>
      </c>
      <c r="F453" s="36">
        <v>100.7</v>
      </c>
    </row>
    <row r="454">
      <c r="A454" s="39" t="s">
        <v>26</v>
      </c>
      <c r="B454" s="39" t="s">
        <v>424</v>
      </c>
      <c r="C454" s="1">
        <v>2022.0</v>
      </c>
      <c r="D454" s="2" t="s">
        <v>5</v>
      </c>
      <c r="E454" s="2" t="s">
        <v>22</v>
      </c>
      <c r="F454" s="36">
        <v>99.8</v>
      </c>
    </row>
    <row r="455">
      <c r="A455" s="39" t="s">
        <v>27</v>
      </c>
      <c r="B455" s="39" t="s">
        <v>426</v>
      </c>
      <c r="C455" s="1">
        <v>2022.0</v>
      </c>
      <c r="D455" s="2" t="s">
        <v>5</v>
      </c>
      <c r="E455" s="2" t="s">
        <v>22</v>
      </c>
      <c r="F455" s="36">
        <v>97.7</v>
      </c>
    </row>
    <row r="456">
      <c r="A456" s="39" t="s">
        <v>28</v>
      </c>
      <c r="B456" s="39" t="s">
        <v>425</v>
      </c>
      <c r="C456" s="1">
        <v>2022.0</v>
      </c>
      <c r="D456" s="2" t="s">
        <v>5</v>
      </c>
      <c r="E456" s="2" t="s">
        <v>22</v>
      </c>
      <c r="F456" s="36">
        <v>92.4</v>
      </c>
    </row>
    <row r="457">
      <c r="A457" s="39" t="s">
        <v>29</v>
      </c>
      <c r="B457" s="39" t="s">
        <v>427</v>
      </c>
      <c r="C457" s="1">
        <v>2022.0</v>
      </c>
      <c r="D457" s="2" t="s">
        <v>5</v>
      </c>
      <c r="E457" s="2" t="s">
        <v>22</v>
      </c>
      <c r="F457" s="36">
        <v>90.0</v>
      </c>
    </row>
    <row r="458">
      <c r="A458" s="39" t="s">
        <v>30</v>
      </c>
      <c r="B458" s="39" t="s">
        <v>428</v>
      </c>
      <c r="C458" s="1">
        <v>2022.0</v>
      </c>
      <c r="D458" s="2" t="s">
        <v>5</v>
      </c>
      <c r="E458" s="2" t="s">
        <v>22</v>
      </c>
      <c r="F458" s="36">
        <v>98.4</v>
      </c>
    </row>
    <row r="459">
      <c r="A459" s="39" t="s">
        <v>31</v>
      </c>
      <c r="B459" s="39" t="s">
        <v>429</v>
      </c>
      <c r="C459" s="1">
        <v>2022.0</v>
      </c>
      <c r="D459" s="2" t="s">
        <v>5</v>
      </c>
      <c r="E459" s="2" t="s">
        <v>22</v>
      </c>
      <c r="F459" s="36">
        <v>91.1</v>
      </c>
    </row>
    <row r="460">
      <c r="A460" s="39" t="s">
        <v>32</v>
      </c>
      <c r="B460" s="39" t="s">
        <v>430</v>
      </c>
      <c r="C460" s="1">
        <v>2022.0</v>
      </c>
      <c r="D460" s="2" t="s">
        <v>5</v>
      </c>
      <c r="E460" s="2" t="s">
        <v>22</v>
      </c>
      <c r="F460" s="36">
        <v>95.7</v>
      </c>
    </row>
    <row r="461">
      <c r="A461" s="39" t="s">
        <v>33</v>
      </c>
      <c r="B461" s="39" t="s">
        <v>431</v>
      </c>
      <c r="C461" s="1">
        <v>2022.0</v>
      </c>
      <c r="D461" s="2" t="s">
        <v>5</v>
      </c>
      <c r="E461" s="2" t="s">
        <v>22</v>
      </c>
      <c r="F461" s="36">
        <v>87.3</v>
      </c>
    </row>
    <row r="462">
      <c r="A462" s="39" t="s">
        <v>34</v>
      </c>
      <c r="B462" s="39" t="s">
        <v>432</v>
      </c>
      <c r="C462" s="1">
        <v>2022.0</v>
      </c>
      <c r="D462" s="2" t="s">
        <v>5</v>
      </c>
      <c r="E462" s="2" t="s">
        <v>22</v>
      </c>
      <c r="F462" s="36">
        <v>98.5</v>
      </c>
    </row>
    <row r="463">
      <c r="A463" s="39" t="s">
        <v>35</v>
      </c>
      <c r="B463" s="39" t="s">
        <v>433</v>
      </c>
      <c r="C463" s="1">
        <v>2022.0</v>
      </c>
      <c r="D463" s="2" t="s">
        <v>5</v>
      </c>
      <c r="E463" s="2" t="s">
        <v>22</v>
      </c>
      <c r="F463" s="36">
        <v>96.5</v>
      </c>
    </row>
    <row r="464">
      <c r="A464" s="40" t="s">
        <v>3</v>
      </c>
      <c r="B464" s="39" t="s">
        <v>418</v>
      </c>
      <c r="C464" s="1">
        <v>2023.0</v>
      </c>
      <c r="D464" s="2" t="s">
        <v>5</v>
      </c>
      <c r="E464" s="2" t="s">
        <v>22</v>
      </c>
      <c r="F464" s="36">
        <v>95.8</v>
      </c>
    </row>
    <row r="465">
      <c r="A465" s="40" t="s">
        <v>4</v>
      </c>
      <c r="B465" s="39" t="s">
        <v>401</v>
      </c>
      <c r="C465" s="1">
        <v>2023.0</v>
      </c>
      <c r="D465" s="2" t="s">
        <v>5</v>
      </c>
      <c r="E465" s="2" t="s">
        <v>22</v>
      </c>
      <c r="F465" s="36">
        <v>96.3</v>
      </c>
    </row>
    <row r="466">
      <c r="A466" s="39" t="s">
        <v>5</v>
      </c>
      <c r="B466" s="39" t="s">
        <v>402</v>
      </c>
      <c r="C466" s="1">
        <v>2023.0</v>
      </c>
      <c r="D466" s="2" t="s">
        <v>5</v>
      </c>
      <c r="E466" s="2" t="s">
        <v>22</v>
      </c>
      <c r="F466" s="36">
        <v>97.1</v>
      </c>
    </row>
    <row r="467">
      <c r="A467" s="39" t="s">
        <v>6</v>
      </c>
      <c r="B467" s="39" t="s">
        <v>403</v>
      </c>
      <c r="C467" s="1">
        <v>2023.0</v>
      </c>
      <c r="D467" s="2" t="s">
        <v>5</v>
      </c>
      <c r="E467" s="2" t="s">
        <v>22</v>
      </c>
      <c r="F467" s="36">
        <v>92.8</v>
      </c>
    </row>
    <row r="468">
      <c r="A468" s="39" t="s">
        <v>7</v>
      </c>
      <c r="B468" s="39" t="s">
        <v>404</v>
      </c>
      <c r="C468" s="1">
        <v>2023.0</v>
      </c>
      <c r="D468" s="2" t="s">
        <v>5</v>
      </c>
      <c r="E468" s="2" t="s">
        <v>22</v>
      </c>
      <c r="F468" s="36">
        <v>85.6</v>
      </c>
    </row>
    <row r="469">
      <c r="A469" s="39" t="s">
        <v>8</v>
      </c>
      <c r="B469" s="39" t="s">
        <v>408</v>
      </c>
      <c r="C469" s="1">
        <v>2023.0</v>
      </c>
      <c r="D469" s="2" t="s">
        <v>5</v>
      </c>
      <c r="E469" s="2" t="s">
        <v>22</v>
      </c>
      <c r="F469" s="36">
        <v>92.6</v>
      </c>
    </row>
    <row r="470">
      <c r="A470" s="39" t="s">
        <v>9</v>
      </c>
      <c r="B470" s="39" t="s">
        <v>409</v>
      </c>
      <c r="C470" s="1">
        <v>2023.0</v>
      </c>
      <c r="D470" s="2" t="s">
        <v>5</v>
      </c>
      <c r="E470" s="2" t="s">
        <v>22</v>
      </c>
      <c r="F470" s="36">
        <v>82.3</v>
      </c>
    </row>
    <row r="471">
      <c r="A471" s="39" t="s">
        <v>10</v>
      </c>
      <c r="B471" s="39" t="s">
        <v>407</v>
      </c>
      <c r="C471" s="1">
        <v>2023.0</v>
      </c>
      <c r="D471" s="2" t="s">
        <v>5</v>
      </c>
      <c r="E471" s="2" t="s">
        <v>22</v>
      </c>
      <c r="F471" s="36">
        <v>102.0</v>
      </c>
    </row>
    <row r="472">
      <c r="A472" s="39" t="s">
        <v>11</v>
      </c>
      <c r="B472" s="39" t="s">
        <v>406</v>
      </c>
      <c r="C472" s="1">
        <v>2023.0</v>
      </c>
      <c r="D472" s="2" t="s">
        <v>5</v>
      </c>
      <c r="E472" s="2" t="s">
        <v>22</v>
      </c>
      <c r="F472" s="36">
        <v>97.1</v>
      </c>
    </row>
    <row r="473">
      <c r="A473" s="39" t="s">
        <v>12</v>
      </c>
      <c r="B473" s="39" t="s">
        <v>405</v>
      </c>
      <c r="C473" s="1">
        <v>2023.0</v>
      </c>
      <c r="D473" s="2" t="s">
        <v>5</v>
      </c>
      <c r="E473" s="2" t="s">
        <v>22</v>
      </c>
      <c r="F473" s="36">
        <v>113.2</v>
      </c>
    </row>
    <row r="474">
      <c r="A474" s="39" t="s">
        <v>13</v>
      </c>
      <c r="B474" s="39" t="s">
        <v>410</v>
      </c>
      <c r="C474" s="1">
        <v>2023.0</v>
      </c>
      <c r="D474" s="2" t="s">
        <v>5</v>
      </c>
      <c r="E474" s="2" t="s">
        <v>22</v>
      </c>
      <c r="F474" s="36">
        <v>96.2</v>
      </c>
    </row>
    <row r="475">
      <c r="A475" s="39" t="s">
        <v>14</v>
      </c>
      <c r="B475" s="39" t="s">
        <v>412</v>
      </c>
      <c r="C475" s="1">
        <v>2023.0</v>
      </c>
      <c r="D475" s="2" t="s">
        <v>5</v>
      </c>
      <c r="E475" s="2" t="s">
        <v>22</v>
      </c>
      <c r="F475" s="36">
        <v>94.4</v>
      </c>
    </row>
    <row r="476">
      <c r="A476" s="39" t="s">
        <v>15</v>
      </c>
      <c r="B476" s="39" t="s">
        <v>411</v>
      </c>
      <c r="C476" s="1">
        <v>2023.0</v>
      </c>
      <c r="D476" s="2" t="s">
        <v>5</v>
      </c>
      <c r="E476" s="2" t="s">
        <v>22</v>
      </c>
      <c r="F476" s="36">
        <v>94.7</v>
      </c>
    </row>
    <row r="477">
      <c r="A477" s="39" t="s">
        <v>16</v>
      </c>
      <c r="B477" s="39" t="s">
        <v>413</v>
      </c>
      <c r="C477" s="1">
        <v>2023.0</v>
      </c>
      <c r="D477" s="2" t="s">
        <v>5</v>
      </c>
      <c r="E477" s="2" t="s">
        <v>22</v>
      </c>
      <c r="F477" s="36">
        <v>94.9</v>
      </c>
    </row>
    <row r="478">
      <c r="A478" s="39" t="s">
        <v>17</v>
      </c>
      <c r="B478" s="39" t="s">
        <v>414</v>
      </c>
      <c r="C478" s="1">
        <v>2023.0</v>
      </c>
      <c r="D478" s="2" t="s">
        <v>5</v>
      </c>
      <c r="E478" s="2" t="s">
        <v>22</v>
      </c>
      <c r="F478" s="36">
        <v>97.9</v>
      </c>
    </row>
    <row r="479">
      <c r="A479" s="39" t="s">
        <v>18</v>
      </c>
      <c r="B479" s="39" t="s">
        <v>415</v>
      </c>
      <c r="C479" s="1">
        <v>2023.0</v>
      </c>
      <c r="D479" s="2" t="s">
        <v>5</v>
      </c>
      <c r="E479" s="2" t="s">
        <v>22</v>
      </c>
      <c r="F479" s="36">
        <v>95.0</v>
      </c>
    </row>
    <row r="480">
      <c r="A480" s="39" t="s">
        <v>19</v>
      </c>
      <c r="B480" s="39" t="s">
        <v>416</v>
      </c>
      <c r="C480" s="1">
        <v>2023.0</v>
      </c>
      <c r="D480" s="2" t="s">
        <v>5</v>
      </c>
      <c r="E480" s="2" t="s">
        <v>22</v>
      </c>
      <c r="F480" s="36">
        <v>92.7</v>
      </c>
    </row>
    <row r="481">
      <c r="A481" s="39" t="s">
        <v>20</v>
      </c>
      <c r="B481" s="39" t="s">
        <v>417</v>
      </c>
      <c r="C481" s="1">
        <v>2023.0</v>
      </c>
      <c r="D481" s="2" t="s">
        <v>5</v>
      </c>
      <c r="E481" s="2" t="s">
        <v>22</v>
      </c>
      <c r="F481" s="36">
        <v>91.1</v>
      </c>
    </row>
    <row r="482">
      <c r="A482" s="39" t="s">
        <v>21</v>
      </c>
      <c r="B482" s="39" t="s">
        <v>419</v>
      </c>
      <c r="C482" s="1">
        <v>2023.0</v>
      </c>
      <c r="D482" s="2" t="s">
        <v>5</v>
      </c>
      <c r="E482" s="2" t="s">
        <v>22</v>
      </c>
      <c r="F482" s="36">
        <v>86.9</v>
      </c>
    </row>
    <row r="483">
      <c r="A483" s="39" t="s">
        <v>22</v>
      </c>
      <c r="B483" s="39" t="s">
        <v>420</v>
      </c>
      <c r="C483" s="1">
        <v>2023.0</v>
      </c>
      <c r="D483" s="2" t="s">
        <v>5</v>
      </c>
      <c r="E483" s="2" t="s">
        <v>22</v>
      </c>
      <c r="F483" s="36">
        <v>98.6</v>
      </c>
    </row>
    <row r="484">
      <c r="A484" s="39" t="s">
        <v>23</v>
      </c>
      <c r="B484" s="39" t="s">
        <v>421</v>
      </c>
      <c r="C484" s="1">
        <v>2023.0</v>
      </c>
      <c r="D484" s="2" t="s">
        <v>5</v>
      </c>
      <c r="E484" s="2" t="s">
        <v>22</v>
      </c>
      <c r="F484" s="36">
        <v>95.2</v>
      </c>
    </row>
    <row r="485">
      <c r="A485" s="39" t="s">
        <v>24</v>
      </c>
      <c r="B485" s="39" t="s">
        <v>422</v>
      </c>
      <c r="C485" s="1">
        <v>2023.0</v>
      </c>
      <c r="D485" s="2" t="s">
        <v>5</v>
      </c>
      <c r="E485" s="2" t="s">
        <v>22</v>
      </c>
      <c r="F485" s="36">
        <v>97.5</v>
      </c>
    </row>
    <row r="486">
      <c r="A486" s="39" t="s">
        <v>25</v>
      </c>
      <c r="B486" s="39" t="s">
        <v>423</v>
      </c>
      <c r="C486" s="1">
        <v>2023.0</v>
      </c>
      <c r="D486" s="2" t="s">
        <v>5</v>
      </c>
      <c r="E486" s="2" t="s">
        <v>22</v>
      </c>
      <c r="F486" s="36">
        <v>99.0</v>
      </c>
    </row>
    <row r="487">
      <c r="A487" s="39" t="s">
        <v>26</v>
      </c>
      <c r="B487" s="39" t="s">
        <v>424</v>
      </c>
      <c r="C487" s="1">
        <v>2023.0</v>
      </c>
      <c r="D487" s="2" t="s">
        <v>5</v>
      </c>
      <c r="E487" s="2" t="s">
        <v>22</v>
      </c>
      <c r="F487" s="36">
        <v>100.0</v>
      </c>
    </row>
    <row r="488">
      <c r="A488" s="39" t="s">
        <v>27</v>
      </c>
      <c r="B488" s="39" t="s">
        <v>426</v>
      </c>
      <c r="C488" s="1">
        <v>2023.0</v>
      </c>
      <c r="D488" s="2" t="s">
        <v>5</v>
      </c>
      <c r="E488" s="2" t="s">
        <v>22</v>
      </c>
      <c r="F488" s="36">
        <v>97.6</v>
      </c>
    </row>
    <row r="489">
      <c r="A489" s="39" t="s">
        <v>28</v>
      </c>
      <c r="B489" s="39" t="s">
        <v>425</v>
      </c>
      <c r="C489" s="1">
        <v>2023.0</v>
      </c>
      <c r="D489" s="2" t="s">
        <v>5</v>
      </c>
      <c r="E489" s="2" t="s">
        <v>22</v>
      </c>
      <c r="F489" s="36">
        <v>92.0</v>
      </c>
    </row>
    <row r="490">
      <c r="A490" s="39" t="s">
        <v>29</v>
      </c>
      <c r="B490" s="39" t="s">
        <v>427</v>
      </c>
      <c r="C490" s="1">
        <v>2023.0</v>
      </c>
      <c r="D490" s="2" t="s">
        <v>5</v>
      </c>
      <c r="E490" s="2" t="s">
        <v>22</v>
      </c>
      <c r="F490" s="36">
        <v>88.8</v>
      </c>
    </row>
    <row r="491">
      <c r="A491" s="39" t="s">
        <v>30</v>
      </c>
      <c r="B491" s="39" t="s">
        <v>428</v>
      </c>
      <c r="C491" s="1">
        <v>2023.0</v>
      </c>
      <c r="D491" s="2" t="s">
        <v>5</v>
      </c>
      <c r="E491" s="2" t="s">
        <v>22</v>
      </c>
      <c r="F491" s="36">
        <v>97.3</v>
      </c>
    </row>
    <row r="492">
      <c r="A492" s="39" t="s">
        <v>31</v>
      </c>
      <c r="B492" s="39" t="s">
        <v>429</v>
      </c>
      <c r="C492" s="1">
        <v>2023.0</v>
      </c>
      <c r="D492" s="2" t="s">
        <v>5</v>
      </c>
      <c r="E492" s="2" t="s">
        <v>22</v>
      </c>
      <c r="F492" s="36">
        <v>91.0</v>
      </c>
    </row>
    <row r="493">
      <c r="A493" s="39" t="s">
        <v>32</v>
      </c>
      <c r="B493" s="39" t="s">
        <v>430</v>
      </c>
      <c r="C493" s="1">
        <v>2023.0</v>
      </c>
      <c r="D493" s="2" t="s">
        <v>5</v>
      </c>
      <c r="E493" s="2" t="s">
        <v>22</v>
      </c>
      <c r="F493" s="36">
        <v>95.7</v>
      </c>
    </row>
    <row r="494">
      <c r="A494" s="39" t="s">
        <v>33</v>
      </c>
      <c r="B494" s="39" t="s">
        <v>431</v>
      </c>
      <c r="C494" s="1">
        <v>2023.0</v>
      </c>
      <c r="D494" s="2" t="s">
        <v>5</v>
      </c>
      <c r="E494" s="2" t="s">
        <v>22</v>
      </c>
      <c r="F494" s="36">
        <v>86.0</v>
      </c>
    </row>
    <row r="495">
      <c r="A495" s="39" t="s">
        <v>34</v>
      </c>
      <c r="B495" s="39" t="s">
        <v>432</v>
      </c>
      <c r="C495" s="1">
        <v>2023.0</v>
      </c>
      <c r="D495" s="2" t="s">
        <v>5</v>
      </c>
      <c r="E495" s="2" t="s">
        <v>22</v>
      </c>
      <c r="F495" s="36">
        <v>97.2</v>
      </c>
    </row>
    <row r="496">
      <c r="A496" s="39" t="s">
        <v>35</v>
      </c>
      <c r="B496" s="39" t="s">
        <v>433</v>
      </c>
      <c r="C496" s="1">
        <v>2023.0</v>
      </c>
      <c r="D496" s="2" t="s">
        <v>5</v>
      </c>
      <c r="E496" s="2" t="s">
        <v>22</v>
      </c>
      <c r="F496" s="36">
        <v>96.1</v>
      </c>
    </row>
  </sheetData>
  <autoFilter ref="$A$1:$F$298">
    <sortState ref="A1:F298">
      <sortCondition ref="C1:C298"/>
    </sortState>
  </autoFil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40" t="s">
        <v>3</v>
      </c>
      <c r="B2" s="39" t="s">
        <v>418</v>
      </c>
      <c r="C2" s="1">
        <v>2009.0</v>
      </c>
      <c r="D2" s="2" t="s">
        <v>5</v>
      </c>
      <c r="E2" s="2" t="s">
        <v>23</v>
      </c>
      <c r="F2" s="36">
        <v>79.41488</v>
      </c>
    </row>
    <row r="3">
      <c r="A3" s="40" t="s">
        <v>4</v>
      </c>
      <c r="B3" s="39" t="s">
        <v>401</v>
      </c>
      <c r="C3" s="1">
        <v>2009.0</v>
      </c>
      <c r="D3" s="2" t="s">
        <v>5</v>
      </c>
      <c r="E3" s="2" t="s">
        <v>23</v>
      </c>
      <c r="F3" s="36">
        <v>80.31656</v>
      </c>
    </row>
    <row r="4">
      <c r="A4" s="39" t="s">
        <v>5</v>
      </c>
      <c r="B4" s="39" t="s">
        <v>402</v>
      </c>
      <c r="C4" s="1">
        <v>2009.0</v>
      </c>
      <c r="D4" s="2" t="s">
        <v>5</v>
      </c>
      <c r="E4" s="2" t="s">
        <v>23</v>
      </c>
      <c r="F4" s="36">
        <v>81.25939</v>
      </c>
    </row>
    <row r="5">
      <c r="A5" s="39" t="s">
        <v>6</v>
      </c>
      <c r="B5" s="39" t="s">
        <v>403</v>
      </c>
      <c r="C5" s="1">
        <v>2009.0</v>
      </c>
      <c r="D5" s="2" t="s">
        <v>5</v>
      </c>
      <c r="E5" s="2" t="s">
        <v>23</v>
      </c>
      <c r="F5" s="36">
        <v>83.20082</v>
      </c>
    </row>
    <row r="6">
      <c r="A6" s="39" t="s">
        <v>7</v>
      </c>
      <c r="B6" s="39" t="s">
        <v>404</v>
      </c>
      <c r="C6" s="1">
        <v>2009.0</v>
      </c>
      <c r="D6" s="2" t="s">
        <v>5</v>
      </c>
      <c r="E6" s="2" t="s">
        <v>23</v>
      </c>
      <c r="F6" s="36">
        <v>72.49506</v>
      </c>
    </row>
    <row r="7">
      <c r="A7" s="39" t="s">
        <v>8</v>
      </c>
      <c r="B7" s="39" t="s">
        <v>408</v>
      </c>
      <c r="C7" s="1">
        <v>2009.0</v>
      </c>
      <c r="D7" s="2" t="s">
        <v>5</v>
      </c>
      <c r="E7" s="2" t="s">
        <v>23</v>
      </c>
      <c r="F7" s="36">
        <v>88.96169</v>
      </c>
    </row>
    <row r="8">
      <c r="A8" s="39" t="s">
        <v>9</v>
      </c>
      <c r="B8" s="39" t="s">
        <v>409</v>
      </c>
      <c r="C8" s="1">
        <v>2009.0</v>
      </c>
      <c r="D8" s="2" t="s">
        <v>5</v>
      </c>
      <c r="E8" s="2" t="s">
        <v>23</v>
      </c>
      <c r="F8" s="36">
        <v>79.63785</v>
      </c>
    </row>
    <row r="9">
      <c r="A9" s="39" t="s">
        <v>10</v>
      </c>
      <c r="B9" s="39" t="s">
        <v>407</v>
      </c>
      <c r="C9" s="1">
        <v>2009.0</v>
      </c>
      <c r="D9" s="2" t="s">
        <v>5</v>
      </c>
      <c r="E9" s="2" t="s">
        <v>23</v>
      </c>
      <c r="F9" s="36">
        <v>66.9867</v>
      </c>
    </row>
    <row r="10">
      <c r="A10" s="39" t="s">
        <v>11</v>
      </c>
      <c r="B10" s="39" t="s">
        <v>406</v>
      </c>
      <c r="C10" s="1">
        <v>2009.0</v>
      </c>
      <c r="D10" s="2" t="s">
        <v>5</v>
      </c>
      <c r="E10" s="2" t="s">
        <v>23</v>
      </c>
      <c r="F10" s="36">
        <v>72.68087</v>
      </c>
    </row>
    <row r="11">
      <c r="A11" s="39" t="s">
        <v>12</v>
      </c>
      <c r="B11" s="39" t="s">
        <v>405</v>
      </c>
      <c r="C11" s="1">
        <v>2009.0</v>
      </c>
      <c r="D11" s="2" t="s">
        <v>5</v>
      </c>
      <c r="E11" s="2" t="s">
        <v>23</v>
      </c>
      <c r="F11" s="36">
        <v>94.44708</v>
      </c>
    </row>
    <row r="12">
      <c r="A12" s="39" t="s">
        <v>13</v>
      </c>
      <c r="B12" s="39" t="s">
        <v>410</v>
      </c>
      <c r="C12" s="1">
        <v>2009.0</v>
      </c>
      <c r="D12" s="2" t="s">
        <v>5</v>
      </c>
      <c r="E12" s="2" t="s">
        <v>23</v>
      </c>
      <c r="F12" s="36">
        <v>81.7252</v>
      </c>
    </row>
    <row r="13">
      <c r="A13" s="39" t="s">
        <v>14</v>
      </c>
      <c r="B13" s="39" t="s">
        <v>412</v>
      </c>
      <c r="C13" s="1">
        <v>2009.0</v>
      </c>
      <c r="D13" s="2" t="s">
        <v>5</v>
      </c>
      <c r="E13" s="2" t="s">
        <v>23</v>
      </c>
      <c r="F13" s="36">
        <v>77.4581</v>
      </c>
    </row>
    <row r="14">
      <c r="A14" s="39" t="s">
        <v>15</v>
      </c>
      <c r="B14" s="39" t="s">
        <v>411</v>
      </c>
      <c r="C14" s="1">
        <v>2009.0</v>
      </c>
      <c r="D14" s="2" t="s">
        <v>5</v>
      </c>
      <c r="E14" s="2" t="s">
        <v>23</v>
      </c>
      <c r="F14" s="36">
        <v>73.09415</v>
      </c>
    </row>
    <row r="15">
      <c r="A15" s="39" t="s">
        <v>16</v>
      </c>
      <c r="B15" s="39" t="s">
        <v>413</v>
      </c>
      <c r="C15" s="1">
        <v>2009.0</v>
      </c>
      <c r="D15" s="2" t="s">
        <v>5</v>
      </c>
      <c r="E15" s="2" t="s">
        <v>23</v>
      </c>
      <c r="F15" s="36">
        <v>85.83316</v>
      </c>
    </row>
    <row r="16">
      <c r="A16" s="39" t="s">
        <v>17</v>
      </c>
      <c r="B16" s="39" t="s">
        <v>414</v>
      </c>
      <c r="C16" s="1">
        <v>2009.0</v>
      </c>
      <c r="D16" s="2" t="s">
        <v>5</v>
      </c>
      <c r="E16" s="2" t="s">
        <v>23</v>
      </c>
      <c r="F16" s="36">
        <v>75.95352</v>
      </c>
    </row>
    <row r="17">
      <c r="A17" s="39" t="s">
        <v>18</v>
      </c>
      <c r="B17" s="39" t="s">
        <v>415</v>
      </c>
      <c r="C17" s="1">
        <v>2009.0</v>
      </c>
      <c r="D17" s="2" t="s">
        <v>5</v>
      </c>
      <c r="E17" s="2" t="s">
        <v>23</v>
      </c>
      <c r="F17" s="36">
        <v>79.2081</v>
      </c>
    </row>
    <row r="18">
      <c r="A18" s="39" t="s">
        <v>19</v>
      </c>
      <c r="B18" s="39" t="s">
        <v>416</v>
      </c>
      <c r="C18" s="1">
        <v>2009.0</v>
      </c>
      <c r="D18" s="2" t="s">
        <v>5</v>
      </c>
      <c r="E18" s="2" t="s">
        <v>23</v>
      </c>
      <c r="F18" s="36">
        <v>72.22895</v>
      </c>
    </row>
    <row r="19">
      <c r="A19" s="39" t="s">
        <v>20</v>
      </c>
      <c r="B19" s="39" t="s">
        <v>417</v>
      </c>
      <c r="C19" s="1">
        <v>2009.0</v>
      </c>
      <c r="D19" s="2" t="s">
        <v>5</v>
      </c>
      <c r="E19" s="2" t="s">
        <v>23</v>
      </c>
      <c r="F19" s="36">
        <v>84.67659</v>
      </c>
    </row>
    <row r="20">
      <c r="A20" s="39" t="s">
        <v>21</v>
      </c>
      <c r="B20" s="39" t="s">
        <v>419</v>
      </c>
      <c r="C20" s="1">
        <v>2009.0</v>
      </c>
      <c r="D20" s="2" t="s">
        <v>5</v>
      </c>
      <c r="E20" s="2" t="s">
        <v>23</v>
      </c>
      <c r="F20" s="36">
        <v>84.03402</v>
      </c>
    </row>
    <row r="21">
      <c r="A21" s="39" t="s">
        <v>22</v>
      </c>
      <c r="B21" s="39" t="s">
        <v>420</v>
      </c>
      <c r="C21" s="1">
        <v>2009.0</v>
      </c>
      <c r="D21" s="2" t="s">
        <v>5</v>
      </c>
      <c r="E21" s="2" t="s">
        <v>23</v>
      </c>
      <c r="F21" s="36">
        <v>82.7824</v>
      </c>
    </row>
    <row r="22">
      <c r="A22" s="39" t="s">
        <v>23</v>
      </c>
      <c r="B22" s="39" t="s">
        <v>421</v>
      </c>
      <c r="C22" s="1">
        <v>2009.0</v>
      </c>
      <c r="D22" s="2" t="s">
        <v>5</v>
      </c>
      <c r="E22" s="2" t="s">
        <v>23</v>
      </c>
      <c r="F22" s="36">
        <v>74.02439</v>
      </c>
    </row>
    <row r="23">
      <c r="A23" s="39" t="s">
        <v>24</v>
      </c>
      <c r="B23" s="39" t="s">
        <v>422</v>
      </c>
      <c r="C23" s="1">
        <v>2009.0</v>
      </c>
      <c r="D23" s="2" t="s">
        <v>5</v>
      </c>
      <c r="E23" s="2" t="s">
        <v>23</v>
      </c>
      <c r="F23" s="36">
        <v>76.94039</v>
      </c>
    </row>
    <row r="24">
      <c r="A24" s="39" t="s">
        <v>25</v>
      </c>
      <c r="B24" s="39" t="s">
        <v>423</v>
      </c>
      <c r="C24" s="1">
        <v>2009.0</v>
      </c>
      <c r="D24" s="2" t="s">
        <v>5</v>
      </c>
      <c r="E24" s="2" t="s">
        <v>23</v>
      </c>
      <c r="F24" s="36">
        <v>82.61031</v>
      </c>
    </row>
    <row r="25">
      <c r="A25" s="39" t="s">
        <v>26</v>
      </c>
      <c r="B25" s="39" t="s">
        <v>424</v>
      </c>
      <c r="C25" s="1">
        <v>2009.0</v>
      </c>
      <c r="D25" s="2" t="s">
        <v>5</v>
      </c>
      <c r="E25" s="2" t="s">
        <v>23</v>
      </c>
      <c r="F25" s="36">
        <v>78.8077</v>
      </c>
    </row>
    <row r="26">
      <c r="A26" s="39" t="s">
        <v>27</v>
      </c>
      <c r="B26" s="39" t="s">
        <v>426</v>
      </c>
      <c r="C26" s="1">
        <v>2009.0</v>
      </c>
      <c r="D26" s="2" t="s">
        <v>5</v>
      </c>
      <c r="E26" s="2" t="s">
        <v>23</v>
      </c>
      <c r="F26" s="36">
        <v>84.7006</v>
      </c>
    </row>
    <row r="27">
      <c r="A27" s="39" t="s">
        <v>28</v>
      </c>
      <c r="B27" s="39" t="s">
        <v>425</v>
      </c>
      <c r="C27" s="1">
        <v>2009.0</v>
      </c>
      <c r="D27" s="2" t="s">
        <v>5</v>
      </c>
      <c r="E27" s="2" t="s">
        <v>23</v>
      </c>
      <c r="F27" s="36">
        <v>84.7035</v>
      </c>
    </row>
    <row r="28">
      <c r="A28" s="39" t="s">
        <v>29</v>
      </c>
      <c r="B28" s="39" t="s">
        <v>427</v>
      </c>
      <c r="C28" s="1">
        <v>2009.0</v>
      </c>
      <c r="D28" s="2" t="s">
        <v>5</v>
      </c>
      <c r="E28" s="2" t="s">
        <v>23</v>
      </c>
      <c r="F28" s="36">
        <v>84.12404</v>
      </c>
    </row>
    <row r="29">
      <c r="A29" s="39" t="s">
        <v>30</v>
      </c>
      <c r="B29" s="39" t="s">
        <v>428</v>
      </c>
      <c r="C29" s="1">
        <v>2009.0</v>
      </c>
      <c r="D29" s="2" t="s">
        <v>5</v>
      </c>
      <c r="E29" s="2" t="s">
        <v>23</v>
      </c>
      <c r="F29" s="36">
        <v>83.00048</v>
      </c>
    </row>
    <row r="30">
      <c r="A30" s="39" t="s">
        <v>31</v>
      </c>
      <c r="B30" s="39" t="s">
        <v>429</v>
      </c>
      <c r="C30" s="1">
        <v>2009.0</v>
      </c>
      <c r="D30" s="2" t="s">
        <v>5</v>
      </c>
      <c r="E30" s="2" t="s">
        <v>23</v>
      </c>
      <c r="F30" s="36">
        <v>80.76722</v>
      </c>
    </row>
    <row r="31">
      <c r="A31" s="39" t="s">
        <v>32</v>
      </c>
      <c r="B31" s="39" t="s">
        <v>430</v>
      </c>
      <c r="C31" s="1">
        <v>2009.0</v>
      </c>
      <c r="D31" s="2" t="s">
        <v>5</v>
      </c>
      <c r="E31" s="2" t="s">
        <v>23</v>
      </c>
      <c r="F31" s="36">
        <v>89.62598</v>
      </c>
    </row>
    <row r="32">
      <c r="A32" s="39" t="s">
        <v>33</v>
      </c>
      <c r="B32" s="39" t="s">
        <v>431</v>
      </c>
      <c r="C32" s="1">
        <v>2009.0</v>
      </c>
      <c r="D32" s="2" t="s">
        <v>5</v>
      </c>
      <c r="E32" s="2" t="s">
        <v>23</v>
      </c>
      <c r="F32" s="36">
        <v>75.48625</v>
      </c>
    </row>
    <row r="33">
      <c r="A33" s="39" t="s">
        <v>34</v>
      </c>
      <c r="B33" s="39" t="s">
        <v>432</v>
      </c>
      <c r="C33" s="1">
        <v>2009.0</v>
      </c>
      <c r="D33" s="2" t="s">
        <v>5</v>
      </c>
      <c r="E33" s="2" t="s">
        <v>23</v>
      </c>
      <c r="F33" s="36">
        <v>72.73515</v>
      </c>
    </row>
    <row r="34">
      <c r="A34" s="39" t="s">
        <v>35</v>
      </c>
      <c r="B34" s="39" t="s">
        <v>433</v>
      </c>
      <c r="C34" s="1">
        <v>2009.0</v>
      </c>
      <c r="D34" s="2" t="s">
        <v>5</v>
      </c>
      <c r="E34" s="2" t="s">
        <v>23</v>
      </c>
      <c r="F34" s="36">
        <v>83.65038</v>
      </c>
    </row>
    <row r="35">
      <c r="A35" s="40" t="s">
        <v>3</v>
      </c>
      <c r="B35" s="39" t="s">
        <v>418</v>
      </c>
      <c r="C35" s="1">
        <v>2010.0</v>
      </c>
      <c r="D35" s="2" t="s">
        <v>5</v>
      </c>
      <c r="E35" s="2" t="s">
        <v>23</v>
      </c>
      <c r="F35" s="36">
        <v>79.5948</v>
      </c>
    </row>
    <row r="36">
      <c r="A36" s="40" t="s">
        <v>4</v>
      </c>
      <c r="B36" s="39" t="s">
        <v>401</v>
      </c>
      <c r="C36" s="1">
        <v>2010.0</v>
      </c>
      <c r="D36" s="2" t="s">
        <v>5</v>
      </c>
      <c r="E36" s="2" t="s">
        <v>23</v>
      </c>
      <c r="F36" s="36">
        <v>79.54194</v>
      </c>
    </row>
    <row r="37">
      <c r="A37" s="39" t="s">
        <v>5</v>
      </c>
      <c r="B37" s="39" t="s">
        <v>402</v>
      </c>
      <c r="C37" s="1">
        <v>2010.0</v>
      </c>
      <c r="D37" s="2" t="s">
        <v>5</v>
      </c>
      <c r="E37" s="2" t="s">
        <v>23</v>
      </c>
      <c r="F37" s="36">
        <v>82.70601</v>
      </c>
    </row>
    <row r="38">
      <c r="A38" s="39" t="s">
        <v>6</v>
      </c>
      <c r="B38" s="39" t="s">
        <v>403</v>
      </c>
      <c r="C38" s="1">
        <v>2010.0</v>
      </c>
      <c r="D38" s="2" t="s">
        <v>5</v>
      </c>
      <c r="E38" s="2" t="s">
        <v>23</v>
      </c>
      <c r="F38" s="36">
        <v>81.62008</v>
      </c>
    </row>
    <row r="39">
      <c r="A39" s="39" t="s">
        <v>7</v>
      </c>
      <c r="B39" s="39" t="s">
        <v>404</v>
      </c>
      <c r="C39" s="1">
        <v>2010.0</v>
      </c>
      <c r="D39" s="2" t="s">
        <v>5</v>
      </c>
      <c r="E39" s="2" t="s">
        <v>23</v>
      </c>
      <c r="F39" s="36">
        <v>74.36274</v>
      </c>
    </row>
    <row r="40">
      <c r="A40" s="39" t="s">
        <v>8</v>
      </c>
      <c r="B40" s="39" t="s">
        <v>408</v>
      </c>
      <c r="C40" s="1">
        <v>2010.0</v>
      </c>
      <c r="D40" s="2" t="s">
        <v>5</v>
      </c>
      <c r="E40" s="2" t="s">
        <v>23</v>
      </c>
      <c r="F40" s="36">
        <v>88.51331</v>
      </c>
    </row>
    <row r="41">
      <c r="A41" s="39" t="s">
        <v>9</v>
      </c>
      <c r="B41" s="39" t="s">
        <v>409</v>
      </c>
      <c r="C41" s="1">
        <v>2010.0</v>
      </c>
      <c r="D41" s="2" t="s">
        <v>5</v>
      </c>
      <c r="E41" s="2" t="s">
        <v>23</v>
      </c>
      <c r="F41" s="36">
        <v>77.25416</v>
      </c>
    </row>
    <row r="42">
      <c r="A42" s="39" t="s">
        <v>10</v>
      </c>
      <c r="B42" s="39" t="s">
        <v>407</v>
      </c>
      <c r="C42" s="1">
        <v>2010.0</v>
      </c>
      <c r="D42" s="2" t="s">
        <v>5</v>
      </c>
      <c r="E42" s="2" t="s">
        <v>23</v>
      </c>
      <c r="F42" s="36">
        <v>69.20131</v>
      </c>
    </row>
    <row r="43">
      <c r="A43" s="39" t="s">
        <v>11</v>
      </c>
      <c r="B43" s="39" t="s">
        <v>406</v>
      </c>
      <c r="C43" s="1">
        <v>2010.0</v>
      </c>
      <c r="D43" s="2" t="s">
        <v>5</v>
      </c>
      <c r="E43" s="2" t="s">
        <v>23</v>
      </c>
      <c r="F43" s="36">
        <v>73.08941</v>
      </c>
    </row>
    <row r="44">
      <c r="A44" s="39" t="s">
        <v>12</v>
      </c>
      <c r="B44" s="39" t="s">
        <v>405</v>
      </c>
      <c r="C44" s="1">
        <v>2010.0</v>
      </c>
      <c r="D44" s="2" t="s">
        <v>5</v>
      </c>
      <c r="E44" s="2" t="s">
        <v>23</v>
      </c>
      <c r="F44" s="36">
        <v>94.96325</v>
      </c>
    </row>
    <row r="45">
      <c r="A45" s="39" t="s">
        <v>13</v>
      </c>
      <c r="B45" s="39" t="s">
        <v>410</v>
      </c>
      <c r="C45" s="1">
        <v>2010.0</v>
      </c>
      <c r="D45" s="2" t="s">
        <v>5</v>
      </c>
      <c r="E45" s="2" t="s">
        <v>23</v>
      </c>
      <c r="F45" s="36">
        <v>81.51219</v>
      </c>
    </row>
    <row r="46">
      <c r="A46" s="39" t="s">
        <v>14</v>
      </c>
      <c r="B46" s="39" t="s">
        <v>412</v>
      </c>
      <c r="C46" s="1">
        <v>2010.0</v>
      </c>
      <c r="D46" s="2" t="s">
        <v>5</v>
      </c>
      <c r="E46" s="2" t="s">
        <v>23</v>
      </c>
      <c r="F46" s="36">
        <v>78.34986</v>
      </c>
    </row>
    <row r="47">
      <c r="A47" s="39" t="s">
        <v>15</v>
      </c>
      <c r="B47" s="39" t="s">
        <v>411</v>
      </c>
      <c r="C47" s="1">
        <v>2010.0</v>
      </c>
      <c r="D47" s="2" t="s">
        <v>5</v>
      </c>
      <c r="E47" s="2" t="s">
        <v>23</v>
      </c>
      <c r="F47" s="36">
        <v>73.11454</v>
      </c>
    </row>
    <row r="48">
      <c r="A48" s="39" t="s">
        <v>16</v>
      </c>
      <c r="B48" s="39" t="s">
        <v>413</v>
      </c>
      <c r="C48" s="1">
        <v>2010.0</v>
      </c>
      <c r="D48" s="2" t="s">
        <v>5</v>
      </c>
      <c r="E48" s="2" t="s">
        <v>23</v>
      </c>
      <c r="F48" s="36">
        <v>83.2398</v>
      </c>
    </row>
    <row r="49">
      <c r="A49" s="39" t="s">
        <v>17</v>
      </c>
      <c r="B49" s="39" t="s">
        <v>414</v>
      </c>
      <c r="C49" s="1">
        <v>2010.0</v>
      </c>
      <c r="D49" s="2" t="s">
        <v>5</v>
      </c>
      <c r="E49" s="2" t="s">
        <v>23</v>
      </c>
      <c r="F49" s="36">
        <v>76.50649</v>
      </c>
    </row>
    <row r="50">
      <c r="A50" s="39" t="s">
        <v>18</v>
      </c>
      <c r="B50" s="39" t="s">
        <v>415</v>
      </c>
      <c r="C50" s="1">
        <v>2010.0</v>
      </c>
      <c r="D50" s="2" t="s">
        <v>5</v>
      </c>
      <c r="E50" s="2" t="s">
        <v>23</v>
      </c>
      <c r="F50" s="36">
        <v>78.34017</v>
      </c>
    </row>
    <row r="51">
      <c r="A51" s="39" t="s">
        <v>19</v>
      </c>
      <c r="B51" s="39" t="s">
        <v>416</v>
      </c>
      <c r="C51" s="1">
        <v>2010.0</v>
      </c>
      <c r="D51" s="2" t="s">
        <v>5</v>
      </c>
      <c r="E51" s="2" t="s">
        <v>23</v>
      </c>
      <c r="F51" s="36">
        <v>71.49571</v>
      </c>
    </row>
    <row r="52">
      <c r="A52" s="39" t="s">
        <v>20</v>
      </c>
      <c r="B52" s="39" t="s">
        <v>417</v>
      </c>
      <c r="C52" s="1">
        <v>2010.0</v>
      </c>
      <c r="D52" s="2" t="s">
        <v>5</v>
      </c>
      <c r="E52" s="2" t="s">
        <v>23</v>
      </c>
      <c r="F52" s="36">
        <v>84.55764</v>
      </c>
    </row>
    <row r="53">
      <c r="A53" s="39" t="s">
        <v>21</v>
      </c>
      <c r="B53" s="39" t="s">
        <v>419</v>
      </c>
      <c r="C53" s="1">
        <v>2010.0</v>
      </c>
      <c r="D53" s="2" t="s">
        <v>5</v>
      </c>
      <c r="E53" s="2" t="s">
        <v>23</v>
      </c>
      <c r="F53" s="36">
        <v>83.28157</v>
      </c>
    </row>
    <row r="54">
      <c r="A54" s="39" t="s">
        <v>22</v>
      </c>
      <c r="B54" s="39" t="s">
        <v>420</v>
      </c>
      <c r="C54" s="1">
        <v>2010.0</v>
      </c>
      <c r="D54" s="2" t="s">
        <v>5</v>
      </c>
      <c r="E54" s="2" t="s">
        <v>23</v>
      </c>
      <c r="F54" s="36">
        <v>84.98965</v>
      </c>
    </row>
    <row r="55">
      <c r="A55" s="39" t="s">
        <v>23</v>
      </c>
      <c r="B55" s="39" t="s">
        <v>421</v>
      </c>
      <c r="C55" s="1">
        <v>2010.0</v>
      </c>
      <c r="D55" s="2" t="s">
        <v>5</v>
      </c>
      <c r="E55" s="2" t="s">
        <v>23</v>
      </c>
      <c r="F55" s="36">
        <v>73.91175</v>
      </c>
    </row>
    <row r="56">
      <c r="A56" s="39" t="s">
        <v>24</v>
      </c>
      <c r="B56" s="39" t="s">
        <v>422</v>
      </c>
      <c r="C56" s="1">
        <v>2010.0</v>
      </c>
      <c r="D56" s="2" t="s">
        <v>5</v>
      </c>
      <c r="E56" s="2" t="s">
        <v>23</v>
      </c>
      <c r="F56" s="36">
        <v>76.90839</v>
      </c>
    </row>
    <row r="57">
      <c r="A57" s="39" t="s">
        <v>25</v>
      </c>
      <c r="B57" s="39" t="s">
        <v>423</v>
      </c>
      <c r="C57" s="1">
        <v>2010.0</v>
      </c>
      <c r="D57" s="2" t="s">
        <v>5</v>
      </c>
      <c r="E57" s="2" t="s">
        <v>23</v>
      </c>
      <c r="F57" s="36">
        <v>82.38043</v>
      </c>
    </row>
    <row r="58">
      <c r="A58" s="39" t="s">
        <v>26</v>
      </c>
      <c r="B58" s="39" t="s">
        <v>424</v>
      </c>
      <c r="C58" s="1">
        <v>2010.0</v>
      </c>
      <c r="D58" s="2" t="s">
        <v>5</v>
      </c>
      <c r="E58" s="2" t="s">
        <v>23</v>
      </c>
      <c r="F58" s="36">
        <v>78.98481</v>
      </c>
    </row>
    <row r="59">
      <c r="A59" s="39" t="s">
        <v>27</v>
      </c>
      <c r="B59" s="39" t="s">
        <v>426</v>
      </c>
      <c r="C59" s="1">
        <v>2010.0</v>
      </c>
      <c r="D59" s="2" t="s">
        <v>5</v>
      </c>
      <c r="E59" s="2" t="s">
        <v>23</v>
      </c>
      <c r="F59" s="36">
        <v>83.98563</v>
      </c>
    </row>
    <row r="60">
      <c r="A60" s="39" t="s">
        <v>28</v>
      </c>
      <c r="B60" s="39" t="s">
        <v>425</v>
      </c>
      <c r="C60" s="1">
        <v>2010.0</v>
      </c>
      <c r="D60" s="2" t="s">
        <v>5</v>
      </c>
      <c r="E60" s="2" t="s">
        <v>23</v>
      </c>
      <c r="F60" s="36">
        <v>85.88617</v>
      </c>
    </row>
    <row r="61">
      <c r="A61" s="39" t="s">
        <v>29</v>
      </c>
      <c r="B61" s="39" t="s">
        <v>427</v>
      </c>
      <c r="C61" s="1">
        <v>2010.0</v>
      </c>
      <c r="D61" s="2" t="s">
        <v>5</v>
      </c>
      <c r="E61" s="2" t="s">
        <v>23</v>
      </c>
      <c r="F61" s="36">
        <v>85.45691</v>
      </c>
    </row>
    <row r="62">
      <c r="A62" s="39" t="s">
        <v>30</v>
      </c>
      <c r="B62" s="39" t="s">
        <v>428</v>
      </c>
      <c r="C62" s="1">
        <v>2010.0</v>
      </c>
      <c r="D62" s="2" t="s">
        <v>5</v>
      </c>
      <c r="E62" s="2" t="s">
        <v>23</v>
      </c>
      <c r="F62" s="36">
        <v>81.95938</v>
      </c>
    </row>
    <row r="63">
      <c r="A63" s="39" t="s">
        <v>31</v>
      </c>
      <c r="B63" s="39" t="s">
        <v>429</v>
      </c>
      <c r="C63" s="1">
        <v>2010.0</v>
      </c>
      <c r="D63" s="2" t="s">
        <v>5</v>
      </c>
      <c r="E63" s="2" t="s">
        <v>23</v>
      </c>
      <c r="F63" s="36">
        <v>80.27493</v>
      </c>
    </row>
    <row r="64">
      <c r="A64" s="39" t="s">
        <v>32</v>
      </c>
      <c r="B64" s="39" t="s">
        <v>430</v>
      </c>
      <c r="C64" s="1">
        <v>2010.0</v>
      </c>
      <c r="D64" s="2" t="s">
        <v>5</v>
      </c>
      <c r="E64" s="2" t="s">
        <v>23</v>
      </c>
      <c r="F64" s="36">
        <v>89.58882</v>
      </c>
    </row>
    <row r="65">
      <c r="A65" s="39" t="s">
        <v>33</v>
      </c>
      <c r="B65" s="39" t="s">
        <v>431</v>
      </c>
      <c r="C65" s="1">
        <v>2010.0</v>
      </c>
      <c r="D65" s="2" t="s">
        <v>5</v>
      </c>
      <c r="E65" s="2" t="s">
        <v>23</v>
      </c>
      <c r="F65" s="36">
        <v>76.38303</v>
      </c>
    </row>
    <row r="66">
      <c r="A66" s="39" t="s">
        <v>34</v>
      </c>
      <c r="B66" s="39" t="s">
        <v>432</v>
      </c>
      <c r="C66" s="1">
        <v>2010.0</v>
      </c>
      <c r="D66" s="2" t="s">
        <v>5</v>
      </c>
      <c r="E66" s="2" t="s">
        <v>23</v>
      </c>
      <c r="F66" s="36">
        <v>73.0737</v>
      </c>
    </row>
    <row r="67">
      <c r="A67" s="39" t="s">
        <v>35</v>
      </c>
      <c r="B67" s="39" t="s">
        <v>433</v>
      </c>
      <c r="C67" s="1">
        <v>2010.0</v>
      </c>
      <c r="D67" s="2" t="s">
        <v>5</v>
      </c>
      <c r="E67" s="2" t="s">
        <v>23</v>
      </c>
      <c r="F67" s="36">
        <v>84.46734</v>
      </c>
    </row>
    <row r="68">
      <c r="A68" s="40" t="s">
        <v>3</v>
      </c>
      <c r="B68" s="39" t="s">
        <v>418</v>
      </c>
      <c r="C68" s="1">
        <v>2011.0</v>
      </c>
      <c r="D68" s="2" t="s">
        <v>5</v>
      </c>
      <c r="E68" s="2" t="s">
        <v>23</v>
      </c>
      <c r="F68" s="36">
        <v>80.28751</v>
      </c>
    </row>
    <row r="69">
      <c r="A69" s="40" t="s">
        <v>4</v>
      </c>
      <c r="B69" s="39" t="s">
        <v>401</v>
      </c>
      <c r="C69" s="1">
        <v>2011.0</v>
      </c>
      <c r="D69" s="2" t="s">
        <v>5</v>
      </c>
      <c r="E69" s="2" t="s">
        <v>23</v>
      </c>
      <c r="F69" s="36">
        <v>79.65843</v>
      </c>
    </row>
    <row r="70">
      <c r="A70" s="39" t="s">
        <v>5</v>
      </c>
      <c r="B70" s="39" t="s">
        <v>402</v>
      </c>
      <c r="C70" s="1">
        <v>2011.0</v>
      </c>
      <c r="D70" s="2" t="s">
        <v>5</v>
      </c>
      <c r="E70" s="2" t="s">
        <v>23</v>
      </c>
      <c r="F70" s="36">
        <v>84.0571</v>
      </c>
    </row>
    <row r="71">
      <c r="A71" s="39" t="s">
        <v>6</v>
      </c>
      <c r="B71" s="39" t="s">
        <v>403</v>
      </c>
      <c r="C71" s="1">
        <v>2011.0</v>
      </c>
      <c r="D71" s="2" t="s">
        <v>5</v>
      </c>
      <c r="E71" s="2" t="s">
        <v>23</v>
      </c>
      <c r="F71" s="36">
        <v>82.25453</v>
      </c>
    </row>
    <row r="72">
      <c r="A72" s="39" t="s">
        <v>7</v>
      </c>
      <c r="B72" s="39" t="s">
        <v>404</v>
      </c>
      <c r="C72" s="1">
        <v>2011.0</v>
      </c>
      <c r="D72" s="2" t="s">
        <v>5</v>
      </c>
      <c r="E72" s="2" t="s">
        <v>23</v>
      </c>
      <c r="F72" s="36">
        <v>75.68021</v>
      </c>
    </row>
    <row r="73">
      <c r="A73" s="39" t="s">
        <v>8</v>
      </c>
      <c r="B73" s="39" t="s">
        <v>408</v>
      </c>
      <c r="C73" s="1">
        <v>2011.0</v>
      </c>
      <c r="D73" s="2" t="s">
        <v>5</v>
      </c>
      <c r="E73" s="2" t="s">
        <v>23</v>
      </c>
      <c r="F73" s="36">
        <v>88.0635</v>
      </c>
    </row>
    <row r="74">
      <c r="A74" s="39" t="s">
        <v>9</v>
      </c>
      <c r="B74" s="39" t="s">
        <v>409</v>
      </c>
      <c r="C74" s="1">
        <v>2011.0</v>
      </c>
      <c r="D74" s="2" t="s">
        <v>5</v>
      </c>
      <c r="E74" s="2" t="s">
        <v>23</v>
      </c>
      <c r="F74" s="36">
        <v>76.58921</v>
      </c>
    </row>
    <row r="75">
      <c r="A75" s="39" t="s">
        <v>10</v>
      </c>
      <c r="B75" s="39" t="s">
        <v>407</v>
      </c>
      <c r="C75" s="1">
        <v>2011.0</v>
      </c>
      <c r="D75" s="2" t="s">
        <v>5</v>
      </c>
      <c r="E75" s="2" t="s">
        <v>23</v>
      </c>
      <c r="F75" s="36">
        <v>70.55781</v>
      </c>
    </row>
    <row r="76">
      <c r="A76" s="39" t="s">
        <v>11</v>
      </c>
      <c r="B76" s="39" t="s">
        <v>406</v>
      </c>
      <c r="C76" s="1">
        <v>2011.0</v>
      </c>
      <c r="D76" s="2" t="s">
        <v>5</v>
      </c>
      <c r="E76" s="2" t="s">
        <v>23</v>
      </c>
      <c r="F76" s="36">
        <v>75.14347</v>
      </c>
    </row>
    <row r="77">
      <c r="A77" s="39" t="s">
        <v>12</v>
      </c>
      <c r="B77" s="39" t="s">
        <v>405</v>
      </c>
      <c r="C77" s="1">
        <v>2011.0</v>
      </c>
      <c r="D77" s="2" t="s">
        <v>5</v>
      </c>
      <c r="E77" s="2" t="s">
        <v>23</v>
      </c>
      <c r="F77" s="36">
        <v>95.53718</v>
      </c>
    </row>
    <row r="78">
      <c r="A78" s="39" t="s">
        <v>13</v>
      </c>
      <c r="B78" s="39" t="s">
        <v>410</v>
      </c>
      <c r="C78" s="1">
        <v>2011.0</v>
      </c>
      <c r="D78" s="2" t="s">
        <v>5</v>
      </c>
      <c r="E78" s="2" t="s">
        <v>23</v>
      </c>
      <c r="F78" s="36">
        <v>82.88337</v>
      </c>
    </row>
    <row r="79">
      <c r="A79" s="39" t="s">
        <v>14</v>
      </c>
      <c r="B79" s="39" t="s">
        <v>412</v>
      </c>
      <c r="C79" s="1">
        <v>2011.0</v>
      </c>
      <c r="D79" s="2" t="s">
        <v>5</v>
      </c>
      <c r="E79" s="2" t="s">
        <v>23</v>
      </c>
      <c r="F79" s="36">
        <v>82.14679</v>
      </c>
    </row>
    <row r="80">
      <c r="A80" s="39" t="s">
        <v>15</v>
      </c>
      <c r="B80" s="39" t="s">
        <v>411</v>
      </c>
      <c r="C80" s="1">
        <v>2011.0</v>
      </c>
      <c r="D80" s="2" t="s">
        <v>5</v>
      </c>
      <c r="E80" s="2" t="s">
        <v>23</v>
      </c>
      <c r="F80" s="36">
        <v>73.7665</v>
      </c>
    </row>
    <row r="81">
      <c r="A81" s="39" t="s">
        <v>16</v>
      </c>
      <c r="B81" s="39" t="s">
        <v>413</v>
      </c>
      <c r="C81" s="1">
        <v>2011.0</v>
      </c>
      <c r="D81" s="2" t="s">
        <v>5</v>
      </c>
      <c r="E81" s="2" t="s">
        <v>23</v>
      </c>
      <c r="F81" s="36">
        <v>81.53193</v>
      </c>
    </row>
    <row r="82">
      <c r="A82" s="39" t="s">
        <v>17</v>
      </c>
      <c r="B82" s="39" t="s">
        <v>414</v>
      </c>
      <c r="C82" s="1">
        <v>2011.0</v>
      </c>
      <c r="D82" s="2" t="s">
        <v>5</v>
      </c>
      <c r="E82" s="2" t="s">
        <v>23</v>
      </c>
      <c r="F82" s="36">
        <v>77.95541</v>
      </c>
    </row>
    <row r="83">
      <c r="A83" s="39" t="s">
        <v>18</v>
      </c>
      <c r="B83" s="39" t="s">
        <v>415</v>
      </c>
      <c r="C83" s="1">
        <v>2011.0</v>
      </c>
      <c r="D83" s="2" t="s">
        <v>5</v>
      </c>
      <c r="E83" s="2" t="s">
        <v>23</v>
      </c>
      <c r="F83" s="36">
        <v>78.71494</v>
      </c>
    </row>
    <row r="84">
      <c r="A84" s="39" t="s">
        <v>19</v>
      </c>
      <c r="B84" s="39" t="s">
        <v>416</v>
      </c>
      <c r="C84" s="1">
        <v>2011.0</v>
      </c>
      <c r="D84" s="2" t="s">
        <v>5</v>
      </c>
      <c r="E84" s="2" t="s">
        <v>23</v>
      </c>
      <c r="F84" s="36">
        <v>72.72105</v>
      </c>
    </row>
    <row r="85">
      <c r="A85" s="39" t="s">
        <v>20</v>
      </c>
      <c r="B85" s="39" t="s">
        <v>417</v>
      </c>
      <c r="C85" s="1">
        <v>2011.0</v>
      </c>
      <c r="D85" s="2" t="s">
        <v>5</v>
      </c>
      <c r="E85" s="2" t="s">
        <v>23</v>
      </c>
      <c r="F85" s="36">
        <v>84.31069</v>
      </c>
    </row>
    <row r="86">
      <c r="A86" s="39" t="s">
        <v>21</v>
      </c>
      <c r="B86" s="39" t="s">
        <v>419</v>
      </c>
      <c r="C86" s="1">
        <v>2011.0</v>
      </c>
      <c r="D86" s="2" t="s">
        <v>5</v>
      </c>
      <c r="E86" s="2" t="s">
        <v>23</v>
      </c>
      <c r="F86" s="36">
        <v>82.5223</v>
      </c>
    </row>
    <row r="87">
      <c r="A87" s="39" t="s">
        <v>22</v>
      </c>
      <c r="B87" s="39" t="s">
        <v>420</v>
      </c>
      <c r="C87" s="1">
        <v>2011.0</v>
      </c>
      <c r="D87" s="2" t="s">
        <v>5</v>
      </c>
      <c r="E87" s="2" t="s">
        <v>23</v>
      </c>
      <c r="F87" s="36">
        <v>87.57113</v>
      </c>
    </row>
    <row r="88">
      <c r="A88" s="39" t="s">
        <v>23</v>
      </c>
      <c r="B88" s="39" t="s">
        <v>421</v>
      </c>
      <c r="C88" s="1">
        <v>2011.0</v>
      </c>
      <c r="D88" s="2" t="s">
        <v>5</v>
      </c>
      <c r="E88" s="2" t="s">
        <v>23</v>
      </c>
      <c r="F88" s="36">
        <v>73.64734</v>
      </c>
    </row>
    <row r="89">
      <c r="A89" s="39" t="s">
        <v>24</v>
      </c>
      <c r="B89" s="39" t="s">
        <v>422</v>
      </c>
      <c r="C89" s="1">
        <v>2011.0</v>
      </c>
      <c r="D89" s="2" t="s">
        <v>5</v>
      </c>
      <c r="E89" s="2" t="s">
        <v>23</v>
      </c>
      <c r="F89" s="36">
        <v>78.16199</v>
      </c>
    </row>
    <row r="90">
      <c r="A90" s="39" t="s">
        <v>25</v>
      </c>
      <c r="B90" s="39" t="s">
        <v>423</v>
      </c>
      <c r="C90" s="1">
        <v>2011.0</v>
      </c>
      <c r="D90" s="2" t="s">
        <v>5</v>
      </c>
      <c r="E90" s="2" t="s">
        <v>23</v>
      </c>
      <c r="F90" s="36">
        <v>82.39497</v>
      </c>
    </row>
    <row r="91">
      <c r="A91" s="39" t="s">
        <v>26</v>
      </c>
      <c r="B91" s="39" t="s">
        <v>424</v>
      </c>
      <c r="C91" s="1">
        <v>2011.0</v>
      </c>
      <c r="D91" s="2" t="s">
        <v>5</v>
      </c>
      <c r="E91" s="2" t="s">
        <v>23</v>
      </c>
      <c r="F91" s="36">
        <v>78.97035</v>
      </c>
    </row>
    <row r="92">
      <c r="A92" s="39" t="s">
        <v>27</v>
      </c>
      <c r="B92" s="39" t="s">
        <v>426</v>
      </c>
      <c r="C92" s="1">
        <v>2011.0</v>
      </c>
      <c r="D92" s="2" t="s">
        <v>5</v>
      </c>
      <c r="E92" s="2" t="s">
        <v>23</v>
      </c>
      <c r="F92" s="36">
        <v>83.88321</v>
      </c>
    </row>
    <row r="93">
      <c r="A93" s="39" t="s">
        <v>28</v>
      </c>
      <c r="B93" s="39" t="s">
        <v>425</v>
      </c>
      <c r="C93" s="1">
        <v>2011.0</v>
      </c>
      <c r="D93" s="2" t="s">
        <v>5</v>
      </c>
      <c r="E93" s="2" t="s">
        <v>23</v>
      </c>
      <c r="F93" s="36">
        <v>84.04855</v>
      </c>
    </row>
    <row r="94">
      <c r="A94" s="39" t="s">
        <v>29</v>
      </c>
      <c r="B94" s="39" t="s">
        <v>427</v>
      </c>
      <c r="C94" s="1">
        <v>2011.0</v>
      </c>
      <c r="D94" s="2" t="s">
        <v>5</v>
      </c>
      <c r="E94" s="2" t="s">
        <v>23</v>
      </c>
      <c r="F94" s="36">
        <v>87.14709</v>
      </c>
    </row>
    <row r="95">
      <c r="A95" s="39" t="s">
        <v>30</v>
      </c>
      <c r="B95" s="39" t="s">
        <v>428</v>
      </c>
      <c r="C95" s="1">
        <v>2011.0</v>
      </c>
      <c r="D95" s="2" t="s">
        <v>5</v>
      </c>
      <c r="E95" s="2" t="s">
        <v>23</v>
      </c>
      <c r="F95" s="36">
        <v>81.03725</v>
      </c>
    </row>
    <row r="96">
      <c r="A96" s="39" t="s">
        <v>31</v>
      </c>
      <c r="B96" s="39" t="s">
        <v>429</v>
      </c>
      <c r="C96" s="1">
        <v>2011.0</v>
      </c>
      <c r="D96" s="2" t="s">
        <v>5</v>
      </c>
      <c r="E96" s="2" t="s">
        <v>23</v>
      </c>
      <c r="F96" s="36">
        <v>80.26782</v>
      </c>
    </row>
    <row r="97">
      <c r="A97" s="39" t="s">
        <v>32</v>
      </c>
      <c r="B97" s="39" t="s">
        <v>430</v>
      </c>
      <c r="C97" s="1">
        <v>2011.0</v>
      </c>
      <c r="D97" s="2" t="s">
        <v>5</v>
      </c>
      <c r="E97" s="2" t="s">
        <v>23</v>
      </c>
      <c r="F97" s="36">
        <v>89.64082</v>
      </c>
    </row>
    <row r="98">
      <c r="A98" s="39" t="s">
        <v>33</v>
      </c>
      <c r="B98" s="39" t="s">
        <v>431</v>
      </c>
      <c r="C98" s="1">
        <v>2011.0</v>
      </c>
      <c r="D98" s="2" t="s">
        <v>5</v>
      </c>
      <c r="E98" s="2" t="s">
        <v>23</v>
      </c>
      <c r="F98" s="36">
        <v>76.56339</v>
      </c>
    </row>
    <row r="99">
      <c r="A99" s="39" t="s">
        <v>34</v>
      </c>
      <c r="B99" s="39" t="s">
        <v>432</v>
      </c>
      <c r="C99" s="1">
        <v>2011.0</v>
      </c>
      <c r="D99" s="2" t="s">
        <v>5</v>
      </c>
      <c r="E99" s="2" t="s">
        <v>23</v>
      </c>
      <c r="F99" s="36">
        <v>72.83411</v>
      </c>
    </row>
    <row r="100">
      <c r="A100" s="39" t="s">
        <v>35</v>
      </c>
      <c r="B100" s="39" t="s">
        <v>433</v>
      </c>
      <c r="C100" s="1">
        <v>2011.0</v>
      </c>
      <c r="D100" s="2" t="s">
        <v>5</v>
      </c>
      <c r="E100" s="2" t="s">
        <v>23</v>
      </c>
      <c r="F100" s="36">
        <v>82.81156</v>
      </c>
    </row>
    <row r="101">
      <c r="A101" s="40" t="s">
        <v>3</v>
      </c>
      <c r="B101" s="39" t="s">
        <v>418</v>
      </c>
      <c r="C101" s="1">
        <v>2012.0</v>
      </c>
      <c r="D101" s="2" t="s">
        <v>5</v>
      </c>
      <c r="E101" s="2" t="s">
        <v>23</v>
      </c>
      <c r="F101" s="36">
        <v>81.31569</v>
      </c>
    </row>
    <row r="102">
      <c r="A102" s="40" t="s">
        <v>4</v>
      </c>
      <c r="B102" s="39" t="s">
        <v>401</v>
      </c>
      <c r="C102" s="1">
        <v>2012.0</v>
      </c>
      <c r="D102" s="2" t="s">
        <v>5</v>
      </c>
      <c r="E102" s="2" t="s">
        <v>23</v>
      </c>
      <c r="F102" s="36">
        <v>80.93202</v>
      </c>
    </row>
    <row r="103">
      <c r="A103" s="39" t="s">
        <v>5</v>
      </c>
      <c r="B103" s="39" t="s">
        <v>402</v>
      </c>
      <c r="C103" s="1">
        <v>2012.0</v>
      </c>
      <c r="D103" s="2" t="s">
        <v>5</v>
      </c>
      <c r="E103" s="2" t="s">
        <v>23</v>
      </c>
      <c r="F103" s="36">
        <v>87.17176</v>
      </c>
    </row>
    <row r="104">
      <c r="A104" s="39" t="s">
        <v>6</v>
      </c>
      <c r="B104" s="39" t="s">
        <v>403</v>
      </c>
      <c r="C104" s="1">
        <v>2012.0</v>
      </c>
      <c r="D104" s="2" t="s">
        <v>5</v>
      </c>
      <c r="E104" s="2" t="s">
        <v>23</v>
      </c>
      <c r="F104" s="36">
        <v>84.2676</v>
      </c>
    </row>
    <row r="105">
      <c r="A105" s="39" t="s">
        <v>7</v>
      </c>
      <c r="B105" s="39" t="s">
        <v>404</v>
      </c>
      <c r="C105" s="1">
        <v>2012.0</v>
      </c>
      <c r="D105" s="2" t="s">
        <v>5</v>
      </c>
      <c r="E105" s="2" t="s">
        <v>23</v>
      </c>
      <c r="F105" s="36">
        <v>75.69672</v>
      </c>
    </row>
    <row r="106">
      <c r="A106" s="39" t="s">
        <v>8</v>
      </c>
      <c r="B106" s="39" t="s">
        <v>408</v>
      </c>
      <c r="C106" s="1">
        <v>2012.0</v>
      </c>
      <c r="D106" s="2" t="s">
        <v>5</v>
      </c>
      <c r="E106" s="2" t="s">
        <v>23</v>
      </c>
      <c r="F106" s="36">
        <v>87.24293</v>
      </c>
    </row>
    <row r="107">
      <c r="A107" s="39" t="s">
        <v>9</v>
      </c>
      <c r="B107" s="39" t="s">
        <v>409</v>
      </c>
      <c r="C107" s="1">
        <v>2012.0</v>
      </c>
      <c r="D107" s="2" t="s">
        <v>5</v>
      </c>
      <c r="E107" s="2" t="s">
        <v>23</v>
      </c>
      <c r="F107" s="36">
        <v>77.1787</v>
      </c>
    </row>
    <row r="108">
      <c r="A108" s="39" t="s">
        <v>10</v>
      </c>
      <c r="B108" s="39" t="s">
        <v>407</v>
      </c>
      <c r="C108" s="1">
        <v>2012.0</v>
      </c>
      <c r="D108" s="2" t="s">
        <v>5</v>
      </c>
      <c r="E108" s="2" t="s">
        <v>23</v>
      </c>
      <c r="F108" s="36">
        <v>69.49697</v>
      </c>
    </row>
    <row r="109">
      <c r="A109" s="39" t="s">
        <v>11</v>
      </c>
      <c r="B109" s="39" t="s">
        <v>406</v>
      </c>
      <c r="C109" s="1">
        <v>2012.0</v>
      </c>
      <c r="D109" s="2" t="s">
        <v>5</v>
      </c>
      <c r="E109" s="2" t="s">
        <v>23</v>
      </c>
      <c r="F109" s="36">
        <v>77.7725</v>
      </c>
    </row>
    <row r="110">
      <c r="A110" s="39" t="s">
        <v>12</v>
      </c>
      <c r="B110" s="39" t="s">
        <v>405</v>
      </c>
      <c r="C110" s="1">
        <v>2012.0</v>
      </c>
      <c r="D110" s="2" t="s">
        <v>5</v>
      </c>
      <c r="E110" s="2" t="s">
        <v>23</v>
      </c>
      <c r="F110" s="36">
        <v>96.93357</v>
      </c>
    </row>
    <row r="111">
      <c r="A111" s="39" t="s">
        <v>13</v>
      </c>
      <c r="B111" s="39" t="s">
        <v>410</v>
      </c>
      <c r="C111" s="1">
        <v>2012.0</v>
      </c>
      <c r="D111" s="2" t="s">
        <v>5</v>
      </c>
      <c r="E111" s="2" t="s">
        <v>23</v>
      </c>
      <c r="F111" s="36">
        <v>84.31576</v>
      </c>
    </row>
    <row r="112">
      <c r="A112" s="39" t="s">
        <v>14</v>
      </c>
      <c r="B112" s="39" t="s">
        <v>412</v>
      </c>
      <c r="C112" s="1">
        <v>2012.0</v>
      </c>
      <c r="D112" s="2" t="s">
        <v>5</v>
      </c>
      <c r="E112" s="2" t="s">
        <v>23</v>
      </c>
      <c r="F112" s="36">
        <v>84.9673</v>
      </c>
    </row>
    <row r="113">
      <c r="A113" s="39" t="s">
        <v>15</v>
      </c>
      <c r="B113" s="39" t="s">
        <v>411</v>
      </c>
      <c r="C113" s="1">
        <v>2012.0</v>
      </c>
      <c r="D113" s="2" t="s">
        <v>5</v>
      </c>
      <c r="E113" s="2" t="s">
        <v>23</v>
      </c>
      <c r="F113" s="36">
        <v>74.4919</v>
      </c>
    </row>
    <row r="114">
      <c r="A114" s="39" t="s">
        <v>16</v>
      </c>
      <c r="B114" s="39" t="s">
        <v>413</v>
      </c>
      <c r="C114" s="1">
        <v>2012.0</v>
      </c>
      <c r="D114" s="2" t="s">
        <v>5</v>
      </c>
      <c r="E114" s="2" t="s">
        <v>23</v>
      </c>
      <c r="F114" s="36">
        <v>82.10499</v>
      </c>
    </row>
    <row r="115">
      <c r="A115" s="39" t="s">
        <v>17</v>
      </c>
      <c r="B115" s="39" t="s">
        <v>414</v>
      </c>
      <c r="C115" s="1">
        <v>2012.0</v>
      </c>
      <c r="D115" s="2" t="s">
        <v>5</v>
      </c>
      <c r="E115" s="2" t="s">
        <v>23</v>
      </c>
      <c r="F115" s="36">
        <v>79.97157</v>
      </c>
    </row>
    <row r="116">
      <c r="A116" s="39" t="s">
        <v>18</v>
      </c>
      <c r="B116" s="39" t="s">
        <v>415</v>
      </c>
      <c r="C116" s="1">
        <v>2012.0</v>
      </c>
      <c r="D116" s="2" t="s">
        <v>5</v>
      </c>
      <c r="E116" s="2" t="s">
        <v>23</v>
      </c>
      <c r="F116" s="36">
        <v>80.46758</v>
      </c>
    </row>
    <row r="117">
      <c r="A117" s="39" t="s">
        <v>19</v>
      </c>
      <c r="B117" s="39" t="s">
        <v>416</v>
      </c>
      <c r="C117" s="1">
        <v>2012.0</v>
      </c>
      <c r="D117" s="2" t="s">
        <v>5</v>
      </c>
      <c r="E117" s="2" t="s">
        <v>23</v>
      </c>
      <c r="F117" s="36">
        <v>73.60828</v>
      </c>
    </row>
    <row r="118">
      <c r="A118" s="39" t="s">
        <v>20</v>
      </c>
      <c r="B118" s="39" t="s">
        <v>417</v>
      </c>
      <c r="C118" s="1">
        <v>2012.0</v>
      </c>
      <c r="D118" s="2" t="s">
        <v>5</v>
      </c>
      <c r="E118" s="2" t="s">
        <v>23</v>
      </c>
      <c r="F118" s="36">
        <v>84.56679</v>
      </c>
    </row>
    <row r="119">
      <c r="A119" s="39" t="s">
        <v>21</v>
      </c>
      <c r="B119" s="39" t="s">
        <v>419</v>
      </c>
      <c r="C119" s="1">
        <v>2012.0</v>
      </c>
      <c r="D119" s="2" t="s">
        <v>5</v>
      </c>
      <c r="E119" s="2" t="s">
        <v>23</v>
      </c>
      <c r="F119" s="36">
        <v>83.74344</v>
      </c>
    </row>
    <row r="120">
      <c r="A120" s="39" t="s">
        <v>22</v>
      </c>
      <c r="B120" s="39" t="s">
        <v>420</v>
      </c>
      <c r="C120" s="1">
        <v>2012.0</v>
      </c>
      <c r="D120" s="2" t="s">
        <v>5</v>
      </c>
      <c r="E120" s="2" t="s">
        <v>23</v>
      </c>
      <c r="F120" s="36">
        <v>89.62036</v>
      </c>
    </row>
    <row r="121">
      <c r="A121" s="39" t="s">
        <v>23</v>
      </c>
      <c r="B121" s="39" t="s">
        <v>421</v>
      </c>
      <c r="C121" s="1">
        <v>2012.0</v>
      </c>
      <c r="D121" s="2" t="s">
        <v>5</v>
      </c>
      <c r="E121" s="2" t="s">
        <v>23</v>
      </c>
      <c r="F121" s="36">
        <v>73.17644</v>
      </c>
    </row>
    <row r="122">
      <c r="A122" s="39" t="s">
        <v>24</v>
      </c>
      <c r="B122" s="39" t="s">
        <v>422</v>
      </c>
      <c r="C122" s="1">
        <v>2012.0</v>
      </c>
      <c r="D122" s="2" t="s">
        <v>5</v>
      </c>
      <c r="E122" s="2" t="s">
        <v>23</v>
      </c>
      <c r="F122" s="36">
        <v>79.49272</v>
      </c>
    </row>
    <row r="123">
      <c r="A123" s="39" t="s">
        <v>25</v>
      </c>
      <c r="B123" s="39" t="s">
        <v>423</v>
      </c>
      <c r="C123" s="1">
        <v>2012.0</v>
      </c>
      <c r="D123" s="2" t="s">
        <v>5</v>
      </c>
      <c r="E123" s="2" t="s">
        <v>23</v>
      </c>
      <c r="F123" s="36">
        <v>83.31878</v>
      </c>
    </row>
    <row r="124">
      <c r="A124" s="39" t="s">
        <v>26</v>
      </c>
      <c r="B124" s="39" t="s">
        <v>424</v>
      </c>
      <c r="C124" s="1">
        <v>2012.0</v>
      </c>
      <c r="D124" s="2" t="s">
        <v>5</v>
      </c>
      <c r="E124" s="2" t="s">
        <v>23</v>
      </c>
      <c r="F124" s="36">
        <v>78.7811</v>
      </c>
    </row>
    <row r="125">
      <c r="A125" s="39" t="s">
        <v>27</v>
      </c>
      <c r="B125" s="39" t="s">
        <v>426</v>
      </c>
      <c r="C125" s="1">
        <v>2012.0</v>
      </c>
      <c r="D125" s="2" t="s">
        <v>5</v>
      </c>
      <c r="E125" s="2" t="s">
        <v>23</v>
      </c>
      <c r="F125" s="36">
        <v>84.76472</v>
      </c>
    </row>
    <row r="126">
      <c r="A126" s="39" t="s">
        <v>28</v>
      </c>
      <c r="B126" s="39" t="s">
        <v>425</v>
      </c>
      <c r="C126" s="1">
        <v>2012.0</v>
      </c>
      <c r="D126" s="2" t="s">
        <v>5</v>
      </c>
      <c r="E126" s="2" t="s">
        <v>23</v>
      </c>
      <c r="F126" s="36">
        <v>84.24232</v>
      </c>
    </row>
    <row r="127">
      <c r="A127" s="39" t="s">
        <v>29</v>
      </c>
      <c r="B127" s="39" t="s">
        <v>427</v>
      </c>
      <c r="C127" s="1">
        <v>2012.0</v>
      </c>
      <c r="D127" s="2" t="s">
        <v>5</v>
      </c>
      <c r="E127" s="2" t="s">
        <v>23</v>
      </c>
      <c r="F127" s="36">
        <v>86.90825</v>
      </c>
    </row>
    <row r="128">
      <c r="A128" s="39" t="s">
        <v>30</v>
      </c>
      <c r="B128" s="39" t="s">
        <v>428</v>
      </c>
      <c r="C128" s="1">
        <v>2012.0</v>
      </c>
      <c r="D128" s="2" t="s">
        <v>5</v>
      </c>
      <c r="E128" s="2" t="s">
        <v>23</v>
      </c>
      <c r="F128" s="36">
        <v>81.6882</v>
      </c>
    </row>
    <row r="129">
      <c r="A129" s="39" t="s">
        <v>31</v>
      </c>
      <c r="B129" s="39" t="s">
        <v>429</v>
      </c>
      <c r="C129" s="1">
        <v>2012.0</v>
      </c>
      <c r="D129" s="2" t="s">
        <v>5</v>
      </c>
      <c r="E129" s="2" t="s">
        <v>23</v>
      </c>
      <c r="F129" s="36">
        <v>80.13635</v>
      </c>
    </row>
    <row r="130">
      <c r="A130" s="39" t="s">
        <v>32</v>
      </c>
      <c r="B130" s="39" t="s">
        <v>430</v>
      </c>
      <c r="C130" s="1">
        <v>2012.0</v>
      </c>
      <c r="D130" s="2" t="s">
        <v>5</v>
      </c>
      <c r="E130" s="2" t="s">
        <v>23</v>
      </c>
      <c r="F130" s="36">
        <v>88.74246</v>
      </c>
    </row>
    <row r="131">
      <c r="A131" s="39" t="s">
        <v>33</v>
      </c>
      <c r="B131" s="39" t="s">
        <v>431</v>
      </c>
      <c r="C131" s="1">
        <v>2012.0</v>
      </c>
      <c r="D131" s="2" t="s">
        <v>5</v>
      </c>
      <c r="E131" s="2" t="s">
        <v>23</v>
      </c>
      <c r="F131" s="36">
        <v>75.99264</v>
      </c>
    </row>
    <row r="132">
      <c r="A132" s="39" t="s">
        <v>34</v>
      </c>
      <c r="B132" s="39" t="s">
        <v>432</v>
      </c>
      <c r="C132" s="1">
        <v>2012.0</v>
      </c>
      <c r="D132" s="2" t="s">
        <v>5</v>
      </c>
      <c r="E132" s="2" t="s">
        <v>23</v>
      </c>
      <c r="F132" s="36">
        <v>74.55114</v>
      </c>
    </row>
    <row r="133">
      <c r="A133" s="39" t="s">
        <v>35</v>
      </c>
      <c r="B133" s="39" t="s">
        <v>433</v>
      </c>
      <c r="C133" s="1">
        <v>2012.0</v>
      </c>
      <c r="D133" s="2" t="s">
        <v>5</v>
      </c>
      <c r="E133" s="2" t="s">
        <v>23</v>
      </c>
      <c r="F133" s="36">
        <v>85.81341</v>
      </c>
    </row>
    <row r="134">
      <c r="A134" s="40" t="s">
        <v>3</v>
      </c>
      <c r="B134" s="39" t="s">
        <v>418</v>
      </c>
      <c r="C134" s="1">
        <v>2013.0</v>
      </c>
      <c r="D134" s="2" t="s">
        <v>5</v>
      </c>
      <c r="E134" s="2" t="s">
        <v>23</v>
      </c>
      <c r="F134" s="36">
        <v>83.819</v>
      </c>
    </row>
    <row r="135">
      <c r="A135" s="40" t="s">
        <v>4</v>
      </c>
      <c r="B135" s="39" t="s">
        <v>401</v>
      </c>
      <c r="C135" s="1">
        <v>2013.0</v>
      </c>
      <c r="D135" s="2" t="s">
        <v>5</v>
      </c>
      <c r="E135" s="2" t="s">
        <v>23</v>
      </c>
      <c r="F135" s="36">
        <v>82.88633</v>
      </c>
    </row>
    <row r="136">
      <c r="A136" s="39" t="s">
        <v>5</v>
      </c>
      <c r="B136" s="39" t="s">
        <v>402</v>
      </c>
      <c r="C136" s="1">
        <v>2013.0</v>
      </c>
      <c r="D136" s="2" t="s">
        <v>5</v>
      </c>
      <c r="E136" s="2" t="s">
        <v>23</v>
      </c>
      <c r="F136" s="36">
        <v>90.67337</v>
      </c>
    </row>
    <row r="137">
      <c r="A137" s="39" t="s">
        <v>6</v>
      </c>
      <c r="B137" s="39" t="s">
        <v>403</v>
      </c>
      <c r="C137" s="1">
        <v>2013.0</v>
      </c>
      <c r="D137" s="2" t="s">
        <v>5</v>
      </c>
      <c r="E137" s="2" t="s">
        <v>23</v>
      </c>
      <c r="F137" s="36">
        <v>84.92584</v>
      </c>
    </row>
    <row r="138">
      <c r="A138" s="39" t="s">
        <v>7</v>
      </c>
      <c r="B138" s="39" t="s">
        <v>404</v>
      </c>
      <c r="C138" s="1">
        <v>2013.0</v>
      </c>
      <c r="D138" s="2" t="s">
        <v>5</v>
      </c>
      <c r="E138" s="2" t="s">
        <v>23</v>
      </c>
      <c r="F138" s="36">
        <v>77.74478</v>
      </c>
    </row>
    <row r="139">
      <c r="A139" s="39" t="s">
        <v>8</v>
      </c>
      <c r="B139" s="39" t="s">
        <v>408</v>
      </c>
      <c r="C139" s="1">
        <v>2013.0</v>
      </c>
      <c r="D139" s="2" t="s">
        <v>5</v>
      </c>
      <c r="E139" s="2" t="s">
        <v>23</v>
      </c>
      <c r="F139" s="36">
        <v>89.68246</v>
      </c>
    </row>
    <row r="140">
      <c r="A140" s="39" t="s">
        <v>9</v>
      </c>
      <c r="B140" s="39" t="s">
        <v>409</v>
      </c>
      <c r="C140" s="1">
        <v>2013.0</v>
      </c>
      <c r="D140" s="2" t="s">
        <v>5</v>
      </c>
      <c r="E140" s="2" t="s">
        <v>23</v>
      </c>
      <c r="F140" s="36">
        <v>78.46749</v>
      </c>
    </row>
    <row r="141">
      <c r="A141" s="39" t="s">
        <v>10</v>
      </c>
      <c r="B141" s="39" t="s">
        <v>407</v>
      </c>
      <c r="C141" s="1">
        <v>2013.0</v>
      </c>
      <c r="D141" s="2" t="s">
        <v>5</v>
      </c>
      <c r="E141" s="2" t="s">
        <v>23</v>
      </c>
      <c r="F141" s="36">
        <v>72.24628</v>
      </c>
    </row>
    <row r="142">
      <c r="A142" s="39" t="s">
        <v>11</v>
      </c>
      <c r="B142" s="39" t="s">
        <v>406</v>
      </c>
      <c r="C142" s="1">
        <v>2013.0</v>
      </c>
      <c r="D142" s="2" t="s">
        <v>5</v>
      </c>
      <c r="E142" s="2" t="s">
        <v>23</v>
      </c>
      <c r="F142" s="36">
        <v>80.04025</v>
      </c>
    </row>
    <row r="143">
      <c r="A143" s="39" t="s">
        <v>12</v>
      </c>
      <c r="B143" s="39" t="s">
        <v>405</v>
      </c>
      <c r="C143" s="1">
        <v>2013.0</v>
      </c>
      <c r="D143" s="2" t="s">
        <v>5</v>
      </c>
      <c r="E143" s="2" t="s">
        <v>23</v>
      </c>
      <c r="F143" s="36">
        <v>100.7604</v>
      </c>
    </row>
    <row r="144">
      <c r="A144" s="39" t="s">
        <v>13</v>
      </c>
      <c r="B144" s="39" t="s">
        <v>410</v>
      </c>
      <c r="C144" s="1">
        <v>2013.0</v>
      </c>
      <c r="D144" s="2" t="s">
        <v>5</v>
      </c>
      <c r="E144" s="2" t="s">
        <v>23</v>
      </c>
      <c r="F144" s="36">
        <v>86.02855</v>
      </c>
    </row>
    <row r="145">
      <c r="A145" s="39" t="s">
        <v>14</v>
      </c>
      <c r="B145" s="39" t="s">
        <v>412</v>
      </c>
      <c r="C145" s="1">
        <v>2013.0</v>
      </c>
      <c r="D145" s="2" t="s">
        <v>5</v>
      </c>
      <c r="E145" s="2" t="s">
        <v>23</v>
      </c>
      <c r="F145" s="36">
        <v>88.19284</v>
      </c>
    </row>
    <row r="146">
      <c r="A146" s="39" t="s">
        <v>15</v>
      </c>
      <c r="B146" s="39" t="s">
        <v>411</v>
      </c>
      <c r="C146" s="1">
        <v>2013.0</v>
      </c>
      <c r="D146" s="2" t="s">
        <v>5</v>
      </c>
      <c r="E146" s="2" t="s">
        <v>23</v>
      </c>
      <c r="F146" s="36">
        <v>75.38986</v>
      </c>
    </row>
    <row r="147">
      <c r="A147" s="39" t="s">
        <v>16</v>
      </c>
      <c r="B147" s="39" t="s">
        <v>413</v>
      </c>
      <c r="C147" s="1">
        <v>2013.0</v>
      </c>
      <c r="D147" s="2" t="s">
        <v>5</v>
      </c>
      <c r="E147" s="2" t="s">
        <v>23</v>
      </c>
      <c r="F147" s="36">
        <v>84.99282</v>
      </c>
    </row>
    <row r="148">
      <c r="A148" s="39" t="s">
        <v>17</v>
      </c>
      <c r="B148" s="39" t="s">
        <v>414</v>
      </c>
      <c r="C148" s="1">
        <v>2013.0</v>
      </c>
      <c r="D148" s="2" t="s">
        <v>5</v>
      </c>
      <c r="E148" s="2" t="s">
        <v>23</v>
      </c>
      <c r="F148" s="36">
        <v>82.85744</v>
      </c>
    </row>
    <row r="149">
      <c r="A149" s="39" t="s">
        <v>18</v>
      </c>
      <c r="B149" s="39" t="s">
        <v>415</v>
      </c>
      <c r="C149" s="1">
        <v>2013.0</v>
      </c>
      <c r="D149" s="2" t="s">
        <v>5</v>
      </c>
      <c r="E149" s="2" t="s">
        <v>23</v>
      </c>
      <c r="F149" s="36">
        <v>83.28062</v>
      </c>
    </row>
    <row r="150">
      <c r="A150" s="39" t="s">
        <v>19</v>
      </c>
      <c r="B150" s="39" t="s">
        <v>416</v>
      </c>
      <c r="C150" s="1">
        <v>2013.0</v>
      </c>
      <c r="D150" s="2" t="s">
        <v>5</v>
      </c>
      <c r="E150" s="2" t="s">
        <v>23</v>
      </c>
      <c r="F150" s="36">
        <v>74.10782</v>
      </c>
    </row>
    <row r="151">
      <c r="A151" s="39" t="s">
        <v>20</v>
      </c>
      <c r="B151" s="39" t="s">
        <v>417</v>
      </c>
      <c r="C151" s="1">
        <v>2013.0</v>
      </c>
      <c r="D151" s="2" t="s">
        <v>5</v>
      </c>
      <c r="E151" s="2" t="s">
        <v>23</v>
      </c>
      <c r="F151" s="36">
        <v>87.50617</v>
      </c>
    </row>
    <row r="152">
      <c r="A152" s="39" t="s">
        <v>21</v>
      </c>
      <c r="B152" s="39" t="s">
        <v>419</v>
      </c>
      <c r="C152" s="1">
        <v>2013.0</v>
      </c>
      <c r="D152" s="2" t="s">
        <v>5</v>
      </c>
      <c r="E152" s="2" t="s">
        <v>23</v>
      </c>
      <c r="F152" s="36">
        <v>86.11704</v>
      </c>
    </row>
    <row r="153">
      <c r="A153" s="39" t="s">
        <v>22</v>
      </c>
      <c r="B153" s="39" t="s">
        <v>420</v>
      </c>
      <c r="C153" s="1">
        <v>2013.0</v>
      </c>
      <c r="D153" s="2" t="s">
        <v>5</v>
      </c>
      <c r="E153" s="2" t="s">
        <v>23</v>
      </c>
      <c r="F153" s="36">
        <v>92.74775</v>
      </c>
    </row>
    <row r="154">
      <c r="A154" s="39" t="s">
        <v>23</v>
      </c>
      <c r="B154" s="39" t="s">
        <v>421</v>
      </c>
      <c r="C154" s="1">
        <v>2013.0</v>
      </c>
      <c r="D154" s="2" t="s">
        <v>5</v>
      </c>
      <c r="E154" s="2" t="s">
        <v>23</v>
      </c>
      <c r="F154" s="36">
        <v>76.10454</v>
      </c>
    </row>
    <row r="155">
      <c r="A155" s="39" t="s">
        <v>24</v>
      </c>
      <c r="B155" s="39" t="s">
        <v>422</v>
      </c>
      <c r="C155" s="1">
        <v>2013.0</v>
      </c>
      <c r="D155" s="2" t="s">
        <v>5</v>
      </c>
      <c r="E155" s="2" t="s">
        <v>23</v>
      </c>
      <c r="F155" s="36">
        <v>82.79837</v>
      </c>
    </row>
    <row r="156">
      <c r="A156" s="39" t="s">
        <v>25</v>
      </c>
      <c r="B156" s="39" t="s">
        <v>423</v>
      </c>
      <c r="C156" s="1">
        <v>2013.0</v>
      </c>
      <c r="D156" s="2" t="s">
        <v>5</v>
      </c>
      <c r="E156" s="2" t="s">
        <v>23</v>
      </c>
      <c r="F156" s="36">
        <v>85.06844</v>
      </c>
    </row>
    <row r="157">
      <c r="A157" s="39" t="s">
        <v>26</v>
      </c>
      <c r="B157" s="39" t="s">
        <v>424</v>
      </c>
      <c r="C157" s="1">
        <v>2013.0</v>
      </c>
      <c r="D157" s="2" t="s">
        <v>5</v>
      </c>
      <c r="E157" s="2" t="s">
        <v>23</v>
      </c>
      <c r="F157" s="36">
        <v>77.98984</v>
      </c>
    </row>
    <row r="158">
      <c r="A158" s="39" t="s">
        <v>27</v>
      </c>
      <c r="B158" s="39" t="s">
        <v>426</v>
      </c>
      <c r="C158" s="1">
        <v>2013.0</v>
      </c>
      <c r="D158" s="2" t="s">
        <v>5</v>
      </c>
      <c r="E158" s="2" t="s">
        <v>23</v>
      </c>
      <c r="F158" s="36">
        <v>86.67055</v>
      </c>
    </row>
    <row r="159">
      <c r="A159" s="39" t="s">
        <v>28</v>
      </c>
      <c r="B159" s="39" t="s">
        <v>425</v>
      </c>
      <c r="C159" s="1">
        <v>2013.0</v>
      </c>
      <c r="D159" s="2" t="s">
        <v>5</v>
      </c>
      <c r="E159" s="2" t="s">
        <v>23</v>
      </c>
      <c r="F159" s="36">
        <v>83.67747</v>
      </c>
    </row>
    <row r="160">
      <c r="A160" s="39" t="s">
        <v>29</v>
      </c>
      <c r="B160" s="39" t="s">
        <v>427</v>
      </c>
      <c r="C160" s="1">
        <v>2013.0</v>
      </c>
      <c r="D160" s="2" t="s">
        <v>5</v>
      </c>
      <c r="E160" s="2" t="s">
        <v>23</v>
      </c>
      <c r="F160" s="36">
        <v>91.63557</v>
      </c>
    </row>
    <row r="161">
      <c r="A161" s="39" t="s">
        <v>30</v>
      </c>
      <c r="B161" s="39" t="s">
        <v>428</v>
      </c>
      <c r="C161" s="1">
        <v>2013.0</v>
      </c>
      <c r="D161" s="2" t="s">
        <v>5</v>
      </c>
      <c r="E161" s="2" t="s">
        <v>23</v>
      </c>
      <c r="F161" s="36">
        <v>83.89062</v>
      </c>
    </row>
    <row r="162">
      <c r="A162" s="39" t="s">
        <v>31</v>
      </c>
      <c r="B162" s="39" t="s">
        <v>429</v>
      </c>
      <c r="C162" s="1">
        <v>2013.0</v>
      </c>
      <c r="D162" s="2" t="s">
        <v>5</v>
      </c>
      <c r="E162" s="2" t="s">
        <v>23</v>
      </c>
      <c r="F162" s="36">
        <v>82.47321</v>
      </c>
    </row>
    <row r="163">
      <c r="A163" s="39" t="s">
        <v>32</v>
      </c>
      <c r="B163" s="39" t="s">
        <v>430</v>
      </c>
      <c r="C163" s="1">
        <v>2013.0</v>
      </c>
      <c r="D163" s="2" t="s">
        <v>5</v>
      </c>
      <c r="E163" s="2" t="s">
        <v>23</v>
      </c>
      <c r="F163" s="36">
        <v>86.29785</v>
      </c>
    </row>
    <row r="164">
      <c r="A164" s="39" t="s">
        <v>33</v>
      </c>
      <c r="B164" s="39" t="s">
        <v>431</v>
      </c>
      <c r="C164" s="1">
        <v>2013.0</v>
      </c>
      <c r="D164" s="2" t="s">
        <v>5</v>
      </c>
      <c r="E164" s="2" t="s">
        <v>23</v>
      </c>
      <c r="F164" s="36">
        <v>78.35151</v>
      </c>
    </row>
    <row r="165">
      <c r="A165" s="39" t="s">
        <v>34</v>
      </c>
      <c r="B165" s="39" t="s">
        <v>432</v>
      </c>
      <c r="C165" s="1">
        <v>2013.0</v>
      </c>
      <c r="D165" s="2" t="s">
        <v>5</v>
      </c>
      <c r="E165" s="2" t="s">
        <v>23</v>
      </c>
      <c r="F165" s="36">
        <v>78.30813</v>
      </c>
    </row>
    <row r="166">
      <c r="A166" s="39" t="s">
        <v>35</v>
      </c>
      <c r="B166" s="39" t="s">
        <v>433</v>
      </c>
      <c r="C166" s="1">
        <v>2013.0</v>
      </c>
      <c r="D166" s="2" t="s">
        <v>5</v>
      </c>
      <c r="E166" s="2" t="s">
        <v>23</v>
      </c>
      <c r="F166" s="36">
        <v>88.95149</v>
      </c>
    </row>
    <row r="167">
      <c r="A167" s="40" t="s">
        <v>3</v>
      </c>
      <c r="B167" s="39" t="s">
        <v>418</v>
      </c>
      <c r="C167" s="1">
        <v>2014.0</v>
      </c>
      <c r="D167" s="2" t="s">
        <v>5</v>
      </c>
      <c r="E167" s="2" t="s">
        <v>23</v>
      </c>
      <c r="F167" s="36">
        <v>85.94176</v>
      </c>
    </row>
    <row r="168">
      <c r="A168" s="40" t="s">
        <v>4</v>
      </c>
      <c r="B168" s="39" t="s">
        <v>401</v>
      </c>
      <c r="C168" s="1">
        <v>2014.0</v>
      </c>
      <c r="D168" s="2" t="s">
        <v>5</v>
      </c>
      <c r="E168" s="2" t="s">
        <v>23</v>
      </c>
      <c r="F168" s="36">
        <v>83.95687</v>
      </c>
    </row>
    <row r="169">
      <c r="A169" s="39" t="s">
        <v>5</v>
      </c>
      <c r="B169" s="39" t="s">
        <v>402</v>
      </c>
      <c r="C169" s="1">
        <v>2014.0</v>
      </c>
      <c r="D169" s="2" t="s">
        <v>5</v>
      </c>
      <c r="E169" s="2" t="s">
        <v>23</v>
      </c>
      <c r="F169" s="36">
        <v>92.49501</v>
      </c>
    </row>
    <row r="170">
      <c r="A170" s="39" t="s">
        <v>6</v>
      </c>
      <c r="B170" s="39" t="s">
        <v>403</v>
      </c>
      <c r="C170" s="1">
        <v>2014.0</v>
      </c>
      <c r="D170" s="2" t="s">
        <v>5</v>
      </c>
      <c r="E170" s="2" t="s">
        <v>23</v>
      </c>
      <c r="F170" s="36">
        <v>87.63744</v>
      </c>
    </row>
    <row r="171">
      <c r="A171" s="39" t="s">
        <v>7</v>
      </c>
      <c r="B171" s="39" t="s">
        <v>404</v>
      </c>
      <c r="C171" s="1">
        <v>2014.0</v>
      </c>
      <c r="D171" s="2" t="s">
        <v>5</v>
      </c>
      <c r="E171" s="2" t="s">
        <v>23</v>
      </c>
      <c r="F171" s="36">
        <v>80.41988</v>
      </c>
    </row>
    <row r="172">
      <c r="A172" s="39" t="s">
        <v>8</v>
      </c>
      <c r="B172" s="39" t="s">
        <v>408</v>
      </c>
      <c r="C172" s="1">
        <v>2014.0</v>
      </c>
      <c r="D172" s="2" t="s">
        <v>5</v>
      </c>
      <c r="E172" s="2" t="s">
        <v>23</v>
      </c>
      <c r="F172" s="36">
        <v>89.86862</v>
      </c>
    </row>
    <row r="173">
      <c r="A173" s="39" t="s">
        <v>9</v>
      </c>
      <c r="B173" s="39" t="s">
        <v>409</v>
      </c>
      <c r="C173" s="1">
        <v>2014.0</v>
      </c>
      <c r="D173" s="2" t="s">
        <v>5</v>
      </c>
      <c r="E173" s="2" t="s">
        <v>23</v>
      </c>
      <c r="F173" s="36">
        <v>79.21957</v>
      </c>
    </row>
    <row r="174">
      <c r="A174" s="39" t="s">
        <v>10</v>
      </c>
      <c r="B174" s="39" t="s">
        <v>407</v>
      </c>
      <c r="C174" s="1">
        <v>2014.0</v>
      </c>
      <c r="D174" s="2" t="s">
        <v>5</v>
      </c>
      <c r="E174" s="2" t="s">
        <v>23</v>
      </c>
      <c r="F174" s="36">
        <v>75.31619</v>
      </c>
    </row>
    <row r="175">
      <c r="A175" s="39" t="s">
        <v>11</v>
      </c>
      <c r="B175" s="39" t="s">
        <v>406</v>
      </c>
      <c r="C175" s="1">
        <v>2014.0</v>
      </c>
      <c r="D175" s="2" t="s">
        <v>5</v>
      </c>
      <c r="E175" s="2" t="s">
        <v>23</v>
      </c>
      <c r="F175" s="36">
        <v>81.40817</v>
      </c>
    </row>
    <row r="176">
      <c r="A176" s="39" t="s">
        <v>12</v>
      </c>
      <c r="B176" s="39" t="s">
        <v>405</v>
      </c>
      <c r="C176" s="1">
        <v>2014.0</v>
      </c>
      <c r="D176" s="2" t="s">
        <v>5</v>
      </c>
      <c r="E176" s="2" t="s">
        <v>23</v>
      </c>
      <c r="F176" s="36">
        <v>105.0855</v>
      </c>
    </row>
    <row r="177">
      <c r="A177" s="39" t="s">
        <v>13</v>
      </c>
      <c r="B177" s="39" t="s">
        <v>410</v>
      </c>
      <c r="C177" s="1">
        <v>2014.0</v>
      </c>
      <c r="D177" s="2" t="s">
        <v>5</v>
      </c>
      <c r="E177" s="2" t="s">
        <v>23</v>
      </c>
      <c r="F177" s="36">
        <v>86.49227</v>
      </c>
    </row>
    <row r="178">
      <c r="A178" s="39" t="s">
        <v>14</v>
      </c>
      <c r="B178" s="39" t="s">
        <v>412</v>
      </c>
      <c r="C178" s="1">
        <v>2014.0</v>
      </c>
      <c r="D178" s="2" t="s">
        <v>5</v>
      </c>
      <c r="E178" s="2" t="s">
        <v>23</v>
      </c>
      <c r="F178" s="36">
        <v>86.01852</v>
      </c>
    </row>
    <row r="179">
      <c r="A179" s="39" t="s">
        <v>15</v>
      </c>
      <c r="B179" s="39" t="s">
        <v>411</v>
      </c>
      <c r="C179" s="1">
        <v>2014.0</v>
      </c>
      <c r="D179" s="2" t="s">
        <v>5</v>
      </c>
      <c r="E179" s="2" t="s">
        <v>23</v>
      </c>
      <c r="F179" s="36">
        <v>79.69304</v>
      </c>
    </row>
    <row r="180">
      <c r="A180" s="39" t="s">
        <v>16</v>
      </c>
      <c r="B180" s="39" t="s">
        <v>413</v>
      </c>
      <c r="C180" s="1">
        <v>2014.0</v>
      </c>
      <c r="D180" s="2" t="s">
        <v>5</v>
      </c>
      <c r="E180" s="2" t="s">
        <v>23</v>
      </c>
      <c r="F180" s="36">
        <v>87.87425</v>
      </c>
    </row>
    <row r="181">
      <c r="A181" s="39" t="s">
        <v>17</v>
      </c>
      <c r="B181" s="39" t="s">
        <v>414</v>
      </c>
      <c r="C181" s="1">
        <v>2014.0</v>
      </c>
      <c r="D181" s="2" t="s">
        <v>5</v>
      </c>
      <c r="E181" s="2" t="s">
        <v>23</v>
      </c>
      <c r="F181" s="36">
        <v>86.44416</v>
      </c>
    </row>
    <row r="182">
      <c r="A182" s="39" t="s">
        <v>18</v>
      </c>
      <c r="B182" s="39" t="s">
        <v>415</v>
      </c>
      <c r="C182" s="1">
        <v>2014.0</v>
      </c>
      <c r="D182" s="2" t="s">
        <v>5</v>
      </c>
      <c r="E182" s="2" t="s">
        <v>23</v>
      </c>
      <c r="F182" s="36">
        <v>86.15241</v>
      </c>
    </row>
    <row r="183">
      <c r="A183" s="39" t="s">
        <v>19</v>
      </c>
      <c r="B183" s="39" t="s">
        <v>416</v>
      </c>
      <c r="C183" s="1">
        <v>2014.0</v>
      </c>
      <c r="D183" s="2" t="s">
        <v>5</v>
      </c>
      <c r="E183" s="2" t="s">
        <v>23</v>
      </c>
      <c r="F183" s="36">
        <v>76.59499</v>
      </c>
    </row>
    <row r="184">
      <c r="A184" s="39" t="s">
        <v>20</v>
      </c>
      <c r="B184" s="39" t="s">
        <v>417</v>
      </c>
      <c r="C184" s="1">
        <v>2014.0</v>
      </c>
      <c r="D184" s="2" t="s">
        <v>5</v>
      </c>
      <c r="E184" s="2" t="s">
        <v>23</v>
      </c>
      <c r="F184" s="36">
        <v>90.384</v>
      </c>
    </row>
    <row r="185">
      <c r="A185" s="39" t="s">
        <v>21</v>
      </c>
      <c r="B185" s="39" t="s">
        <v>419</v>
      </c>
      <c r="C185" s="1">
        <v>2014.0</v>
      </c>
      <c r="D185" s="2" t="s">
        <v>5</v>
      </c>
      <c r="E185" s="2" t="s">
        <v>23</v>
      </c>
      <c r="F185" s="36">
        <v>87.13788</v>
      </c>
    </row>
    <row r="186">
      <c r="A186" s="39" t="s">
        <v>22</v>
      </c>
      <c r="B186" s="39" t="s">
        <v>420</v>
      </c>
      <c r="C186" s="1">
        <v>2014.0</v>
      </c>
      <c r="D186" s="2" t="s">
        <v>5</v>
      </c>
      <c r="E186" s="2" t="s">
        <v>23</v>
      </c>
      <c r="F186" s="36">
        <v>94.02249</v>
      </c>
    </row>
    <row r="187">
      <c r="A187" s="39" t="s">
        <v>23</v>
      </c>
      <c r="B187" s="39" t="s">
        <v>421</v>
      </c>
      <c r="C187" s="1">
        <v>2014.0</v>
      </c>
      <c r="D187" s="2" t="s">
        <v>5</v>
      </c>
      <c r="E187" s="2" t="s">
        <v>23</v>
      </c>
      <c r="F187" s="36">
        <v>76.63436</v>
      </c>
    </row>
    <row r="188">
      <c r="A188" s="39" t="s">
        <v>24</v>
      </c>
      <c r="B188" s="39" t="s">
        <v>422</v>
      </c>
      <c r="C188" s="1">
        <v>2014.0</v>
      </c>
      <c r="D188" s="2" t="s">
        <v>5</v>
      </c>
      <c r="E188" s="2" t="s">
        <v>23</v>
      </c>
      <c r="F188" s="36">
        <v>86.22828</v>
      </c>
    </row>
    <row r="189">
      <c r="A189" s="39" t="s">
        <v>25</v>
      </c>
      <c r="B189" s="39" t="s">
        <v>423</v>
      </c>
      <c r="C189" s="1">
        <v>2014.0</v>
      </c>
      <c r="D189" s="2" t="s">
        <v>5</v>
      </c>
      <c r="E189" s="2" t="s">
        <v>23</v>
      </c>
      <c r="F189" s="36">
        <v>89.00069</v>
      </c>
    </row>
    <row r="190">
      <c r="A190" s="39" t="s">
        <v>26</v>
      </c>
      <c r="B190" s="39" t="s">
        <v>424</v>
      </c>
      <c r="C190" s="1">
        <v>2014.0</v>
      </c>
      <c r="D190" s="2" t="s">
        <v>5</v>
      </c>
      <c r="E190" s="2" t="s">
        <v>23</v>
      </c>
      <c r="F190" s="36">
        <v>80.14676</v>
      </c>
    </row>
    <row r="191">
      <c r="A191" s="39" t="s">
        <v>27</v>
      </c>
      <c r="B191" s="39" t="s">
        <v>426</v>
      </c>
      <c r="C191" s="1">
        <v>2014.0</v>
      </c>
      <c r="D191" s="2" t="s">
        <v>5</v>
      </c>
      <c r="E191" s="2" t="s">
        <v>23</v>
      </c>
      <c r="F191" s="36">
        <v>87.4498</v>
      </c>
    </row>
    <row r="192">
      <c r="A192" s="39" t="s">
        <v>28</v>
      </c>
      <c r="B192" s="39" t="s">
        <v>425</v>
      </c>
      <c r="C192" s="1">
        <v>2014.0</v>
      </c>
      <c r="D192" s="2" t="s">
        <v>5</v>
      </c>
      <c r="E192" s="2" t="s">
        <v>23</v>
      </c>
      <c r="F192" s="36">
        <v>81.04465</v>
      </c>
    </row>
    <row r="193">
      <c r="A193" s="39" t="s">
        <v>29</v>
      </c>
      <c r="B193" s="39" t="s">
        <v>427</v>
      </c>
      <c r="C193" s="1">
        <v>2014.0</v>
      </c>
      <c r="D193" s="2" t="s">
        <v>5</v>
      </c>
      <c r="E193" s="2" t="s">
        <v>23</v>
      </c>
      <c r="F193" s="36">
        <v>93.28934</v>
      </c>
    </row>
    <row r="194">
      <c r="A194" s="39" t="s">
        <v>30</v>
      </c>
      <c r="B194" s="39" t="s">
        <v>428</v>
      </c>
      <c r="C194" s="1">
        <v>2014.0</v>
      </c>
      <c r="D194" s="2" t="s">
        <v>5</v>
      </c>
      <c r="E194" s="2" t="s">
        <v>23</v>
      </c>
      <c r="F194" s="36">
        <v>85.97904</v>
      </c>
    </row>
    <row r="195">
      <c r="A195" s="39" t="s">
        <v>31</v>
      </c>
      <c r="B195" s="39" t="s">
        <v>429</v>
      </c>
      <c r="C195" s="1">
        <v>2014.0</v>
      </c>
      <c r="D195" s="2" t="s">
        <v>5</v>
      </c>
      <c r="E195" s="2" t="s">
        <v>23</v>
      </c>
      <c r="F195" s="36">
        <v>82.9783</v>
      </c>
    </row>
    <row r="196">
      <c r="A196" s="39" t="s">
        <v>32</v>
      </c>
      <c r="B196" s="39" t="s">
        <v>430</v>
      </c>
      <c r="C196" s="1">
        <v>2014.0</v>
      </c>
      <c r="D196" s="2" t="s">
        <v>5</v>
      </c>
      <c r="E196" s="2" t="s">
        <v>23</v>
      </c>
      <c r="F196" s="36">
        <v>87.68621</v>
      </c>
    </row>
    <row r="197">
      <c r="A197" s="39" t="s">
        <v>33</v>
      </c>
      <c r="B197" s="39" t="s">
        <v>431</v>
      </c>
      <c r="C197" s="1">
        <v>2014.0</v>
      </c>
      <c r="D197" s="2" t="s">
        <v>5</v>
      </c>
      <c r="E197" s="2" t="s">
        <v>23</v>
      </c>
      <c r="F197" s="36">
        <v>81.28744</v>
      </c>
    </row>
    <row r="198">
      <c r="A198" s="39" t="s">
        <v>34</v>
      </c>
      <c r="B198" s="39" t="s">
        <v>432</v>
      </c>
      <c r="C198" s="1">
        <v>2014.0</v>
      </c>
      <c r="D198" s="2" t="s">
        <v>5</v>
      </c>
      <c r="E198" s="2" t="s">
        <v>23</v>
      </c>
      <c r="F198" s="36">
        <v>81.43012</v>
      </c>
    </row>
    <row r="199">
      <c r="A199" s="39" t="s">
        <v>35</v>
      </c>
      <c r="B199" s="39" t="s">
        <v>433</v>
      </c>
      <c r="C199" s="1">
        <v>2014.0</v>
      </c>
      <c r="D199" s="2" t="s">
        <v>5</v>
      </c>
      <c r="E199" s="2" t="s">
        <v>23</v>
      </c>
      <c r="F199" s="36">
        <v>90.72875</v>
      </c>
    </row>
    <row r="200">
      <c r="A200" s="40" t="s">
        <v>3</v>
      </c>
      <c r="B200" s="39" t="s">
        <v>418</v>
      </c>
      <c r="C200" s="1">
        <v>2015.0</v>
      </c>
      <c r="D200" s="2" t="s">
        <v>5</v>
      </c>
      <c r="E200" s="2" t="s">
        <v>23</v>
      </c>
      <c r="F200" s="36">
        <v>88.32354</v>
      </c>
    </row>
    <row r="201">
      <c r="A201" s="40" t="s">
        <v>4</v>
      </c>
      <c r="B201" s="39" t="s">
        <v>401</v>
      </c>
      <c r="C201" s="1">
        <v>2015.0</v>
      </c>
      <c r="D201" s="2" t="s">
        <v>5</v>
      </c>
      <c r="E201" s="2" t="s">
        <v>23</v>
      </c>
      <c r="F201" s="36">
        <v>84.79213</v>
      </c>
    </row>
    <row r="202">
      <c r="A202" s="39" t="s">
        <v>5</v>
      </c>
      <c r="B202" s="39" t="s">
        <v>402</v>
      </c>
      <c r="C202" s="1">
        <v>2015.0</v>
      </c>
      <c r="D202" s="2" t="s">
        <v>5</v>
      </c>
      <c r="E202" s="2" t="s">
        <v>23</v>
      </c>
      <c r="F202" s="36">
        <v>94.18023</v>
      </c>
    </row>
    <row r="203">
      <c r="A203" s="39" t="s">
        <v>6</v>
      </c>
      <c r="B203" s="39" t="s">
        <v>403</v>
      </c>
      <c r="C203" s="1">
        <v>2015.0</v>
      </c>
      <c r="D203" s="2" t="s">
        <v>5</v>
      </c>
      <c r="E203" s="2" t="s">
        <v>23</v>
      </c>
      <c r="F203" s="36">
        <v>89.94146</v>
      </c>
    </row>
    <row r="204">
      <c r="A204" s="39" t="s">
        <v>7</v>
      </c>
      <c r="B204" s="39" t="s">
        <v>404</v>
      </c>
      <c r="C204" s="1">
        <v>2015.0</v>
      </c>
      <c r="D204" s="2" t="s">
        <v>5</v>
      </c>
      <c r="E204" s="2" t="s">
        <v>23</v>
      </c>
      <c r="F204" s="36">
        <v>82.2068</v>
      </c>
    </row>
    <row r="205">
      <c r="A205" s="39" t="s">
        <v>8</v>
      </c>
      <c r="B205" s="39" t="s">
        <v>408</v>
      </c>
      <c r="C205" s="1">
        <v>2015.0</v>
      </c>
      <c r="D205" s="2" t="s">
        <v>5</v>
      </c>
      <c r="E205" s="2" t="s">
        <v>23</v>
      </c>
      <c r="F205" s="36">
        <v>90.18199</v>
      </c>
    </row>
    <row r="206">
      <c r="A206" s="39" t="s">
        <v>9</v>
      </c>
      <c r="B206" s="39" t="s">
        <v>409</v>
      </c>
      <c r="C206" s="1">
        <v>2015.0</v>
      </c>
      <c r="D206" s="2" t="s">
        <v>5</v>
      </c>
      <c r="E206" s="2" t="s">
        <v>23</v>
      </c>
      <c r="F206" s="36">
        <v>83.66391</v>
      </c>
    </row>
    <row r="207">
      <c r="A207" s="39" t="s">
        <v>10</v>
      </c>
      <c r="B207" s="39" t="s">
        <v>407</v>
      </c>
      <c r="C207" s="1">
        <v>2015.0</v>
      </c>
      <c r="D207" s="2" t="s">
        <v>5</v>
      </c>
      <c r="E207" s="2" t="s">
        <v>23</v>
      </c>
      <c r="F207" s="36">
        <v>77.64541</v>
      </c>
    </row>
    <row r="208">
      <c r="A208" s="39" t="s">
        <v>11</v>
      </c>
      <c r="B208" s="39" t="s">
        <v>406</v>
      </c>
      <c r="C208" s="1">
        <v>2015.0</v>
      </c>
      <c r="D208" s="2" t="s">
        <v>5</v>
      </c>
      <c r="E208" s="2" t="s">
        <v>23</v>
      </c>
      <c r="F208" s="36">
        <v>87.61332</v>
      </c>
    </row>
    <row r="209">
      <c r="A209" s="39" t="s">
        <v>12</v>
      </c>
      <c r="B209" s="39" t="s">
        <v>405</v>
      </c>
      <c r="C209" s="1">
        <v>2015.0</v>
      </c>
      <c r="D209" s="2" t="s">
        <v>5</v>
      </c>
      <c r="E209" s="2" t="s">
        <v>23</v>
      </c>
      <c r="F209" s="36">
        <v>106.8646</v>
      </c>
    </row>
    <row r="210">
      <c r="A210" s="39" t="s">
        <v>13</v>
      </c>
      <c r="B210" s="39" t="s">
        <v>410</v>
      </c>
      <c r="C210" s="1">
        <v>2015.0</v>
      </c>
      <c r="D210" s="2" t="s">
        <v>5</v>
      </c>
      <c r="E210" s="2" t="s">
        <v>23</v>
      </c>
      <c r="F210" s="36">
        <v>86.95064</v>
      </c>
    </row>
    <row r="211">
      <c r="A211" s="39" t="s">
        <v>14</v>
      </c>
      <c r="B211" s="39" t="s">
        <v>412</v>
      </c>
      <c r="C211" s="1">
        <v>2015.0</v>
      </c>
      <c r="D211" s="2" t="s">
        <v>5</v>
      </c>
      <c r="E211" s="2" t="s">
        <v>23</v>
      </c>
      <c r="F211" s="36">
        <v>91.16147</v>
      </c>
    </row>
    <row r="212">
      <c r="A212" s="39" t="s">
        <v>15</v>
      </c>
      <c r="B212" s="39" t="s">
        <v>411</v>
      </c>
      <c r="C212" s="1">
        <v>2015.0</v>
      </c>
      <c r="D212" s="2" t="s">
        <v>5</v>
      </c>
      <c r="E212" s="2" t="s">
        <v>23</v>
      </c>
      <c r="F212" s="36">
        <v>82.06884</v>
      </c>
    </row>
    <row r="213">
      <c r="A213" s="39" t="s">
        <v>16</v>
      </c>
      <c r="B213" s="39" t="s">
        <v>413</v>
      </c>
      <c r="C213" s="1">
        <v>2015.0</v>
      </c>
      <c r="D213" s="2" t="s">
        <v>5</v>
      </c>
      <c r="E213" s="2" t="s">
        <v>23</v>
      </c>
      <c r="F213" s="36">
        <v>90.1265</v>
      </c>
    </row>
    <row r="214">
      <c r="A214" s="39" t="s">
        <v>17</v>
      </c>
      <c r="B214" s="39" t="s">
        <v>414</v>
      </c>
      <c r="C214" s="1">
        <v>2015.0</v>
      </c>
      <c r="D214" s="2" t="s">
        <v>5</v>
      </c>
      <c r="E214" s="2" t="s">
        <v>23</v>
      </c>
      <c r="F214" s="36">
        <v>88.88886</v>
      </c>
    </row>
    <row r="215">
      <c r="A215" s="39" t="s">
        <v>18</v>
      </c>
      <c r="B215" s="39" t="s">
        <v>415</v>
      </c>
      <c r="C215" s="1">
        <v>2015.0</v>
      </c>
      <c r="D215" s="2" t="s">
        <v>5</v>
      </c>
      <c r="E215" s="2" t="s">
        <v>23</v>
      </c>
      <c r="F215" s="36">
        <v>88.35706</v>
      </c>
    </row>
    <row r="216">
      <c r="A216" s="39" t="s">
        <v>19</v>
      </c>
      <c r="B216" s="39" t="s">
        <v>416</v>
      </c>
      <c r="C216" s="1">
        <v>2015.0</v>
      </c>
      <c r="D216" s="2" t="s">
        <v>5</v>
      </c>
      <c r="E216" s="2" t="s">
        <v>23</v>
      </c>
      <c r="F216" s="36">
        <v>77.52608</v>
      </c>
    </row>
    <row r="217">
      <c r="A217" s="39" t="s">
        <v>20</v>
      </c>
      <c r="B217" s="39" t="s">
        <v>417</v>
      </c>
      <c r="C217" s="1">
        <v>2015.0</v>
      </c>
      <c r="D217" s="2" t="s">
        <v>5</v>
      </c>
      <c r="E217" s="2" t="s">
        <v>23</v>
      </c>
      <c r="F217" s="36">
        <v>91.45268</v>
      </c>
    </row>
    <row r="218">
      <c r="A218" s="39" t="s">
        <v>21</v>
      </c>
      <c r="B218" s="39" t="s">
        <v>419</v>
      </c>
      <c r="C218" s="1">
        <v>2015.0</v>
      </c>
      <c r="D218" s="2" t="s">
        <v>5</v>
      </c>
      <c r="E218" s="2" t="s">
        <v>23</v>
      </c>
      <c r="F218" s="36">
        <v>86.93581</v>
      </c>
    </row>
    <row r="219">
      <c r="A219" s="39" t="s">
        <v>22</v>
      </c>
      <c r="B219" s="39" t="s">
        <v>420</v>
      </c>
      <c r="C219" s="1">
        <v>2015.0</v>
      </c>
      <c r="D219" s="2" t="s">
        <v>5</v>
      </c>
      <c r="E219" s="2" t="s">
        <v>23</v>
      </c>
      <c r="F219" s="36">
        <v>95.13532</v>
      </c>
    </row>
    <row r="220">
      <c r="A220" s="39" t="s">
        <v>23</v>
      </c>
      <c r="B220" s="39" t="s">
        <v>421</v>
      </c>
      <c r="C220" s="1">
        <v>2015.0</v>
      </c>
      <c r="D220" s="2" t="s">
        <v>5</v>
      </c>
      <c r="E220" s="2" t="s">
        <v>23</v>
      </c>
      <c r="F220" s="36">
        <v>80.03206</v>
      </c>
    </row>
    <row r="221">
      <c r="A221" s="39" t="s">
        <v>24</v>
      </c>
      <c r="B221" s="39" t="s">
        <v>422</v>
      </c>
      <c r="C221" s="1">
        <v>2015.0</v>
      </c>
      <c r="D221" s="2" t="s">
        <v>5</v>
      </c>
      <c r="E221" s="2" t="s">
        <v>23</v>
      </c>
      <c r="F221" s="36">
        <v>89.38681</v>
      </c>
    </row>
    <row r="222">
      <c r="A222" s="39" t="s">
        <v>25</v>
      </c>
      <c r="B222" s="39" t="s">
        <v>423</v>
      </c>
      <c r="C222" s="1">
        <v>2015.0</v>
      </c>
      <c r="D222" s="2" t="s">
        <v>5</v>
      </c>
      <c r="E222" s="2" t="s">
        <v>23</v>
      </c>
      <c r="F222" s="36">
        <v>90.54628</v>
      </c>
    </row>
    <row r="223">
      <c r="A223" s="39" t="s">
        <v>26</v>
      </c>
      <c r="B223" s="39" t="s">
        <v>424</v>
      </c>
      <c r="C223" s="1">
        <v>2015.0</v>
      </c>
      <c r="D223" s="2" t="s">
        <v>5</v>
      </c>
      <c r="E223" s="2" t="s">
        <v>23</v>
      </c>
      <c r="F223" s="36">
        <v>84.82367</v>
      </c>
    </row>
    <row r="224">
      <c r="A224" s="39" t="s">
        <v>27</v>
      </c>
      <c r="B224" s="39" t="s">
        <v>426</v>
      </c>
      <c r="C224" s="1">
        <v>2015.0</v>
      </c>
      <c r="D224" s="2" t="s">
        <v>5</v>
      </c>
      <c r="E224" s="2" t="s">
        <v>23</v>
      </c>
      <c r="F224" s="36">
        <v>91.48531</v>
      </c>
    </row>
    <row r="225">
      <c r="A225" s="39" t="s">
        <v>28</v>
      </c>
      <c r="B225" s="39" t="s">
        <v>425</v>
      </c>
      <c r="C225" s="1">
        <v>2015.0</v>
      </c>
      <c r="D225" s="2" t="s">
        <v>5</v>
      </c>
      <c r="E225" s="2" t="s">
        <v>23</v>
      </c>
      <c r="F225" s="36">
        <v>84.4247</v>
      </c>
    </row>
    <row r="226">
      <c r="A226" s="39" t="s">
        <v>29</v>
      </c>
      <c r="B226" s="39" t="s">
        <v>427</v>
      </c>
      <c r="C226" s="1">
        <v>2015.0</v>
      </c>
      <c r="D226" s="2" t="s">
        <v>5</v>
      </c>
      <c r="E226" s="2" t="s">
        <v>23</v>
      </c>
      <c r="F226" s="36">
        <v>94.06648</v>
      </c>
    </row>
    <row r="227">
      <c r="A227" s="39" t="s">
        <v>30</v>
      </c>
      <c r="B227" s="39" t="s">
        <v>428</v>
      </c>
      <c r="C227" s="1">
        <v>2015.0</v>
      </c>
      <c r="D227" s="2" t="s">
        <v>5</v>
      </c>
      <c r="E227" s="2" t="s">
        <v>23</v>
      </c>
      <c r="F227" s="36">
        <v>90.81384</v>
      </c>
    </row>
    <row r="228">
      <c r="A228" s="39" t="s">
        <v>31</v>
      </c>
      <c r="B228" s="39" t="s">
        <v>429</v>
      </c>
      <c r="C228" s="1">
        <v>2015.0</v>
      </c>
      <c r="D228" s="2" t="s">
        <v>5</v>
      </c>
      <c r="E228" s="2" t="s">
        <v>23</v>
      </c>
      <c r="F228" s="36">
        <v>85.22192</v>
      </c>
    </row>
    <row r="229">
      <c r="A229" s="39" t="s">
        <v>32</v>
      </c>
      <c r="B229" s="39" t="s">
        <v>430</v>
      </c>
      <c r="C229" s="1">
        <v>2015.0</v>
      </c>
      <c r="D229" s="2" t="s">
        <v>5</v>
      </c>
      <c r="E229" s="2" t="s">
        <v>23</v>
      </c>
      <c r="F229" s="36">
        <v>89.09866</v>
      </c>
    </row>
    <row r="230">
      <c r="A230" s="39" t="s">
        <v>33</v>
      </c>
      <c r="B230" s="39" t="s">
        <v>431</v>
      </c>
      <c r="C230" s="1">
        <v>2015.0</v>
      </c>
      <c r="D230" s="2" t="s">
        <v>5</v>
      </c>
      <c r="E230" s="2" t="s">
        <v>23</v>
      </c>
      <c r="F230" s="36">
        <v>82.71052</v>
      </c>
    </row>
    <row r="231">
      <c r="A231" s="39" t="s">
        <v>34</v>
      </c>
      <c r="B231" s="39" t="s">
        <v>432</v>
      </c>
      <c r="C231" s="1">
        <v>2015.0</v>
      </c>
      <c r="D231" s="2" t="s">
        <v>5</v>
      </c>
      <c r="E231" s="2" t="s">
        <v>23</v>
      </c>
      <c r="F231" s="36">
        <v>84.81012</v>
      </c>
    </row>
    <row r="232">
      <c r="A232" s="39" t="s">
        <v>35</v>
      </c>
      <c r="B232" s="39" t="s">
        <v>433</v>
      </c>
      <c r="C232" s="1">
        <v>2015.0</v>
      </c>
      <c r="D232" s="2" t="s">
        <v>5</v>
      </c>
      <c r="E232" s="2" t="s">
        <v>23</v>
      </c>
      <c r="F232" s="36">
        <v>91.27408</v>
      </c>
    </row>
    <row r="233">
      <c r="A233" s="40" t="s">
        <v>3</v>
      </c>
      <c r="B233" s="39" t="s">
        <v>418</v>
      </c>
      <c r="C233" s="1">
        <v>2016.0</v>
      </c>
      <c r="D233" s="2" t="s">
        <v>5</v>
      </c>
      <c r="E233" s="2" t="s">
        <v>23</v>
      </c>
      <c r="F233" s="36">
        <v>87.94879</v>
      </c>
    </row>
    <row r="234">
      <c r="A234" s="40" t="s">
        <v>4</v>
      </c>
      <c r="B234" s="39" t="s">
        <v>401</v>
      </c>
      <c r="C234" s="1">
        <v>2016.0</v>
      </c>
      <c r="D234" s="2" t="s">
        <v>5</v>
      </c>
      <c r="E234" s="2" t="s">
        <v>23</v>
      </c>
      <c r="F234" s="36">
        <v>83.50069</v>
      </c>
    </row>
    <row r="235">
      <c r="A235" s="39" t="s">
        <v>5</v>
      </c>
      <c r="B235" s="39" t="s">
        <v>402</v>
      </c>
      <c r="C235" s="1">
        <v>2016.0</v>
      </c>
      <c r="D235" s="2" t="s">
        <v>5</v>
      </c>
      <c r="E235" s="2" t="s">
        <v>23</v>
      </c>
      <c r="F235" s="36">
        <v>92.5936</v>
      </c>
    </row>
    <row r="236">
      <c r="A236" s="39" t="s">
        <v>6</v>
      </c>
      <c r="B236" s="39" t="s">
        <v>403</v>
      </c>
      <c r="C236" s="1">
        <v>2016.0</v>
      </c>
      <c r="D236" s="2" t="s">
        <v>5</v>
      </c>
      <c r="E236" s="2" t="s">
        <v>23</v>
      </c>
      <c r="F236" s="36">
        <v>88.69467</v>
      </c>
    </row>
    <row r="237">
      <c r="A237" s="39" t="s">
        <v>7</v>
      </c>
      <c r="B237" s="39" t="s">
        <v>404</v>
      </c>
      <c r="C237" s="1">
        <v>2016.0</v>
      </c>
      <c r="D237" s="2" t="s">
        <v>5</v>
      </c>
      <c r="E237" s="2" t="s">
        <v>23</v>
      </c>
      <c r="F237" s="36">
        <v>81.58787</v>
      </c>
    </row>
    <row r="238">
      <c r="A238" s="39" t="s">
        <v>8</v>
      </c>
      <c r="B238" s="39" t="s">
        <v>408</v>
      </c>
      <c r="C238" s="1">
        <v>2016.0</v>
      </c>
      <c r="D238" s="2" t="s">
        <v>5</v>
      </c>
      <c r="E238" s="2" t="s">
        <v>23</v>
      </c>
      <c r="F238" s="36">
        <v>91.0048</v>
      </c>
    </row>
    <row r="239">
      <c r="A239" s="39" t="s">
        <v>9</v>
      </c>
      <c r="B239" s="39" t="s">
        <v>409</v>
      </c>
      <c r="C239" s="1">
        <v>2016.0</v>
      </c>
      <c r="D239" s="2" t="s">
        <v>5</v>
      </c>
      <c r="E239" s="2" t="s">
        <v>23</v>
      </c>
      <c r="F239" s="36">
        <v>83.58213</v>
      </c>
    </row>
    <row r="240">
      <c r="A240" s="39" t="s">
        <v>10</v>
      </c>
      <c r="B240" s="39" t="s">
        <v>407</v>
      </c>
      <c r="C240" s="1">
        <v>2016.0</v>
      </c>
      <c r="D240" s="2" t="s">
        <v>5</v>
      </c>
      <c r="E240" s="2" t="s">
        <v>23</v>
      </c>
      <c r="F240" s="36">
        <v>77.50192</v>
      </c>
    </row>
    <row r="241">
      <c r="A241" s="39" t="s">
        <v>11</v>
      </c>
      <c r="B241" s="39" t="s">
        <v>406</v>
      </c>
      <c r="C241" s="1">
        <v>2016.0</v>
      </c>
      <c r="D241" s="2" t="s">
        <v>5</v>
      </c>
      <c r="E241" s="2" t="s">
        <v>23</v>
      </c>
      <c r="F241" s="36">
        <v>86.7594</v>
      </c>
    </row>
    <row r="242">
      <c r="A242" s="39" t="s">
        <v>12</v>
      </c>
      <c r="B242" s="39" t="s">
        <v>405</v>
      </c>
      <c r="C242" s="1">
        <v>2016.0</v>
      </c>
      <c r="D242" s="2" t="s">
        <v>5</v>
      </c>
      <c r="E242" s="2" t="s">
        <v>23</v>
      </c>
      <c r="F242" s="36">
        <v>107.8052</v>
      </c>
    </row>
    <row r="243">
      <c r="A243" s="39" t="s">
        <v>13</v>
      </c>
      <c r="B243" s="39" t="s">
        <v>410</v>
      </c>
      <c r="C243" s="1">
        <v>2016.0</v>
      </c>
      <c r="D243" s="2" t="s">
        <v>5</v>
      </c>
      <c r="E243" s="2" t="s">
        <v>23</v>
      </c>
      <c r="F243" s="36">
        <v>86.6959</v>
      </c>
    </row>
    <row r="244">
      <c r="A244" s="39" t="s">
        <v>14</v>
      </c>
      <c r="B244" s="39" t="s">
        <v>412</v>
      </c>
      <c r="C244" s="1">
        <v>2016.0</v>
      </c>
      <c r="D244" s="2" t="s">
        <v>5</v>
      </c>
      <c r="E244" s="2" t="s">
        <v>23</v>
      </c>
      <c r="F244" s="36">
        <v>91.40673</v>
      </c>
    </row>
    <row r="245">
      <c r="A245" s="39" t="s">
        <v>15</v>
      </c>
      <c r="B245" s="39" t="s">
        <v>411</v>
      </c>
      <c r="C245" s="1">
        <v>2016.0</v>
      </c>
      <c r="D245" s="2" t="s">
        <v>5</v>
      </c>
      <c r="E245" s="2" t="s">
        <v>23</v>
      </c>
      <c r="F245" s="36">
        <v>82.61647</v>
      </c>
    </row>
    <row r="246">
      <c r="A246" s="39" t="s">
        <v>16</v>
      </c>
      <c r="B246" s="39" t="s">
        <v>413</v>
      </c>
      <c r="C246" s="1">
        <v>2016.0</v>
      </c>
      <c r="D246" s="2" t="s">
        <v>5</v>
      </c>
      <c r="E246" s="2" t="s">
        <v>23</v>
      </c>
      <c r="F246" s="36">
        <v>91.05056</v>
      </c>
    </row>
    <row r="247">
      <c r="A247" s="39" t="s">
        <v>17</v>
      </c>
      <c r="B247" s="39" t="s">
        <v>414</v>
      </c>
      <c r="C247" s="1">
        <v>2016.0</v>
      </c>
      <c r="D247" s="2" t="s">
        <v>5</v>
      </c>
      <c r="E247" s="2" t="s">
        <v>23</v>
      </c>
      <c r="F247" s="36">
        <v>85.88927</v>
      </c>
    </row>
    <row r="248">
      <c r="A248" s="39" t="s">
        <v>18</v>
      </c>
      <c r="B248" s="39" t="s">
        <v>415</v>
      </c>
      <c r="C248" s="1">
        <v>2016.0</v>
      </c>
      <c r="D248" s="2" t="s">
        <v>5</v>
      </c>
      <c r="E248" s="2" t="s">
        <v>23</v>
      </c>
      <c r="F248" s="36">
        <v>88.76462</v>
      </c>
    </row>
    <row r="249">
      <c r="A249" s="39" t="s">
        <v>19</v>
      </c>
      <c r="B249" s="39" t="s">
        <v>416</v>
      </c>
      <c r="C249" s="1">
        <v>2016.0</v>
      </c>
      <c r="D249" s="2" t="s">
        <v>5</v>
      </c>
      <c r="E249" s="2" t="s">
        <v>23</v>
      </c>
      <c r="F249" s="36">
        <v>76.94194</v>
      </c>
    </row>
    <row r="250">
      <c r="A250" s="39" t="s">
        <v>20</v>
      </c>
      <c r="B250" s="39" t="s">
        <v>417</v>
      </c>
      <c r="C250" s="1">
        <v>2016.0</v>
      </c>
      <c r="D250" s="2" t="s">
        <v>5</v>
      </c>
      <c r="E250" s="2" t="s">
        <v>23</v>
      </c>
      <c r="F250" s="36">
        <v>90.21478</v>
      </c>
    </row>
    <row r="251">
      <c r="A251" s="39" t="s">
        <v>21</v>
      </c>
      <c r="B251" s="39" t="s">
        <v>419</v>
      </c>
      <c r="C251" s="1">
        <v>2016.0</v>
      </c>
      <c r="D251" s="2" t="s">
        <v>5</v>
      </c>
      <c r="E251" s="2" t="s">
        <v>23</v>
      </c>
      <c r="F251" s="36">
        <v>86.69966</v>
      </c>
    </row>
    <row r="252">
      <c r="A252" s="39" t="s">
        <v>22</v>
      </c>
      <c r="B252" s="39" t="s">
        <v>420</v>
      </c>
      <c r="C252" s="1">
        <v>2016.0</v>
      </c>
      <c r="D252" s="2" t="s">
        <v>5</v>
      </c>
      <c r="E252" s="2" t="s">
        <v>23</v>
      </c>
      <c r="F252" s="36">
        <v>92.61117</v>
      </c>
    </row>
    <row r="253">
      <c r="A253" s="39" t="s">
        <v>23</v>
      </c>
      <c r="B253" s="39" t="s">
        <v>421</v>
      </c>
      <c r="C253" s="1">
        <v>2016.0</v>
      </c>
      <c r="D253" s="2" t="s">
        <v>5</v>
      </c>
      <c r="E253" s="2" t="s">
        <v>23</v>
      </c>
      <c r="F253" s="36">
        <v>80.75943</v>
      </c>
    </row>
    <row r="254">
      <c r="A254" s="39" t="s">
        <v>24</v>
      </c>
      <c r="B254" s="39" t="s">
        <v>422</v>
      </c>
      <c r="C254" s="1">
        <v>2016.0</v>
      </c>
      <c r="D254" s="2" t="s">
        <v>5</v>
      </c>
      <c r="E254" s="2" t="s">
        <v>23</v>
      </c>
      <c r="F254" s="36">
        <v>90.45338</v>
      </c>
    </row>
    <row r="255">
      <c r="A255" s="39" t="s">
        <v>25</v>
      </c>
      <c r="B255" s="39" t="s">
        <v>423</v>
      </c>
      <c r="C255" s="1">
        <v>2016.0</v>
      </c>
      <c r="D255" s="2" t="s">
        <v>5</v>
      </c>
      <c r="E255" s="2" t="s">
        <v>23</v>
      </c>
      <c r="F255" s="36">
        <v>90.88465</v>
      </c>
    </row>
    <row r="256">
      <c r="A256" s="39" t="s">
        <v>26</v>
      </c>
      <c r="B256" s="39" t="s">
        <v>424</v>
      </c>
      <c r="C256" s="1">
        <v>2016.0</v>
      </c>
      <c r="D256" s="2" t="s">
        <v>5</v>
      </c>
      <c r="E256" s="2" t="s">
        <v>23</v>
      </c>
      <c r="F256" s="36">
        <v>86.673</v>
      </c>
    </row>
    <row r="257">
      <c r="A257" s="39" t="s">
        <v>27</v>
      </c>
      <c r="B257" s="39" t="s">
        <v>426</v>
      </c>
      <c r="C257" s="1">
        <v>2016.0</v>
      </c>
      <c r="D257" s="2" t="s">
        <v>5</v>
      </c>
      <c r="E257" s="2" t="s">
        <v>23</v>
      </c>
      <c r="F257" s="36">
        <v>91.02535</v>
      </c>
    </row>
    <row r="258">
      <c r="A258" s="39" t="s">
        <v>28</v>
      </c>
      <c r="B258" s="39" t="s">
        <v>425</v>
      </c>
      <c r="C258" s="1">
        <v>2016.0</v>
      </c>
      <c r="D258" s="2" t="s">
        <v>5</v>
      </c>
      <c r="E258" s="2" t="s">
        <v>23</v>
      </c>
      <c r="F258" s="36">
        <v>83.46196</v>
      </c>
    </row>
    <row r="259">
      <c r="A259" s="39" t="s">
        <v>29</v>
      </c>
      <c r="B259" s="39" t="s">
        <v>427</v>
      </c>
      <c r="C259" s="1">
        <v>2016.0</v>
      </c>
      <c r="D259" s="2" t="s">
        <v>5</v>
      </c>
      <c r="E259" s="2" t="s">
        <v>23</v>
      </c>
      <c r="F259" s="36">
        <v>92.16453</v>
      </c>
    </row>
    <row r="260">
      <c r="A260" s="39" t="s">
        <v>30</v>
      </c>
      <c r="B260" s="39" t="s">
        <v>428</v>
      </c>
      <c r="C260" s="1">
        <v>2016.0</v>
      </c>
      <c r="D260" s="2" t="s">
        <v>5</v>
      </c>
      <c r="E260" s="2" t="s">
        <v>23</v>
      </c>
      <c r="F260" s="36">
        <v>87.15228</v>
      </c>
    </row>
    <row r="261">
      <c r="A261" s="39" t="s">
        <v>31</v>
      </c>
      <c r="B261" s="39" t="s">
        <v>429</v>
      </c>
      <c r="C261" s="1">
        <v>2016.0</v>
      </c>
      <c r="D261" s="2" t="s">
        <v>5</v>
      </c>
      <c r="E261" s="2" t="s">
        <v>23</v>
      </c>
      <c r="F261" s="36">
        <v>83.25012</v>
      </c>
    </row>
    <row r="262">
      <c r="A262" s="39" t="s">
        <v>32</v>
      </c>
      <c r="B262" s="39" t="s">
        <v>430</v>
      </c>
      <c r="C262" s="1">
        <v>2016.0</v>
      </c>
      <c r="D262" s="2" t="s">
        <v>5</v>
      </c>
      <c r="E262" s="2" t="s">
        <v>23</v>
      </c>
      <c r="F262" s="36">
        <v>90.83911</v>
      </c>
    </row>
    <row r="263">
      <c r="A263" s="39" t="s">
        <v>33</v>
      </c>
      <c r="B263" s="39" t="s">
        <v>431</v>
      </c>
      <c r="C263" s="1">
        <v>2016.0</v>
      </c>
      <c r="D263" s="2" t="s">
        <v>5</v>
      </c>
      <c r="E263" s="2" t="s">
        <v>23</v>
      </c>
      <c r="F263" s="36">
        <v>82.84811</v>
      </c>
    </row>
    <row r="264">
      <c r="A264" s="39" t="s">
        <v>34</v>
      </c>
      <c r="B264" s="39" t="s">
        <v>432</v>
      </c>
      <c r="C264" s="1">
        <v>2016.0</v>
      </c>
      <c r="D264" s="2" t="s">
        <v>5</v>
      </c>
      <c r="E264" s="2" t="s">
        <v>23</v>
      </c>
      <c r="F264" s="36">
        <v>84.09725</v>
      </c>
    </row>
    <row r="265">
      <c r="A265" s="39" t="s">
        <v>35</v>
      </c>
      <c r="B265" s="39" t="s">
        <v>433</v>
      </c>
      <c r="C265" s="1">
        <v>2016.0</v>
      </c>
      <c r="D265" s="2" t="s">
        <v>5</v>
      </c>
      <c r="E265" s="2" t="s">
        <v>23</v>
      </c>
      <c r="F265" s="36">
        <v>90.60215</v>
      </c>
    </row>
    <row r="266">
      <c r="A266" s="40" t="s">
        <v>3</v>
      </c>
      <c r="B266" s="39" t="s">
        <v>418</v>
      </c>
      <c r="C266" s="1">
        <v>2017.0</v>
      </c>
      <c r="D266" s="2" t="s">
        <v>5</v>
      </c>
      <c r="E266" s="2" t="s">
        <v>23</v>
      </c>
      <c r="F266" s="36">
        <v>86.273</v>
      </c>
    </row>
    <row r="267">
      <c r="A267" s="40" t="s">
        <v>4</v>
      </c>
      <c r="B267" s="39" t="s">
        <v>401</v>
      </c>
      <c r="C267" s="1">
        <v>2017.0</v>
      </c>
      <c r="D267" s="2" t="s">
        <v>5</v>
      </c>
      <c r="E267" s="2" t="s">
        <v>23</v>
      </c>
      <c r="F267" s="36">
        <v>82.09006</v>
      </c>
    </row>
    <row r="268">
      <c r="A268" s="39" t="s">
        <v>5</v>
      </c>
      <c r="B268" s="39" t="s">
        <v>402</v>
      </c>
      <c r="C268" s="1">
        <v>2017.0</v>
      </c>
      <c r="D268" s="2" t="s">
        <v>5</v>
      </c>
      <c r="E268" s="2" t="s">
        <v>23</v>
      </c>
      <c r="F268" s="36">
        <v>86.50986</v>
      </c>
    </row>
    <row r="269">
      <c r="A269" s="39" t="s">
        <v>6</v>
      </c>
      <c r="B269" s="39" t="s">
        <v>403</v>
      </c>
      <c r="C269" s="1">
        <v>2017.0</v>
      </c>
      <c r="D269" s="2" t="s">
        <v>5</v>
      </c>
      <c r="E269" s="2" t="s">
        <v>23</v>
      </c>
      <c r="F269" s="36">
        <v>86.57817</v>
      </c>
    </row>
    <row r="270">
      <c r="A270" s="39" t="s">
        <v>7</v>
      </c>
      <c r="B270" s="39" t="s">
        <v>404</v>
      </c>
      <c r="C270" s="1">
        <v>2017.0</v>
      </c>
      <c r="D270" s="2" t="s">
        <v>5</v>
      </c>
      <c r="E270" s="2" t="s">
        <v>23</v>
      </c>
      <c r="F270" s="36">
        <v>80.6697</v>
      </c>
    </row>
    <row r="271">
      <c r="A271" s="39" t="s">
        <v>8</v>
      </c>
      <c r="B271" s="39" t="s">
        <v>408</v>
      </c>
      <c r="C271" s="1">
        <v>2017.0</v>
      </c>
      <c r="D271" s="2" t="s">
        <v>5</v>
      </c>
      <c r="E271" s="2" t="s">
        <v>23</v>
      </c>
      <c r="F271" s="36">
        <v>88.90764</v>
      </c>
    </row>
    <row r="272">
      <c r="A272" s="39" t="s">
        <v>9</v>
      </c>
      <c r="B272" s="39" t="s">
        <v>409</v>
      </c>
      <c r="C272" s="1">
        <v>2017.0</v>
      </c>
      <c r="D272" s="2" t="s">
        <v>5</v>
      </c>
      <c r="E272" s="2" t="s">
        <v>23</v>
      </c>
      <c r="F272" s="36">
        <v>83.48997</v>
      </c>
    </row>
    <row r="273">
      <c r="A273" s="39" t="s">
        <v>10</v>
      </c>
      <c r="B273" s="39" t="s">
        <v>407</v>
      </c>
      <c r="C273" s="1">
        <v>2017.0</v>
      </c>
      <c r="D273" s="2" t="s">
        <v>5</v>
      </c>
      <c r="E273" s="2" t="s">
        <v>23</v>
      </c>
      <c r="F273" s="36">
        <v>77.0807</v>
      </c>
    </row>
    <row r="274">
      <c r="A274" s="39" t="s">
        <v>11</v>
      </c>
      <c r="B274" s="39" t="s">
        <v>406</v>
      </c>
      <c r="C274" s="1">
        <v>2017.0</v>
      </c>
      <c r="D274" s="2" t="s">
        <v>5</v>
      </c>
      <c r="E274" s="2" t="s">
        <v>23</v>
      </c>
      <c r="F274" s="36">
        <v>79.7922</v>
      </c>
    </row>
    <row r="275">
      <c r="A275" s="39" t="s">
        <v>12</v>
      </c>
      <c r="B275" s="39" t="s">
        <v>405</v>
      </c>
      <c r="C275" s="1">
        <v>2017.0</v>
      </c>
      <c r="D275" s="2" t="s">
        <v>5</v>
      </c>
      <c r="E275" s="2" t="s">
        <v>23</v>
      </c>
      <c r="F275" s="36">
        <v>107.3259</v>
      </c>
    </row>
    <row r="276">
      <c r="A276" s="39" t="s">
        <v>13</v>
      </c>
      <c r="B276" s="39" t="s">
        <v>410</v>
      </c>
      <c r="C276" s="1">
        <v>2017.0</v>
      </c>
      <c r="D276" s="2" t="s">
        <v>5</v>
      </c>
      <c r="E276" s="2" t="s">
        <v>23</v>
      </c>
      <c r="F276" s="36">
        <v>86.3992</v>
      </c>
    </row>
    <row r="277">
      <c r="A277" s="39" t="s">
        <v>14</v>
      </c>
      <c r="B277" s="39" t="s">
        <v>412</v>
      </c>
      <c r="C277" s="1">
        <v>2017.0</v>
      </c>
      <c r="D277" s="2" t="s">
        <v>5</v>
      </c>
      <c r="E277" s="2" t="s">
        <v>23</v>
      </c>
      <c r="F277" s="36">
        <v>90.35394</v>
      </c>
    </row>
    <row r="278">
      <c r="A278" s="39" t="s">
        <v>15</v>
      </c>
      <c r="B278" s="39" t="s">
        <v>411</v>
      </c>
      <c r="C278" s="1">
        <v>2017.0</v>
      </c>
      <c r="D278" s="2" t="s">
        <v>5</v>
      </c>
      <c r="E278" s="2" t="s">
        <v>23</v>
      </c>
      <c r="F278" s="36">
        <v>81.37836</v>
      </c>
    </row>
    <row r="279">
      <c r="A279" s="39" t="s">
        <v>16</v>
      </c>
      <c r="B279" s="39" t="s">
        <v>413</v>
      </c>
      <c r="C279" s="1">
        <v>2017.0</v>
      </c>
      <c r="D279" s="2" t="s">
        <v>5</v>
      </c>
      <c r="E279" s="2" t="s">
        <v>23</v>
      </c>
      <c r="F279" s="36">
        <v>91.29946</v>
      </c>
    </row>
    <row r="280">
      <c r="A280" s="39" t="s">
        <v>17</v>
      </c>
      <c r="B280" s="39" t="s">
        <v>414</v>
      </c>
      <c r="C280" s="1">
        <v>2017.0</v>
      </c>
      <c r="D280" s="2" t="s">
        <v>5</v>
      </c>
      <c r="E280" s="2" t="s">
        <v>23</v>
      </c>
      <c r="F280" s="36">
        <v>83.90473</v>
      </c>
    </row>
    <row r="281">
      <c r="A281" s="39" t="s">
        <v>18</v>
      </c>
      <c r="B281" s="39" t="s">
        <v>415</v>
      </c>
      <c r="C281" s="1">
        <v>2017.0</v>
      </c>
      <c r="D281" s="2" t="s">
        <v>5</v>
      </c>
      <c r="E281" s="2" t="s">
        <v>23</v>
      </c>
      <c r="F281" s="36">
        <v>88.71013</v>
      </c>
    </row>
    <row r="282">
      <c r="A282" s="39" t="s">
        <v>19</v>
      </c>
      <c r="B282" s="39" t="s">
        <v>416</v>
      </c>
      <c r="C282" s="1">
        <v>2017.0</v>
      </c>
      <c r="D282" s="2" t="s">
        <v>5</v>
      </c>
      <c r="E282" s="2" t="s">
        <v>23</v>
      </c>
      <c r="F282" s="36">
        <v>77.01963</v>
      </c>
    </row>
    <row r="283">
      <c r="A283" s="39" t="s">
        <v>20</v>
      </c>
      <c r="B283" s="39" t="s">
        <v>417</v>
      </c>
      <c r="C283" s="1">
        <v>2017.0</v>
      </c>
      <c r="D283" s="2" t="s">
        <v>5</v>
      </c>
      <c r="E283" s="2" t="s">
        <v>23</v>
      </c>
      <c r="F283" s="36">
        <v>85.87755</v>
      </c>
    </row>
    <row r="284">
      <c r="A284" s="39" t="s">
        <v>21</v>
      </c>
      <c r="B284" s="39" t="s">
        <v>419</v>
      </c>
      <c r="C284" s="1">
        <v>2017.0</v>
      </c>
      <c r="D284" s="2" t="s">
        <v>5</v>
      </c>
      <c r="E284" s="2" t="s">
        <v>23</v>
      </c>
      <c r="F284" s="36">
        <v>81.50029</v>
      </c>
    </row>
    <row r="285">
      <c r="A285" s="39" t="s">
        <v>22</v>
      </c>
      <c r="B285" s="39" t="s">
        <v>420</v>
      </c>
      <c r="C285" s="1">
        <v>2017.0</v>
      </c>
      <c r="D285" s="2" t="s">
        <v>5</v>
      </c>
      <c r="E285" s="2" t="s">
        <v>23</v>
      </c>
      <c r="F285" s="36">
        <v>88.50147</v>
      </c>
    </row>
    <row r="286">
      <c r="A286" s="39" t="s">
        <v>23</v>
      </c>
      <c r="B286" s="39" t="s">
        <v>421</v>
      </c>
      <c r="C286" s="1">
        <v>2017.0</v>
      </c>
      <c r="D286" s="2" t="s">
        <v>5</v>
      </c>
      <c r="E286" s="2" t="s">
        <v>23</v>
      </c>
      <c r="F286" s="36">
        <v>81.27848</v>
      </c>
    </row>
    <row r="287">
      <c r="A287" s="39" t="s">
        <v>24</v>
      </c>
      <c r="B287" s="39" t="s">
        <v>422</v>
      </c>
      <c r="C287" s="1">
        <v>2017.0</v>
      </c>
      <c r="D287" s="2" t="s">
        <v>5</v>
      </c>
      <c r="E287" s="2" t="s">
        <v>23</v>
      </c>
      <c r="F287" s="36">
        <v>90.74447</v>
      </c>
    </row>
    <row r="288">
      <c r="A288" s="39" t="s">
        <v>25</v>
      </c>
      <c r="B288" s="39" t="s">
        <v>423</v>
      </c>
      <c r="C288" s="1">
        <v>2017.0</v>
      </c>
      <c r="D288" s="2" t="s">
        <v>5</v>
      </c>
      <c r="E288" s="2" t="s">
        <v>23</v>
      </c>
      <c r="F288" s="36">
        <v>86.77747</v>
      </c>
    </row>
    <row r="289">
      <c r="A289" s="39" t="s">
        <v>26</v>
      </c>
      <c r="B289" s="39" t="s">
        <v>424</v>
      </c>
      <c r="C289" s="1">
        <v>2017.0</v>
      </c>
      <c r="D289" s="2" t="s">
        <v>5</v>
      </c>
      <c r="E289" s="2" t="s">
        <v>23</v>
      </c>
      <c r="F289" s="36">
        <v>84.89154</v>
      </c>
    </row>
    <row r="290">
      <c r="A290" s="39" t="s">
        <v>27</v>
      </c>
      <c r="B290" s="39" t="s">
        <v>426</v>
      </c>
      <c r="C290" s="1">
        <v>2017.0</v>
      </c>
      <c r="D290" s="2" t="s">
        <v>5</v>
      </c>
      <c r="E290" s="2" t="s">
        <v>23</v>
      </c>
      <c r="F290" s="36">
        <v>91.07115</v>
      </c>
    </row>
    <row r="291">
      <c r="A291" s="39" t="s">
        <v>28</v>
      </c>
      <c r="B291" s="39" t="s">
        <v>425</v>
      </c>
      <c r="C291" s="1">
        <v>2017.0</v>
      </c>
      <c r="D291" s="2" t="s">
        <v>5</v>
      </c>
      <c r="E291" s="2" t="s">
        <v>23</v>
      </c>
      <c r="F291" s="36">
        <v>83.45294</v>
      </c>
    </row>
    <row r="292">
      <c r="A292" s="39" t="s">
        <v>29</v>
      </c>
      <c r="B292" s="39" t="s">
        <v>427</v>
      </c>
      <c r="C292" s="1">
        <v>2017.0</v>
      </c>
      <c r="D292" s="2" t="s">
        <v>5</v>
      </c>
      <c r="E292" s="2" t="s">
        <v>23</v>
      </c>
      <c r="F292" s="36">
        <v>83.86388</v>
      </c>
    </row>
    <row r="293">
      <c r="A293" s="39" t="s">
        <v>30</v>
      </c>
      <c r="B293" s="39" t="s">
        <v>428</v>
      </c>
      <c r="C293" s="1">
        <v>2017.0</v>
      </c>
      <c r="D293" s="2" t="s">
        <v>5</v>
      </c>
      <c r="E293" s="2" t="s">
        <v>23</v>
      </c>
      <c r="F293" s="36">
        <v>85.8812</v>
      </c>
    </row>
    <row r="294">
      <c r="A294" s="39" t="s">
        <v>31</v>
      </c>
      <c r="B294" s="39" t="s">
        <v>429</v>
      </c>
      <c r="C294" s="1">
        <v>2017.0</v>
      </c>
      <c r="D294" s="2" t="s">
        <v>5</v>
      </c>
      <c r="E294" s="2" t="s">
        <v>23</v>
      </c>
      <c r="F294" s="36">
        <v>79.68007</v>
      </c>
    </row>
    <row r="295">
      <c r="A295" s="39" t="s">
        <v>32</v>
      </c>
      <c r="B295" s="39" t="s">
        <v>430</v>
      </c>
      <c r="C295" s="1">
        <v>2017.0</v>
      </c>
      <c r="D295" s="2" t="s">
        <v>5</v>
      </c>
      <c r="E295" s="2" t="s">
        <v>23</v>
      </c>
      <c r="F295" s="36">
        <v>88.69236</v>
      </c>
    </row>
    <row r="296">
      <c r="A296" s="39" t="s">
        <v>33</v>
      </c>
      <c r="B296" s="39" t="s">
        <v>431</v>
      </c>
      <c r="C296" s="1">
        <v>2017.0</v>
      </c>
      <c r="D296" s="2" t="s">
        <v>5</v>
      </c>
      <c r="E296" s="2" t="s">
        <v>23</v>
      </c>
      <c r="F296" s="36">
        <v>80.85372</v>
      </c>
    </row>
    <row r="297">
      <c r="A297" s="39" t="s">
        <v>34</v>
      </c>
      <c r="B297" s="39" t="s">
        <v>432</v>
      </c>
      <c r="C297" s="1">
        <v>2017.0</v>
      </c>
      <c r="D297" s="2" t="s">
        <v>5</v>
      </c>
      <c r="E297" s="2" t="s">
        <v>23</v>
      </c>
      <c r="F297" s="36">
        <v>83.34975</v>
      </c>
    </row>
    <row r="298">
      <c r="A298" s="39" t="s">
        <v>35</v>
      </c>
      <c r="B298" s="39" t="s">
        <v>433</v>
      </c>
      <c r="C298" s="1">
        <v>2017.0</v>
      </c>
      <c r="D298" s="2" t="s">
        <v>5</v>
      </c>
      <c r="E298" s="2" t="s">
        <v>23</v>
      </c>
      <c r="F298" s="36">
        <v>85.50139</v>
      </c>
    </row>
    <row r="299">
      <c r="A299" s="40" t="s">
        <v>3</v>
      </c>
      <c r="B299" s="39" t="s">
        <v>418</v>
      </c>
      <c r="C299" s="1">
        <v>2018.0</v>
      </c>
      <c r="D299" s="2" t="s">
        <v>5</v>
      </c>
      <c r="E299" s="2" t="s">
        <v>23</v>
      </c>
      <c r="F299" s="36">
        <v>84.29078</v>
      </c>
    </row>
    <row r="300">
      <c r="A300" s="40" t="s">
        <v>4</v>
      </c>
      <c r="B300" s="39" t="s">
        <v>401</v>
      </c>
      <c r="C300" s="1">
        <v>2018.0</v>
      </c>
      <c r="D300" s="2" t="s">
        <v>5</v>
      </c>
      <c r="E300" s="2" t="s">
        <v>23</v>
      </c>
      <c r="F300" s="36">
        <v>80.11276</v>
      </c>
    </row>
    <row r="301">
      <c r="A301" s="39" t="s">
        <v>5</v>
      </c>
      <c r="B301" s="39" t="s">
        <v>402</v>
      </c>
      <c r="C301" s="1">
        <v>2018.0</v>
      </c>
      <c r="D301" s="2" t="s">
        <v>5</v>
      </c>
      <c r="E301" s="2" t="s">
        <v>23</v>
      </c>
      <c r="F301" s="36">
        <v>86.11801</v>
      </c>
    </row>
    <row r="302">
      <c r="A302" s="39" t="s">
        <v>6</v>
      </c>
      <c r="B302" s="39" t="s">
        <v>403</v>
      </c>
      <c r="C302" s="1">
        <v>2018.0</v>
      </c>
      <c r="D302" s="2" t="s">
        <v>5</v>
      </c>
      <c r="E302" s="2" t="s">
        <v>23</v>
      </c>
      <c r="F302" s="36">
        <v>85.34498</v>
      </c>
    </row>
    <row r="303">
      <c r="A303" s="39" t="s">
        <v>7</v>
      </c>
      <c r="B303" s="39" t="s">
        <v>404</v>
      </c>
      <c r="C303" s="1">
        <v>2018.0</v>
      </c>
      <c r="D303" s="2" t="s">
        <v>5</v>
      </c>
      <c r="E303" s="2" t="s">
        <v>23</v>
      </c>
      <c r="F303" s="36">
        <v>77.76146</v>
      </c>
    </row>
    <row r="304">
      <c r="A304" s="39" t="s">
        <v>8</v>
      </c>
      <c r="B304" s="39" t="s">
        <v>408</v>
      </c>
      <c r="C304" s="1">
        <v>2018.0</v>
      </c>
      <c r="D304" s="2" t="s">
        <v>5</v>
      </c>
      <c r="E304" s="2" t="s">
        <v>23</v>
      </c>
      <c r="F304" s="36">
        <v>82.12318</v>
      </c>
    </row>
    <row r="305">
      <c r="A305" s="39" t="s">
        <v>9</v>
      </c>
      <c r="B305" s="39" t="s">
        <v>409</v>
      </c>
      <c r="C305" s="1">
        <v>2018.0</v>
      </c>
      <c r="D305" s="2" t="s">
        <v>5</v>
      </c>
      <c r="E305" s="2" t="s">
        <v>23</v>
      </c>
      <c r="F305" s="36">
        <v>83.03016</v>
      </c>
    </row>
    <row r="306">
      <c r="A306" s="39" t="s">
        <v>10</v>
      </c>
      <c r="B306" s="39" t="s">
        <v>407</v>
      </c>
      <c r="C306" s="1">
        <v>2018.0</v>
      </c>
      <c r="D306" s="2" t="s">
        <v>5</v>
      </c>
      <c r="E306" s="2" t="s">
        <v>23</v>
      </c>
      <c r="F306" s="36">
        <v>76.58984</v>
      </c>
    </row>
    <row r="307">
      <c r="A307" s="39" t="s">
        <v>11</v>
      </c>
      <c r="B307" s="39" t="s">
        <v>406</v>
      </c>
      <c r="C307" s="1">
        <v>2018.0</v>
      </c>
      <c r="D307" s="2" t="s">
        <v>5</v>
      </c>
      <c r="E307" s="2" t="s">
        <v>23</v>
      </c>
      <c r="F307" s="36">
        <v>79.16691</v>
      </c>
    </row>
    <row r="308">
      <c r="A308" s="39" t="s">
        <v>12</v>
      </c>
      <c r="B308" s="39" t="s">
        <v>405</v>
      </c>
      <c r="C308" s="1">
        <v>2018.0</v>
      </c>
      <c r="D308" s="2" t="s">
        <v>5</v>
      </c>
      <c r="E308" s="2" t="s">
        <v>23</v>
      </c>
      <c r="F308" s="36">
        <v>107.2265</v>
      </c>
    </row>
    <row r="309">
      <c r="A309" s="39" t="s">
        <v>13</v>
      </c>
      <c r="B309" s="39" t="s">
        <v>410</v>
      </c>
      <c r="C309" s="1">
        <v>2018.0</v>
      </c>
      <c r="D309" s="2" t="s">
        <v>5</v>
      </c>
      <c r="E309" s="2" t="s">
        <v>23</v>
      </c>
      <c r="F309" s="36">
        <v>80.27342</v>
      </c>
    </row>
    <row r="310">
      <c r="A310" s="39" t="s">
        <v>14</v>
      </c>
      <c r="B310" s="39" t="s">
        <v>412</v>
      </c>
      <c r="C310" s="1">
        <v>2018.0</v>
      </c>
      <c r="D310" s="2" t="s">
        <v>5</v>
      </c>
      <c r="E310" s="2" t="s">
        <v>23</v>
      </c>
      <c r="F310" s="36">
        <v>84.05371</v>
      </c>
    </row>
    <row r="311">
      <c r="A311" s="39" t="s">
        <v>15</v>
      </c>
      <c r="B311" s="39" t="s">
        <v>411</v>
      </c>
      <c r="C311" s="1">
        <v>2018.0</v>
      </c>
      <c r="D311" s="2" t="s">
        <v>5</v>
      </c>
      <c r="E311" s="2" t="s">
        <v>23</v>
      </c>
      <c r="F311" s="36">
        <v>80.21207</v>
      </c>
    </row>
    <row r="312">
      <c r="A312" s="39" t="s">
        <v>16</v>
      </c>
      <c r="B312" s="39" t="s">
        <v>413</v>
      </c>
      <c r="C312" s="1">
        <v>2018.0</v>
      </c>
      <c r="D312" s="2" t="s">
        <v>5</v>
      </c>
      <c r="E312" s="2" t="s">
        <v>23</v>
      </c>
      <c r="F312" s="36">
        <v>90.80533</v>
      </c>
    </row>
    <row r="313">
      <c r="A313" s="39" t="s">
        <v>17</v>
      </c>
      <c r="B313" s="39" t="s">
        <v>414</v>
      </c>
      <c r="C313" s="1">
        <v>2018.0</v>
      </c>
      <c r="D313" s="2" t="s">
        <v>5</v>
      </c>
      <c r="E313" s="2" t="s">
        <v>23</v>
      </c>
      <c r="F313" s="36">
        <v>81.06105</v>
      </c>
    </row>
    <row r="314">
      <c r="A314" s="39" t="s">
        <v>18</v>
      </c>
      <c r="B314" s="39" t="s">
        <v>415</v>
      </c>
      <c r="C314" s="1">
        <v>2018.0</v>
      </c>
      <c r="D314" s="2" t="s">
        <v>5</v>
      </c>
      <c r="E314" s="2" t="s">
        <v>23</v>
      </c>
      <c r="F314" s="36">
        <v>88.29063</v>
      </c>
    </row>
    <row r="315">
      <c r="A315" s="39" t="s">
        <v>19</v>
      </c>
      <c r="B315" s="39" t="s">
        <v>416</v>
      </c>
      <c r="C315" s="1">
        <v>2018.0</v>
      </c>
      <c r="D315" s="2" t="s">
        <v>5</v>
      </c>
      <c r="E315" s="2" t="s">
        <v>23</v>
      </c>
      <c r="F315" s="36">
        <v>76.67938</v>
      </c>
    </row>
    <row r="316">
      <c r="A316" s="39" t="s">
        <v>20</v>
      </c>
      <c r="B316" s="39" t="s">
        <v>417</v>
      </c>
      <c r="C316" s="1">
        <v>2018.0</v>
      </c>
      <c r="D316" s="2" t="s">
        <v>5</v>
      </c>
      <c r="E316" s="2" t="s">
        <v>23</v>
      </c>
      <c r="F316" s="36">
        <v>85.46836</v>
      </c>
    </row>
    <row r="317">
      <c r="A317" s="39" t="s">
        <v>21</v>
      </c>
      <c r="B317" s="39" t="s">
        <v>419</v>
      </c>
      <c r="C317" s="1">
        <v>2018.0</v>
      </c>
      <c r="D317" s="2" t="s">
        <v>5</v>
      </c>
      <c r="E317" s="2" t="s">
        <v>23</v>
      </c>
      <c r="F317" s="36">
        <v>80.40406</v>
      </c>
    </row>
    <row r="318">
      <c r="A318" s="39" t="s">
        <v>22</v>
      </c>
      <c r="B318" s="39" t="s">
        <v>420</v>
      </c>
      <c r="C318" s="1">
        <v>2018.0</v>
      </c>
      <c r="D318" s="2" t="s">
        <v>5</v>
      </c>
      <c r="E318" s="2" t="s">
        <v>23</v>
      </c>
      <c r="F318" s="36">
        <v>83.53356</v>
      </c>
    </row>
    <row r="319">
      <c r="A319" s="39" t="s">
        <v>23</v>
      </c>
      <c r="B319" s="39" t="s">
        <v>421</v>
      </c>
      <c r="C319" s="1">
        <v>2018.0</v>
      </c>
      <c r="D319" s="2" t="s">
        <v>5</v>
      </c>
      <c r="E319" s="2" t="s">
        <v>23</v>
      </c>
      <c r="F319" s="36">
        <v>79.97082</v>
      </c>
    </row>
    <row r="320">
      <c r="A320" s="39" t="s">
        <v>24</v>
      </c>
      <c r="B320" s="39" t="s">
        <v>422</v>
      </c>
      <c r="C320" s="1">
        <v>2018.0</v>
      </c>
      <c r="D320" s="2" t="s">
        <v>5</v>
      </c>
      <c r="E320" s="2" t="s">
        <v>23</v>
      </c>
      <c r="F320" s="36">
        <v>87.60879</v>
      </c>
    </row>
    <row r="321">
      <c r="A321" s="39" t="s">
        <v>25</v>
      </c>
      <c r="B321" s="39" t="s">
        <v>423</v>
      </c>
      <c r="C321" s="1">
        <v>2018.0</v>
      </c>
      <c r="D321" s="2" t="s">
        <v>5</v>
      </c>
      <c r="E321" s="2" t="s">
        <v>23</v>
      </c>
      <c r="F321" s="36">
        <v>85.51345</v>
      </c>
    </row>
    <row r="322">
      <c r="A322" s="39" t="s">
        <v>26</v>
      </c>
      <c r="B322" s="39" t="s">
        <v>424</v>
      </c>
      <c r="C322" s="1">
        <v>2018.0</v>
      </c>
      <c r="D322" s="2" t="s">
        <v>5</v>
      </c>
      <c r="E322" s="2" t="s">
        <v>23</v>
      </c>
      <c r="F322" s="36">
        <v>83.23104</v>
      </c>
    </row>
    <row r="323">
      <c r="A323" s="39" t="s">
        <v>27</v>
      </c>
      <c r="B323" s="39" t="s">
        <v>426</v>
      </c>
      <c r="C323" s="1">
        <v>2018.0</v>
      </c>
      <c r="D323" s="2" t="s">
        <v>5</v>
      </c>
      <c r="E323" s="2" t="s">
        <v>23</v>
      </c>
      <c r="F323" s="36">
        <v>86.19052</v>
      </c>
    </row>
    <row r="324">
      <c r="A324" s="39" t="s">
        <v>28</v>
      </c>
      <c r="B324" s="39" t="s">
        <v>425</v>
      </c>
      <c r="C324" s="1">
        <v>2018.0</v>
      </c>
      <c r="D324" s="2" t="s">
        <v>5</v>
      </c>
      <c r="E324" s="2" t="s">
        <v>23</v>
      </c>
      <c r="F324" s="36">
        <v>80.11131</v>
      </c>
    </row>
    <row r="325">
      <c r="A325" s="39" t="s">
        <v>29</v>
      </c>
      <c r="B325" s="39" t="s">
        <v>427</v>
      </c>
      <c r="C325" s="1">
        <v>2018.0</v>
      </c>
      <c r="D325" s="2" t="s">
        <v>5</v>
      </c>
      <c r="E325" s="2" t="s">
        <v>23</v>
      </c>
      <c r="F325" s="36">
        <v>82.29337</v>
      </c>
    </row>
    <row r="326">
      <c r="A326" s="39" t="s">
        <v>30</v>
      </c>
      <c r="B326" s="39" t="s">
        <v>428</v>
      </c>
      <c r="C326" s="1">
        <v>2018.0</v>
      </c>
      <c r="D326" s="2" t="s">
        <v>5</v>
      </c>
      <c r="E326" s="2" t="s">
        <v>23</v>
      </c>
      <c r="F326" s="36">
        <v>84.96114</v>
      </c>
    </row>
    <row r="327">
      <c r="A327" s="39" t="s">
        <v>31</v>
      </c>
      <c r="B327" s="39" t="s">
        <v>429</v>
      </c>
      <c r="C327" s="1">
        <v>2018.0</v>
      </c>
      <c r="D327" s="2" t="s">
        <v>5</v>
      </c>
      <c r="E327" s="2" t="s">
        <v>23</v>
      </c>
      <c r="F327" s="36">
        <v>79.19324</v>
      </c>
    </row>
    <row r="328">
      <c r="A328" s="39" t="s">
        <v>32</v>
      </c>
      <c r="B328" s="39" t="s">
        <v>430</v>
      </c>
      <c r="C328" s="1">
        <v>2018.0</v>
      </c>
      <c r="D328" s="2" t="s">
        <v>5</v>
      </c>
      <c r="E328" s="2" t="s">
        <v>23</v>
      </c>
      <c r="F328" s="36">
        <v>88.28769</v>
      </c>
    </row>
    <row r="329">
      <c r="A329" s="39" t="s">
        <v>33</v>
      </c>
      <c r="B329" s="39" t="s">
        <v>431</v>
      </c>
      <c r="C329" s="1">
        <v>2018.0</v>
      </c>
      <c r="D329" s="2" t="s">
        <v>5</v>
      </c>
      <c r="E329" s="2" t="s">
        <v>23</v>
      </c>
      <c r="F329" s="36">
        <v>79.14099</v>
      </c>
    </row>
    <row r="330">
      <c r="A330" s="39" t="s">
        <v>34</v>
      </c>
      <c r="B330" s="39" t="s">
        <v>432</v>
      </c>
      <c r="C330" s="1">
        <v>2018.0</v>
      </c>
      <c r="D330" s="2" t="s">
        <v>5</v>
      </c>
      <c r="E330" s="2" t="s">
        <v>23</v>
      </c>
      <c r="F330" s="36">
        <v>80.3919</v>
      </c>
    </row>
    <row r="331">
      <c r="A331" s="39" t="s">
        <v>35</v>
      </c>
      <c r="B331" s="39" t="s">
        <v>433</v>
      </c>
      <c r="C331" s="1">
        <v>2018.0</v>
      </c>
      <c r="D331" s="2" t="s">
        <v>5</v>
      </c>
      <c r="E331" s="2" t="s">
        <v>23</v>
      </c>
      <c r="F331" s="36">
        <v>83.94393</v>
      </c>
    </row>
    <row r="332">
      <c r="A332" s="40" t="s">
        <v>3</v>
      </c>
      <c r="B332" s="39" t="s">
        <v>418</v>
      </c>
      <c r="C332" s="1">
        <v>2019.0</v>
      </c>
      <c r="D332" s="2" t="s">
        <v>5</v>
      </c>
      <c r="E332" s="2" t="s">
        <v>23</v>
      </c>
      <c r="F332" s="36">
        <v>83.52976</v>
      </c>
    </row>
    <row r="333">
      <c r="A333" s="40" t="s">
        <v>4</v>
      </c>
      <c r="B333" s="39" t="s">
        <v>401</v>
      </c>
      <c r="C333" s="1">
        <v>2019.0</v>
      </c>
      <c r="D333" s="2" t="s">
        <v>5</v>
      </c>
      <c r="E333" s="2" t="s">
        <v>23</v>
      </c>
      <c r="F333" s="36">
        <v>79.93363</v>
      </c>
    </row>
    <row r="334">
      <c r="A334" s="39" t="s">
        <v>5</v>
      </c>
      <c r="B334" s="39" t="s">
        <v>402</v>
      </c>
      <c r="C334" s="1">
        <v>2019.0</v>
      </c>
      <c r="D334" s="2" t="s">
        <v>5</v>
      </c>
      <c r="E334" s="2" t="s">
        <v>23</v>
      </c>
      <c r="F334" s="36">
        <v>86.6538</v>
      </c>
    </row>
    <row r="335">
      <c r="A335" s="39" t="s">
        <v>6</v>
      </c>
      <c r="B335" s="39" t="s">
        <v>403</v>
      </c>
      <c r="C335" s="1">
        <v>2019.0</v>
      </c>
      <c r="D335" s="2" t="s">
        <v>5</v>
      </c>
      <c r="E335" s="2" t="s">
        <v>23</v>
      </c>
      <c r="F335" s="36">
        <v>84.36619</v>
      </c>
    </row>
    <row r="336">
      <c r="A336" s="39" t="s">
        <v>7</v>
      </c>
      <c r="B336" s="39" t="s">
        <v>404</v>
      </c>
      <c r="C336" s="1">
        <v>2019.0</v>
      </c>
      <c r="D336" s="2" t="s">
        <v>5</v>
      </c>
      <c r="E336" s="2" t="s">
        <v>23</v>
      </c>
      <c r="F336" s="36">
        <v>75.43427</v>
      </c>
    </row>
    <row r="337">
      <c r="A337" s="39" t="s">
        <v>8</v>
      </c>
      <c r="B337" s="39" t="s">
        <v>408</v>
      </c>
      <c r="C337" s="1">
        <v>2019.0</v>
      </c>
      <c r="D337" s="2" t="s">
        <v>5</v>
      </c>
      <c r="E337" s="2" t="s">
        <v>23</v>
      </c>
      <c r="F337" s="36">
        <v>81.38646</v>
      </c>
    </row>
    <row r="338">
      <c r="A338" s="39" t="s">
        <v>9</v>
      </c>
      <c r="B338" s="39" t="s">
        <v>409</v>
      </c>
      <c r="C338" s="1">
        <v>2019.0</v>
      </c>
      <c r="D338" s="2" t="s">
        <v>5</v>
      </c>
      <c r="E338" s="2" t="s">
        <v>23</v>
      </c>
      <c r="F338" s="36">
        <v>78.52897</v>
      </c>
    </row>
    <row r="339">
      <c r="A339" s="39" t="s">
        <v>10</v>
      </c>
      <c r="B339" s="39" t="s">
        <v>407</v>
      </c>
      <c r="C339" s="1">
        <v>2019.0</v>
      </c>
      <c r="D339" s="2" t="s">
        <v>5</v>
      </c>
      <c r="E339" s="2" t="s">
        <v>23</v>
      </c>
      <c r="F339" s="36">
        <v>76.65225</v>
      </c>
    </row>
    <row r="340">
      <c r="A340" s="39" t="s">
        <v>11</v>
      </c>
      <c r="B340" s="39" t="s">
        <v>406</v>
      </c>
      <c r="C340" s="1">
        <v>2019.0</v>
      </c>
      <c r="D340" s="2" t="s">
        <v>5</v>
      </c>
      <c r="E340" s="2" t="s">
        <v>23</v>
      </c>
      <c r="F340" s="36">
        <v>79.7272</v>
      </c>
    </row>
    <row r="341">
      <c r="A341" s="39" t="s">
        <v>12</v>
      </c>
      <c r="B341" s="39" t="s">
        <v>405</v>
      </c>
      <c r="C341" s="1">
        <v>2019.0</v>
      </c>
      <c r="D341" s="2" t="s">
        <v>5</v>
      </c>
      <c r="E341" s="2" t="s">
        <v>23</v>
      </c>
      <c r="F341" s="36">
        <v>107.0694</v>
      </c>
    </row>
    <row r="342">
      <c r="A342" s="39" t="s">
        <v>13</v>
      </c>
      <c r="B342" s="39" t="s">
        <v>410</v>
      </c>
      <c r="C342" s="1">
        <v>2019.0</v>
      </c>
      <c r="D342" s="2" t="s">
        <v>5</v>
      </c>
      <c r="E342" s="2" t="s">
        <v>23</v>
      </c>
      <c r="F342" s="36">
        <v>78.71619</v>
      </c>
    </row>
    <row r="343">
      <c r="A343" s="39" t="s">
        <v>14</v>
      </c>
      <c r="B343" s="39" t="s">
        <v>412</v>
      </c>
      <c r="C343" s="1">
        <v>2019.0</v>
      </c>
      <c r="D343" s="2" t="s">
        <v>5</v>
      </c>
      <c r="E343" s="2" t="s">
        <v>23</v>
      </c>
      <c r="F343" s="36">
        <v>81.3349</v>
      </c>
    </row>
    <row r="344">
      <c r="A344" s="39" t="s">
        <v>15</v>
      </c>
      <c r="B344" s="39" t="s">
        <v>411</v>
      </c>
      <c r="C344" s="1">
        <v>2019.0</v>
      </c>
      <c r="D344" s="2" t="s">
        <v>5</v>
      </c>
      <c r="E344" s="2" t="s">
        <v>23</v>
      </c>
      <c r="F344" s="36">
        <v>79.43149</v>
      </c>
    </row>
    <row r="345">
      <c r="A345" s="39" t="s">
        <v>16</v>
      </c>
      <c r="B345" s="39" t="s">
        <v>413</v>
      </c>
      <c r="C345" s="1">
        <v>2019.0</v>
      </c>
      <c r="D345" s="2" t="s">
        <v>5</v>
      </c>
      <c r="E345" s="2" t="s">
        <v>23</v>
      </c>
      <c r="F345" s="36">
        <v>89.98991</v>
      </c>
    </row>
    <row r="346">
      <c r="A346" s="39" t="s">
        <v>17</v>
      </c>
      <c r="B346" s="39" t="s">
        <v>414</v>
      </c>
      <c r="C346" s="1">
        <v>2019.0</v>
      </c>
      <c r="D346" s="2" t="s">
        <v>5</v>
      </c>
      <c r="E346" s="2" t="s">
        <v>23</v>
      </c>
      <c r="F346" s="36">
        <v>80.55912</v>
      </c>
    </row>
    <row r="347">
      <c r="A347" s="39" t="s">
        <v>18</v>
      </c>
      <c r="B347" s="39" t="s">
        <v>415</v>
      </c>
      <c r="C347" s="1">
        <v>2019.0</v>
      </c>
      <c r="D347" s="2" t="s">
        <v>5</v>
      </c>
      <c r="E347" s="2" t="s">
        <v>23</v>
      </c>
      <c r="F347" s="36">
        <v>88.23641</v>
      </c>
    </row>
    <row r="348">
      <c r="A348" s="39" t="s">
        <v>19</v>
      </c>
      <c r="B348" s="39" t="s">
        <v>416</v>
      </c>
      <c r="C348" s="1">
        <v>2019.0</v>
      </c>
      <c r="D348" s="2" t="s">
        <v>5</v>
      </c>
      <c r="E348" s="2" t="s">
        <v>23</v>
      </c>
      <c r="F348" s="36">
        <v>75.58819</v>
      </c>
    </row>
    <row r="349">
      <c r="A349" s="39" t="s">
        <v>20</v>
      </c>
      <c r="B349" s="39" t="s">
        <v>417</v>
      </c>
      <c r="C349" s="1">
        <v>2019.0</v>
      </c>
      <c r="D349" s="2" t="s">
        <v>5</v>
      </c>
      <c r="E349" s="2" t="s">
        <v>23</v>
      </c>
      <c r="F349" s="36">
        <v>85.43894</v>
      </c>
    </row>
    <row r="350">
      <c r="A350" s="39" t="s">
        <v>21</v>
      </c>
      <c r="B350" s="39" t="s">
        <v>419</v>
      </c>
      <c r="C350" s="1">
        <v>2019.0</v>
      </c>
      <c r="D350" s="2" t="s">
        <v>5</v>
      </c>
      <c r="E350" s="2" t="s">
        <v>23</v>
      </c>
      <c r="F350" s="36">
        <v>80.03477</v>
      </c>
    </row>
    <row r="351">
      <c r="A351" s="39" t="s">
        <v>22</v>
      </c>
      <c r="B351" s="39" t="s">
        <v>420</v>
      </c>
      <c r="C351" s="1">
        <v>2019.0</v>
      </c>
      <c r="D351" s="2" t="s">
        <v>5</v>
      </c>
      <c r="E351" s="2" t="s">
        <v>23</v>
      </c>
      <c r="F351" s="36">
        <v>83.32525</v>
      </c>
    </row>
    <row r="352">
      <c r="A352" s="39" t="s">
        <v>23</v>
      </c>
      <c r="B352" s="39" t="s">
        <v>421</v>
      </c>
      <c r="C352" s="1">
        <v>2019.0</v>
      </c>
      <c r="D352" s="2" t="s">
        <v>5</v>
      </c>
      <c r="E352" s="2" t="s">
        <v>23</v>
      </c>
      <c r="F352" s="36">
        <v>79.47587</v>
      </c>
    </row>
    <row r="353">
      <c r="A353" s="39" t="s">
        <v>24</v>
      </c>
      <c r="B353" s="39" t="s">
        <v>422</v>
      </c>
      <c r="C353" s="1">
        <v>2019.0</v>
      </c>
      <c r="D353" s="2" t="s">
        <v>5</v>
      </c>
      <c r="E353" s="2" t="s">
        <v>23</v>
      </c>
      <c r="F353" s="36">
        <v>84.6768</v>
      </c>
    </row>
    <row r="354">
      <c r="A354" s="39" t="s">
        <v>25</v>
      </c>
      <c r="B354" s="39" t="s">
        <v>423</v>
      </c>
      <c r="C354" s="1">
        <v>2019.0</v>
      </c>
      <c r="D354" s="2" t="s">
        <v>5</v>
      </c>
      <c r="E354" s="2" t="s">
        <v>23</v>
      </c>
      <c r="F354" s="36">
        <v>84.93778</v>
      </c>
    </row>
    <row r="355">
      <c r="A355" s="39" t="s">
        <v>26</v>
      </c>
      <c r="B355" s="39" t="s">
        <v>424</v>
      </c>
      <c r="C355" s="1">
        <v>2019.0</v>
      </c>
      <c r="D355" s="2" t="s">
        <v>5</v>
      </c>
      <c r="E355" s="2" t="s">
        <v>23</v>
      </c>
      <c r="F355" s="36">
        <v>83.77862</v>
      </c>
    </row>
    <row r="356">
      <c r="A356" s="39" t="s">
        <v>27</v>
      </c>
      <c r="B356" s="39" t="s">
        <v>426</v>
      </c>
      <c r="C356" s="1">
        <v>2019.0</v>
      </c>
      <c r="D356" s="2" t="s">
        <v>5</v>
      </c>
      <c r="E356" s="2" t="s">
        <v>23</v>
      </c>
      <c r="F356" s="36">
        <v>84.53125</v>
      </c>
    </row>
    <row r="357">
      <c r="A357" s="39" t="s">
        <v>28</v>
      </c>
      <c r="B357" s="39" t="s">
        <v>425</v>
      </c>
      <c r="C357" s="1">
        <v>2019.0</v>
      </c>
      <c r="D357" s="2" t="s">
        <v>5</v>
      </c>
      <c r="E357" s="2" t="s">
        <v>23</v>
      </c>
      <c r="F357" s="36">
        <v>79.97186</v>
      </c>
    </row>
    <row r="358">
      <c r="A358" s="39" t="s">
        <v>29</v>
      </c>
      <c r="B358" s="39" t="s">
        <v>427</v>
      </c>
      <c r="C358" s="1">
        <v>2019.0</v>
      </c>
      <c r="D358" s="2" t="s">
        <v>5</v>
      </c>
      <c r="E358" s="2" t="s">
        <v>23</v>
      </c>
      <c r="F358" s="36">
        <v>82.20924</v>
      </c>
    </row>
    <row r="359">
      <c r="A359" s="39" t="s">
        <v>30</v>
      </c>
      <c r="B359" s="39" t="s">
        <v>428</v>
      </c>
      <c r="C359" s="1">
        <v>2019.0</v>
      </c>
      <c r="D359" s="2" t="s">
        <v>5</v>
      </c>
      <c r="E359" s="2" t="s">
        <v>23</v>
      </c>
      <c r="F359" s="36">
        <v>84.75338</v>
      </c>
    </row>
    <row r="360">
      <c r="A360" s="39" t="s">
        <v>31</v>
      </c>
      <c r="B360" s="39" t="s">
        <v>429</v>
      </c>
      <c r="C360" s="1">
        <v>2019.0</v>
      </c>
      <c r="D360" s="2" t="s">
        <v>5</v>
      </c>
      <c r="E360" s="2" t="s">
        <v>23</v>
      </c>
      <c r="F360" s="36">
        <v>79.1131</v>
      </c>
    </row>
    <row r="361">
      <c r="A361" s="39" t="s">
        <v>32</v>
      </c>
      <c r="B361" s="39" t="s">
        <v>430</v>
      </c>
      <c r="C361" s="1">
        <v>2019.0</v>
      </c>
      <c r="D361" s="2" t="s">
        <v>5</v>
      </c>
      <c r="E361" s="2" t="s">
        <v>23</v>
      </c>
      <c r="F361" s="36">
        <v>87.34208</v>
      </c>
    </row>
    <row r="362">
      <c r="A362" s="39" t="s">
        <v>33</v>
      </c>
      <c r="B362" s="39" t="s">
        <v>431</v>
      </c>
      <c r="C362" s="1">
        <v>2019.0</v>
      </c>
      <c r="D362" s="2" t="s">
        <v>5</v>
      </c>
      <c r="E362" s="2" t="s">
        <v>23</v>
      </c>
      <c r="F362" s="36">
        <v>77.1842</v>
      </c>
    </row>
    <row r="363">
      <c r="A363" s="39" t="s">
        <v>34</v>
      </c>
      <c r="B363" s="39" t="s">
        <v>432</v>
      </c>
      <c r="C363" s="1">
        <v>2019.0</v>
      </c>
      <c r="D363" s="2" t="s">
        <v>5</v>
      </c>
      <c r="E363" s="2" t="s">
        <v>23</v>
      </c>
      <c r="F363" s="36">
        <v>79.75815</v>
      </c>
    </row>
    <row r="364">
      <c r="A364" s="39" t="s">
        <v>35</v>
      </c>
      <c r="B364" s="39" t="s">
        <v>433</v>
      </c>
      <c r="C364" s="1">
        <v>2019.0</v>
      </c>
      <c r="D364" s="2" t="s">
        <v>5</v>
      </c>
      <c r="E364" s="2" t="s">
        <v>23</v>
      </c>
      <c r="F364" s="36">
        <v>83.92503</v>
      </c>
    </row>
    <row r="365">
      <c r="A365" s="40" t="s">
        <v>3</v>
      </c>
      <c r="B365" s="39" t="s">
        <v>418</v>
      </c>
      <c r="C365" s="1">
        <v>2020.0</v>
      </c>
      <c r="D365" s="2" t="s">
        <v>5</v>
      </c>
      <c r="E365" s="2" t="s">
        <v>23</v>
      </c>
      <c r="F365" s="36">
        <v>83.8</v>
      </c>
    </row>
    <row r="366">
      <c r="A366" s="40" t="s">
        <v>4</v>
      </c>
      <c r="B366" s="39" t="s">
        <v>401</v>
      </c>
      <c r="C366" s="1">
        <v>2020.0</v>
      </c>
      <c r="D366" s="2" t="s">
        <v>5</v>
      </c>
      <c r="E366" s="2" t="s">
        <v>23</v>
      </c>
      <c r="F366" s="36">
        <v>80.6</v>
      </c>
    </row>
    <row r="367">
      <c r="A367" s="39" t="s">
        <v>5</v>
      </c>
      <c r="B367" s="39" t="s">
        <v>402</v>
      </c>
      <c r="C367" s="1">
        <v>2020.0</v>
      </c>
      <c r="D367" s="2" t="s">
        <v>5</v>
      </c>
      <c r="E367" s="2" t="s">
        <v>23</v>
      </c>
      <c r="F367" s="36">
        <v>86.9</v>
      </c>
    </row>
    <row r="368">
      <c r="A368" s="39" t="s">
        <v>6</v>
      </c>
      <c r="B368" s="39" t="s">
        <v>403</v>
      </c>
      <c r="C368" s="1">
        <v>2020.0</v>
      </c>
      <c r="D368" s="2" t="s">
        <v>5</v>
      </c>
      <c r="E368" s="2" t="s">
        <v>23</v>
      </c>
      <c r="F368" s="36">
        <v>86.1</v>
      </c>
    </row>
    <row r="369">
      <c r="A369" s="39" t="s">
        <v>7</v>
      </c>
      <c r="B369" s="39" t="s">
        <v>404</v>
      </c>
      <c r="C369" s="1">
        <v>2020.0</v>
      </c>
      <c r="D369" s="2" t="s">
        <v>5</v>
      </c>
      <c r="E369" s="2" t="s">
        <v>23</v>
      </c>
      <c r="F369" s="36">
        <v>76.0</v>
      </c>
    </row>
    <row r="370">
      <c r="A370" s="39" t="s">
        <v>8</v>
      </c>
      <c r="B370" s="39" t="s">
        <v>408</v>
      </c>
      <c r="C370" s="1">
        <v>2020.0</v>
      </c>
      <c r="D370" s="2" t="s">
        <v>5</v>
      </c>
      <c r="E370" s="2" t="s">
        <v>23</v>
      </c>
      <c r="F370" s="36">
        <v>81.1</v>
      </c>
    </row>
    <row r="371">
      <c r="A371" s="39" t="s">
        <v>9</v>
      </c>
      <c r="B371" s="39" t="s">
        <v>409</v>
      </c>
      <c r="C371" s="1">
        <v>2020.0</v>
      </c>
      <c r="D371" s="2" t="s">
        <v>5</v>
      </c>
      <c r="E371" s="2" t="s">
        <v>23</v>
      </c>
      <c r="F371" s="36">
        <v>78.3</v>
      </c>
    </row>
    <row r="372">
      <c r="A372" s="39" t="s">
        <v>10</v>
      </c>
      <c r="B372" s="39" t="s">
        <v>407</v>
      </c>
      <c r="C372" s="1">
        <v>2020.0</v>
      </c>
      <c r="D372" s="2" t="s">
        <v>5</v>
      </c>
      <c r="E372" s="2" t="s">
        <v>23</v>
      </c>
      <c r="F372" s="36">
        <v>74.5</v>
      </c>
    </row>
    <row r="373">
      <c r="A373" s="39" t="s">
        <v>11</v>
      </c>
      <c r="B373" s="39" t="s">
        <v>406</v>
      </c>
      <c r="C373" s="1">
        <v>2020.0</v>
      </c>
      <c r="D373" s="2" t="s">
        <v>5</v>
      </c>
      <c r="E373" s="2" t="s">
        <v>23</v>
      </c>
      <c r="F373" s="36">
        <v>80.8</v>
      </c>
    </row>
    <row r="374">
      <c r="A374" s="39" t="s">
        <v>12</v>
      </c>
      <c r="B374" s="39" t="s">
        <v>405</v>
      </c>
      <c r="C374" s="1">
        <v>2020.0</v>
      </c>
      <c r="D374" s="2" t="s">
        <v>5</v>
      </c>
      <c r="E374" s="2" t="s">
        <v>23</v>
      </c>
      <c r="F374" s="36">
        <v>108.9</v>
      </c>
    </row>
    <row r="375">
      <c r="A375" s="39" t="s">
        <v>13</v>
      </c>
      <c r="B375" s="39" t="s">
        <v>410</v>
      </c>
      <c r="C375" s="1">
        <v>2020.0</v>
      </c>
      <c r="D375" s="2" t="s">
        <v>5</v>
      </c>
      <c r="E375" s="2" t="s">
        <v>23</v>
      </c>
      <c r="F375" s="36">
        <v>78.8</v>
      </c>
    </row>
    <row r="376">
      <c r="A376" s="39" t="s">
        <v>14</v>
      </c>
      <c r="B376" s="39" t="s">
        <v>412</v>
      </c>
      <c r="C376" s="1">
        <v>2020.0</v>
      </c>
      <c r="D376" s="2" t="s">
        <v>5</v>
      </c>
      <c r="E376" s="2" t="s">
        <v>23</v>
      </c>
      <c r="F376" s="36">
        <v>81.7</v>
      </c>
    </row>
    <row r="377">
      <c r="A377" s="39" t="s">
        <v>15</v>
      </c>
      <c r="B377" s="39" t="s">
        <v>411</v>
      </c>
      <c r="C377" s="1">
        <v>2020.0</v>
      </c>
      <c r="D377" s="2" t="s">
        <v>5</v>
      </c>
      <c r="E377" s="2" t="s">
        <v>23</v>
      </c>
      <c r="F377" s="36">
        <v>77.1</v>
      </c>
    </row>
    <row r="378">
      <c r="A378" s="39" t="s">
        <v>16</v>
      </c>
      <c r="B378" s="39" t="s">
        <v>413</v>
      </c>
      <c r="C378" s="1">
        <v>2020.0</v>
      </c>
      <c r="D378" s="2" t="s">
        <v>5</v>
      </c>
      <c r="E378" s="2" t="s">
        <v>23</v>
      </c>
      <c r="F378" s="36">
        <v>90.1</v>
      </c>
    </row>
    <row r="379">
      <c r="A379" s="39" t="s">
        <v>17</v>
      </c>
      <c r="B379" s="39" t="s">
        <v>414</v>
      </c>
      <c r="C379" s="1">
        <v>2020.0</v>
      </c>
      <c r="D379" s="2" t="s">
        <v>5</v>
      </c>
      <c r="E379" s="2" t="s">
        <v>23</v>
      </c>
      <c r="F379" s="36">
        <v>80.7</v>
      </c>
    </row>
    <row r="380">
      <c r="A380" s="39" t="s">
        <v>18</v>
      </c>
      <c r="B380" s="39" t="s">
        <v>415</v>
      </c>
      <c r="C380" s="1">
        <v>2020.0</v>
      </c>
      <c r="D380" s="2" t="s">
        <v>5</v>
      </c>
      <c r="E380" s="2" t="s">
        <v>23</v>
      </c>
      <c r="F380" s="36">
        <v>88.7</v>
      </c>
    </row>
    <row r="381">
      <c r="A381" s="39" t="s">
        <v>19</v>
      </c>
      <c r="B381" s="39" t="s">
        <v>416</v>
      </c>
      <c r="C381" s="1">
        <v>2020.0</v>
      </c>
      <c r="D381" s="2" t="s">
        <v>5</v>
      </c>
      <c r="E381" s="2" t="s">
        <v>23</v>
      </c>
      <c r="F381" s="36">
        <v>73.8</v>
      </c>
    </row>
    <row r="382">
      <c r="A382" s="39" t="s">
        <v>20</v>
      </c>
      <c r="B382" s="39" t="s">
        <v>417</v>
      </c>
      <c r="C382" s="1">
        <v>2020.0</v>
      </c>
      <c r="D382" s="2" t="s">
        <v>5</v>
      </c>
      <c r="E382" s="2" t="s">
        <v>23</v>
      </c>
      <c r="F382" s="36">
        <v>85.0</v>
      </c>
    </row>
    <row r="383">
      <c r="A383" s="39" t="s">
        <v>21</v>
      </c>
      <c r="B383" s="39" t="s">
        <v>419</v>
      </c>
      <c r="C383" s="1">
        <v>2020.0</v>
      </c>
      <c r="D383" s="2" t="s">
        <v>5</v>
      </c>
      <c r="E383" s="2" t="s">
        <v>23</v>
      </c>
      <c r="F383" s="36">
        <v>80.0</v>
      </c>
    </row>
    <row r="384">
      <c r="A384" s="39" t="s">
        <v>22</v>
      </c>
      <c r="B384" s="39" t="s">
        <v>420</v>
      </c>
      <c r="C384" s="1">
        <v>2020.0</v>
      </c>
      <c r="D384" s="2" t="s">
        <v>5</v>
      </c>
      <c r="E384" s="2" t="s">
        <v>23</v>
      </c>
      <c r="F384" s="36">
        <v>84.6</v>
      </c>
    </row>
    <row r="385">
      <c r="A385" s="39" t="s">
        <v>23</v>
      </c>
      <c r="B385" s="39" t="s">
        <v>421</v>
      </c>
      <c r="C385" s="1">
        <v>2020.0</v>
      </c>
      <c r="D385" s="2" t="s">
        <v>5</v>
      </c>
      <c r="E385" s="2" t="s">
        <v>23</v>
      </c>
      <c r="F385" s="36">
        <v>81.6</v>
      </c>
    </row>
    <row r="386">
      <c r="A386" s="39" t="s">
        <v>24</v>
      </c>
      <c r="B386" s="39" t="s">
        <v>422</v>
      </c>
      <c r="C386" s="1">
        <v>2020.0</v>
      </c>
      <c r="D386" s="2" t="s">
        <v>5</v>
      </c>
      <c r="E386" s="2" t="s">
        <v>23</v>
      </c>
      <c r="F386" s="36">
        <v>82.7</v>
      </c>
    </row>
    <row r="387">
      <c r="A387" s="39" t="s">
        <v>25</v>
      </c>
      <c r="B387" s="39" t="s">
        <v>423</v>
      </c>
      <c r="C387" s="1">
        <v>2020.0</v>
      </c>
      <c r="D387" s="2" t="s">
        <v>5</v>
      </c>
      <c r="E387" s="2" t="s">
        <v>23</v>
      </c>
      <c r="F387" s="36">
        <v>87.3</v>
      </c>
    </row>
    <row r="388">
      <c r="A388" s="39" t="s">
        <v>26</v>
      </c>
      <c r="B388" s="39" t="s">
        <v>424</v>
      </c>
      <c r="C388" s="1">
        <v>2020.0</v>
      </c>
      <c r="D388" s="2" t="s">
        <v>5</v>
      </c>
      <c r="E388" s="2" t="s">
        <v>23</v>
      </c>
      <c r="F388" s="36">
        <v>86.2</v>
      </c>
    </row>
    <row r="389">
      <c r="A389" s="39" t="s">
        <v>27</v>
      </c>
      <c r="B389" s="39" t="s">
        <v>426</v>
      </c>
      <c r="C389" s="1">
        <v>2020.0</v>
      </c>
      <c r="D389" s="2" t="s">
        <v>5</v>
      </c>
      <c r="E389" s="2" t="s">
        <v>23</v>
      </c>
      <c r="F389" s="36">
        <v>83.7</v>
      </c>
    </row>
    <row r="390">
      <c r="A390" s="39" t="s">
        <v>28</v>
      </c>
      <c r="B390" s="39" t="s">
        <v>425</v>
      </c>
      <c r="C390" s="1">
        <v>2020.0</v>
      </c>
      <c r="D390" s="2" t="s">
        <v>5</v>
      </c>
      <c r="E390" s="2" t="s">
        <v>23</v>
      </c>
      <c r="F390" s="36">
        <v>81.4</v>
      </c>
    </row>
    <row r="391">
      <c r="A391" s="39" t="s">
        <v>29</v>
      </c>
      <c r="B391" s="39" t="s">
        <v>427</v>
      </c>
      <c r="C391" s="1">
        <v>2020.0</v>
      </c>
      <c r="D391" s="2" t="s">
        <v>5</v>
      </c>
      <c r="E391" s="2" t="s">
        <v>23</v>
      </c>
      <c r="F391" s="36">
        <v>83.8</v>
      </c>
    </row>
    <row r="392">
      <c r="A392" s="39" t="s">
        <v>30</v>
      </c>
      <c r="B392" s="39" t="s">
        <v>428</v>
      </c>
      <c r="C392" s="1">
        <v>2020.0</v>
      </c>
      <c r="D392" s="2" t="s">
        <v>5</v>
      </c>
      <c r="E392" s="2" t="s">
        <v>23</v>
      </c>
      <c r="F392" s="36">
        <v>91.3</v>
      </c>
    </row>
    <row r="393">
      <c r="A393" s="39" t="s">
        <v>31</v>
      </c>
      <c r="B393" s="39" t="s">
        <v>429</v>
      </c>
      <c r="C393" s="1">
        <v>2020.0</v>
      </c>
      <c r="D393" s="2" t="s">
        <v>5</v>
      </c>
      <c r="E393" s="2" t="s">
        <v>23</v>
      </c>
      <c r="F393" s="36">
        <v>80.6</v>
      </c>
    </row>
    <row r="394">
      <c r="A394" s="39" t="s">
        <v>32</v>
      </c>
      <c r="B394" s="39" t="s">
        <v>430</v>
      </c>
      <c r="C394" s="1">
        <v>2020.0</v>
      </c>
      <c r="D394" s="2" t="s">
        <v>5</v>
      </c>
      <c r="E394" s="2" t="s">
        <v>23</v>
      </c>
      <c r="F394" s="36">
        <v>87.2</v>
      </c>
    </row>
    <row r="395">
      <c r="A395" s="39" t="s">
        <v>33</v>
      </c>
      <c r="B395" s="39" t="s">
        <v>431</v>
      </c>
      <c r="C395" s="1">
        <v>2020.0</v>
      </c>
      <c r="D395" s="2" t="s">
        <v>5</v>
      </c>
      <c r="E395" s="2" t="s">
        <v>23</v>
      </c>
      <c r="F395" s="36">
        <v>76.1</v>
      </c>
    </row>
    <row r="396">
      <c r="A396" s="39" t="s">
        <v>34</v>
      </c>
      <c r="B396" s="39" t="s">
        <v>432</v>
      </c>
      <c r="C396" s="1">
        <v>2020.0</v>
      </c>
      <c r="D396" s="2" t="s">
        <v>5</v>
      </c>
      <c r="E396" s="2" t="s">
        <v>23</v>
      </c>
      <c r="F396" s="36">
        <v>80.9</v>
      </c>
    </row>
    <row r="397">
      <c r="A397" s="39" t="s">
        <v>35</v>
      </c>
      <c r="B397" s="39" t="s">
        <v>433</v>
      </c>
      <c r="C397" s="1">
        <v>2020.0</v>
      </c>
      <c r="D397" s="2" t="s">
        <v>5</v>
      </c>
      <c r="E397" s="2" t="s">
        <v>23</v>
      </c>
      <c r="F397" s="36">
        <v>83.8</v>
      </c>
    </row>
    <row r="398">
      <c r="A398" s="40" t="s">
        <v>3</v>
      </c>
      <c r="B398" s="39" t="s">
        <v>418</v>
      </c>
      <c r="C398" s="1">
        <v>2021.0</v>
      </c>
      <c r="D398" s="2" t="s">
        <v>5</v>
      </c>
      <c r="E398" s="2" t="s">
        <v>23</v>
      </c>
      <c r="F398" s="36">
        <v>84.15143</v>
      </c>
    </row>
    <row r="399">
      <c r="A399" s="40" t="s">
        <v>4</v>
      </c>
      <c r="B399" s="39" t="s">
        <v>401</v>
      </c>
      <c r="C399" s="1">
        <v>2021.0</v>
      </c>
      <c r="D399" s="2" t="s">
        <v>5</v>
      </c>
      <c r="E399" s="2" t="s">
        <v>23</v>
      </c>
      <c r="F399" s="36">
        <v>82.06016</v>
      </c>
    </row>
    <row r="400">
      <c r="A400" s="39" t="s">
        <v>5</v>
      </c>
      <c r="B400" s="39" t="s">
        <v>402</v>
      </c>
      <c r="C400" s="1">
        <v>2021.0</v>
      </c>
      <c r="D400" s="2" t="s">
        <v>5</v>
      </c>
      <c r="E400" s="2" t="s">
        <v>23</v>
      </c>
      <c r="F400" s="36">
        <v>88.1898</v>
      </c>
    </row>
    <row r="401">
      <c r="A401" s="39" t="s">
        <v>6</v>
      </c>
      <c r="B401" s="39" t="s">
        <v>403</v>
      </c>
      <c r="C401" s="1">
        <v>2021.0</v>
      </c>
      <c r="D401" s="2" t="s">
        <v>5</v>
      </c>
      <c r="E401" s="2" t="s">
        <v>23</v>
      </c>
      <c r="F401" s="36">
        <v>89.44329</v>
      </c>
    </row>
    <row r="402">
      <c r="A402" s="39" t="s">
        <v>7</v>
      </c>
      <c r="B402" s="39" t="s">
        <v>404</v>
      </c>
      <c r="C402" s="1">
        <v>2021.0</v>
      </c>
      <c r="D402" s="2" t="s">
        <v>5</v>
      </c>
      <c r="E402" s="2" t="s">
        <v>23</v>
      </c>
      <c r="F402" s="36">
        <v>77.91839</v>
      </c>
    </row>
    <row r="403">
      <c r="A403" s="39" t="s">
        <v>8</v>
      </c>
      <c r="B403" s="39" t="s">
        <v>408</v>
      </c>
      <c r="C403" s="1">
        <v>2021.0</v>
      </c>
      <c r="D403" s="2" t="s">
        <v>5</v>
      </c>
      <c r="E403" s="2" t="s">
        <v>23</v>
      </c>
      <c r="F403" s="36">
        <v>82.17082</v>
      </c>
    </row>
    <row r="404">
      <c r="A404" s="39" t="s">
        <v>9</v>
      </c>
      <c r="B404" s="39" t="s">
        <v>409</v>
      </c>
      <c r="C404" s="1">
        <v>2021.0</v>
      </c>
      <c r="D404" s="2" t="s">
        <v>5</v>
      </c>
      <c r="E404" s="2" t="s">
        <v>23</v>
      </c>
      <c r="F404" s="36">
        <v>77.16657</v>
      </c>
    </row>
    <row r="405">
      <c r="A405" s="39" t="s">
        <v>10</v>
      </c>
      <c r="B405" s="39" t="s">
        <v>407</v>
      </c>
      <c r="C405" s="1">
        <v>2021.0</v>
      </c>
      <c r="D405" s="2" t="s">
        <v>5</v>
      </c>
      <c r="E405" s="2" t="s">
        <v>23</v>
      </c>
      <c r="F405" s="36">
        <v>73.48131</v>
      </c>
    </row>
    <row r="406">
      <c r="A406" s="39" t="s">
        <v>11</v>
      </c>
      <c r="B406" s="39" t="s">
        <v>406</v>
      </c>
      <c r="C406" s="1">
        <v>2021.0</v>
      </c>
      <c r="D406" s="2" t="s">
        <v>5</v>
      </c>
      <c r="E406" s="2" t="s">
        <v>23</v>
      </c>
      <c r="F406" s="36">
        <v>82.28243</v>
      </c>
    </row>
    <row r="407">
      <c r="A407" s="39" t="s">
        <v>12</v>
      </c>
      <c r="B407" s="39" t="s">
        <v>405</v>
      </c>
      <c r="C407" s="1">
        <v>2021.0</v>
      </c>
      <c r="D407" s="2" t="s">
        <v>5</v>
      </c>
      <c r="E407" s="2" t="s">
        <v>23</v>
      </c>
      <c r="F407" s="36">
        <v>111.1574</v>
      </c>
    </row>
    <row r="408">
      <c r="A408" s="39" t="s">
        <v>13</v>
      </c>
      <c r="B408" s="39" t="s">
        <v>410</v>
      </c>
      <c r="C408" s="1">
        <v>2021.0</v>
      </c>
      <c r="D408" s="2" t="s">
        <v>5</v>
      </c>
      <c r="E408" s="2" t="s">
        <v>23</v>
      </c>
      <c r="F408" s="36">
        <v>77.74005</v>
      </c>
    </row>
    <row r="409">
      <c r="A409" s="39" t="s">
        <v>14</v>
      </c>
      <c r="B409" s="39" t="s">
        <v>412</v>
      </c>
      <c r="C409" s="1">
        <v>2021.0</v>
      </c>
      <c r="D409" s="2" t="s">
        <v>5</v>
      </c>
      <c r="E409" s="2" t="s">
        <v>23</v>
      </c>
      <c r="F409" s="36">
        <v>81.96976</v>
      </c>
    </row>
    <row r="410">
      <c r="A410" s="39" t="s">
        <v>15</v>
      </c>
      <c r="B410" s="39" t="s">
        <v>411</v>
      </c>
      <c r="C410" s="1">
        <v>2021.0</v>
      </c>
      <c r="D410" s="2" t="s">
        <v>5</v>
      </c>
      <c r="E410" s="2" t="s">
        <v>23</v>
      </c>
      <c r="F410" s="36">
        <v>76.65598</v>
      </c>
    </row>
    <row r="411">
      <c r="A411" s="39" t="s">
        <v>16</v>
      </c>
      <c r="B411" s="39" t="s">
        <v>413</v>
      </c>
      <c r="C411" s="1">
        <v>2021.0</v>
      </c>
      <c r="D411" s="2" t="s">
        <v>5</v>
      </c>
      <c r="E411" s="2" t="s">
        <v>23</v>
      </c>
      <c r="F411" s="36">
        <v>90.47482</v>
      </c>
    </row>
    <row r="412">
      <c r="A412" s="39" t="s">
        <v>17</v>
      </c>
      <c r="B412" s="39" t="s">
        <v>414</v>
      </c>
      <c r="C412" s="1">
        <v>2021.0</v>
      </c>
      <c r="D412" s="2" t="s">
        <v>5</v>
      </c>
      <c r="E412" s="2" t="s">
        <v>23</v>
      </c>
      <c r="F412" s="36">
        <v>81.45228</v>
      </c>
    </row>
    <row r="413">
      <c r="A413" s="39" t="s">
        <v>18</v>
      </c>
      <c r="B413" s="39" t="s">
        <v>415</v>
      </c>
      <c r="C413" s="1">
        <v>2021.0</v>
      </c>
      <c r="D413" s="2" t="s">
        <v>5</v>
      </c>
      <c r="E413" s="2" t="s">
        <v>23</v>
      </c>
      <c r="F413" s="36">
        <v>88.35024</v>
      </c>
    </row>
    <row r="414">
      <c r="A414" s="39" t="s">
        <v>19</v>
      </c>
      <c r="B414" s="39" t="s">
        <v>416</v>
      </c>
      <c r="C414" s="1">
        <v>2021.0</v>
      </c>
      <c r="D414" s="2" t="s">
        <v>5</v>
      </c>
      <c r="E414" s="2" t="s">
        <v>23</v>
      </c>
      <c r="F414" s="36">
        <v>73.75907</v>
      </c>
    </row>
    <row r="415">
      <c r="A415" s="39" t="s">
        <v>20</v>
      </c>
      <c r="B415" s="39" t="s">
        <v>417</v>
      </c>
      <c r="C415" s="1">
        <v>2021.0</v>
      </c>
      <c r="D415" s="2" t="s">
        <v>5</v>
      </c>
      <c r="E415" s="2" t="s">
        <v>23</v>
      </c>
      <c r="F415" s="36">
        <v>84.94334</v>
      </c>
    </row>
    <row r="416">
      <c r="A416" s="39" t="s">
        <v>21</v>
      </c>
      <c r="B416" s="39" t="s">
        <v>419</v>
      </c>
      <c r="C416" s="1">
        <v>2021.0</v>
      </c>
      <c r="D416" s="2" t="s">
        <v>5</v>
      </c>
      <c r="E416" s="2" t="s">
        <v>23</v>
      </c>
      <c r="F416" s="36">
        <v>80.9775</v>
      </c>
    </row>
    <row r="417">
      <c r="A417" s="39" t="s">
        <v>22</v>
      </c>
      <c r="B417" s="39" t="s">
        <v>420</v>
      </c>
      <c r="C417" s="1">
        <v>2021.0</v>
      </c>
      <c r="D417" s="2" t="s">
        <v>5</v>
      </c>
      <c r="E417" s="2" t="s">
        <v>23</v>
      </c>
      <c r="F417" s="36">
        <v>86.86135</v>
      </c>
    </row>
    <row r="418">
      <c r="A418" s="39" t="s">
        <v>23</v>
      </c>
      <c r="B418" s="39" t="s">
        <v>421</v>
      </c>
      <c r="C418" s="1">
        <v>2021.0</v>
      </c>
      <c r="D418" s="2" t="s">
        <v>5</v>
      </c>
      <c r="E418" s="2" t="s">
        <v>23</v>
      </c>
      <c r="F418" s="36">
        <v>82.25806</v>
      </c>
    </row>
    <row r="419">
      <c r="A419" s="39" t="s">
        <v>24</v>
      </c>
      <c r="B419" s="39" t="s">
        <v>422</v>
      </c>
      <c r="C419" s="1">
        <v>2021.0</v>
      </c>
      <c r="D419" s="2" t="s">
        <v>5</v>
      </c>
      <c r="E419" s="2" t="s">
        <v>23</v>
      </c>
      <c r="F419" s="36">
        <v>81.56134</v>
      </c>
    </row>
    <row r="420">
      <c r="A420" s="39" t="s">
        <v>25</v>
      </c>
      <c r="B420" s="39" t="s">
        <v>423</v>
      </c>
      <c r="C420" s="1">
        <v>2021.0</v>
      </c>
      <c r="D420" s="2" t="s">
        <v>5</v>
      </c>
      <c r="E420" s="2" t="s">
        <v>23</v>
      </c>
      <c r="F420" s="36">
        <v>88.7433</v>
      </c>
    </row>
    <row r="421">
      <c r="A421" s="39" t="s">
        <v>26</v>
      </c>
      <c r="B421" s="39" t="s">
        <v>424</v>
      </c>
      <c r="C421" s="1">
        <v>2021.0</v>
      </c>
      <c r="D421" s="2" t="s">
        <v>5</v>
      </c>
      <c r="E421" s="2" t="s">
        <v>23</v>
      </c>
      <c r="F421" s="36">
        <v>88.22504</v>
      </c>
    </row>
    <row r="422">
      <c r="A422" s="39" t="s">
        <v>27</v>
      </c>
      <c r="B422" s="39" t="s">
        <v>426</v>
      </c>
      <c r="C422" s="1">
        <v>2021.0</v>
      </c>
      <c r="D422" s="2" t="s">
        <v>5</v>
      </c>
      <c r="E422" s="2" t="s">
        <v>23</v>
      </c>
      <c r="F422" s="36">
        <v>83.63867</v>
      </c>
    </row>
    <row r="423">
      <c r="A423" s="39" t="s">
        <v>28</v>
      </c>
      <c r="B423" s="39" t="s">
        <v>425</v>
      </c>
      <c r="C423" s="1">
        <v>2021.0</v>
      </c>
      <c r="D423" s="2" t="s">
        <v>5</v>
      </c>
      <c r="E423" s="2" t="s">
        <v>23</v>
      </c>
      <c r="F423" s="36">
        <v>83.99155</v>
      </c>
    </row>
    <row r="424">
      <c r="A424" s="39" t="s">
        <v>29</v>
      </c>
      <c r="B424" s="39" t="s">
        <v>427</v>
      </c>
      <c r="C424" s="1">
        <v>2021.0</v>
      </c>
      <c r="D424" s="2" t="s">
        <v>5</v>
      </c>
      <c r="E424" s="2" t="s">
        <v>23</v>
      </c>
      <c r="F424" s="36">
        <v>85.27769</v>
      </c>
    </row>
    <row r="425">
      <c r="A425" s="39" t="s">
        <v>30</v>
      </c>
      <c r="B425" s="39" t="s">
        <v>428</v>
      </c>
      <c r="C425" s="1">
        <v>2021.0</v>
      </c>
      <c r="D425" s="2" t="s">
        <v>5</v>
      </c>
      <c r="E425" s="2" t="s">
        <v>23</v>
      </c>
      <c r="F425" s="36">
        <v>88.33944</v>
      </c>
    </row>
    <row r="426">
      <c r="A426" s="39" t="s">
        <v>31</v>
      </c>
      <c r="B426" s="39" t="s">
        <v>429</v>
      </c>
      <c r="C426" s="1">
        <v>2021.0</v>
      </c>
      <c r="D426" s="2" t="s">
        <v>5</v>
      </c>
      <c r="E426" s="2" t="s">
        <v>23</v>
      </c>
      <c r="F426" s="36">
        <v>81.78364</v>
      </c>
    </row>
    <row r="427">
      <c r="A427" s="39" t="s">
        <v>32</v>
      </c>
      <c r="B427" s="39" t="s">
        <v>430</v>
      </c>
      <c r="C427" s="1">
        <v>2021.0</v>
      </c>
      <c r="D427" s="2" t="s">
        <v>5</v>
      </c>
      <c r="E427" s="2" t="s">
        <v>23</v>
      </c>
      <c r="F427" s="36">
        <v>87.43364</v>
      </c>
    </row>
    <row r="428">
      <c r="A428" s="39" t="s">
        <v>33</v>
      </c>
      <c r="B428" s="39" t="s">
        <v>431</v>
      </c>
      <c r="C428" s="1">
        <v>2021.0</v>
      </c>
      <c r="D428" s="2" t="s">
        <v>5</v>
      </c>
      <c r="E428" s="2" t="s">
        <v>23</v>
      </c>
      <c r="F428" s="36">
        <v>76.05385</v>
      </c>
    </row>
    <row r="429">
      <c r="A429" s="39" t="s">
        <v>34</v>
      </c>
      <c r="B429" s="39" t="s">
        <v>432</v>
      </c>
      <c r="C429" s="1">
        <v>2021.0</v>
      </c>
      <c r="D429" s="2" t="s">
        <v>5</v>
      </c>
      <c r="E429" s="2" t="s">
        <v>23</v>
      </c>
      <c r="F429" s="36">
        <v>81.52359</v>
      </c>
    </row>
    <row r="430">
      <c r="A430" s="39" t="s">
        <v>35</v>
      </c>
      <c r="B430" s="39" t="s">
        <v>433</v>
      </c>
      <c r="C430" s="1">
        <v>2021.0</v>
      </c>
      <c r="D430" s="2" t="s">
        <v>5</v>
      </c>
      <c r="E430" s="2" t="s">
        <v>23</v>
      </c>
      <c r="F430" s="36">
        <v>85.2627</v>
      </c>
    </row>
    <row r="431">
      <c r="A431" s="40" t="s">
        <v>3</v>
      </c>
      <c r="B431" s="39" t="s">
        <v>418</v>
      </c>
      <c r="C431" s="1">
        <v>2022.0</v>
      </c>
      <c r="D431" s="2" t="s">
        <v>5</v>
      </c>
      <c r="E431" s="2" t="s">
        <v>23</v>
      </c>
      <c r="F431" s="36">
        <v>83.9</v>
      </c>
    </row>
    <row r="432">
      <c r="A432" s="40" t="s">
        <v>4</v>
      </c>
      <c r="B432" s="39" t="s">
        <v>401</v>
      </c>
      <c r="C432" s="1">
        <v>2022.0</v>
      </c>
      <c r="D432" s="2" t="s">
        <v>5</v>
      </c>
      <c r="E432" s="2" t="s">
        <v>23</v>
      </c>
      <c r="F432" s="36">
        <v>82.2</v>
      </c>
    </row>
    <row r="433">
      <c r="A433" s="39" t="s">
        <v>5</v>
      </c>
      <c r="B433" s="39" t="s">
        <v>402</v>
      </c>
      <c r="C433" s="1">
        <v>2022.0</v>
      </c>
      <c r="D433" s="2" t="s">
        <v>5</v>
      </c>
      <c r="E433" s="2" t="s">
        <v>23</v>
      </c>
      <c r="F433" s="36">
        <v>88.2</v>
      </c>
    </row>
    <row r="434">
      <c r="A434" s="39" t="s">
        <v>6</v>
      </c>
      <c r="B434" s="39" t="s">
        <v>403</v>
      </c>
      <c r="C434" s="1">
        <v>2022.0</v>
      </c>
      <c r="D434" s="2" t="s">
        <v>5</v>
      </c>
      <c r="E434" s="2" t="s">
        <v>23</v>
      </c>
      <c r="F434" s="36">
        <v>89.9</v>
      </c>
    </row>
    <row r="435">
      <c r="A435" s="39" t="s">
        <v>7</v>
      </c>
      <c r="B435" s="39" t="s">
        <v>404</v>
      </c>
      <c r="C435" s="1">
        <v>2022.0</v>
      </c>
      <c r="D435" s="2" t="s">
        <v>5</v>
      </c>
      <c r="E435" s="2" t="s">
        <v>23</v>
      </c>
      <c r="F435" s="36">
        <v>76.1</v>
      </c>
    </row>
    <row r="436">
      <c r="A436" s="39" t="s">
        <v>8</v>
      </c>
      <c r="B436" s="39" t="s">
        <v>408</v>
      </c>
      <c r="C436" s="1">
        <v>2022.0</v>
      </c>
      <c r="D436" s="2" t="s">
        <v>5</v>
      </c>
      <c r="E436" s="2" t="s">
        <v>23</v>
      </c>
      <c r="F436" s="36">
        <v>82.8</v>
      </c>
    </row>
    <row r="437">
      <c r="A437" s="39" t="s">
        <v>9</v>
      </c>
      <c r="B437" s="39" t="s">
        <v>409</v>
      </c>
      <c r="C437" s="1">
        <v>2022.0</v>
      </c>
      <c r="D437" s="2" t="s">
        <v>5</v>
      </c>
      <c r="E437" s="2" t="s">
        <v>23</v>
      </c>
      <c r="F437" s="36">
        <v>78.9</v>
      </c>
    </row>
    <row r="438">
      <c r="A438" s="39" t="s">
        <v>10</v>
      </c>
      <c r="B438" s="39" t="s">
        <v>407</v>
      </c>
      <c r="C438" s="1">
        <v>2022.0</v>
      </c>
      <c r="D438" s="2" t="s">
        <v>5</v>
      </c>
      <c r="E438" s="2" t="s">
        <v>23</v>
      </c>
      <c r="F438" s="36">
        <v>72.0</v>
      </c>
    </row>
    <row r="439">
      <c r="A439" s="39" t="s">
        <v>11</v>
      </c>
      <c r="B439" s="39" t="s">
        <v>406</v>
      </c>
      <c r="C439" s="1">
        <v>2022.0</v>
      </c>
      <c r="D439" s="2" t="s">
        <v>5</v>
      </c>
      <c r="E439" s="2" t="s">
        <v>23</v>
      </c>
      <c r="F439" s="36">
        <v>83.5</v>
      </c>
    </row>
    <row r="440">
      <c r="A440" s="39" t="s">
        <v>12</v>
      </c>
      <c r="B440" s="39" t="s">
        <v>405</v>
      </c>
      <c r="C440" s="1">
        <v>2022.0</v>
      </c>
      <c r="D440" s="2" t="s">
        <v>5</v>
      </c>
      <c r="E440" s="2" t="s">
        <v>23</v>
      </c>
      <c r="F440" s="36">
        <v>112.5</v>
      </c>
    </row>
    <row r="441">
      <c r="A441" s="39" t="s">
        <v>13</v>
      </c>
      <c r="B441" s="39" t="s">
        <v>410</v>
      </c>
      <c r="C441" s="1">
        <v>2022.0</v>
      </c>
      <c r="D441" s="2" t="s">
        <v>5</v>
      </c>
      <c r="E441" s="2" t="s">
        <v>23</v>
      </c>
      <c r="F441" s="36">
        <v>78.5</v>
      </c>
    </row>
    <row r="442">
      <c r="A442" s="39" t="s">
        <v>14</v>
      </c>
      <c r="B442" s="39" t="s">
        <v>412</v>
      </c>
      <c r="C442" s="1">
        <v>2022.0</v>
      </c>
      <c r="D442" s="2" t="s">
        <v>5</v>
      </c>
      <c r="E442" s="2" t="s">
        <v>23</v>
      </c>
      <c r="F442" s="36">
        <v>81.3</v>
      </c>
    </row>
    <row r="443">
      <c r="A443" s="39" t="s">
        <v>15</v>
      </c>
      <c r="B443" s="39" t="s">
        <v>411</v>
      </c>
      <c r="C443" s="1">
        <v>2022.0</v>
      </c>
      <c r="D443" s="2" t="s">
        <v>5</v>
      </c>
      <c r="E443" s="2" t="s">
        <v>23</v>
      </c>
      <c r="F443" s="36">
        <v>76.2</v>
      </c>
    </row>
    <row r="444">
      <c r="A444" s="39" t="s">
        <v>16</v>
      </c>
      <c r="B444" s="39" t="s">
        <v>413</v>
      </c>
      <c r="C444" s="1">
        <v>2022.0</v>
      </c>
      <c r="D444" s="2" t="s">
        <v>5</v>
      </c>
      <c r="E444" s="2" t="s">
        <v>23</v>
      </c>
      <c r="F444" s="36">
        <v>89.4</v>
      </c>
    </row>
    <row r="445">
      <c r="A445" s="39" t="s">
        <v>17</v>
      </c>
      <c r="B445" s="39" t="s">
        <v>414</v>
      </c>
      <c r="C445" s="1">
        <v>2022.0</v>
      </c>
      <c r="D445" s="2" t="s">
        <v>5</v>
      </c>
      <c r="E445" s="2" t="s">
        <v>23</v>
      </c>
      <c r="F445" s="36">
        <v>83.8</v>
      </c>
    </row>
    <row r="446">
      <c r="A446" s="39" t="s">
        <v>18</v>
      </c>
      <c r="B446" s="39" t="s">
        <v>415</v>
      </c>
      <c r="C446" s="1">
        <v>2022.0</v>
      </c>
      <c r="D446" s="2" t="s">
        <v>5</v>
      </c>
      <c r="E446" s="2" t="s">
        <v>23</v>
      </c>
      <c r="F446" s="36">
        <v>87.4</v>
      </c>
    </row>
    <row r="447">
      <c r="A447" s="39" t="s">
        <v>19</v>
      </c>
      <c r="B447" s="39" t="s">
        <v>416</v>
      </c>
      <c r="C447" s="1">
        <v>2022.0</v>
      </c>
      <c r="D447" s="2" t="s">
        <v>5</v>
      </c>
      <c r="E447" s="2" t="s">
        <v>23</v>
      </c>
      <c r="F447" s="36">
        <v>71.4</v>
      </c>
    </row>
    <row r="448">
      <c r="A448" s="39" t="s">
        <v>20</v>
      </c>
      <c r="B448" s="39" t="s">
        <v>417</v>
      </c>
      <c r="C448" s="1">
        <v>2022.0</v>
      </c>
      <c r="D448" s="2" t="s">
        <v>5</v>
      </c>
      <c r="E448" s="2" t="s">
        <v>23</v>
      </c>
      <c r="F448" s="36">
        <v>82.1</v>
      </c>
    </row>
    <row r="449">
      <c r="A449" s="39" t="s">
        <v>21</v>
      </c>
      <c r="B449" s="39" t="s">
        <v>419</v>
      </c>
      <c r="C449" s="1">
        <v>2022.0</v>
      </c>
      <c r="D449" s="2" t="s">
        <v>5</v>
      </c>
      <c r="E449" s="2" t="s">
        <v>23</v>
      </c>
      <c r="F449" s="36">
        <v>80.8</v>
      </c>
    </row>
    <row r="450">
      <c r="A450" s="39" t="s">
        <v>22</v>
      </c>
      <c r="B450" s="39" t="s">
        <v>420</v>
      </c>
      <c r="C450" s="1">
        <v>2022.0</v>
      </c>
      <c r="D450" s="2" t="s">
        <v>5</v>
      </c>
      <c r="E450" s="2" t="s">
        <v>23</v>
      </c>
      <c r="F450" s="36">
        <v>87.5</v>
      </c>
    </row>
    <row r="451">
      <c r="A451" s="39" t="s">
        <v>23</v>
      </c>
      <c r="B451" s="39" t="s">
        <v>421</v>
      </c>
      <c r="C451" s="1">
        <v>2022.0</v>
      </c>
      <c r="D451" s="2" t="s">
        <v>5</v>
      </c>
      <c r="E451" s="2" t="s">
        <v>23</v>
      </c>
      <c r="F451" s="36">
        <v>79.4</v>
      </c>
    </row>
    <row r="452">
      <c r="A452" s="39" t="s">
        <v>24</v>
      </c>
      <c r="B452" s="39" t="s">
        <v>422</v>
      </c>
      <c r="C452" s="1">
        <v>2022.0</v>
      </c>
      <c r="D452" s="2" t="s">
        <v>5</v>
      </c>
      <c r="E452" s="2" t="s">
        <v>23</v>
      </c>
      <c r="F452" s="36">
        <v>80.7</v>
      </c>
    </row>
    <row r="453">
      <c r="A453" s="39" t="s">
        <v>25</v>
      </c>
      <c r="B453" s="39" t="s">
        <v>423</v>
      </c>
      <c r="C453" s="1">
        <v>2022.0</v>
      </c>
      <c r="D453" s="2" t="s">
        <v>5</v>
      </c>
      <c r="E453" s="2" t="s">
        <v>23</v>
      </c>
      <c r="F453" s="36">
        <v>90.5</v>
      </c>
    </row>
    <row r="454">
      <c r="A454" s="39" t="s">
        <v>26</v>
      </c>
      <c r="B454" s="39" t="s">
        <v>424</v>
      </c>
      <c r="C454" s="1">
        <v>2022.0</v>
      </c>
      <c r="D454" s="2" t="s">
        <v>5</v>
      </c>
      <c r="E454" s="2" t="s">
        <v>23</v>
      </c>
      <c r="F454" s="36">
        <v>91.3</v>
      </c>
    </row>
    <row r="455">
      <c r="A455" s="39" t="s">
        <v>27</v>
      </c>
      <c r="B455" s="39" t="s">
        <v>426</v>
      </c>
      <c r="C455" s="1">
        <v>2022.0</v>
      </c>
      <c r="D455" s="2" t="s">
        <v>5</v>
      </c>
      <c r="E455" s="2" t="s">
        <v>23</v>
      </c>
      <c r="F455" s="36">
        <v>81.9</v>
      </c>
    </row>
    <row r="456">
      <c r="A456" s="39" t="s">
        <v>28</v>
      </c>
      <c r="B456" s="39" t="s">
        <v>425</v>
      </c>
      <c r="C456" s="1">
        <v>2022.0</v>
      </c>
      <c r="D456" s="2" t="s">
        <v>5</v>
      </c>
      <c r="E456" s="2" t="s">
        <v>23</v>
      </c>
      <c r="F456" s="36">
        <v>83.6</v>
      </c>
    </row>
    <row r="457">
      <c r="A457" s="39" t="s">
        <v>29</v>
      </c>
      <c r="B457" s="39" t="s">
        <v>427</v>
      </c>
      <c r="C457" s="1">
        <v>2022.0</v>
      </c>
      <c r="D457" s="2" t="s">
        <v>5</v>
      </c>
      <c r="E457" s="2" t="s">
        <v>23</v>
      </c>
      <c r="F457" s="36">
        <v>86.0</v>
      </c>
    </row>
    <row r="458">
      <c r="A458" s="39" t="s">
        <v>30</v>
      </c>
      <c r="B458" s="39" t="s">
        <v>428</v>
      </c>
      <c r="C458" s="1">
        <v>2022.0</v>
      </c>
      <c r="D458" s="2" t="s">
        <v>5</v>
      </c>
      <c r="E458" s="2" t="s">
        <v>23</v>
      </c>
      <c r="F458" s="36">
        <v>93.2</v>
      </c>
    </row>
    <row r="459">
      <c r="A459" s="39" t="s">
        <v>31</v>
      </c>
      <c r="B459" s="39" t="s">
        <v>429</v>
      </c>
      <c r="C459" s="1">
        <v>2022.0</v>
      </c>
      <c r="D459" s="2" t="s">
        <v>5</v>
      </c>
      <c r="E459" s="2" t="s">
        <v>23</v>
      </c>
      <c r="F459" s="36">
        <v>81.6</v>
      </c>
    </row>
    <row r="460">
      <c r="A460" s="39" t="s">
        <v>32</v>
      </c>
      <c r="B460" s="39" t="s">
        <v>430</v>
      </c>
      <c r="C460" s="1">
        <v>2022.0</v>
      </c>
      <c r="D460" s="2" t="s">
        <v>5</v>
      </c>
      <c r="E460" s="2" t="s">
        <v>23</v>
      </c>
      <c r="F460" s="36">
        <v>86.9</v>
      </c>
    </row>
    <row r="461">
      <c r="A461" s="39" t="s">
        <v>33</v>
      </c>
      <c r="B461" s="39" t="s">
        <v>431</v>
      </c>
      <c r="C461" s="1">
        <v>2022.0</v>
      </c>
      <c r="D461" s="2" t="s">
        <v>5</v>
      </c>
      <c r="E461" s="2" t="s">
        <v>23</v>
      </c>
      <c r="F461" s="36">
        <v>73.6</v>
      </c>
    </row>
    <row r="462">
      <c r="A462" s="39" t="s">
        <v>34</v>
      </c>
      <c r="B462" s="39" t="s">
        <v>432</v>
      </c>
      <c r="C462" s="1">
        <v>2022.0</v>
      </c>
      <c r="D462" s="2" t="s">
        <v>5</v>
      </c>
      <c r="E462" s="2" t="s">
        <v>23</v>
      </c>
      <c r="F462" s="36">
        <v>83.6</v>
      </c>
    </row>
    <row r="463">
      <c r="A463" s="39" t="s">
        <v>35</v>
      </c>
      <c r="B463" s="39" t="s">
        <v>433</v>
      </c>
      <c r="C463" s="1">
        <v>2022.0</v>
      </c>
      <c r="D463" s="2" t="s">
        <v>5</v>
      </c>
      <c r="E463" s="2" t="s">
        <v>23</v>
      </c>
      <c r="F463" s="36">
        <v>83.7</v>
      </c>
    </row>
    <row r="464">
      <c r="A464" s="40" t="s">
        <v>3</v>
      </c>
      <c r="B464" s="39" t="s">
        <v>418</v>
      </c>
      <c r="C464" s="1">
        <v>2023.0</v>
      </c>
      <c r="D464" s="2" t="s">
        <v>5</v>
      </c>
      <c r="E464" s="2" t="s">
        <v>23</v>
      </c>
      <c r="F464" s="36">
        <v>82.9</v>
      </c>
    </row>
    <row r="465">
      <c r="A465" s="40" t="s">
        <v>4</v>
      </c>
      <c r="B465" s="39" t="s">
        <v>401</v>
      </c>
      <c r="C465" s="1">
        <v>2023.0</v>
      </c>
      <c r="D465" s="2" t="s">
        <v>5</v>
      </c>
      <c r="E465" s="2" t="s">
        <v>23</v>
      </c>
      <c r="F465" s="36">
        <v>81.8</v>
      </c>
    </row>
    <row r="466">
      <c r="A466" s="39" t="s">
        <v>5</v>
      </c>
      <c r="B466" s="39" t="s">
        <v>402</v>
      </c>
      <c r="C466" s="1">
        <v>2023.0</v>
      </c>
      <c r="D466" s="2" t="s">
        <v>5</v>
      </c>
      <c r="E466" s="2" t="s">
        <v>23</v>
      </c>
      <c r="F466" s="36">
        <v>87.8</v>
      </c>
    </row>
    <row r="467">
      <c r="A467" s="39" t="s">
        <v>6</v>
      </c>
      <c r="B467" s="39" t="s">
        <v>403</v>
      </c>
      <c r="C467" s="1">
        <v>2023.0</v>
      </c>
      <c r="D467" s="2" t="s">
        <v>5</v>
      </c>
      <c r="E467" s="2" t="s">
        <v>23</v>
      </c>
      <c r="F467" s="36">
        <v>89.4</v>
      </c>
    </row>
    <row r="468">
      <c r="A468" s="39" t="s">
        <v>7</v>
      </c>
      <c r="B468" s="39" t="s">
        <v>404</v>
      </c>
      <c r="C468" s="1">
        <v>2023.0</v>
      </c>
      <c r="D468" s="2" t="s">
        <v>5</v>
      </c>
      <c r="E468" s="2" t="s">
        <v>23</v>
      </c>
      <c r="F468" s="36">
        <v>75.3</v>
      </c>
    </row>
    <row r="469">
      <c r="A469" s="39" t="s">
        <v>8</v>
      </c>
      <c r="B469" s="39" t="s">
        <v>408</v>
      </c>
      <c r="C469" s="1">
        <v>2023.0</v>
      </c>
      <c r="D469" s="2" t="s">
        <v>5</v>
      </c>
      <c r="E469" s="2" t="s">
        <v>23</v>
      </c>
      <c r="F469" s="36">
        <v>81.0</v>
      </c>
    </row>
    <row r="470">
      <c r="A470" s="39" t="s">
        <v>9</v>
      </c>
      <c r="B470" s="39" t="s">
        <v>409</v>
      </c>
      <c r="C470" s="1">
        <v>2023.0</v>
      </c>
      <c r="D470" s="2" t="s">
        <v>5</v>
      </c>
      <c r="E470" s="2" t="s">
        <v>23</v>
      </c>
      <c r="F470" s="36">
        <v>75.8</v>
      </c>
    </row>
    <row r="471">
      <c r="A471" s="39" t="s">
        <v>10</v>
      </c>
      <c r="B471" s="39" t="s">
        <v>407</v>
      </c>
      <c r="C471" s="1">
        <v>2023.0</v>
      </c>
      <c r="D471" s="2" t="s">
        <v>5</v>
      </c>
      <c r="E471" s="2" t="s">
        <v>23</v>
      </c>
      <c r="F471" s="36">
        <v>71.4</v>
      </c>
    </row>
    <row r="472">
      <c r="A472" s="39" t="s">
        <v>11</v>
      </c>
      <c r="B472" s="39" t="s">
        <v>406</v>
      </c>
      <c r="C472" s="1">
        <v>2023.0</v>
      </c>
      <c r="D472" s="2" t="s">
        <v>5</v>
      </c>
      <c r="E472" s="2" t="s">
        <v>23</v>
      </c>
      <c r="F472" s="36">
        <v>80.5</v>
      </c>
    </row>
    <row r="473">
      <c r="A473" s="39" t="s">
        <v>12</v>
      </c>
      <c r="B473" s="39" t="s">
        <v>405</v>
      </c>
      <c r="C473" s="1">
        <v>2023.0</v>
      </c>
      <c r="D473" s="2" t="s">
        <v>5</v>
      </c>
      <c r="E473" s="2" t="s">
        <v>23</v>
      </c>
      <c r="F473" s="36">
        <v>109.0</v>
      </c>
    </row>
    <row r="474">
      <c r="A474" s="39" t="s">
        <v>13</v>
      </c>
      <c r="B474" s="39" t="s">
        <v>410</v>
      </c>
      <c r="C474" s="1">
        <v>2023.0</v>
      </c>
      <c r="D474" s="2" t="s">
        <v>5</v>
      </c>
      <c r="E474" s="2" t="s">
        <v>23</v>
      </c>
      <c r="F474" s="36">
        <v>80.2</v>
      </c>
    </row>
    <row r="475">
      <c r="A475" s="39" t="s">
        <v>14</v>
      </c>
      <c r="B475" s="39" t="s">
        <v>412</v>
      </c>
      <c r="C475" s="1">
        <v>2023.0</v>
      </c>
      <c r="D475" s="2" t="s">
        <v>5</v>
      </c>
      <c r="E475" s="2" t="s">
        <v>23</v>
      </c>
      <c r="F475" s="36">
        <v>80.8</v>
      </c>
    </row>
    <row r="476">
      <c r="A476" s="39" t="s">
        <v>15</v>
      </c>
      <c r="B476" s="39" t="s">
        <v>411</v>
      </c>
      <c r="C476" s="1">
        <v>2023.0</v>
      </c>
      <c r="D476" s="2" t="s">
        <v>5</v>
      </c>
      <c r="E476" s="2" t="s">
        <v>23</v>
      </c>
      <c r="F476" s="36">
        <v>76.4</v>
      </c>
    </row>
    <row r="477">
      <c r="A477" s="39" t="s">
        <v>16</v>
      </c>
      <c r="B477" s="39" t="s">
        <v>413</v>
      </c>
      <c r="C477" s="1">
        <v>2023.0</v>
      </c>
      <c r="D477" s="2" t="s">
        <v>5</v>
      </c>
      <c r="E477" s="2" t="s">
        <v>23</v>
      </c>
      <c r="F477" s="36">
        <v>88.8</v>
      </c>
    </row>
    <row r="478">
      <c r="A478" s="39" t="s">
        <v>17</v>
      </c>
      <c r="B478" s="39" t="s">
        <v>414</v>
      </c>
      <c r="C478" s="1">
        <v>2023.0</v>
      </c>
      <c r="D478" s="2" t="s">
        <v>5</v>
      </c>
      <c r="E478" s="2" t="s">
        <v>23</v>
      </c>
      <c r="F478" s="36">
        <v>83.1</v>
      </c>
    </row>
    <row r="479">
      <c r="A479" s="39" t="s">
        <v>18</v>
      </c>
      <c r="B479" s="39" t="s">
        <v>415</v>
      </c>
      <c r="C479" s="1">
        <v>2023.0</v>
      </c>
      <c r="D479" s="2" t="s">
        <v>5</v>
      </c>
      <c r="E479" s="2" t="s">
        <v>23</v>
      </c>
      <c r="F479" s="36">
        <v>86.8</v>
      </c>
    </row>
    <row r="480">
      <c r="A480" s="39" t="s">
        <v>19</v>
      </c>
      <c r="B480" s="39" t="s">
        <v>416</v>
      </c>
      <c r="C480" s="1">
        <v>2023.0</v>
      </c>
      <c r="D480" s="2" t="s">
        <v>5</v>
      </c>
      <c r="E480" s="2" t="s">
        <v>23</v>
      </c>
      <c r="F480" s="36">
        <v>73.1</v>
      </c>
    </row>
    <row r="481">
      <c r="A481" s="39" t="s">
        <v>20</v>
      </c>
      <c r="B481" s="39" t="s">
        <v>417</v>
      </c>
      <c r="C481" s="1">
        <v>2023.0</v>
      </c>
      <c r="D481" s="2" t="s">
        <v>5</v>
      </c>
      <c r="E481" s="2" t="s">
        <v>23</v>
      </c>
      <c r="F481" s="36">
        <v>81.2</v>
      </c>
    </row>
    <row r="482">
      <c r="A482" s="39" t="s">
        <v>21</v>
      </c>
      <c r="B482" s="39" t="s">
        <v>419</v>
      </c>
      <c r="C482" s="1">
        <v>2023.0</v>
      </c>
      <c r="D482" s="2" t="s">
        <v>5</v>
      </c>
      <c r="E482" s="2" t="s">
        <v>23</v>
      </c>
      <c r="F482" s="36">
        <v>79.6</v>
      </c>
    </row>
    <row r="483">
      <c r="A483" s="39" t="s">
        <v>22</v>
      </c>
      <c r="B483" s="39" t="s">
        <v>420</v>
      </c>
      <c r="C483" s="1">
        <v>2023.0</v>
      </c>
      <c r="D483" s="2" t="s">
        <v>5</v>
      </c>
      <c r="E483" s="2" t="s">
        <v>23</v>
      </c>
      <c r="F483" s="36">
        <v>86.3</v>
      </c>
    </row>
    <row r="484">
      <c r="A484" s="39" t="s">
        <v>23</v>
      </c>
      <c r="B484" s="39" t="s">
        <v>421</v>
      </c>
      <c r="C484" s="1">
        <v>2023.0</v>
      </c>
      <c r="D484" s="2" t="s">
        <v>5</v>
      </c>
      <c r="E484" s="2" t="s">
        <v>23</v>
      </c>
      <c r="F484" s="36">
        <v>73.6</v>
      </c>
    </row>
    <row r="485">
      <c r="A485" s="39" t="s">
        <v>24</v>
      </c>
      <c r="B485" s="39" t="s">
        <v>422</v>
      </c>
      <c r="C485" s="1">
        <v>2023.0</v>
      </c>
      <c r="D485" s="2" t="s">
        <v>5</v>
      </c>
      <c r="E485" s="2" t="s">
        <v>23</v>
      </c>
      <c r="F485" s="36">
        <v>80.7</v>
      </c>
    </row>
    <row r="486">
      <c r="A486" s="39" t="s">
        <v>25</v>
      </c>
      <c r="B486" s="39" t="s">
        <v>423</v>
      </c>
      <c r="C486" s="1">
        <v>2023.0</v>
      </c>
      <c r="D486" s="2" t="s">
        <v>5</v>
      </c>
      <c r="E486" s="2" t="s">
        <v>23</v>
      </c>
      <c r="F486" s="36">
        <v>87.9</v>
      </c>
    </row>
    <row r="487">
      <c r="A487" s="39" t="s">
        <v>26</v>
      </c>
      <c r="B487" s="39" t="s">
        <v>424</v>
      </c>
      <c r="C487" s="1">
        <v>2023.0</v>
      </c>
      <c r="D487" s="2" t="s">
        <v>5</v>
      </c>
      <c r="E487" s="2" t="s">
        <v>23</v>
      </c>
      <c r="F487" s="36">
        <v>93.0</v>
      </c>
    </row>
    <row r="488">
      <c r="A488" s="39" t="s">
        <v>27</v>
      </c>
      <c r="B488" s="39" t="s">
        <v>426</v>
      </c>
      <c r="C488" s="1">
        <v>2023.0</v>
      </c>
      <c r="D488" s="2" t="s">
        <v>5</v>
      </c>
      <c r="E488" s="2" t="s">
        <v>23</v>
      </c>
      <c r="F488" s="36">
        <v>82.0</v>
      </c>
    </row>
    <row r="489">
      <c r="A489" s="39" t="s">
        <v>28</v>
      </c>
      <c r="B489" s="39" t="s">
        <v>425</v>
      </c>
      <c r="C489" s="1">
        <v>2023.0</v>
      </c>
      <c r="D489" s="2" t="s">
        <v>5</v>
      </c>
      <c r="E489" s="2" t="s">
        <v>23</v>
      </c>
      <c r="F489" s="36">
        <v>82.5</v>
      </c>
    </row>
    <row r="490">
      <c r="A490" s="39" t="s">
        <v>29</v>
      </c>
      <c r="B490" s="39" t="s">
        <v>427</v>
      </c>
      <c r="C490" s="1">
        <v>2023.0</v>
      </c>
      <c r="D490" s="2" t="s">
        <v>5</v>
      </c>
      <c r="E490" s="2" t="s">
        <v>23</v>
      </c>
      <c r="F490" s="36">
        <v>82.7</v>
      </c>
    </row>
    <row r="491">
      <c r="A491" s="39" t="s">
        <v>30</v>
      </c>
      <c r="B491" s="39" t="s">
        <v>428</v>
      </c>
      <c r="C491" s="1">
        <v>2023.0</v>
      </c>
      <c r="D491" s="2" t="s">
        <v>5</v>
      </c>
      <c r="E491" s="2" t="s">
        <v>23</v>
      </c>
      <c r="F491" s="36">
        <v>93.6</v>
      </c>
    </row>
    <row r="492">
      <c r="A492" s="39" t="s">
        <v>31</v>
      </c>
      <c r="B492" s="39" t="s">
        <v>429</v>
      </c>
      <c r="C492" s="1">
        <v>2023.0</v>
      </c>
      <c r="D492" s="2" t="s">
        <v>5</v>
      </c>
      <c r="E492" s="2" t="s">
        <v>23</v>
      </c>
      <c r="F492" s="36">
        <v>80.0</v>
      </c>
    </row>
    <row r="493">
      <c r="A493" s="39" t="s">
        <v>32</v>
      </c>
      <c r="B493" s="39" t="s">
        <v>430</v>
      </c>
      <c r="C493" s="1">
        <v>2023.0</v>
      </c>
      <c r="D493" s="2" t="s">
        <v>5</v>
      </c>
      <c r="E493" s="2" t="s">
        <v>23</v>
      </c>
      <c r="F493" s="36">
        <v>87.0</v>
      </c>
    </row>
    <row r="494">
      <c r="A494" s="39" t="s">
        <v>33</v>
      </c>
      <c r="B494" s="39" t="s">
        <v>431</v>
      </c>
      <c r="C494" s="1">
        <v>2023.0</v>
      </c>
      <c r="D494" s="2" t="s">
        <v>5</v>
      </c>
      <c r="E494" s="2" t="s">
        <v>23</v>
      </c>
      <c r="F494" s="36">
        <v>73.6</v>
      </c>
    </row>
    <row r="495">
      <c r="A495" s="39" t="s">
        <v>34</v>
      </c>
      <c r="B495" s="39" t="s">
        <v>432</v>
      </c>
      <c r="C495" s="1">
        <v>2023.0</v>
      </c>
      <c r="D495" s="2" t="s">
        <v>5</v>
      </c>
      <c r="E495" s="2" t="s">
        <v>23</v>
      </c>
      <c r="F495" s="36">
        <v>81.8</v>
      </c>
    </row>
    <row r="496">
      <c r="A496" s="39" t="s">
        <v>35</v>
      </c>
      <c r="B496" s="39" t="s">
        <v>433</v>
      </c>
      <c r="C496" s="1">
        <v>2023.0</v>
      </c>
      <c r="D496" s="2" t="s">
        <v>5</v>
      </c>
      <c r="E496" s="2" t="s">
        <v>23</v>
      </c>
      <c r="F496" s="36">
        <v>84.1</v>
      </c>
    </row>
  </sheetData>
  <autoFilter ref="$A$1:$F$364">
    <sortState ref="A1:F364">
      <sortCondition ref="C1:C364"/>
    </sortState>
  </autoFil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2" t="s">
        <v>4</v>
      </c>
      <c r="B2" s="1" t="s">
        <v>401</v>
      </c>
      <c r="C2" s="1">
        <v>2009.0</v>
      </c>
      <c r="D2" s="2" t="s">
        <v>5</v>
      </c>
      <c r="E2" s="2" t="s">
        <v>24</v>
      </c>
      <c r="F2" s="1">
        <v>49.9433198380567</v>
      </c>
    </row>
    <row r="3">
      <c r="A3" s="2" t="s">
        <v>5</v>
      </c>
      <c r="B3" s="1" t="s">
        <v>402</v>
      </c>
      <c r="C3" s="1">
        <v>2009.0</v>
      </c>
      <c r="D3" s="2" t="s">
        <v>5</v>
      </c>
      <c r="E3" s="2" t="s">
        <v>24</v>
      </c>
      <c r="F3" s="1">
        <v>49.5861402916274</v>
      </c>
    </row>
    <row r="4">
      <c r="A4" s="2" t="s">
        <v>6</v>
      </c>
      <c r="B4" s="1" t="s">
        <v>403</v>
      </c>
      <c r="C4" s="1">
        <v>2009.0</v>
      </c>
      <c r="D4" s="2" t="s">
        <v>5</v>
      </c>
      <c r="E4" s="2" t="s">
        <v>24</v>
      </c>
      <c r="F4" s="1">
        <v>49.1826938160826</v>
      </c>
    </row>
    <row r="5">
      <c r="A5" s="2" t="s">
        <v>7</v>
      </c>
      <c r="B5" s="1" t="s">
        <v>404</v>
      </c>
      <c r="C5" s="1">
        <v>2009.0</v>
      </c>
      <c r="D5" s="2" t="s">
        <v>5</v>
      </c>
      <c r="E5" s="2" t="s">
        <v>24</v>
      </c>
      <c r="F5" s="1">
        <v>49.6992586375717</v>
      </c>
    </row>
    <row r="6">
      <c r="A6" s="2" t="s">
        <v>10</v>
      </c>
      <c r="B6" s="1" t="s">
        <v>407</v>
      </c>
      <c r="C6" s="1">
        <v>2009.0</v>
      </c>
      <c r="D6" s="2" t="s">
        <v>5</v>
      </c>
      <c r="E6" s="2" t="s">
        <v>24</v>
      </c>
      <c r="F6" s="1">
        <v>47.9912014659516</v>
      </c>
    </row>
    <row r="7">
      <c r="A7" s="2" t="s">
        <v>11</v>
      </c>
      <c r="B7" s="1" t="s">
        <v>406</v>
      </c>
      <c r="C7" s="1">
        <v>2009.0</v>
      </c>
      <c r="D7" s="2" t="s">
        <v>5</v>
      </c>
      <c r="E7" s="2" t="s">
        <v>24</v>
      </c>
      <c r="F7" s="1">
        <v>50.3211690788473</v>
      </c>
    </row>
    <row r="8">
      <c r="A8" s="2" t="s">
        <v>8</v>
      </c>
      <c r="B8" s="1" t="s">
        <v>408</v>
      </c>
      <c r="C8" s="1">
        <v>2009.0</v>
      </c>
      <c r="D8" s="2" t="s">
        <v>5</v>
      </c>
      <c r="E8" s="2" t="s">
        <v>24</v>
      </c>
      <c r="F8" s="1">
        <v>49.7728869117303</v>
      </c>
    </row>
    <row r="9">
      <c r="A9" s="2" t="s">
        <v>9</v>
      </c>
      <c r="B9" s="1" t="s">
        <v>409</v>
      </c>
      <c r="C9" s="1">
        <v>2009.0</v>
      </c>
      <c r="D9" s="2" t="s">
        <v>5</v>
      </c>
      <c r="E9" s="2" t="s">
        <v>24</v>
      </c>
      <c r="F9" s="1">
        <v>49.7018307591389</v>
      </c>
    </row>
    <row r="10">
      <c r="A10" s="2" t="s">
        <v>12</v>
      </c>
      <c r="B10" s="1" t="s">
        <v>405</v>
      </c>
      <c r="C10" s="1">
        <v>2009.0</v>
      </c>
      <c r="D10" s="2" t="s">
        <v>5</v>
      </c>
      <c r="E10" s="2" t="s">
        <v>24</v>
      </c>
      <c r="F10" s="1">
        <v>49.4117293890863</v>
      </c>
    </row>
    <row r="11">
      <c r="A11" s="2" t="s">
        <v>13</v>
      </c>
      <c r="B11" s="1" t="s">
        <v>410</v>
      </c>
      <c r="C11" s="1">
        <v>2009.0</v>
      </c>
      <c r="D11" s="2" t="s">
        <v>5</v>
      </c>
      <c r="E11" s="2" t="s">
        <v>24</v>
      </c>
      <c r="F11" s="1">
        <v>50.0176824236709</v>
      </c>
    </row>
    <row r="12">
      <c r="A12" s="2" t="s">
        <v>14</v>
      </c>
      <c r="B12" s="1" t="s">
        <v>412</v>
      </c>
      <c r="C12" s="1">
        <v>2009.0</v>
      </c>
      <c r="D12" s="2" t="s">
        <v>5</v>
      </c>
      <c r="E12" s="2" t="s">
        <v>24</v>
      </c>
      <c r="F12" s="1">
        <v>49.8883193210869</v>
      </c>
    </row>
    <row r="13">
      <c r="A13" s="2" t="s">
        <v>15</v>
      </c>
      <c r="B13" s="1" t="s">
        <v>411</v>
      </c>
      <c r="C13" s="1">
        <v>2009.0</v>
      </c>
      <c r="D13" s="2" t="s">
        <v>5</v>
      </c>
      <c r="E13" s="2" t="s">
        <v>24</v>
      </c>
      <c r="F13" s="1">
        <v>50.0489782789861</v>
      </c>
    </row>
    <row r="14">
      <c r="A14" s="2" t="s">
        <v>16</v>
      </c>
      <c r="B14" s="1" t="s">
        <v>413</v>
      </c>
      <c r="C14" s="1">
        <v>2009.0</v>
      </c>
      <c r="D14" s="2" t="s">
        <v>5</v>
      </c>
      <c r="E14" s="2" t="s">
        <v>24</v>
      </c>
      <c r="F14" s="1">
        <v>49.6609599685381</v>
      </c>
    </row>
    <row r="15">
      <c r="A15" s="2" t="s">
        <v>17</v>
      </c>
      <c r="B15" s="1" t="s">
        <v>414</v>
      </c>
      <c r="C15" s="1">
        <v>2009.0</v>
      </c>
      <c r="D15" s="2" t="s">
        <v>5</v>
      </c>
      <c r="E15" s="2" t="s">
        <v>24</v>
      </c>
      <c r="F15" s="1">
        <v>50.0954584131036</v>
      </c>
    </row>
    <row r="16">
      <c r="A16" s="2" t="s">
        <v>18</v>
      </c>
      <c r="B16" s="1" t="s">
        <v>415</v>
      </c>
      <c r="C16" s="1">
        <v>2009.0</v>
      </c>
      <c r="D16" s="2" t="s">
        <v>5</v>
      </c>
      <c r="E16" s="2" t="s">
        <v>24</v>
      </c>
      <c r="F16" s="1">
        <v>49.4764013064241</v>
      </c>
    </row>
    <row r="17">
      <c r="A17" s="2" t="s">
        <v>19</v>
      </c>
      <c r="B17" s="1" t="s">
        <v>416</v>
      </c>
      <c r="C17" s="1">
        <v>2009.0</v>
      </c>
      <c r="D17" s="2" t="s">
        <v>5</v>
      </c>
      <c r="E17" s="2" t="s">
        <v>24</v>
      </c>
      <c r="F17" s="1">
        <v>50.8911328385482</v>
      </c>
    </row>
    <row r="18">
      <c r="A18" s="2" t="s">
        <v>20</v>
      </c>
      <c r="B18" s="1" t="s">
        <v>417</v>
      </c>
      <c r="C18" s="1">
        <v>2009.0</v>
      </c>
      <c r="D18" s="2" t="s">
        <v>5</v>
      </c>
      <c r="E18" s="2" t="s">
        <v>24</v>
      </c>
      <c r="F18" s="1">
        <v>50.3533914260141</v>
      </c>
    </row>
    <row r="19">
      <c r="A19" s="2" t="s">
        <v>21</v>
      </c>
      <c r="B19" s="1" t="s">
        <v>419</v>
      </c>
      <c r="C19" s="1">
        <v>2009.0</v>
      </c>
      <c r="D19" s="2" t="s">
        <v>5</v>
      </c>
      <c r="E19" s="2" t="s">
        <v>24</v>
      </c>
      <c r="F19" s="1">
        <v>49.2535562890605</v>
      </c>
    </row>
    <row r="20">
      <c r="A20" s="2" t="s">
        <v>22</v>
      </c>
      <c r="B20" s="1" t="s">
        <v>420</v>
      </c>
      <c r="C20" s="1">
        <v>2009.0</v>
      </c>
      <c r="D20" s="2" t="s">
        <v>5</v>
      </c>
      <c r="E20" s="2" t="s">
        <v>24</v>
      </c>
      <c r="F20" s="1">
        <v>49.4440955454014</v>
      </c>
    </row>
    <row r="21">
      <c r="A21" s="2" t="s">
        <v>23</v>
      </c>
      <c r="B21" s="1" t="s">
        <v>421</v>
      </c>
      <c r="C21" s="1">
        <v>2009.0</v>
      </c>
      <c r="D21" s="2" t="s">
        <v>5</v>
      </c>
      <c r="E21" s="2" t="s">
        <v>24</v>
      </c>
      <c r="F21" s="1">
        <v>49.4401993500213</v>
      </c>
    </row>
    <row r="22">
      <c r="A22" s="2" t="s">
        <v>24</v>
      </c>
      <c r="B22" s="1" t="s">
        <v>422</v>
      </c>
      <c r="C22" s="1">
        <v>2009.0</v>
      </c>
      <c r="D22" s="2" t="s">
        <v>5</v>
      </c>
      <c r="E22" s="2" t="s">
        <v>24</v>
      </c>
      <c r="F22" s="1">
        <v>49.8962817150582</v>
      </c>
    </row>
    <row r="23">
      <c r="A23" s="2" t="s">
        <v>25</v>
      </c>
      <c r="B23" s="1" t="s">
        <v>423</v>
      </c>
      <c r="C23" s="1">
        <v>2009.0</v>
      </c>
      <c r="D23" s="2" t="s">
        <v>5</v>
      </c>
      <c r="E23" s="2" t="s">
        <v>24</v>
      </c>
      <c r="F23" s="1">
        <v>50.1576853170899</v>
      </c>
    </row>
    <row r="24">
      <c r="A24" s="2" t="s">
        <v>26</v>
      </c>
      <c r="B24" s="1" t="s">
        <v>424</v>
      </c>
      <c r="C24" s="1">
        <v>2009.0</v>
      </c>
      <c r="D24" s="2" t="s">
        <v>5</v>
      </c>
      <c r="E24" s="2" t="s">
        <v>24</v>
      </c>
      <c r="F24" s="1">
        <v>49.4862729934265</v>
      </c>
    </row>
    <row r="25">
      <c r="A25" s="2" t="s">
        <v>27</v>
      </c>
      <c r="B25" s="1" t="s">
        <v>426</v>
      </c>
      <c r="C25" s="1">
        <v>2009.0</v>
      </c>
      <c r="D25" s="2" t="s">
        <v>5</v>
      </c>
      <c r="E25" s="2" t="s">
        <v>24</v>
      </c>
      <c r="F25" s="1">
        <v>50.2417969957957</v>
      </c>
    </row>
    <row r="26">
      <c r="A26" s="2" t="s">
        <v>28</v>
      </c>
      <c r="B26" s="1" t="s">
        <v>425</v>
      </c>
      <c r="C26" s="1">
        <v>2009.0</v>
      </c>
      <c r="D26" s="2" t="s">
        <v>5</v>
      </c>
      <c r="E26" s="2" t="s">
        <v>24</v>
      </c>
      <c r="F26" s="1">
        <v>50.1579862517684</v>
      </c>
    </row>
    <row r="27">
      <c r="A27" s="2" t="s">
        <v>29</v>
      </c>
      <c r="B27" s="1" t="s">
        <v>427</v>
      </c>
      <c r="C27" s="1">
        <v>2009.0</v>
      </c>
      <c r="D27" s="2" t="s">
        <v>5</v>
      </c>
      <c r="E27" s="2" t="s">
        <v>24</v>
      </c>
      <c r="F27" s="1">
        <v>49.6350723539237</v>
      </c>
    </row>
    <row r="28">
      <c r="A28" s="2" t="s">
        <v>30</v>
      </c>
      <c r="B28" s="1" t="s">
        <v>428</v>
      </c>
      <c r="C28" s="1">
        <v>2009.0</v>
      </c>
      <c r="D28" s="2" t="s">
        <v>5</v>
      </c>
      <c r="E28" s="2" t="s">
        <v>24</v>
      </c>
      <c r="F28" s="1">
        <v>49.3861646440224</v>
      </c>
    </row>
    <row r="29">
      <c r="A29" s="2" t="s">
        <v>31</v>
      </c>
      <c r="B29" s="1" t="s">
        <v>429</v>
      </c>
      <c r="C29" s="1">
        <v>2009.0</v>
      </c>
      <c r="D29" s="2" t="s">
        <v>5</v>
      </c>
      <c r="E29" s="2" t="s">
        <v>24</v>
      </c>
      <c r="F29" s="1">
        <v>49.6734537072608</v>
      </c>
    </row>
    <row r="30">
      <c r="A30" s="2" t="s">
        <v>32</v>
      </c>
      <c r="B30" s="1" t="s">
        <v>430</v>
      </c>
      <c r="C30" s="1">
        <v>2009.0</v>
      </c>
      <c r="D30" s="2" t="s">
        <v>5</v>
      </c>
      <c r="E30" s="2" t="s">
        <v>24</v>
      </c>
      <c r="F30" s="1">
        <v>49.737269772481</v>
      </c>
    </row>
    <row r="31">
      <c r="A31" s="2" t="s">
        <v>33</v>
      </c>
      <c r="B31" s="1" t="s">
        <v>431</v>
      </c>
      <c r="C31" s="1">
        <v>2009.0</v>
      </c>
      <c r="D31" s="2" t="s">
        <v>5</v>
      </c>
      <c r="E31" s="2" t="s">
        <v>24</v>
      </c>
      <c r="F31" s="1">
        <v>49.6983894582723</v>
      </c>
    </row>
    <row r="32">
      <c r="A32" s="2" t="s">
        <v>34</v>
      </c>
      <c r="B32" s="1" t="s">
        <v>432</v>
      </c>
      <c r="C32" s="1">
        <v>2009.0</v>
      </c>
      <c r="D32" s="2" t="s">
        <v>5</v>
      </c>
      <c r="E32" s="2" t="s">
        <v>24</v>
      </c>
      <c r="F32" s="1">
        <v>48.720953525641</v>
      </c>
    </row>
    <row r="33">
      <c r="A33" s="2" t="s">
        <v>35</v>
      </c>
      <c r="B33" s="1" t="s">
        <v>433</v>
      </c>
      <c r="C33" s="1">
        <v>2009.0</v>
      </c>
      <c r="D33" s="2" t="s">
        <v>5</v>
      </c>
      <c r="E33" s="2" t="s">
        <v>24</v>
      </c>
      <c r="F33" s="1">
        <v>50.0402404961416</v>
      </c>
    </row>
    <row r="34">
      <c r="A34" s="2" t="s">
        <v>3</v>
      </c>
      <c r="B34" s="1" t="s">
        <v>418</v>
      </c>
      <c r="C34" s="1">
        <v>2009.0</v>
      </c>
      <c r="D34" s="2" t="s">
        <v>5</v>
      </c>
      <c r="E34" s="2" t="s">
        <v>24</v>
      </c>
      <c r="F34" s="1">
        <v>49.6870217572017</v>
      </c>
    </row>
    <row r="35">
      <c r="A35" s="2" t="s">
        <v>4</v>
      </c>
      <c r="B35" s="1" t="s">
        <v>401</v>
      </c>
      <c r="C35" s="1">
        <v>2010.0</v>
      </c>
      <c r="D35" s="2" t="s">
        <v>5</v>
      </c>
      <c r="E35" s="2" t="s">
        <v>24</v>
      </c>
      <c r="F35" s="1">
        <v>49.8610461034402</v>
      </c>
    </row>
    <row r="36">
      <c r="A36" s="2" t="s">
        <v>5</v>
      </c>
      <c r="B36" s="1" t="s">
        <v>402</v>
      </c>
      <c r="C36" s="1">
        <v>2010.0</v>
      </c>
      <c r="D36" s="2" t="s">
        <v>5</v>
      </c>
      <c r="E36" s="2" t="s">
        <v>24</v>
      </c>
      <c r="F36" s="1">
        <v>49.4884439218714</v>
      </c>
    </row>
    <row r="37">
      <c r="A37" s="2" t="s">
        <v>6</v>
      </c>
      <c r="B37" s="1" t="s">
        <v>403</v>
      </c>
      <c r="C37" s="1">
        <v>2010.0</v>
      </c>
      <c r="D37" s="2" t="s">
        <v>5</v>
      </c>
      <c r="E37" s="2" t="s">
        <v>24</v>
      </c>
      <c r="F37" s="1">
        <v>49.049301182614</v>
      </c>
    </row>
    <row r="38">
      <c r="A38" s="2" t="s">
        <v>7</v>
      </c>
      <c r="B38" s="1" t="s">
        <v>404</v>
      </c>
      <c r="C38" s="1">
        <v>2010.0</v>
      </c>
      <c r="D38" s="2" t="s">
        <v>5</v>
      </c>
      <c r="E38" s="2" t="s">
        <v>24</v>
      </c>
      <c r="F38" s="1">
        <v>49.6301061434545</v>
      </c>
    </row>
    <row r="39">
      <c r="A39" s="2" t="s">
        <v>10</v>
      </c>
      <c r="B39" s="1" t="s">
        <v>407</v>
      </c>
      <c r="C39" s="1">
        <v>2010.0</v>
      </c>
      <c r="D39" s="2" t="s">
        <v>5</v>
      </c>
      <c r="E39" s="2" t="s">
        <v>24</v>
      </c>
      <c r="F39" s="1">
        <v>47.8542679420835</v>
      </c>
    </row>
    <row r="40">
      <c r="A40" s="2" t="s">
        <v>11</v>
      </c>
      <c r="B40" s="1" t="s">
        <v>406</v>
      </c>
      <c r="C40" s="1">
        <v>2010.0</v>
      </c>
      <c r="D40" s="2" t="s">
        <v>5</v>
      </c>
      <c r="E40" s="2" t="s">
        <v>24</v>
      </c>
      <c r="F40" s="1">
        <v>50.1206071596025</v>
      </c>
    </row>
    <row r="41">
      <c r="A41" s="2" t="s">
        <v>8</v>
      </c>
      <c r="B41" s="1" t="s">
        <v>408</v>
      </c>
      <c r="C41" s="1">
        <v>2010.0</v>
      </c>
      <c r="D41" s="2" t="s">
        <v>5</v>
      </c>
      <c r="E41" s="2" t="s">
        <v>24</v>
      </c>
      <c r="F41" s="1">
        <v>49.6850017817402</v>
      </c>
    </row>
    <row r="42">
      <c r="A42" s="2" t="s">
        <v>9</v>
      </c>
      <c r="B42" s="1" t="s">
        <v>409</v>
      </c>
      <c r="C42" s="1">
        <v>2010.0</v>
      </c>
      <c r="D42" s="2" t="s">
        <v>5</v>
      </c>
      <c r="E42" s="2" t="s">
        <v>24</v>
      </c>
      <c r="F42" s="1">
        <v>49.3660469369095</v>
      </c>
    </row>
    <row r="43">
      <c r="A43" s="2" t="s">
        <v>12</v>
      </c>
      <c r="B43" s="1" t="s">
        <v>405</v>
      </c>
      <c r="C43" s="1">
        <v>2010.0</v>
      </c>
      <c r="D43" s="2" t="s">
        <v>5</v>
      </c>
      <c r="E43" s="2" t="s">
        <v>24</v>
      </c>
      <c r="F43" s="1">
        <v>49.4109510636268</v>
      </c>
    </row>
    <row r="44">
      <c r="A44" s="2" t="s">
        <v>13</v>
      </c>
      <c r="B44" s="1" t="s">
        <v>410</v>
      </c>
      <c r="C44" s="1">
        <v>2010.0</v>
      </c>
      <c r="D44" s="2" t="s">
        <v>5</v>
      </c>
      <c r="E44" s="2" t="s">
        <v>24</v>
      </c>
      <c r="F44" s="1">
        <v>49.8342553214168</v>
      </c>
    </row>
    <row r="45">
      <c r="A45" s="2" t="s">
        <v>14</v>
      </c>
      <c r="B45" s="1" t="s">
        <v>412</v>
      </c>
      <c r="C45" s="1">
        <v>2010.0</v>
      </c>
      <c r="D45" s="2" t="s">
        <v>5</v>
      </c>
      <c r="E45" s="2" t="s">
        <v>24</v>
      </c>
      <c r="F45" s="1">
        <v>49.7515227940962</v>
      </c>
    </row>
    <row r="46">
      <c r="A46" s="2" t="s">
        <v>15</v>
      </c>
      <c r="B46" s="1" t="s">
        <v>411</v>
      </c>
      <c r="C46" s="1">
        <v>2010.0</v>
      </c>
      <c r="D46" s="2" t="s">
        <v>5</v>
      </c>
      <c r="E46" s="2" t="s">
        <v>24</v>
      </c>
      <c r="F46" s="1">
        <v>49.7305627215847</v>
      </c>
    </row>
    <row r="47">
      <c r="A47" s="2" t="s">
        <v>16</v>
      </c>
      <c r="B47" s="1" t="s">
        <v>413</v>
      </c>
      <c r="C47" s="1">
        <v>2010.0</v>
      </c>
      <c r="D47" s="2" t="s">
        <v>5</v>
      </c>
      <c r="E47" s="2" t="s">
        <v>24</v>
      </c>
      <c r="F47" s="1">
        <v>49.4877479655353</v>
      </c>
    </row>
    <row r="48">
      <c r="A48" s="2" t="s">
        <v>17</v>
      </c>
      <c r="B48" s="1" t="s">
        <v>414</v>
      </c>
      <c r="C48" s="1">
        <v>2010.0</v>
      </c>
      <c r="D48" s="2" t="s">
        <v>5</v>
      </c>
      <c r="E48" s="2" t="s">
        <v>24</v>
      </c>
      <c r="F48" s="1">
        <v>49.9435981206468</v>
      </c>
    </row>
    <row r="49">
      <c r="A49" s="2" t="s">
        <v>18</v>
      </c>
      <c r="B49" s="1" t="s">
        <v>415</v>
      </c>
      <c r="C49" s="1">
        <v>2010.0</v>
      </c>
      <c r="D49" s="2" t="s">
        <v>5</v>
      </c>
      <c r="E49" s="2" t="s">
        <v>24</v>
      </c>
      <c r="F49" s="1">
        <v>49.4367963014658</v>
      </c>
    </row>
    <row r="50">
      <c r="A50" s="2" t="s">
        <v>19</v>
      </c>
      <c r="B50" s="1" t="s">
        <v>416</v>
      </c>
      <c r="C50" s="1">
        <v>2010.0</v>
      </c>
      <c r="D50" s="2" t="s">
        <v>5</v>
      </c>
      <c r="E50" s="2" t="s">
        <v>24</v>
      </c>
      <c r="F50" s="1">
        <v>50.641990083775</v>
      </c>
    </row>
    <row r="51">
      <c r="A51" s="2" t="s">
        <v>20</v>
      </c>
      <c r="B51" s="1" t="s">
        <v>417</v>
      </c>
      <c r="C51" s="1">
        <v>2010.0</v>
      </c>
      <c r="D51" s="2" t="s">
        <v>5</v>
      </c>
      <c r="E51" s="2" t="s">
        <v>24</v>
      </c>
      <c r="F51" s="1">
        <v>50.2545310694469</v>
      </c>
    </row>
    <row r="52">
      <c r="A52" s="2" t="s">
        <v>21</v>
      </c>
      <c r="B52" s="1" t="s">
        <v>419</v>
      </c>
      <c r="C52" s="1">
        <v>2010.0</v>
      </c>
      <c r="D52" s="2" t="s">
        <v>5</v>
      </c>
      <c r="E52" s="2" t="s">
        <v>24</v>
      </c>
      <c r="F52" s="1">
        <v>48.9965611045527</v>
      </c>
    </row>
    <row r="53">
      <c r="A53" s="2" t="s">
        <v>22</v>
      </c>
      <c r="B53" s="1" t="s">
        <v>420</v>
      </c>
      <c r="C53" s="1">
        <v>2010.0</v>
      </c>
      <c r="D53" s="2" t="s">
        <v>5</v>
      </c>
      <c r="E53" s="2" t="s">
        <v>24</v>
      </c>
      <c r="F53" s="1">
        <v>49.3500700373533</v>
      </c>
    </row>
    <row r="54">
      <c r="A54" s="2" t="s">
        <v>23</v>
      </c>
      <c r="B54" s="1" t="s">
        <v>421</v>
      </c>
      <c r="C54" s="1">
        <v>2010.0</v>
      </c>
      <c r="D54" s="2" t="s">
        <v>5</v>
      </c>
      <c r="E54" s="2" t="s">
        <v>24</v>
      </c>
      <c r="F54" s="1">
        <v>49.2311658983512</v>
      </c>
    </row>
    <row r="55">
      <c r="A55" s="2" t="s">
        <v>24</v>
      </c>
      <c r="B55" s="1" t="s">
        <v>422</v>
      </c>
      <c r="C55" s="1">
        <v>2010.0</v>
      </c>
      <c r="D55" s="2" t="s">
        <v>5</v>
      </c>
      <c r="E55" s="2" t="s">
        <v>24</v>
      </c>
      <c r="F55" s="1">
        <v>49.8439800368522</v>
      </c>
    </row>
    <row r="56">
      <c r="A56" s="2" t="s">
        <v>25</v>
      </c>
      <c r="B56" s="1" t="s">
        <v>423</v>
      </c>
      <c r="C56" s="1">
        <v>2010.0</v>
      </c>
      <c r="D56" s="2" t="s">
        <v>5</v>
      </c>
      <c r="E56" s="2" t="s">
        <v>24</v>
      </c>
      <c r="F56" s="1">
        <v>49.8595354391598</v>
      </c>
    </row>
    <row r="57">
      <c r="A57" s="2" t="s">
        <v>26</v>
      </c>
      <c r="B57" s="1" t="s">
        <v>424</v>
      </c>
      <c r="C57" s="1">
        <v>2010.0</v>
      </c>
      <c r="D57" s="2" t="s">
        <v>5</v>
      </c>
      <c r="E57" s="2" t="s">
        <v>24</v>
      </c>
      <c r="F57" s="1">
        <v>49.5207623860266</v>
      </c>
    </row>
    <row r="58">
      <c r="A58" s="2" t="s">
        <v>27</v>
      </c>
      <c r="B58" s="1" t="s">
        <v>426</v>
      </c>
      <c r="C58" s="1">
        <v>2010.0</v>
      </c>
      <c r="D58" s="2" t="s">
        <v>5</v>
      </c>
      <c r="E58" s="2" t="s">
        <v>24</v>
      </c>
      <c r="F58" s="1">
        <v>49.9073366767412</v>
      </c>
    </row>
    <row r="59">
      <c r="A59" s="2" t="s">
        <v>28</v>
      </c>
      <c r="B59" s="1" t="s">
        <v>425</v>
      </c>
      <c r="C59" s="1">
        <v>2010.0</v>
      </c>
      <c r="D59" s="2" t="s">
        <v>5</v>
      </c>
      <c r="E59" s="2" t="s">
        <v>24</v>
      </c>
      <c r="F59" s="1">
        <v>49.8422911935402</v>
      </c>
    </row>
    <row r="60">
      <c r="A60" s="2" t="s">
        <v>29</v>
      </c>
      <c r="B60" s="1" t="s">
        <v>427</v>
      </c>
      <c r="C60" s="1">
        <v>2010.0</v>
      </c>
      <c r="D60" s="2" t="s">
        <v>5</v>
      </c>
      <c r="E60" s="2" t="s">
        <v>24</v>
      </c>
      <c r="F60" s="1">
        <v>49.4104258644802</v>
      </c>
    </row>
    <row r="61">
      <c r="A61" s="2" t="s">
        <v>30</v>
      </c>
      <c r="B61" s="1" t="s">
        <v>428</v>
      </c>
      <c r="C61" s="1">
        <v>2010.0</v>
      </c>
      <c r="D61" s="2" t="s">
        <v>5</v>
      </c>
      <c r="E61" s="2" t="s">
        <v>24</v>
      </c>
      <c r="F61" s="1">
        <v>49.1811324040433</v>
      </c>
    </row>
    <row r="62">
      <c r="A62" s="2" t="s">
        <v>31</v>
      </c>
      <c r="B62" s="1" t="s">
        <v>429</v>
      </c>
      <c r="C62" s="1">
        <v>2010.0</v>
      </c>
      <c r="D62" s="2" t="s">
        <v>5</v>
      </c>
      <c r="E62" s="2" t="s">
        <v>24</v>
      </c>
      <c r="F62" s="1">
        <v>49.6257435208549</v>
      </c>
    </row>
    <row r="63">
      <c r="A63" s="2" t="s">
        <v>32</v>
      </c>
      <c r="B63" s="1" t="s">
        <v>430</v>
      </c>
      <c r="C63" s="1">
        <v>2010.0</v>
      </c>
      <c r="D63" s="2" t="s">
        <v>5</v>
      </c>
      <c r="E63" s="2" t="s">
        <v>24</v>
      </c>
      <c r="F63" s="1">
        <v>49.4448646604355</v>
      </c>
    </row>
    <row r="64">
      <c r="A64" s="2" t="s">
        <v>33</v>
      </c>
      <c r="B64" s="1" t="s">
        <v>431</v>
      </c>
      <c r="C64" s="1">
        <v>2010.0</v>
      </c>
      <c r="D64" s="2" t="s">
        <v>5</v>
      </c>
      <c r="E64" s="2" t="s">
        <v>24</v>
      </c>
      <c r="F64" s="1">
        <v>49.6011506496949</v>
      </c>
    </row>
    <row r="65">
      <c r="A65" s="2" t="s">
        <v>34</v>
      </c>
      <c r="B65" s="1" t="s">
        <v>432</v>
      </c>
      <c r="C65" s="1">
        <v>2010.0</v>
      </c>
      <c r="D65" s="2" t="s">
        <v>5</v>
      </c>
      <c r="E65" s="2" t="s">
        <v>24</v>
      </c>
      <c r="F65" s="1">
        <v>48.5998304063097</v>
      </c>
    </row>
    <row r="66">
      <c r="A66" s="2" t="s">
        <v>35</v>
      </c>
      <c r="B66" s="1" t="s">
        <v>433</v>
      </c>
      <c r="C66" s="1">
        <v>2010.0</v>
      </c>
      <c r="D66" s="2" t="s">
        <v>5</v>
      </c>
      <c r="E66" s="2" t="s">
        <v>24</v>
      </c>
      <c r="F66" s="1">
        <v>49.7588930890763</v>
      </c>
    </row>
    <row r="67">
      <c r="A67" s="2" t="s">
        <v>3</v>
      </c>
      <c r="B67" s="1" t="s">
        <v>418</v>
      </c>
      <c r="C67" s="1">
        <v>2010.0</v>
      </c>
      <c r="D67" s="2" t="s">
        <v>5</v>
      </c>
      <c r="E67" s="2" t="s">
        <v>24</v>
      </c>
      <c r="F67" s="1">
        <v>49.5520848234783</v>
      </c>
    </row>
    <row r="68">
      <c r="A68" s="2" t="s">
        <v>4</v>
      </c>
      <c r="B68" s="1" t="s">
        <v>401</v>
      </c>
      <c r="C68" s="1">
        <v>2011.0</v>
      </c>
      <c r="D68" s="2" t="s">
        <v>5</v>
      </c>
      <c r="E68" s="2" t="s">
        <v>24</v>
      </c>
      <c r="F68" s="1">
        <v>49.8281443872385</v>
      </c>
    </row>
    <row r="69">
      <c r="A69" s="2" t="s">
        <v>5</v>
      </c>
      <c r="B69" s="1" t="s">
        <v>402</v>
      </c>
      <c r="C69" s="1">
        <v>2011.0</v>
      </c>
      <c r="D69" s="2" t="s">
        <v>5</v>
      </c>
      <c r="E69" s="2" t="s">
        <v>24</v>
      </c>
      <c r="F69" s="1">
        <v>49.4163889600957</v>
      </c>
    </row>
    <row r="70">
      <c r="A70" s="2" t="s">
        <v>6</v>
      </c>
      <c r="B70" s="1" t="s">
        <v>403</v>
      </c>
      <c r="C70" s="1">
        <v>2011.0</v>
      </c>
      <c r="D70" s="2" t="s">
        <v>5</v>
      </c>
      <c r="E70" s="2" t="s">
        <v>24</v>
      </c>
      <c r="F70" s="1">
        <v>48.7676056338028</v>
      </c>
    </row>
    <row r="71">
      <c r="A71" s="2" t="s">
        <v>7</v>
      </c>
      <c r="B71" s="1" t="s">
        <v>404</v>
      </c>
      <c r="C71" s="1">
        <v>2011.0</v>
      </c>
      <c r="D71" s="2" t="s">
        <v>5</v>
      </c>
      <c r="E71" s="2" t="s">
        <v>24</v>
      </c>
      <c r="F71" s="1">
        <v>49.0667155257312</v>
      </c>
    </row>
    <row r="72">
      <c r="A72" s="2" t="s">
        <v>10</v>
      </c>
      <c r="B72" s="1" t="s">
        <v>407</v>
      </c>
      <c r="C72" s="1">
        <v>2011.0</v>
      </c>
      <c r="D72" s="2" t="s">
        <v>5</v>
      </c>
      <c r="E72" s="2" t="s">
        <v>24</v>
      </c>
      <c r="F72" s="1">
        <v>47.7286319417658</v>
      </c>
    </row>
    <row r="73">
      <c r="A73" s="2" t="s">
        <v>11</v>
      </c>
      <c r="B73" s="1" t="s">
        <v>406</v>
      </c>
      <c r="C73" s="1">
        <v>2011.0</v>
      </c>
      <c r="D73" s="2" t="s">
        <v>5</v>
      </c>
      <c r="E73" s="2" t="s">
        <v>24</v>
      </c>
      <c r="F73" s="1">
        <v>49.9085394154167</v>
      </c>
    </row>
    <row r="74">
      <c r="A74" s="2" t="s">
        <v>8</v>
      </c>
      <c r="B74" s="1" t="s">
        <v>408</v>
      </c>
      <c r="C74" s="1">
        <v>2011.0</v>
      </c>
      <c r="D74" s="2" t="s">
        <v>5</v>
      </c>
      <c r="E74" s="2" t="s">
        <v>24</v>
      </c>
      <c r="F74" s="1">
        <v>49.660679180244</v>
      </c>
    </row>
    <row r="75">
      <c r="A75" s="2" t="s">
        <v>9</v>
      </c>
      <c r="B75" s="1" t="s">
        <v>409</v>
      </c>
      <c r="C75" s="1">
        <v>2011.0</v>
      </c>
      <c r="D75" s="2" t="s">
        <v>5</v>
      </c>
      <c r="E75" s="2" t="s">
        <v>24</v>
      </c>
      <c r="F75" s="1">
        <v>49.1284577491474</v>
      </c>
    </row>
    <row r="76">
      <c r="A76" s="2" t="s">
        <v>12</v>
      </c>
      <c r="B76" s="1" t="s">
        <v>405</v>
      </c>
      <c r="C76" s="1">
        <v>2011.0</v>
      </c>
      <c r="D76" s="2" t="s">
        <v>5</v>
      </c>
      <c r="E76" s="2" t="s">
        <v>24</v>
      </c>
      <c r="F76" s="1">
        <v>49.3167489979204</v>
      </c>
    </row>
    <row r="77">
      <c r="A77" s="2" t="s">
        <v>13</v>
      </c>
      <c r="B77" s="1" t="s">
        <v>410</v>
      </c>
      <c r="C77" s="1">
        <v>2011.0</v>
      </c>
      <c r="D77" s="2" t="s">
        <v>5</v>
      </c>
      <c r="E77" s="2" t="s">
        <v>24</v>
      </c>
      <c r="F77" s="1">
        <v>49.7003169422914</v>
      </c>
    </row>
    <row r="78">
      <c r="A78" s="2" t="s">
        <v>14</v>
      </c>
      <c r="B78" s="1" t="s">
        <v>412</v>
      </c>
      <c r="C78" s="1">
        <v>2011.0</v>
      </c>
      <c r="D78" s="2" t="s">
        <v>5</v>
      </c>
      <c r="E78" s="2" t="s">
        <v>24</v>
      </c>
      <c r="F78" s="1">
        <v>49.594270113288</v>
      </c>
    </row>
    <row r="79">
      <c r="A79" s="2" t="s">
        <v>15</v>
      </c>
      <c r="B79" s="1" t="s">
        <v>411</v>
      </c>
      <c r="C79" s="1">
        <v>2011.0</v>
      </c>
      <c r="D79" s="2" t="s">
        <v>5</v>
      </c>
      <c r="E79" s="2" t="s">
        <v>24</v>
      </c>
      <c r="F79" s="1">
        <v>49.6037964796101</v>
      </c>
    </row>
    <row r="80">
      <c r="A80" s="2" t="s">
        <v>16</v>
      </c>
      <c r="B80" s="1" t="s">
        <v>413</v>
      </c>
      <c r="C80" s="1">
        <v>2011.0</v>
      </c>
      <c r="D80" s="2" t="s">
        <v>5</v>
      </c>
      <c r="E80" s="2" t="s">
        <v>24</v>
      </c>
      <c r="F80" s="1">
        <v>49.4086229086229</v>
      </c>
    </row>
    <row r="81">
      <c r="A81" s="2" t="s">
        <v>17</v>
      </c>
      <c r="B81" s="1" t="s">
        <v>414</v>
      </c>
      <c r="C81" s="1">
        <v>2011.0</v>
      </c>
      <c r="D81" s="2" t="s">
        <v>5</v>
      </c>
      <c r="E81" s="2" t="s">
        <v>24</v>
      </c>
      <c r="F81" s="1">
        <v>49.6405912971938</v>
      </c>
    </row>
    <row r="82">
      <c r="A82" s="2" t="s">
        <v>18</v>
      </c>
      <c r="B82" s="1" t="s">
        <v>415</v>
      </c>
      <c r="C82" s="1">
        <v>2011.0</v>
      </c>
      <c r="D82" s="2" t="s">
        <v>5</v>
      </c>
      <c r="E82" s="2" t="s">
        <v>24</v>
      </c>
      <c r="F82" s="1">
        <v>49.495184765031</v>
      </c>
    </row>
    <row r="83">
      <c r="A83" s="2" t="s">
        <v>19</v>
      </c>
      <c r="B83" s="1" t="s">
        <v>416</v>
      </c>
      <c r="C83" s="1">
        <v>2011.0</v>
      </c>
      <c r="D83" s="2" t="s">
        <v>5</v>
      </c>
      <c r="E83" s="2" t="s">
        <v>24</v>
      </c>
      <c r="F83" s="1">
        <v>50.3140004248991</v>
      </c>
    </row>
    <row r="84">
      <c r="A84" s="2" t="s">
        <v>20</v>
      </c>
      <c r="B84" s="1" t="s">
        <v>417</v>
      </c>
      <c r="C84" s="1">
        <v>2011.0</v>
      </c>
      <c r="D84" s="2" t="s">
        <v>5</v>
      </c>
      <c r="E84" s="2" t="s">
        <v>24</v>
      </c>
      <c r="F84" s="1">
        <v>50.2815827142693</v>
      </c>
    </row>
    <row r="85">
      <c r="A85" s="2" t="s">
        <v>21</v>
      </c>
      <c r="B85" s="1" t="s">
        <v>419</v>
      </c>
      <c r="C85" s="1">
        <v>2011.0</v>
      </c>
      <c r="D85" s="2" t="s">
        <v>5</v>
      </c>
      <c r="E85" s="2" t="s">
        <v>24</v>
      </c>
      <c r="F85" s="1">
        <v>49.0866334946493</v>
      </c>
    </row>
    <row r="86">
      <c r="A86" s="2" t="s">
        <v>22</v>
      </c>
      <c r="B86" s="1" t="s">
        <v>420</v>
      </c>
      <c r="C86" s="1">
        <v>2011.0</v>
      </c>
      <c r="D86" s="2" t="s">
        <v>5</v>
      </c>
      <c r="E86" s="2" t="s">
        <v>24</v>
      </c>
      <c r="F86" s="1">
        <v>49.163785050558</v>
      </c>
    </row>
    <row r="87">
      <c r="A87" s="2" t="s">
        <v>23</v>
      </c>
      <c r="B87" s="1" t="s">
        <v>421</v>
      </c>
      <c r="C87" s="1">
        <v>2011.0</v>
      </c>
      <c r="D87" s="2" t="s">
        <v>5</v>
      </c>
      <c r="E87" s="2" t="s">
        <v>24</v>
      </c>
      <c r="F87" s="1">
        <v>49.1719484767941</v>
      </c>
    </row>
    <row r="88">
      <c r="A88" s="2" t="s">
        <v>24</v>
      </c>
      <c r="B88" s="1" t="s">
        <v>422</v>
      </c>
      <c r="C88" s="1">
        <v>2011.0</v>
      </c>
      <c r="D88" s="2" t="s">
        <v>5</v>
      </c>
      <c r="E88" s="2" t="s">
        <v>24</v>
      </c>
      <c r="F88" s="1">
        <v>49.7579025978796</v>
      </c>
    </row>
    <row r="89">
      <c r="A89" s="2" t="s">
        <v>25</v>
      </c>
      <c r="B89" s="1" t="s">
        <v>423</v>
      </c>
      <c r="C89" s="1">
        <v>2011.0</v>
      </c>
      <c r="D89" s="2" t="s">
        <v>5</v>
      </c>
      <c r="E89" s="2" t="s">
        <v>24</v>
      </c>
      <c r="F89" s="1">
        <v>49.8816459426297</v>
      </c>
    </row>
    <row r="90">
      <c r="A90" s="2" t="s">
        <v>26</v>
      </c>
      <c r="B90" s="1" t="s">
        <v>424</v>
      </c>
      <c r="C90" s="1">
        <v>2011.0</v>
      </c>
      <c r="D90" s="2" t="s">
        <v>5</v>
      </c>
      <c r="E90" s="2" t="s">
        <v>24</v>
      </c>
      <c r="F90" s="1">
        <v>49.1054904380012</v>
      </c>
    </row>
    <row r="91">
      <c r="A91" s="2" t="s">
        <v>27</v>
      </c>
      <c r="B91" s="1" t="s">
        <v>426</v>
      </c>
      <c r="C91" s="1">
        <v>2011.0</v>
      </c>
      <c r="D91" s="2" t="s">
        <v>5</v>
      </c>
      <c r="E91" s="2" t="s">
        <v>24</v>
      </c>
      <c r="F91" s="1">
        <v>49.5886778694773</v>
      </c>
    </row>
    <row r="92">
      <c r="A92" s="2" t="s">
        <v>28</v>
      </c>
      <c r="B92" s="1" t="s">
        <v>425</v>
      </c>
      <c r="C92" s="1">
        <v>2011.0</v>
      </c>
      <c r="D92" s="2" t="s">
        <v>5</v>
      </c>
      <c r="E92" s="2" t="s">
        <v>24</v>
      </c>
      <c r="F92" s="1">
        <v>49.6885317787866</v>
      </c>
    </row>
    <row r="93">
      <c r="A93" s="2" t="s">
        <v>29</v>
      </c>
      <c r="B93" s="1" t="s">
        <v>427</v>
      </c>
      <c r="C93" s="1">
        <v>2011.0</v>
      </c>
      <c r="D93" s="2" t="s">
        <v>5</v>
      </c>
      <c r="E93" s="2" t="s">
        <v>24</v>
      </c>
      <c r="F93" s="1">
        <v>49.5238159338256</v>
      </c>
    </row>
    <row r="94">
      <c r="A94" s="2" t="s">
        <v>30</v>
      </c>
      <c r="B94" s="1" t="s">
        <v>428</v>
      </c>
      <c r="C94" s="1">
        <v>2011.0</v>
      </c>
      <c r="D94" s="2" t="s">
        <v>5</v>
      </c>
      <c r="E94" s="2" t="s">
        <v>24</v>
      </c>
      <c r="F94" s="1">
        <v>48.7328756288164</v>
      </c>
    </row>
    <row r="95">
      <c r="A95" s="2" t="s">
        <v>31</v>
      </c>
      <c r="B95" s="1" t="s">
        <v>429</v>
      </c>
      <c r="C95" s="1">
        <v>2011.0</v>
      </c>
      <c r="D95" s="2" t="s">
        <v>5</v>
      </c>
      <c r="E95" s="2" t="s">
        <v>24</v>
      </c>
      <c r="F95" s="1">
        <v>49.3451917329324</v>
      </c>
    </row>
    <row r="96">
      <c r="A96" s="2" t="s">
        <v>32</v>
      </c>
      <c r="B96" s="1" t="s">
        <v>430</v>
      </c>
      <c r="C96" s="1">
        <v>2011.0</v>
      </c>
      <c r="D96" s="2" t="s">
        <v>5</v>
      </c>
      <c r="E96" s="2" t="s">
        <v>24</v>
      </c>
      <c r="F96" s="1">
        <v>49.3610201947496</v>
      </c>
    </row>
    <row r="97">
      <c r="A97" s="2" t="s">
        <v>33</v>
      </c>
      <c r="B97" s="1" t="s">
        <v>431</v>
      </c>
      <c r="C97" s="1">
        <v>2011.0</v>
      </c>
      <c r="D97" s="2" t="s">
        <v>5</v>
      </c>
      <c r="E97" s="2" t="s">
        <v>24</v>
      </c>
      <c r="F97" s="1">
        <v>49.4852721374979</v>
      </c>
    </row>
    <row r="98">
      <c r="A98" s="2" t="s">
        <v>34</v>
      </c>
      <c r="B98" s="1" t="s">
        <v>432</v>
      </c>
      <c r="C98" s="1">
        <v>2011.0</v>
      </c>
      <c r="D98" s="2" t="s">
        <v>5</v>
      </c>
      <c r="E98" s="2" t="s">
        <v>24</v>
      </c>
      <c r="F98" s="1">
        <v>48.7551845972656</v>
      </c>
    </row>
    <row r="99">
      <c r="A99" s="2" t="s">
        <v>35</v>
      </c>
      <c r="B99" s="1" t="s">
        <v>433</v>
      </c>
      <c r="C99" s="1">
        <v>2011.0</v>
      </c>
      <c r="D99" s="2" t="s">
        <v>5</v>
      </c>
      <c r="E99" s="2" t="s">
        <v>24</v>
      </c>
      <c r="F99" s="1">
        <v>49.8030195800896</v>
      </c>
    </row>
    <row r="100">
      <c r="A100" s="2" t="s">
        <v>3</v>
      </c>
      <c r="B100" s="1" t="s">
        <v>418</v>
      </c>
      <c r="C100" s="1">
        <v>2011.0</v>
      </c>
      <c r="D100" s="2" t="s">
        <v>5</v>
      </c>
      <c r="E100" s="2" t="s">
        <v>24</v>
      </c>
      <c r="F100" s="1">
        <v>49.4378041788598</v>
      </c>
    </row>
    <row r="101">
      <c r="A101" s="2" t="s">
        <v>4</v>
      </c>
      <c r="B101" s="1" t="s">
        <v>401</v>
      </c>
      <c r="C101" s="1">
        <v>2012.0</v>
      </c>
      <c r="D101" s="2" t="s">
        <v>5</v>
      </c>
      <c r="E101" s="2" t="s">
        <v>24</v>
      </c>
      <c r="F101" s="1">
        <v>49.9026525455324</v>
      </c>
    </row>
    <row r="102">
      <c r="A102" s="2" t="s">
        <v>5</v>
      </c>
      <c r="B102" s="1" t="s">
        <v>402</v>
      </c>
      <c r="C102" s="1">
        <v>2012.0</v>
      </c>
      <c r="D102" s="2" t="s">
        <v>5</v>
      </c>
      <c r="E102" s="2" t="s">
        <v>24</v>
      </c>
      <c r="F102" s="1">
        <v>49.3475564376085</v>
      </c>
    </row>
    <row r="103">
      <c r="A103" s="2" t="s">
        <v>6</v>
      </c>
      <c r="B103" s="1" t="s">
        <v>403</v>
      </c>
      <c r="C103" s="1">
        <v>2012.0</v>
      </c>
      <c r="D103" s="2" t="s">
        <v>5</v>
      </c>
      <c r="E103" s="2" t="s">
        <v>24</v>
      </c>
      <c r="F103" s="1">
        <v>49.3052352398524</v>
      </c>
    </row>
    <row r="104">
      <c r="A104" s="2" t="s">
        <v>7</v>
      </c>
      <c r="B104" s="1" t="s">
        <v>404</v>
      </c>
      <c r="C104" s="1">
        <v>2012.0</v>
      </c>
      <c r="D104" s="2" t="s">
        <v>5</v>
      </c>
      <c r="E104" s="2" t="s">
        <v>24</v>
      </c>
      <c r="F104" s="1">
        <v>49.3711472892723</v>
      </c>
    </row>
    <row r="105">
      <c r="A105" s="2" t="s">
        <v>10</v>
      </c>
      <c r="B105" s="1" t="s">
        <v>407</v>
      </c>
      <c r="C105" s="1">
        <v>2012.0</v>
      </c>
      <c r="D105" s="2" t="s">
        <v>5</v>
      </c>
      <c r="E105" s="2" t="s">
        <v>24</v>
      </c>
      <c r="F105" s="1">
        <v>47.8629806773856</v>
      </c>
    </row>
    <row r="106">
      <c r="A106" s="2" t="s">
        <v>11</v>
      </c>
      <c r="B106" s="1" t="s">
        <v>406</v>
      </c>
      <c r="C106" s="1">
        <v>2012.0</v>
      </c>
      <c r="D106" s="2" t="s">
        <v>5</v>
      </c>
      <c r="E106" s="2" t="s">
        <v>24</v>
      </c>
      <c r="F106" s="1">
        <v>49.7337043559689</v>
      </c>
    </row>
    <row r="107">
      <c r="A107" s="2" t="s">
        <v>8</v>
      </c>
      <c r="B107" s="1" t="s">
        <v>408</v>
      </c>
      <c r="C107" s="1">
        <v>2012.0</v>
      </c>
      <c r="D107" s="2" t="s">
        <v>5</v>
      </c>
      <c r="E107" s="2" t="s">
        <v>24</v>
      </c>
      <c r="F107" s="1">
        <v>49.5317066185899</v>
      </c>
    </row>
    <row r="108">
      <c r="A108" s="2" t="s">
        <v>9</v>
      </c>
      <c r="B108" s="1" t="s">
        <v>409</v>
      </c>
      <c r="C108" s="1">
        <v>2012.0</v>
      </c>
      <c r="D108" s="2" t="s">
        <v>5</v>
      </c>
      <c r="E108" s="2" t="s">
        <v>24</v>
      </c>
      <c r="F108" s="1">
        <v>49.1692173152602</v>
      </c>
    </row>
    <row r="109">
      <c r="A109" s="2" t="s">
        <v>12</v>
      </c>
      <c r="B109" s="1" t="s">
        <v>405</v>
      </c>
      <c r="C109" s="1">
        <v>2012.0</v>
      </c>
      <c r="D109" s="2" t="s">
        <v>5</v>
      </c>
      <c r="E109" s="2" t="s">
        <v>24</v>
      </c>
      <c r="F109" s="1">
        <v>49.2904062759482</v>
      </c>
    </row>
    <row r="110">
      <c r="A110" s="2" t="s">
        <v>13</v>
      </c>
      <c r="B110" s="1" t="s">
        <v>410</v>
      </c>
      <c r="C110" s="1">
        <v>2012.0</v>
      </c>
      <c r="D110" s="2" t="s">
        <v>5</v>
      </c>
      <c r="E110" s="2" t="s">
        <v>24</v>
      </c>
      <c r="F110" s="1">
        <v>49.8426261312859</v>
      </c>
    </row>
    <row r="111">
      <c r="A111" s="2" t="s">
        <v>14</v>
      </c>
      <c r="B111" s="1" t="s">
        <v>412</v>
      </c>
      <c r="C111" s="1">
        <v>2012.0</v>
      </c>
      <c r="D111" s="2" t="s">
        <v>5</v>
      </c>
      <c r="E111" s="2" t="s">
        <v>24</v>
      </c>
      <c r="F111" s="1">
        <v>49.6354094525755</v>
      </c>
    </row>
    <row r="112">
      <c r="A112" s="2" t="s">
        <v>15</v>
      </c>
      <c r="B112" s="1" t="s">
        <v>411</v>
      </c>
      <c r="C112" s="1">
        <v>2012.0</v>
      </c>
      <c r="D112" s="2" t="s">
        <v>5</v>
      </c>
      <c r="E112" s="2" t="s">
        <v>24</v>
      </c>
      <c r="F112" s="1">
        <v>49.6490985973801</v>
      </c>
    </row>
    <row r="113">
      <c r="A113" s="2" t="s">
        <v>16</v>
      </c>
      <c r="B113" s="1" t="s">
        <v>413</v>
      </c>
      <c r="C113" s="1">
        <v>2012.0</v>
      </c>
      <c r="D113" s="2" t="s">
        <v>5</v>
      </c>
      <c r="E113" s="2" t="s">
        <v>24</v>
      </c>
      <c r="F113" s="1">
        <v>49.3868018783095</v>
      </c>
    </row>
    <row r="114">
      <c r="A114" s="2" t="s">
        <v>17</v>
      </c>
      <c r="B114" s="1" t="s">
        <v>414</v>
      </c>
      <c r="C114" s="1">
        <v>2012.0</v>
      </c>
      <c r="D114" s="2" t="s">
        <v>5</v>
      </c>
      <c r="E114" s="2" t="s">
        <v>24</v>
      </c>
      <c r="F114" s="1">
        <v>49.9085073342499</v>
      </c>
    </row>
    <row r="115">
      <c r="A115" s="2" t="s">
        <v>18</v>
      </c>
      <c r="B115" s="1" t="s">
        <v>415</v>
      </c>
      <c r="C115" s="1">
        <v>2012.0</v>
      </c>
      <c r="D115" s="2" t="s">
        <v>5</v>
      </c>
      <c r="E115" s="2" t="s">
        <v>24</v>
      </c>
      <c r="F115" s="1">
        <v>49.5335731386807</v>
      </c>
    </row>
    <row r="116">
      <c r="A116" s="2" t="s">
        <v>19</v>
      </c>
      <c r="B116" s="1" t="s">
        <v>416</v>
      </c>
      <c r="C116" s="1">
        <v>2012.0</v>
      </c>
      <c r="D116" s="2" t="s">
        <v>5</v>
      </c>
      <c r="E116" s="2" t="s">
        <v>24</v>
      </c>
      <c r="F116" s="1">
        <v>50.1385876370489</v>
      </c>
    </row>
    <row r="117">
      <c r="A117" s="2" t="s">
        <v>20</v>
      </c>
      <c r="B117" s="1" t="s">
        <v>417</v>
      </c>
      <c r="C117" s="1">
        <v>2012.0</v>
      </c>
      <c r="D117" s="2" t="s">
        <v>5</v>
      </c>
      <c r="E117" s="2" t="s">
        <v>24</v>
      </c>
      <c r="F117" s="1">
        <v>50.1696331237965</v>
      </c>
    </row>
    <row r="118">
      <c r="A118" s="2" t="s">
        <v>21</v>
      </c>
      <c r="B118" s="1" t="s">
        <v>419</v>
      </c>
      <c r="C118" s="1">
        <v>2012.0</v>
      </c>
      <c r="D118" s="2" t="s">
        <v>5</v>
      </c>
      <c r="E118" s="2" t="s">
        <v>24</v>
      </c>
      <c r="F118" s="1">
        <v>49.5153192264992</v>
      </c>
    </row>
    <row r="119">
      <c r="A119" s="2" t="s">
        <v>22</v>
      </c>
      <c r="B119" s="1" t="s">
        <v>420</v>
      </c>
      <c r="C119" s="1">
        <v>2012.0</v>
      </c>
      <c r="D119" s="2" t="s">
        <v>5</v>
      </c>
      <c r="E119" s="2" t="s">
        <v>24</v>
      </c>
      <c r="F119" s="1">
        <v>49.2325384904243</v>
      </c>
    </row>
    <row r="120">
      <c r="A120" s="2" t="s">
        <v>23</v>
      </c>
      <c r="B120" s="1" t="s">
        <v>421</v>
      </c>
      <c r="C120" s="1">
        <v>2012.0</v>
      </c>
      <c r="D120" s="2" t="s">
        <v>5</v>
      </c>
      <c r="E120" s="2" t="s">
        <v>24</v>
      </c>
      <c r="F120" s="1">
        <v>49.270131394129</v>
      </c>
    </row>
    <row r="121">
      <c r="A121" s="2" t="s">
        <v>24</v>
      </c>
      <c r="B121" s="1" t="s">
        <v>422</v>
      </c>
      <c r="C121" s="1">
        <v>2012.0</v>
      </c>
      <c r="D121" s="2" t="s">
        <v>5</v>
      </c>
      <c r="E121" s="2" t="s">
        <v>24</v>
      </c>
      <c r="F121" s="1">
        <v>49.7718749536783</v>
      </c>
    </row>
    <row r="122">
      <c r="A122" s="2" t="s">
        <v>25</v>
      </c>
      <c r="B122" s="1" t="s">
        <v>423</v>
      </c>
      <c r="C122" s="1">
        <v>2012.0</v>
      </c>
      <c r="D122" s="2" t="s">
        <v>5</v>
      </c>
      <c r="E122" s="2" t="s">
        <v>24</v>
      </c>
      <c r="F122" s="1">
        <v>50.0843264598727</v>
      </c>
    </row>
    <row r="123">
      <c r="A123" s="2" t="s">
        <v>26</v>
      </c>
      <c r="B123" s="1" t="s">
        <v>424</v>
      </c>
      <c r="C123" s="1">
        <v>2012.0</v>
      </c>
      <c r="D123" s="2" t="s">
        <v>5</v>
      </c>
      <c r="E123" s="2" t="s">
        <v>24</v>
      </c>
      <c r="F123" s="1">
        <v>49.267502566995</v>
      </c>
    </row>
    <row r="124">
      <c r="A124" s="2" t="s">
        <v>27</v>
      </c>
      <c r="B124" s="1" t="s">
        <v>426</v>
      </c>
      <c r="C124" s="1">
        <v>2012.0</v>
      </c>
      <c r="D124" s="2" t="s">
        <v>5</v>
      </c>
      <c r="E124" s="2" t="s">
        <v>24</v>
      </c>
      <c r="F124" s="1">
        <v>49.8472784568989</v>
      </c>
    </row>
    <row r="125">
      <c r="A125" s="2" t="s">
        <v>28</v>
      </c>
      <c r="B125" s="1" t="s">
        <v>425</v>
      </c>
      <c r="C125" s="1">
        <v>2012.0</v>
      </c>
      <c r="D125" s="2" t="s">
        <v>5</v>
      </c>
      <c r="E125" s="2" t="s">
        <v>24</v>
      </c>
      <c r="F125" s="1">
        <v>49.7007727616059</v>
      </c>
    </row>
    <row r="126">
      <c r="A126" s="2" t="s">
        <v>29</v>
      </c>
      <c r="B126" s="1" t="s">
        <v>427</v>
      </c>
      <c r="C126" s="1">
        <v>2012.0</v>
      </c>
      <c r="D126" s="2" t="s">
        <v>5</v>
      </c>
      <c r="E126" s="2" t="s">
        <v>24</v>
      </c>
      <c r="F126" s="1">
        <v>49.597175644519</v>
      </c>
    </row>
    <row r="127">
      <c r="A127" s="2" t="s">
        <v>30</v>
      </c>
      <c r="B127" s="1" t="s">
        <v>428</v>
      </c>
      <c r="C127" s="1">
        <v>2012.0</v>
      </c>
      <c r="D127" s="2" t="s">
        <v>5</v>
      </c>
      <c r="E127" s="2" t="s">
        <v>24</v>
      </c>
      <c r="F127" s="1">
        <v>49.0733377261745</v>
      </c>
    </row>
    <row r="128">
      <c r="A128" s="2" t="s">
        <v>31</v>
      </c>
      <c r="B128" s="1" t="s">
        <v>429</v>
      </c>
      <c r="C128" s="1">
        <v>2012.0</v>
      </c>
      <c r="D128" s="2" t="s">
        <v>5</v>
      </c>
      <c r="E128" s="2" t="s">
        <v>24</v>
      </c>
      <c r="F128" s="1">
        <v>49.5611879519764</v>
      </c>
    </row>
    <row r="129">
      <c r="A129" s="2" t="s">
        <v>32</v>
      </c>
      <c r="B129" s="1" t="s">
        <v>430</v>
      </c>
      <c r="C129" s="1">
        <v>2012.0</v>
      </c>
      <c r="D129" s="2" t="s">
        <v>5</v>
      </c>
      <c r="E129" s="2" t="s">
        <v>24</v>
      </c>
      <c r="F129" s="1">
        <v>49.3498030994135</v>
      </c>
    </row>
    <row r="130">
      <c r="A130" s="2" t="s">
        <v>33</v>
      </c>
      <c r="B130" s="1" t="s">
        <v>431</v>
      </c>
      <c r="C130" s="1">
        <v>2012.0</v>
      </c>
      <c r="D130" s="2" t="s">
        <v>5</v>
      </c>
      <c r="E130" s="2" t="s">
        <v>24</v>
      </c>
      <c r="F130" s="1">
        <v>49.534089593703</v>
      </c>
    </row>
    <row r="131">
      <c r="A131" s="2" t="s">
        <v>34</v>
      </c>
      <c r="B131" s="1" t="s">
        <v>432</v>
      </c>
      <c r="C131" s="1">
        <v>2012.0</v>
      </c>
      <c r="D131" s="2" t="s">
        <v>5</v>
      </c>
      <c r="E131" s="2" t="s">
        <v>24</v>
      </c>
      <c r="F131" s="1">
        <v>49.2533518487732</v>
      </c>
    </row>
    <row r="132">
      <c r="A132" s="2" t="s">
        <v>35</v>
      </c>
      <c r="B132" s="1" t="s">
        <v>433</v>
      </c>
      <c r="C132" s="1">
        <v>2012.0</v>
      </c>
      <c r="D132" s="2" t="s">
        <v>5</v>
      </c>
      <c r="E132" s="2" t="s">
        <v>24</v>
      </c>
      <c r="F132" s="1">
        <v>49.7969363123634</v>
      </c>
    </row>
    <row r="133">
      <c r="A133" s="2" t="s">
        <v>3</v>
      </c>
      <c r="B133" s="1" t="s">
        <v>418</v>
      </c>
      <c r="C133" s="1">
        <v>2012.0</v>
      </c>
      <c r="D133" s="2" t="s">
        <v>5</v>
      </c>
      <c r="E133" s="2" t="s">
        <v>24</v>
      </c>
      <c r="F133" s="1">
        <v>49.505270469598</v>
      </c>
    </row>
    <row r="134">
      <c r="A134" s="2" t="s">
        <v>4</v>
      </c>
      <c r="B134" s="1" t="s">
        <v>401</v>
      </c>
      <c r="C134" s="1">
        <v>2013.0</v>
      </c>
      <c r="D134" s="2" t="s">
        <v>5</v>
      </c>
      <c r="E134" s="2" t="s">
        <v>24</v>
      </c>
      <c r="F134" s="1">
        <v>49.6525533290239</v>
      </c>
    </row>
    <row r="135">
      <c r="A135" s="2" t="s">
        <v>5</v>
      </c>
      <c r="B135" s="1" t="s">
        <v>402</v>
      </c>
      <c r="C135" s="1">
        <v>2013.0</v>
      </c>
      <c r="D135" s="2" t="s">
        <v>5</v>
      </c>
      <c r="E135" s="2" t="s">
        <v>24</v>
      </c>
      <c r="F135" s="1">
        <v>49.5355168967838</v>
      </c>
    </row>
    <row r="136">
      <c r="A136" s="2" t="s">
        <v>6</v>
      </c>
      <c r="B136" s="1" t="s">
        <v>403</v>
      </c>
      <c r="C136" s="1">
        <v>2013.0</v>
      </c>
      <c r="D136" s="2" t="s">
        <v>5</v>
      </c>
      <c r="E136" s="2" t="s">
        <v>24</v>
      </c>
      <c r="F136" s="1">
        <v>49.2262206003782</v>
      </c>
    </row>
    <row r="137">
      <c r="A137" s="2" t="s">
        <v>7</v>
      </c>
      <c r="B137" s="1" t="s">
        <v>404</v>
      </c>
      <c r="C137" s="1">
        <v>2013.0</v>
      </c>
      <c r="D137" s="2" t="s">
        <v>5</v>
      </c>
      <c r="E137" s="2" t="s">
        <v>24</v>
      </c>
      <c r="F137" s="1">
        <v>49.2314806659033</v>
      </c>
    </row>
    <row r="138">
      <c r="A138" s="2" t="s">
        <v>10</v>
      </c>
      <c r="B138" s="1" t="s">
        <v>407</v>
      </c>
      <c r="C138" s="1">
        <v>2013.0</v>
      </c>
      <c r="D138" s="2" t="s">
        <v>5</v>
      </c>
      <c r="E138" s="2" t="s">
        <v>24</v>
      </c>
      <c r="F138" s="1">
        <v>48.0179211708854</v>
      </c>
    </row>
    <row r="139">
      <c r="A139" s="2" t="s">
        <v>11</v>
      </c>
      <c r="B139" s="1" t="s">
        <v>406</v>
      </c>
      <c r="C139" s="1">
        <v>2013.0</v>
      </c>
      <c r="D139" s="2" t="s">
        <v>5</v>
      </c>
      <c r="E139" s="2" t="s">
        <v>24</v>
      </c>
      <c r="F139" s="1">
        <v>49.6552878529507</v>
      </c>
    </row>
    <row r="140">
      <c r="A140" s="2" t="s">
        <v>8</v>
      </c>
      <c r="B140" s="1" t="s">
        <v>408</v>
      </c>
      <c r="C140" s="1">
        <v>2013.0</v>
      </c>
      <c r="D140" s="2" t="s">
        <v>5</v>
      </c>
      <c r="E140" s="2" t="s">
        <v>24</v>
      </c>
      <c r="F140" s="1">
        <v>49.5913456886486</v>
      </c>
    </row>
    <row r="141">
      <c r="A141" s="2" t="s">
        <v>9</v>
      </c>
      <c r="B141" s="1" t="s">
        <v>409</v>
      </c>
      <c r="C141" s="1">
        <v>2013.0</v>
      </c>
      <c r="D141" s="2" t="s">
        <v>5</v>
      </c>
      <c r="E141" s="2" t="s">
        <v>24</v>
      </c>
      <c r="F141" s="1">
        <v>49.495378087589</v>
      </c>
    </row>
    <row r="142">
      <c r="A142" s="2" t="s">
        <v>12</v>
      </c>
      <c r="B142" s="1" t="s">
        <v>405</v>
      </c>
      <c r="C142" s="1">
        <v>2013.0</v>
      </c>
      <c r="D142" s="2" t="s">
        <v>5</v>
      </c>
      <c r="E142" s="2" t="s">
        <v>24</v>
      </c>
      <c r="F142" s="1">
        <v>49.2456251179352</v>
      </c>
    </row>
    <row r="143">
      <c r="A143" s="2" t="s">
        <v>13</v>
      </c>
      <c r="B143" s="1" t="s">
        <v>410</v>
      </c>
      <c r="C143" s="1">
        <v>2013.0</v>
      </c>
      <c r="D143" s="2" t="s">
        <v>5</v>
      </c>
      <c r="E143" s="2" t="s">
        <v>24</v>
      </c>
      <c r="F143" s="1">
        <v>49.7887974427366</v>
      </c>
    </row>
    <row r="144">
      <c r="A144" s="2" t="s">
        <v>14</v>
      </c>
      <c r="B144" s="1" t="s">
        <v>412</v>
      </c>
      <c r="C144" s="1">
        <v>2013.0</v>
      </c>
      <c r="D144" s="2" t="s">
        <v>5</v>
      </c>
      <c r="E144" s="2" t="s">
        <v>24</v>
      </c>
      <c r="F144" s="1">
        <v>49.4828578921824</v>
      </c>
    </row>
    <row r="145">
      <c r="A145" s="2" t="s">
        <v>15</v>
      </c>
      <c r="B145" s="1" t="s">
        <v>411</v>
      </c>
      <c r="C145" s="1">
        <v>2013.0</v>
      </c>
      <c r="D145" s="2" t="s">
        <v>5</v>
      </c>
      <c r="E145" s="2" t="s">
        <v>24</v>
      </c>
      <c r="F145" s="1">
        <v>49.6390575707911</v>
      </c>
    </row>
    <row r="146">
      <c r="A146" s="2" t="s">
        <v>16</v>
      </c>
      <c r="B146" s="1" t="s">
        <v>413</v>
      </c>
      <c r="C146" s="1">
        <v>2013.0</v>
      </c>
      <c r="D146" s="2" t="s">
        <v>5</v>
      </c>
      <c r="E146" s="2" t="s">
        <v>24</v>
      </c>
      <c r="F146" s="1">
        <v>49.3876512701239</v>
      </c>
    </row>
    <row r="147">
      <c r="A147" s="2" t="s">
        <v>17</v>
      </c>
      <c r="B147" s="1" t="s">
        <v>414</v>
      </c>
      <c r="C147" s="1">
        <v>2013.0</v>
      </c>
      <c r="D147" s="2" t="s">
        <v>5</v>
      </c>
      <c r="E147" s="2" t="s">
        <v>24</v>
      </c>
      <c r="F147" s="1">
        <v>49.9214046118651</v>
      </c>
    </row>
    <row r="148">
      <c r="A148" s="2" t="s">
        <v>18</v>
      </c>
      <c r="B148" s="1" t="s">
        <v>415</v>
      </c>
      <c r="C148" s="1">
        <v>2013.0</v>
      </c>
      <c r="D148" s="2" t="s">
        <v>5</v>
      </c>
      <c r="E148" s="2" t="s">
        <v>24</v>
      </c>
      <c r="F148" s="1">
        <v>49.4408510329039</v>
      </c>
    </row>
    <row r="149">
      <c r="A149" s="2" t="s">
        <v>19</v>
      </c>
      <c r="B149" s="1" t="s">
        <v>416</v>
      </c>
      <c r="C149" s="1">
        <v>2013.0</v>
      </c>
      <c r="D149" s="2" t="s">
        <v>5</v>
      </c>
      <c r="E149" s="2" t="s">
        <v>24</v>
      </c>
      <c r="F149" s="1">
        <v>50.1153842961143</v>
      </c>
    </row>
    <row r="150">
      <c r="A150" s="2" t="s">
        <v>20</v>
      </c>
      <c r="B150" s="1" t="s">
        <v>417</v>
      </c>
      <c r="C150" s="1">
        <v>2013.0</v>
      </c>
      <c r="D150" s="2" t="s">
        <v>5</v>
      </c>
      <c r="E150" s="2" t="s">
        <v>24</v>
      </c>
      <c r="F150" s="1">
        <v>50.0311561774203</v>
      </c>
    </row>
    <row r="151">
      <c r="A151" s="2" t="s">
        <v>21</v>
      </c>
      <c r="B151" s="1" t="s">
        <v>419</v>
      </c>
      <c r="C151" s="1">
        <v>2013.0</v>
      </c>
      <c r="D151" s="2" t="s">
        <v>5</v>
      </c>
      <c r="E151" s="2" t="s">
        <v>24</v>
      </c>
      <c r="F151" s="1">
        <v>49.9151394360276</v>
      </c>
    </row>
    <row r="152">
      <c r="A152" s="2" t="s">
        <v>22</v>
      </c>
      <c r="B152" s="1" t="s">
        <v>420</v>
      </c>
      <c r="C152" s="1">
        <v>2013.0</v>
      </c>
      <c r="D152" s="2" t="s">
        <v>5</v>
      </c>
      <c r="E152" s="2" t="s">
        <v>24</v>
      </c>
      <c r="F152" s="1">
        <v>49.2881963075762</v>
      </c>
    </row>
    <row r="153">
      <c r="A153" s="2" t="s">
        <v>23</v>
      </c>
      <c r="B153" s="1" t="s">
        <v>421</v>
      </c>
      <c r="C153" s="1">
        <v>2013.0</v>
      </c>
      <c r="D153" s="2" t="s">
        <v>5</v>
      </c>
      <c r="E153" s="2" t="s">
        <v>24</v>
      </c>
      <c r="F153" s="1">
        <v>49.3380853114563</v>
      </c>
    </row>
    <row r="154">
      <c r="A154" s="2" t="s">
        <v>24</v>
      </c>
      <c r="B154" s="1" t="s">
        <v>422</v>
      </c>
      <c r="C154" s="1">
        <v>2013.0</v>
      </c>
      <c r="D154" s="2" t="s">
        <v>5</v>
      </c>
      <c r="E154" s="2" t="s">
        <v>24</v>
      </c>
      <c r="F154" s="1">
        <v>49.7170736181898</v>
      </c>
    </row>
    <row r="155">
      <c r="A155" s="2" t="s">
        <v>25</v>
      </c>
      <c r="B155" s="1" t="s">
        <v>423</v>
      </c>
      <c r="C155" s="1">
        <v>2013.0</v>
      </c>
      <c r="D155" s="2" t="s">
        <v>5</v>
      </c>
      <c r="E155" s="2" t="s">
        <v>24</v>
      </c>
      <c r="F155" s="1">
        <v>50.2758212438123</v>
      </c>
    </row>
    <row r="156">
      <c r="A156" s="2" t="s">
        <v>26</v>
      </c>
      <c r="B156" s="1" t="s">
        <v>424</v>
      </c>
      <c r="C156" s="1">
        <v>2013.0</v>
      </c>
      <c r="D156" s="2" t="s">
        <v>5</v>
      </c>
      <c r="E156" s="2" t="s">
        <v>24</v>
      </c>
      <c r="F156" s="1">
        <v>49.3431012110727</v>
      </c>
    </row>
    <row r="157">
      <c r="A157" s="2" t="s">
        <v>27</v>
      </c>
      <c r="B157" s="1" t="s">
        <v>426</v>
      </c>
      <c r="C157" s="1">
        <v>2013.0</v>
      </c>
      <c r="D157" s="2" t="s">
        <v>5</v>
      </c>
      <c r="E157" s="2" t="s">
        <v>24</v>
      </c>
      <c r="F157" s="1">
        <v>49.8032301734723</v>
      </c>
    </row>
    <row r="158">
      <c r="A158" s="2" t="s">
        <v>28</v>
      </c>
      <c r="B158" s="1" t="s">
        <v>425</v>
      </c>
      <c r="C158" s="1">
        <v>2013.0</v>
      </c>
      <c r="D158" s="2" t="s">
        <v>5</v>
      </c>
      <c r="E158" s="2" t="s">
        <v>24</v>
      </c>
      <c r="F158" s="1">
        <v>49.4277520169396</v>
      </c>
    </row>
    <row r="159">
      <c r="A159" s="2" t="s">
        <v>29</v>
      </c>
      <c r="B159" s="1" t="s">
        <v>427</v>
      </c>
      <c r="C159" s="1">
        <v>2013.0</v>
      </c>
      <c r="D159" s="2" t="s">
        <v>5</v>
      </c>
      <c r="E159" s="2" t="s">
        <v>24</v>
      </c>
      <c r="F159" s="1">
        <v>49.696980510405</v>
      </c>
    </row>
    <row r="160">
      <c r="A160" s="2" t="s">
        <v>30</v>
      </c>
      <c r="B160" s="1" t="s">
        <v>428</v>
      </c>
      <c r="C160" s="1">
        <v>2013.0</v>
      </c>
      <c r="D160" s="2" t="s">
        <v>5</v>
      </c>
      <c r="E160" s="2" t="s">
        <v>24</v>
      </c>
      <c r="F160" s="1">
        <v>48.9771288964766</v>
      </c>
    </row>
    <row r="161">
      <c r="A161" s="2" t="s">
        <v>31</v>
      </c>
      <c r="B161" s="1" t="s">
        <v>429</v>
      </c>
      <c r="C161" s="1">
        <v>2013.0</v>
      </c>
      <c r="D161" s="2" t="s">
        <v>5</v>
      </c>
      <c r="E161" s="2" t="s">
        <v>24</v>
      </c>
      <c r="F161" s="1">
        <v>49.8789427857203</v>
      </c>
    </row>
    <row r="162">
      <c r="A162" s="2" t="s">
        <v>32</v>
      </c>
      <c r="B162" s="1" t="s">
        <v>430</v>
      </c>
      <c r="C162" s="1">
        <v>2013.0</v>
      </c>
      <c r="D162" s="2" t="s">
        <v>5</v>
      </c>
      <c r="E162" s="2" t="s">
        <v>24</v>
      </c>
      <c r="F162" s="1">
        <v>49.5615463973503</v>
      </c>
    </row>
    <row r="163">
      <c r="A163" s="2" t="s">
        <v>33</v>
      </c>
      <c r="B163" s="1" t="s">
        <v>431</v>
      </c>
      <c r="C163" s="1">
        <v>2013.0</v>
      </c>
      <c r="D163" s="2" t="s">
        <v>5</v>
      </c>
      <c r="E163" s="2" t="s">
        <v>24</v>
      </c>
      <c r="F163" s="1">
        <v>49.6418709808936</v>
      </c>
    </row>
    <row r="164">
      <c r="A164" s="2" t="s">
        <v>34</v>
      </c>
      <c r="B164" s="1" t="s">
        <v>432</v>
      </c>
      <c r="C164" s="1">
        <v>2013.0</v>
      </c>
      <c r="D164" s="2" t="s">
        <v>5</v>
      </c>
      <c r="E164" s="2" t="s">
        <v>24</v>
      </c>
      <c r="F164" s="1">
        <v>49.5154069740273</v>
      </c>
    </row>
    <row r="165">
      <c r="A165" s="2" t="s">
        <v>35</v>
      </c>
      <c r="B165" s="1" t="s">
        <v>433</v>
      </c>
      <c r="C165" s="1">
        <v>2013.0</v>
      </c>
      <c r="D165" s="2" t="s">
        <v>5</v>
      </c>
      <c r="E165" s="2" t="s">
        <v>24</v>
      </c>
      <c r="F165" s="1">
        <v>49.9866437294981</v>
      </c>
    </row>
    <row r="166">
      <c r="A166" s="2" t="s">
        <v>3</v>
      </c>
      <c r="B166" s="1" t="s">
        <v>418</v>
      </c>
      <c r="C166" s="1">
        <v>2013.0</v>
      </c>
      <c r="D166" s="2" t="s">
        <v>5</v>
      </c>
      <c r="E166" s="2" t="s">
        <v>24</v>
      </c>
      <c r="F166" s="1">
        <v>49.5159511967544</v>
      </c>
    </row>
    <row r="167">
      <c r="A167" s="2" t="s">
        <v>4</v>
      </c>
      <c r="B167" s="1" t="s">
        <v>401</v>
      </c>
      <c r="C167" s="1">
        <v>2014.0</v>
      </c>
      <c r="D167" s="2" t="s">
        <v>5</v>
      </c>
      <c r="E167" s="2" t="s">
        <v>24</v>
      </c>
      <c r="F167" s="1">
        <v>49.4728776389146</v>
      </c>
    </row>
    <row r="168">
      <c r="A168" s="2" t="s">
        <v>5</v>
      </c>
      <c r="B168" s="1" t="s">
        <v>402</v>
      </c>
      <c r="C168" s="1">
        <v>2014.0</v>
      </c>
      <c r="D168" s="2" t="s">
        <v>5</v>
      </c>
      <c r="E168" s="2" t="s">
        <v>24</v>
      </c>
      <c r="F168" s="1">
        <v>49.7187755573061</v>
      </c>
    </row>
    <row r="169">
      <c r="A169" s="2" t="s">
        <v>6</v>
      </c>
      <c r="B169" s="1" t="s">
        <v>403</v>
      </c>
      <c r="C169" s="1">
        <v>2014.0</v>
      </c>
      <c r="D169" s="2" t="s">
        <v>5</v>
      </c>
      <c r="E169" s="2" t="s">
        <v>24</v>
      </c>
      <c r="F169" s="1">
        <v>49.3206069756135</v>
      </c>
    </row>
    <row r="170">
      <c r="A170" s="2" t="s">
        <v>7</v>
      </c>
      <c r="B170" s="1" t="s">
        <v>404</v>
      </c>
      <c r="C170" s="1">
        <v>2014.0</v>
      </c>
      <c r="D170" s="2" t="s">
        <v>5</v>
      </c>
      <c r="E170" s="2" t="s">
        <v>24</v>
      </c>
      <c r="F170" s="1">
        <v>49.5340873715887</v>
      </c>
    </row>
    <row r="171">
      <c r="A171" s="2" t="s">
        <v>10</v>
      </c>
      <c r="B171" s="1" t="s">
        <v>407</v>
      </c>
      <c r="C171" s="1">
        <v>2014.0</v>
      </c>
      <c r="D171" s="2" t="s">
        <v>5</v>
      </c>
      <c r="E171" s="2" t="s">
        <v>24</v>
      </c>
      <c r="F171" s="1">
        <v>48.080847216841</v>
      </c>
    </row>
    <row r="172">
      <c r="A172" s="2" t="s">
        <v>11</v>
      </c>
      <c r="B172" s="1" t="s">
        <v>406</v>
      </c>
      <c r="C172" s="1">
        <v>2014.0</v>
      </c>
      <c r="D172" s="2" t="s">
        <v>5</v>
      </c>
      <c r="E172" s="2" t="s">
        <v>24</v>
      </c>
      <c r="F172" s="1">
        <v>49.6229979041064</v>
      </c>
    </row>
    <row r="173">
      <c r="A173" s="2" t="s">
        <v>8</v>
      </c>
      <c r="B173" s="1" t="s">
        <v>408</v>
      </c>
      <c r="C173" s="1">
        <v>2014.0</v>
      </c>
      <c r="D173" s="2" t="s">
        <v>5</v>
      </c>
      <c r="E173" s="2" t="s">
        <v>24</v>
      </c>
      <c r="F173" s="1">
        <v>49.8514804429447</v>
      </c>
    </row>
    <row r="174">
      <c r="A174" s="2" t="s">
        <v>9</v>
      </c>
      <c r="B174" s="1" t="s">
        <v>409</v>
      </c>
      <c r="C174" s="1">
        <v>2014.0</v>
      </c>
      <c r="D174" s="2" t="s">
        <v>5</v>
      </c>
      <c r="E174" s="2" t="s">
        <v>24</v>
      </c>
      <c r="F174" s="1">
        <v>49.4083931560877</v>
      </c>
    </row>
    <row r="175">
      <c r="A175" s="2" t="s">
        <v>12</v>
      </c>
      <c r="B175" s="1" t="s">
        <v>405</v>
      </c>
      <c r="C175" s="1">
        <v>2014.0</v>
      </c>
      <c r="D175" s="2" t="s">
        <v>5</v>
      </c>
      <c r="E175" s="2" t="s">
        <v>24</v>
      </c>
      <c r="F175" s="1">
        <v>49.2224134618136</v>
      </c>
    </row>
    <row r="176">
      <c r="A176" s="2" t="s">
        <v>13</v>
      </c>
      <c r="B176" s="1" t="s">
        <v>410</v>
      </c>
      <c r="C176" s="1">
        <v>2014.0</v>
      </c>
      <c r="D176" s="2" t="s">
        <v>5</v>
      </c>
      <c r="E176" s="2" t="s">
        <v>24</v>
      </c>
      <c r="F176" s="1">
        <v>49.6734010361071</v>
      </c>
    </row>
    <row r="177">
      <c r="A177" s="2" t="s">
        <v>14</v>
      </c>
      <c r="B177" s="1" t="s">
        <v>412</v>
      </c>
      <c r="C177" s="1">
        <v>2014.0</v>
      </c>
      <c r="D177" s="2" t="s">
        <v>5</v>
      </c>
      <c r="E177" s="2" t="s">
        <v>24</v>
      </c>
      <c r="F177" s="1">
        <v>49.7821002366722</v>
      </c>
    </row>
    <row r="178">
      <c r="A178" s="2" t="s">
        <v>15</v>
      </c>
      <c r="B178" s="1" t="s">
        <v>411</v>
      </c>
      <c r="C178" s="1">
        <v>2014.0</v>
      </c>
      <c r="D178" s="2" t="s">
        <v>5</v>
      </c>
      <c r="E178" s="2" t="s">
        <v>24</v>
      </c>
      <c r="F178" s="1">
        <v>49.7351837719519</v>
      </c>
    </row>
    <row r="179">
      <c r="A179" s="2" t="s">
        <v>16</v>
      </c>
      <c r="B179" s="1" t="s">
        <v>413</v>
      </c>
      <c r="C179" s="1">
        <v>2014.0</v>
      </c>
      <c r="D179" s="2" t="s">
        <v>5</v>
      </c>
      <c r="E179" s="2" t="s">
        <v>24</v>
      </c>
      <c r="F179" s="1">
        <v>49.4300359574631</v>
      </c>
    </row>
    <row r="180">
      <c r="A180" s="2" t="s">
        <v>17</v>
      </c>
      <c r="B180" s="1" t="s">
        <v>414</v>
      </c>
      <c r="C180" s="1">
        <v>2014.0</v>
      </c>
      <c r="D180" s="2" t="s">
        <v>5</v>
      </c>
      <c r="E180" s="2" t="s">
        <v>24</v>
      </c>
      <c r="F180" s="1">
        <v>49.9573526667911</v>
      </c>
    </row>
    <row r="181">
      <c r="A181" s="2" t="s">
        <v>18</v>
      </c>
      <c r="B181" s="1" t="s">
        <v>415</v>
      </c>
      <c r="C181" s="1">
        <v>2014.0</v>
      </c>
      <c r="D181" s="2" t="s">
        <v>5</v>
      </c>
      <c r="E181" s="2" t="s">
        <v>24</v>
      </c>
      <c r="F181" s="1">
        <v>49.406147544625</v>
      </c>
    </row>
    <row r="182">
      <c r="A182" s="2" t="s">
        <v>19</v>
      </c>
      <c r="B182" s="1" t="s">
        <v>416</v>
      </c>
      <c r="C182" s="1">
        <v>2014.0</v>
      </c>
      <c r="D182" s="2" t="s">
        <v>5</v>
      </c>
      <c r="E182" s="2" t="s">
        <v>24</v>
      </c>
      <c r="F182" s="1">
        <v>50.0553577182705</v>
      </c>
    </row>
    <row r="183">
      <c r="A183" s="2" t="s">
        <v>20</v>
      </c>
      <c r="B183" s="1" t="s">
        <v>417</v>
      </c>
      <c r="C183" s="1">
        <v>2014.0</v>
      </c>
      <c r="D183" s="2" t="s">
        <v>5</v>
      </c>
      <c r="E183" s="2" t="s">
        <v>24</v>
      </c>
      <c r="F183" s="1">
        <v>49.8089148398679</v>
      </c>
    </row>
    <row r="184">
      <c r="A184" s="2" t="s">
        <v>21</v>
      </c>
      <c r="B184" s="1" t="s">
        <v>419</v>
      </c>
      <c r="C184" s="1">
        <v>2014.0</v>
      </c>
      <c r="D184" s="2" t="s">
        <v>5</v>
      </c>
      <c r="E184" s="2" t="s">
        <v>24</v>
      </c>
      <c r="F184" s="1">
        <v>49.7040429708304</v>
      </c>
    </row>
    <row r="185">
      <c r="A185" s="2" t="s">
        <v>22</v>
      </c>
      <c r="B185" s="1" t="s">
        <v>420</v>
      </c>
      <c r="C185" s="1">
        <v>2014.0</v>
      </c>
      <c r="D185" s="2" t="s">
        <v>5</v>
      </c>
      <c r="E185" s="2" t="s">
        <v>24</v>
      </c>
      <c r="F185" s="1">
        <v>49.3213603757032</v>
      </c>
    </row>
    <row r="186">
      <c r="A186" s="2" t="s">
        <v>23</v>
      </c>
      <c r="B186" s="1" t="s">
        <v>421</v>
      </c>
      <c r="C186" s="1">
        <v>2014.0</v>
      </c>
      <c r="D186" s="2" t="s">
        <v>5</v>
      </c>
      <c r="E186" s="2" t="s">
        <v>24</v>
      </c>
      <c r="F186" s="1">
        <v>49.2188714441163</v>
      </c>
    </row>
    <row r="187">
      <c r="A187" s="2" t="s">
        <v>24</v>
      </c>
      <c r="B187" s="1" t="s">
        <v>422</v>
      </c>
      <c r="C187" s="1">
        <v>2014.0</v>
      </c>
      <c r="D187" s="2" t="s">
        <v>5</v>
      </c>
      <c r="E187" s="2" t="s">
        <v>24</v>
      </c>
      <c r="F187" s="1">
        <v>49.7838366370637</v>
      </c>
    </row>
    <row r="188">
      <c r="A188" s="2" t="s">
        <v>25</v>
      </c>
      <c r="B188" s="1" t="s">
        <v>423</v>
      </c>
      <c r="C188" s="1">
        <v>2014.0</v>
      </c>
      <c r="D188" s="2" t="s">
        <v>5</v>
      </c>
      <c r="E188" s="2" t="s">
        <v>24</v>
      </c>
      <c r="F188" s="1">
        <v>50.2467295909919</v>
      </c>
    </row>
    <row r="189">
      <c r="A189" s="2" t="s">
        <v>26</v>
      </c>
      <c r="B189" s="1" t="s">
        <v>424</v>
      </c>
      <c r="C189" s="1">
        <v>2014.0</v>
      </c>
      <c r="D189" s="2" t="s">
        <v>5</v>
      </c>
      <c r="E189" s="2" t="s">
        <v>24</v>
      </c>
      <c r="F189" s="1">
        <v>49.6527435720619</v>
      </c>
    </row>
    <row r="190">
      <c r="A190" s="2" t="s">
        <v>27</v>
      </c>
      <c r="B190" s="1" t="s">
        <v>426</v>
      </c>
      <c r="C190" s="1">
        <v>2014.0</v>
      </c>
      <c r="D190" s="2" t="s">
        <v>5</v>
      </c>
      <c r="E190" s="2" t="s">
        <v>24</v>
      </c>
      <c r="F190" s="1">
        <v>49.9968063547733</v>
      </c>
    </row>
    <row r="191">
      <c r="A191" s="2" t="s">
        <v>28</v>
      </c>
      <c r="B191" s="1" t="s">
        <v>425</v>
      </c>
      <c r="C191" s="1">
        <v>2014.0</v>
      </c>
      <c r="D191" s="2" t="s">
        <v>5</v>
      </c>
      <c r="E191" s="2" t="s">
        <v>24</v>
      </c>
      <c r="F191" s="1">
        <v>49.6212874981344</v>
      </c>
    </row>
    <row r="192">
      <c r="A192" s="2" t="s">
        <v>29</v>
      </c>
      <c r="B192" s="1" t="s">
        <v>427</v>
      </c>
      <c r="C192" s="1">
        <v>2014.0</v>
      </c>
      <c r="D192" s="2" t="s">
        <v>5</v>
      </c>
      <c r="E192" s="2" t="s">
        <v>24</v>
      </c>
      <c r="F192" s="1">
        <v>49.550971087348</v>
      </c>
    </row>
    <row r="193">
      <c r="A193" s="2" t="s">
        <v>30</v>
      </c>
      <c r="B193" s="1" t="s">
        <v>428</v>
      </c>
      <c r="C193" s="1">
        <v>2014.0</v>
      </c>
      <c r="D193" s="2" t="s">
        <v>5</v>
      </c>
      <c r="E193" s="2" t="s">
        <v>24</v>
      </c>
      <c r="F193" s="1">
        <v>49.1701065773009</v>
      </c>
    </row>
    <row r="194">
      <c r="A194" s="2" t="s">
        <v>31</v>
      </c>
      <c r="B194" s="1" t="s">
        <v>429</v>
      </c>
      <c r="C194" s="1">
        <v>2014.0</v>
      </c>
      <c r="D194" s="2" t="s">
        <v>5</v>
      </c>
      <c r="E194" s="2" t="s">
        <v>24</v>
      </c>
      <c r="F194" s="1">
        <v>49.8875763658101</v>
      </c>
    </row>
    <row r="195">
      <c r="A195" s="2" t="s">
        <v>32</v>
      </c>
      <c r="B195" s="1" t="s">
        <v>430</v>
      </c>
      <c r="C195" s="1">
        <v>2014.0</v>
      </c>
      <c r="D195" s="2" t="s">
        <v>5</v>
      </c>
      <c r="E195" s="2" t="s">
        <v>24</v>
      </c>
      <c r="F195" s="1">
        <v>49.3296267723657</v>
      </c>
    </row>
    <row r="196">
      <c r="A196" s="2" t="s">
        <v>33</v>
      </c>
      <c r="B196" s="1" t="s">
        <v>431</v>
      </c>
      <c r="C196" s="1">
        <v>2014.0</v>
      </c>
      <c r="D196" s="2" t="s">
        <v>5</v>
      </c>
      <c r="E196" s="2" t="s">
        <v>24</v>
      </c>
      <c r="F196" s="1">
        <v>49.4594966739125</v>
      </c>
    </row>
    <row r="197">
      <c r="A197" s="2" t="s">
        <v>34</v>
      </c>
      <c r="B197" s="1" t="s">
        <v>432</v>
      </c>
      <c r="C197" s="1">
        <v>2014.0</v>
      </c>
      <c r="D197" s="2" t="s">
        <v>5</v>
      </c>
      <c r="E197" s="2" t="s">
        <v>24</v>
      </c>
      <c r="F197" s="1">
        <v>49.4167797943814</v>
      </c>
    </row>
    <row r="198">
      <c r="A198" s="2" t="s">
        <v>35</v>
      </c>
      <c r="B198" s="1" t="s">
        <v>433</v>
      </c>
      <c r="C198" s="1">
        <v>2014.0</v>
      </c>
      <c r="D198" s="2" t="s">
        <v>5</v>
      </c>
      <c r="E198" s="2" t="s">
        <v>24</v>
      </c>
      <c r="F198" s="1">
        <v>49.6450943809216</v>
      </c>
    </row>
    <row r="199">
      <c r="A199" s="2" t="s">
        <v>3</v>
      </c>
      <c r="B199" s="1" t="s">
        <v>418</v>
      </c>
      <c r="C199" s="1">
        <v>2014.0</v>
      </c>
      <c r="D199" s="2" t="s">
        <v>5</v>
      </c>
      <c r="E199" s="2" t="s">
        <v>24</v>
      </c>
      <c r="F199" s="1">
        <v>49.5300251456181</v>
      </c>
    </row>
    <row r="200">
      <c r="A200" s="2" t="s">
        <v>4</v>
      </c>
      <c r="B200" s="1" t="s">
        <v>401</v>
      </c>
      <c r="C200" s="1">
        <v>2015.0</v>
      </c>
      <c r="D200" s="2" t="s">
        <v>5</v>
      </c>
      <c r="E200" s="2" t="s">
        <v>24</v>
      </c>
      <c r="F200" s="1">
        <v>49.4149906158904</v>
      </c>
    </row>
    <row r="201">
      <c r="A201" s="2" t="s">
        <v>5</v>
      </c>
      <c r="B201" s="1" t="s">
        <v>402</v>
      </c>
      <c r="C201" s="1">
        <v>2015.0</v>
      </c>
      <c r="D201" s="2" t="s">
        <v>5</v>
      </c>
      <c r="E201" s="2" t="s">
        <v>24</v>
      </c>
      <c r="F201" s="1">
        <v>49.7214088173093</v>
      </c>
    </row>
    <row r="202">
      <c r="A202" s="2" t="s">
        <v>6</v>
      </c>
      <c r="B202" s="1" t="s">
        <v>403</v>
      </c>
      <c r="C202" s="1">
        <v>2015.0</v>
      </c>
      <c r="D202" s="2" t="s">
        <v>5</v>
      </c>
      <c r="E202" s="2" t="s">
        <v>24</v>
      </c>
      <c r="F202" s="1">
        <v>48.8871325497795</v>
      </c>
    </row>
    <row r="203">
      <c r="A203" s="2" t="s">
        <v>7</v>
      </c>
      <c r="B203" s="1" t="s">
        <v>404</v>
      </c>
      <c r="C203" s="1">
        <v>2015.0</v>
      </c>
      <c r="D203" s="2" t="s">
        <v>5</v>
      </c>
      <c r="E203" s="2" t="s">
        <v>24</v>
      </c>
      <c r="F203" s="1">
        <v>49.282947333718</v>
      </c>
    </row>
    <row r="204">
      <c r="A204" s="2" t="s">
        <v>10</v>
      </c>
      <c r="B204" s="1" t="s">
        <v>407</v>
      </c>
      <c r="C204" s="1">
        <v>2015.0</v>
      </c>
      <c r="D204" s="2" t="s">
        <v>5</v>
      </c>
      <c r="E204" s="2" t="s">
        <v>24</v>
      </c>
      <c r="F204" s="1">
        <v>48.1733704478406</v>
      </c>
    </row>
    <row r="205">
      <c r="A205" s="2" t="s">
        <v>11</v>
      </c>
      <c r="B205" s="1" t="s">
        <v>406</v>
      </c>
      <c r="C205" s="1">
        <v>2015.0</v>
      </c>
      <c r="D205" s="2" t="s">
        <v>5</v>
      </c>
      <c r="E205" s="2" t="s">
        <v>24</v>
      </c>
      <c r="F205" s="1">
        <v>49.7592539229298</v>
      </c>
    </row>
    <row r="206">
      <c r="A206" s="2" t="s">
        <v>12</v>
      </c>
      <c r="B206" s="1" t="s">
        <v>405</v>
      </c>
      <c r="C206" s="1">
        <v>2015.0</v>
      </c>
      <c r="D206" s="2" t="s">
        <v>5</v>
      </c>
      <c r="E206" s="2" t="s">
        <v>24</v>
      </c>
      <c r="F206" s="1">
        <v>49.2018734566685</v>
      </c>
    </row>
    <row r="207">
      <c r="A207" s="2" t="s">
        <v>8</v>
      </c>
      <c r="B207" s="1" t="s">
        <v>408</v>
      </c>
      <c r="C207" s="1">
        <v>2015.0</v>
      </c>
      <c r="D207" s="2" t="s">
        <v>5</v>
      </c>
      <c r="E207" s="2" t="s">
        <v>24</v>
      </c>
      <c r="F207" s="1">
        <v>49.444609306358</v>
      </c>
    </row>
    <row r="208">
      <c r="A208" s="2" t="s">
        <v>9</v>
      </c>
      <c r="B208" s="1" t="s">
        <v>409</v>
      </c>
      <c r="C208" s="1">
        <v>2015.0</v>
      </c>
      <c r="D208" s="2" t="s">
        <v>5</v>
      </c>
      <c r="E208" s="2" t="s">
        <v>24</v>
      </c>
      <c r="F208" s="1">
        <v>49.8525390101346</v>
      </c>
    </row>
    <row r="209">
      <c r="A209" s="2" t="s">
        <v>13</v>
      </c>
      <c r="B209" s="1" t="s">
        <v>410</v>
      </c>
      <c r="C209" s="1">
        <v>2015.0</v>
      </c>
      <c r="D209" s="2" t="s">
        <v>5</v>
      </c>
      <c r="E209" s="2" t="s">
        <v>24</v>
      </c>
      <c r="F209" s="1">
        <v>49.7763528460197</v>
      </c>
    </row>
    <row r="210">
      <c r="A210" s="2" t="s">
        <v>14</v>
      </c>
      <c r="B210" s="1" t="s">
        <v>412</v>
      </c>
      <c r="C210" s="1">
        <v>2015.0</v>
      </c>
      <c r="D210" s="2" t="s">
        <v>5</v>
      </c>
      <c r="E210" s="2" t="s">
        <v>24</v>
      </c>
      <c r="F210" s="1">
        <v>49.7027201109845</v>
      </c>
    </row>
    <row r="211">
      <c r="A211" s="2" t="s">
        <v>15</v>
      </c>
      <c r="B211" s="1" t="s">
        <v>411</v>
      </c>
      <c r="C211" s="1">
        <v>2015.0</v>
      </c>
      <c r="D211" s="2" t="s">
        <v>5</v>
      </c>
      <c r="E211" s="2" t="s">
        <v>24</v>
      </c>
      <c r="F211" s="1">
        <v>49.5468223016154</v>
      </c>
    </row>
    <row r="212">
      <c r="A212" s="2" t="s">
        <v>16</v>
      </c>
      <c r="B212" s="1" t="s">
        <v>413</v>
      </c>
      <c r="C212" s="1">
        <v>2015.0</v>
      </c>
      <c r="D212" s="2" t="s">
        <v>5</v>
      </c>
      <c r="E212" s="2" t="s">
        <v>24</v>
      </c>
      <c r="F212" s="1">
        <v>49.5542782904238</v>
      </c>
    </row>
    <row r="213">
      <c r="A213" s="2" t="s">
        <v>17</v>
      </c>
      <c r="B213" s="1" t="s">
        <v>414</v>
      </c>
      <c r="C213" s="1">
        <v>2015.0</v>
      </c>
      <c r="D213" s="2" t="s">
        <v>5</v>
      </c>
      <c r="E213" s="2" t="s">
        <v>24</v>
      </c>
      <c r="F213" s="1">
        <v>49.7189160551798</v>
      </c>
    </row>
    <row r="214">
      <c r="A214" s="2" t="s">
        <v>18</v>
      </c>
      <c r="B214" s="1" t="s">
        <v>415</v>
      </c>
      <c r="C214" s="1">
        <v>2015.0</v>
      </c>
      <c r="D214" s="2" t="s">
        <v>5</v>
      </c>
      <c r="E214" s="2" t="s">
        <v>24</v>
      </c>
      <c r="F214" s="1">
        <v>49.4095103803953</v>
      </c>
    </row>
    <row r="215">
      <c r="A215" s="2" t="s">
        <v>19</v>
      </c>
      <c r="B215" s="1" t="s">
        <v>416</v>
      </c>
      <c r="C215" s="1">
        <v>2015.0</v>
      </c>
      <c r="D215" s="2" t="s">
        <v>5</v>
      </c>
      <c r="E215" s="2" t="s">
        <v>24</v>
      </c>
      <c r="F215" s="1">
        <v>50.0550472488886</v>
      </c>
    </row>
    <row r="216">
      <c r="A216" s="2" t="s">
        <v>20</v>
      </c>
      <c r="B216" s="1" t="s">
        <v>417</v>
      </c>
      <c r="C216" s="1">
        <v>2015.0</v>
      </c>
      <c r="D216" s="2" t="s">
        <v>5</v>
      </c>
      <c r="E216" s="2" t="s">
        <v>24</v>
      </c>
      <c r="F216" s="1">
        <v>49.7108314413581</v>
      </c>
    </row>
    <row r="217">
      <c r="A217" s="2" t="s">
        <v>21</v>
      </c>
      <c r="B217" s="1" t="s">
        <v>419</v>
      </c>
      <c r="C217" s="1">
        <v>2015.0</v>
      </c>
      <c r="D217" s="2" t="s">
        <v>5</v>
      </c>
      <c r="E217" s="2" t="s">
        <v>24</v>
      </c>
      <c r="F217" s="1">
        <v>49.7326694752968</v>
      </c>
    </row>
    <row r="218">
      <c r="A218" s="2" t="s">
        <v>22</v>
      </c>
      <c r="B218" s="1" t="s">
        <v>420</v>
      </c>
      <c r="C218" s="1">
        <v>2015.0</v>
      </c>
      <c r="D218" s="2" t="s">
        <v>5</v>
      </c>
      <c r="E218" s="2" t="s">
        <v>24</v>
      </c>
      <c r="F218" s="1">
        <v>49.1657354777777</v>
      </c>
    </row>
    <row r="219">
      <c r="A219" s="2" t="s">
        <v>23</v>
      </c>
      <c r="B219" s="1" t="s">
        <v>421</v>
      </c>
      <c r="C219" s="1">
        <v>2015.0</v>
      </c>
      <c r="D219" s="2" t="s">
        <v>5</v>
      </c>
      <c r="E219" s="2" t="s">
        <v>24</v>
      </c>
      <c r="F219" s="1">
        <v>49.1343609306801</v>
      </c>
    </row>
    <row r="220">
      <c r="A220" s="2" t="s">
        <v>24</v>
      </c>
      <c r="B220" s="1" t="s">
        <v>422</v>
      </c>
      <c r="C220" s="1">
        <v>2015.0</v>
      </c>
      <c r="D220" s="2" t="s">
        <v>5</v>
      </c>
      <c r="E220" s="2" t="s">
        <v>24</v>
      </c>
      <c r="F220" s="1">
        <v>49.8098643069677</v>
      </c>
    </row>
    <row r="221">
      <c r="A221" s="2" t="s">
        <v>25</v>
      </c>
      <c r="B221" s="1" t="s">
        <v>423</v>
      </c>
      <c r="C221" s="1">
        <v>2015.0</v>
      </c>
      <c r="D221" s="2" t="s">
        <v>5</v>
      </c>
      <c r="E221" s="2" t="s">
        <v>24</v>
      </c>
      <c r="F221" s="1">
        <v>50.1626933516466</v>
      </c>
    </row>
    <row r="222">
      <c r="A222" s="2" t="s">
        <v>26</v>
      </c>
      <c r="B222" s="1" t="s">
        <v>424</v>
      </c>
      <c r="C222" s="1">
        <v>2015.0</v>
      </c>
      <c r="D222" s="2" t="s">
        <v>5</v>
      </c>
      <c r="E222" s="2" t="s">
        <v>24</v>
      </c>
      <c r="F222" s="1">
        <v>49.4642836186967</v>
      </c>
    </row>
    <row r="223">
      <c r="A223" s="2" t="s">
        <v>27</v>
      </c>
      <c r="B223" s="1" t="s">
        <v>426</v>
      </c>
      <c r="C223" s="1">
        <v>2015.0</v>
      </c>
      <c r="D223" s="2" t="s">
        <v>5</v>
      </c>
      <c r="E223" s="2" t="s">
        <v>24</v>
      </c>
      <c r="F223" s="1">
        <v>49.8523078701697</v>
      </c>
    </row>
    <row r="224">
      <c r="A224" s="2" t="s">
        <v>28</v>
      </c>
      <c r="B224" s="1" t="s">
        <v>425</v>
      </c>
      <c r="C224" s="1">
        <v>2015.0</v>
      </c>
      <c r="D224" s="2" t="s">
        <v>5</v>
      </c>
      <c r="E224" s="2" t="s">
        <v>24</v>
      </c>
      <c r="F224" s="1">
        <v>49.5106888952526</v>
      </c>
    </row>
    <row r="225">
      <c r="A225" s="2" t="s">
        <v>29</v>
      </c>
      <c r="B225" s="1" t="s">
        <v>427</v>
      </c>
      <c r="C225" s="1">
        <v>2015.0</v>
      </c>
      <c r="D225" s="2" t="s">
        <v>5</v>
      </c>
      <c r="E225" s="2" t="s">
        <v>24</v>
      </c>
      <c r="F225" s="1">
        <v>49.5868805448517</v>
      </c>
    </row>
    <row r="226">
      <c r="A226" s="2" t="s">
        <v>30</v>
      </c>
      <c r="B226" s="1" t="s">
        <v>428</v>
      </c>
      <c r="C226" s="1">
        <v>2015.0</v>
      </c>
      <c r="D226" s="2" t="s">
        <v>5</v>
      </c>
      <c r="E226" s="2" t="s">
        <v>24</v>
      </c>
      <c r="F226" s="1">
        <v>48.8672404321553</v>
      </c>
    </row>
    <row r="227">
      <c r="A227" s="2" t="s">
        <v>31</v>
      </c>
      <c r="B227" s="1" t="s">
        <v>429</v>
      </c>
      <c r="C227" s="1">
        <v>2015.0</v>
      </c>
      <c r="D227" s="2" t="s">
        <v>5</v>
      </c>
      <c r="E227" s="2" t="s">
        <v>24</v>
      </c>
      <c r="F227" s="1">
        <v>49.7816327661697</v>
      </c>
    </row>
    <row r="228">
      <c r="A228" s="2" t="s">
        <v>32</v>
      </c>
      <c r="B228" s="1" t="s">
        <v>430</v>
      </c>
      <c r="C228" s="1">
        <v>2015.0</v>
      </c>
      <c r="D228" s="2" t="s">
        <v>5</v>
      </c>
      <c r="E228" s="2" t="s">
        <v>24</v>
      </c>
      <c r="F228" s="1">
        <v>49.1683911019141</v>
      </c>
    </row>
    <row r="229">
      <c r="A229" s="2" t="s">
        <v>33</v>
      </c>
      <c r="B229" s="1" t="s">
        <v>431</v>
      </c>
      <c r="C229" s="1">
        <v>2015.0</v>
      </c>
      <c r="D229" s="2" t="s">
        <v>5</v>
      </c>
      <c r="E229" s="2" t="s">
        <v>24</v>
      </c>
      <c r="F229" s="1">
        <v>49.2369024631256</v>
      </c>
    </row>
    <row r="230">
      <c r="A230" s="2" t="s">
        <v>34</v>
      </c>
      <c r="B230" s="1" t="s">
        <v>432</v>
      </c>
      <c r="C230" s="1">
        <v>2015.0</v>
      </c>
      <c r="D230" s="2" t="s">
        <v>5</v>
      </c>
      <c r="E230" s="2" t="s">
        <v>24</v>
      </c>
      <c r="F230" s="1">
        <v>49.3954425670439</v>
      </c>
    </row>
    <row r="231">
      <c r="A231" s="2" t="s">
        <v>35</v>
      </c>
      <c r="B231" s="1" t="s">
        <v>433</v>
      </c>
      <c r="C231" s="1">
        <v>2015.0</v>
      </c>
      <c r="D231" s="2" t="s">
        <v>5</v>
      </c>
      <c r="E231" s="2" t="s">
        <v>24</v>
      </c>
      <c r="F231" s="1">
        <v>49.8147273395266</v>
      </c>
    </row>
    <row r="232">
      <c r="A232" s="2" t="s">
        <v>3</v>
      </c>
      <c r="B232" s="1" t="s">
        <v>418</v>
      </c>
      <c r="C232" s="1">
        <v>2015.0</v>
      </c>
      <c r="D232" s="2" t="s">
        <v>5</v>
      </c>
      <c r="E232" s="2" t="s">
        <v>24</v>
      </c>
      <c r="F232" s="1">
        <v>49.4618115371139</v>
      </c>
    </row>
    <row r="233">
      <c r="A233" s="2" t="s">
        <v>4</v>
      </c>
      <c r="B233" s="1" t="s">
        <v>401</v>
      </c>
      <c r="C233" s="1">
        <v>2016.0</v>
      </c>
      <c r="D233" s="2" t="s">
        <v>5</v>
      </c>
      <c r="E233" s="2" t="s">
        <v>24</v>
      </c>
      <c r="F233" s="1">
        <v>49.4837055040082</v>
      </c>
    </row>
    <row r="234">
      <c r="A234" s="2" t="s">
        <v>5</v>
      </c>
      <c r="B234" s="1" t="s">
        <v>402</v>
      </c>
      <c r="C234" s="1">
        <v>2016.0</v>
      </c>
      <c r="D234" s="2" t="s">
        <v>5</v>
      </c>
      <c r="E234" s="2" t="s">
        <v>24</v>
      </c>
      <c r="F234" s="1">
        <v>49.4293073064932</v>
      </c>
    </row>
    <row r="235">
      <c r="A235" s="2" t="s">
        <v>6</v>
      </c>
      <c r="B235" s="1" t="s">
        <v>403</v>
      </c>
      <c r="C235" s="1">
        <v>2016.0</v>
      </c>
      <c r="D235" s="2" t="s">
        <v>5</v>
      </c>
      <c r="E235" s="2" t="s">
        <v>24</v>
      </c>
      <c r="F235" s="1">
        <v>48.8114722157275</v>
      </c>
    </row>
    <row r="236">
      <c r="A236" s="2" t="s">
        <v>7</v>
      </c>
      <c r="B236" s="1" t="s">
        <v>404</v>
      </c>
      <c r="C236" s="1">
        <v>2016.0</v>
      </c>
      <c r="D236" s="2" t="s">
        <v>5</v>
      </c>
      <c r="E236" s="2" t="s">
        <v>24</v>
      </c>
      <c r="F236" s="1">
        <v>49.5386858273456</v>
      </c>
    </row>
    <row r="237">
      <c r="A237" s="2" t="s">
        <v>10</v>
      </c>
      <c r="B237" s="1" t="s">
        <v>407</v>
      </c>
      <c r="C237" s="1">
        <v>2016.0</v>
      </c>
      <c r="D237" s="2" t="s">
        <v>5</v>
      </c>
      <c r="E237" s="2" t="s">
        <v>24</v>
      </c>
      <c r="F237" s="1">
        <v>48.2365488462638</v>
      </c>
    </row>
    <row r="238">
      <c r="A238" s="2" t="s">
        <v>11</v>
      </c>
      <c r="B238" s="1" t="s">
        <v>406</v>
      </c>
      <c r="C238" s="1">
        <v>2016.0</v>
      </c>
      <c r="D238" s="2" t="s">
        <v>5</v>
      </c>
      <c r="E238" s="2" t="s">
        <v>24</v>
      </c>
      <c r="F238" s="1">
        <v>49.8682294932149</v>
      </c>
    </row>
    <row r="239">
      <c r="A239" s="2" t="s">
        <v>12</v>
      </c>
      <c r="B239" s="1" t="s">
        <v>405</v>
      </c>
      <c r="C239" s="1">
        <v>2016.0</v>
      </c>
      <c r="D239" s="2" t="s">
        <v>5</v>
      </c>
      <c r="E239" s="2" t="s">
        <v>24</v>
      </c>
      <c r="F239" s="1">
        <v>49.2636477690683</v>
      </c>
    </row>
    <row r="240">
      <c r="A240" s="2" t="s">
        <v>8</v>
      </c>
      <c r="B240" s="1" t="s">
        <v>408</v>
      </c>
      <c r="C240" s="1">
        <v>2016.0</v>
      </c>
      <c r="D240" s="2" t="s">
        <v>5</v>
      </c>
      <c r="E240" s="2" t="s">
        <v>24</v>
      </c>
      <c r="F240" s="1">
        <v>49.3449807556591</v>
      </c>
    </row>
    <row r="241">
      <c r="A241" s="2" t="s">
        <v>9</v>
      </c>
      <c r="B241" s="1" t="s">
        <v>409</v>
      </c>
      <c r="C241" s="1">
        <v>2016.0</v>
      </c>
      <c r="D241" s="2" t="s">
        <v>5</v>
      </c>
      <c r="E241" s="2" t="s">
        <v>24</v>
      </c>
      <c r="F241" s="1">
        <v>49.3508217614104</v>
      </c>
    </row>
    <row r="242">
      <c r="A242" s="2" t="s">
        <v>13</v>
      </c>
      <c r="B242" s="1" t="s">
        <v>410</v>
      </c>
      <c r="C242" s="1">
        <v>2016.0</v>
      </c>
      <c r="D242" s="2" t="s">
        <v>5</v>
      </c>
      <c r="E242" s="2" t="s">
        <v>24</v>
      </c>
      <c r="F242" s="1">
        <v>49.7931181503697</v>
      </c>
    </row>
    <row r="243">
      <c r="A243" s="2" t="s">
        <v>14</v>
      </c>
      <c r="B243" s="1" t="s">
        <v>412</v>
      </c>
      <c r="C243" s="1">
        <v>2016.0</v>
      </c>
      <c r="D243" s="2" t="s">
        <v>5</v>
      </c>
      <c r="E243" s="2" t="s">
        <v>24</v>
      </c>
      <c r="F243" s="1">
        <v>49.691797855159</v>
      </c>
    </row>
    <row r="244">
      <c r="A244" s="2" t="s">
        <v>15</v>
      </c>
      <c r="B244" s="1" t="s">
        <v>411</v>
      </c>
      <c r="C244" s="1">
        <v>2016.0</v>
      </c>
      <c r="D244" s="2" t="s">
        <v>5</v>
      </c>
      <c r="E244" s="2" t="s">
        <v>24</v>
      </c>
      <c r="F244" s="1">
        <v>49.5646937451276</v>
      </c>
    </row>
    <row r="245">
      <c r="A245" s="2" t="s">
        <v>16</v>
      </c>
      <c r="B245" s="1" t="s">
        <v>413</v>
      </c>
      <c r="C245" s="1">
        <v>2016.0</v>
      </c>
      <c r="D245" s="2" t="s">
        <v>5</v>
      </c>
      <c r="E245" s="2" t="s">
        <v>24</v>
      </c>
      <c r="F245" s="1">
        <v>49.35020027087</v>
      </c>
    </row>
    <row r="246">
      <c r="A246" s="2" t="s">
        <v>17</v>
      </c>
      <c r="B246" s="1" t="s">
        <v>414</v>
      </c>
      <c r="C246" s="1">
        <v>2016.0</v>
      </c>
      <c r="D246" s="2" t="s">
        <v>5</v>
      </c>
      <c r="E246" s="2" t="s">
        <v>24</v>
      </c>
      <c r="F246" s="1">
        <v>49.6735083266954</v>
      </c>
    </row>
    <row r="247">
      <c r="A247" s="2" t="s">
        <v>18</v>
      </c>
      <c r="B247" s="1" t="s">
        <v>415</v>
      </c>
      <c r="C247" s="1">
        <v>2016.0</v>
      </c>
      <c r="D247" s="2" t="s">
        <v>5</v>
      </c>
      <c r="E247" s="2" t="s">
        <v>24</v>
      </c>
      <c r="F247" s="1">
        <v>49.5241806132242</v>
      </c>
    </row>
    <row r="248">
      <c r="A248" s="2" t="s">
        <v>19</v>
      </c>
      <c r="B248" s="1" t="s">
        <v>416</v>
      </c>
      <c r="C248" s="1">
        <v>2016.0</v>
      </c>
      <c r="D248" s="2" t="s">
        <v>5</v>
      </c>
      <c r="E248" s="2" t="s">
        <v>24</v>
      </c>
      <c r="F248" s="1">
        <v>50.0350839090157</v>
      </c>
    </row>
    <row r="249">
      <c r="A249" s="2" t="s">
        <v>20</v>
      </c>
      <c r="B249" s="1" t="s">
        <v>417</v>
      </c>
      <c r="C249" s="1">
        <v>2016.0</v>
      </c>
      <c r="D249" s="2" t="s">
        <v>5</v>
      </c>
      <c r="E249" s="2" t="s">
        <v>24</v>
      </c>
      <c r="F249" s="1">
        <v>49.4451802796174</v>
      </c>
    </row>
    <row r="250">
      <c r="A250" s="2" t="s">
        <v>21</v>
      </c>
      <c r="B250" s="1" t="s">
        <v>419</v>
      </c>
      <c r="C250" s="1">
        <v>2016.0</v>
      </c>
      <c r="D250" s="2" t="s">
        <v>5</v>
      </c>
      <c r="E250" s="2" t="s">
        <v>24</v>
      </c>
      <c r="F250" s="1">
        <v>49.7407568929592</v>
      </c>
    </row>
    <row r="251">
      <c r="A251" s="2" t="s">
        <v>22</v>
      </c>
      <c r="B251" s="1" t="s">
        <v>420</v>
      </c>
      <c r="C251" s="1">
        <v>2016.0</v>
      </c>
      <c r="D251" s="2" t="s">
        <v>5</v>
      </c>
      <c r="E251" s="2" t="s">
        <v>24</v>
      </c>
      <c r="F251" s="1">
        <v>49.2367786105557</v>
      </c>
    </row>
    <row r="252">
      <c r="A252" s="2" t="s">
        <v>23</v>
      </c>
      <c r="B252" s="1" t="s">
        <v>421</v>
      </c>
      <c r="C252" s="1">
        <v>2016.0</v>
      </c>
      <c r="D252" s="2" t="s">
        <v>5</v>
      </c>
      <c r="E252" s="2" t="s">
        <v>24</v>
      </c>
      <c r="F252" s="1">
        <v>49.2922532170308</v>
      </c>
    </row>
    <row r="253">
      <c r="A253" s="2" t="s">
        <v>24</v>
      </c>
      <c r="B253" s="1" t="s">
        <v>422</v>
      </c>
      <c r="C253" s="1">
        <v>2016.0</v>
      </c>
      <c r="D253" s="2" t="s">
        <v>5</v>
      </c>
      <c r="E253" s="2" t="s">
        <v>24</v>
      </c>
      <c r="F253" s="1">
        <v>49.8407446666186</v>
      </c>
    </row>
    <row r="254">
      <c r="A254" s="2" t="s">
        <v>25</v>
      </c>
      <c r="B254" s="1" t="s">
        <v>423</v>
      </c>
      <c r="C254" s="1">
        <v>2016.0</v>
      </c>
      <c r="D254" s="2" t="s">
        <v>5</v>
      </c>
      <c r="E254" s="2" t="s">
        <v>24</v>
      </c>
      <c r="F254" s="1">
        <v>49.9226427284165</v>
      </c>
    </row>
    <row r="255">
      <c r="A255" s="2" t="s">
        <v>26</v>
      </c>
      <c r="B255" s="1" t="s">
        <v>424</v>
      </c>
      <c r="C255" s="1">
        <v>2016.0</v>
      </c>
      <c r="D255" s="2" t="s">
        <v>5</v>
      </c>
      <c r="E255" s="2" t="s">
        <v>24</v>
      </c>
      <c r="F255" s="1">
        <v>49.4022681945313</v>
      </c>
    </row>
    <row r="256">
      <c r="A256" s="2" t="s">
        <v>27</v>
      </c>
      <c r="B256" s="1" t="s">
        <v>426</v>
      </c>
      <c r="C256" s="1">
        <v>2016.0</v>
      </c>
      <c r="D256" s="2" t="s">
        <v>5</v>
      </c>
      <c r="E256" s="2" t="s">
        <v>24</v>
      </c>
      <c r="F256" s="1">
        <v>49.8277948975833</v>
      </c>
    </row>
    <row r="257">
      <c r="A257" s="2" t="s">
        <v>28</v>
      </c>
      <c r="B257" s="1" t="s">
        <v>425</v>
      </c>
      <c r="C257" s="1">
        <v>2016.0</v>
      </c>
      <c r="D257" s="2" t="s">
        <v>5</v>
      </c>
      <c r="E257" s="2" t="s">
        <v>24</v>
      </c>
      <c r="F257" s="1">
        <v>49.5880273709101</v>
      </c>
    </row>
    <row r="258">
      <c r="A258" s="2" t="s">
        <v>29</v>
      </c>
      <c r="B258" s="1" t="s">
        <v>427</v>
      </c>
      <c r="C258" s="1">
        <v>2016.0</v>
      </c>
      <c r="D258" s="2" t="s">
        <v>5</v>
      </c>
      <c r="E258" s="2" t="s">
        <v>24</v>
      </c>
      <c r="F258" s="1">
        <v>49.4581533761719</v>
      </c>
    </row>
    <row r="259">
      <c r="A259" s="2" t="s">
        <v>30</v>
      </c>
      <c r="B259" s="1" t="s">
        <v>428</v>
      </c>
      <c r="C259" s="1">
        <v>2016.0</v>
      </c>
      <c r="D259" s="2" t="s">
        <v>5</v>
      </c>
      <c r="E259" s="2" t="s">
        <v>24</v>
      </c>
      <c r="F259" s="1">
        <v>49.1235706381409</v>
      </c>
    </row>
    <row r="260">
      <c r="A260" s="2" t="s">
        <v>31</v>
      </c>
      <c r="B260" s="1" t="s">
        <v>429</v>
      </c>
      <c r="C260" s="1">
        <v>2016.0</v>
      </c>
      <c r="D260" s="2" t="s">
        <v>5</v>
      </c>
      <c r="E260" s="2" t="s">
        <v>24</v>
      </c>
      <c r="F260" s="1">
        <v>49.6648076812511</v>
      </c>
    </row>
    <row r="261">
      <c r="A261" s="2" t="s">
        <v>32</v>
      </c>
      <c r="B261" s="1" t="s">
        <v>430</v>
      </c>
      <c r="C261" s="1">
        <v>2016.0</v>
      </c>
      <c r="D261" s="2" t="s">
        <v>5</v>
      </c>
      <c r="E261" s="2" t="s">
        <v>24</v>
      </c>
      <c r="F261" s="1">
        <v>48.8641437088006</v>
      </c>
    </row>
    <row r="262">
      <c r="A262" s="2" t="s">
        <v>33</v>
      </c>
      <c r="B262" s="1" t="s">
        <v>431</v>
      </c>
      <c r="C262" s="1">
        <v>2016.0</v>
      </c>
      <c r="D262" s="2" t="s">
        <v>5</v>
      </c>
      <c r="E262" s="2" t="s">
        <v>24</v>
      </c>
      <c r="F262" s="1">
        <v>48.9864191655511</v>
      </c>
    </row>
    <row r="263">
      <c r="A263" s="2" t="s">
        <v>34</v>
      </c>
      <c r="B263" s="1" t="s">
        <v>432</v>
      </c>
      <c r="C263" s="1">
        <v>2016.0</v>
      </c>
      <c r="D263" s="2" t="s">
        <v>5</v>
      </c>
      <c r="E263" s="2" t="s">
        <v>24</v>
      </c>
      <c r="F263" s="1">
        <v>49.1813552683118</v>
      </c>
    </row>
    <row r="264">
      <c r="A264" s="2" t="s">
        <v>35</v>
      </c>
      <c r="B264" s="1" t="s">
        <v>433</v>
      </c>
      <c r="C264" s="1">
        <v>2016.0</v>
      </c>
      <c r="D264" s="2" t="s">
        <v>5</v>
      </c>
      <c r="E264" s="2" t="s">
        <v>24</v>
      </c>
      <c r="F264" s="1">
        <v>49.3041216977868</v>
      </c>
    </row>
    <row r="265">
      <c r="A265" s="2" t="s">
        <v>3</v>
      </c>
      <c r="B265" s="1" t="s">
        <v>418</v>
      </c>
      <c r="C265" s="1">
        <v>2016.0</v>
      </c>
      <c r="D265" s="2" t="s">
        <v>5</v>
      </c>
      <c r="E265" s="2" t="s">
        <v>24</v>
      </c>
      <c r="F265" s="1">
        <v>49.4386176405505</v>
      </c>
    </row>
    <row r="266">
      <c r="A266" s="2" t="s">
        <v>4</v>
      </c>
      <c r="B266" s="1" t="s">
        <v>401</v>
      </c>
      <c r="C266" s="1">
        <v>2017.0</v>
      </c>
      <c r="D266" s="2" t="s">
        <v>5</v>
      </c>
      <c r="E266" s="2" t="s">
        <v>24</v>
      </c>
      <c r="F266" s="1">
        <v>49.5692421118742</v>
      </c>
    </row>
    <row r="267">
      <c r="A267" s="2" t="s">
        <v>5</v>
      </c>
      <c r="B267" s="1" t="s">
        <v>402</v>
      </c>
      <c r="C267" s="1">
        <v>2017.0</v>
      </c>
      <c r="D267" s="2" t="s">
        <v>5</v>
      </c>
      <c r="E267" s="2" t="s">
        <v>24</v>
      </c>
      <c r="F267" s="1">
        <v>49.3132579220407</v>
      </c>
    </row>
    <row r="268">
      <c r="A268" s="2" t="s">
        <v>6</v>
      </c>
      <c r="B268" s="1" t="s">
        <v>403</v>
      </c>
      <c r="C268" s="1">
        <v>2017.0</v>
      </c>
      <c r="D268" s="2" t="s">
        <v>5</v>
      </c>
      <c r="E268" s="2" t="s">
        <v>24</v>
      </c>
      <c r="F268" s="1">
        <v>48.8371485314101</v>
      </c>
    </row>
    <row r="269">
      <c r="A269" s="2" t="s">
        <v>7</v>
      </c>
      <c r="B269" s="1" t="s">
        <v>404</v>
      </c>
      <c r="C269" s="1">
        <v>2017.0</v>
      </c>
      <c r="D269" s="2" t="s">
        <v>5</v>
      </c>
      <c r="E269" s="2" t="s">
        <v>24</v>
      </c>
      <c r="F269" s="1">
        <v>49.0817193525196</v>
      </c>
    </row>
    <row r="270">
      <c r="A270" s="2" t="s">
        <v>10</v>
      </c>
      <c r="B270" s="1" t="s">
        <v>407</v>
      </c>
      <c r="C270" s="1">
        <v>2017.0</v>
      </c>
      <c r="D270" s="2" t="s">
        <v>5</v>
      </c>
      <c r="E270" s="2" t="s">
        <v>24</v>
      </c>
      <c r="F270" s="1">
        <v>48.3870760183121</v>
      </c>
    </row>
    <row r="271">
      <c r="A271" s="2" t="s">
        <v>11</v>
      </c>
      <c r="B271" s="1" t="s">
        <v>406</v>
      </c>
      <c r="C271" s="1">
        <v>2017.0</v>
      </c>
      <c r="D271" s="2" t="s">
        <v>5</v>
      </c>
      <c r="E271" s="2" t="s">
        <v>24</v>
      </c>
      <c r="F271" s="1">
        <v>49.9661016949153</v>
      </c>
    </row>
    <row r="272">
      <c r="A272" s="2" t="s">
        <v>12</v>
      </c>
      <c r="B272" s="1" t="s">
        <v>405</v>
      </c>
      <c r="C272" s="1">
        <v>2017.0</v>
      </c>
      <c r="D272" s="2" t="s">
        <v>5</v>
      </c>
      <c r="E272" s="2" t="s">
        <v>24</v>
      </c>
      <c r="F272" s="1">
        <v>49.2604280526075</v>
      </c>
    </row>
    <row r="273">
      <c r="A273" s="2" t="s">
        <v>8</v>
      </c>
      <c r="B273" s="1" t="s">
        <v>408</v>
      </c>
      <c r="C273" s="1">
        <v>2017.0</v>
      </c>
      <c r="D273" s="2" t="s">
        <v>5</v>
      </c>
      <c r="E273" s="2" t="s">
        <v>24</v>
      </c>
      <c r="F273" s="1">
        <v>49.014267686523</v>
      </c>
    </row>
    <row r="274">
      <c r="A274" s="2" t="s">
        <v>9</v>
      </c>
      <c r="B274" s="1" t="s">
        <v>409</v>
      </c>
      <c r="C274" s="1">
        <v>2017.0</v>
      </c>
      <c r="D274" s="2" t="s">
        <v>5</v>
      </c>
      <c r="E274" s="2" t="s">
        <v>24</v>
      </c>
      <c r="F274" s="1">
        <v>49.4896323215049</v>
      </c>
    </row>
    <row r="275">
      <c r="A275" s="2" t="s">
        <v>13</v>
      </c>
      <c r="B275" s="1" t="s">
        <v>410</v>
      </c>
      <c r="C275" s="1">
        <v>2017.0</v>
      </c>
      <c r="D275" s="2" t="s">
        <v>5</v>
      </c>
      <c r="E275" s="2" t="s">
        <v>24</v>
      </c>
      <c r="F275" s="1">
        <v>49.6626097035933</v>
      </c>
    </row>
    <row r="276">
      <c r="A276" s="2" t="s">
        <v>14</v>
      </c>
      <c r="B276" s="1" t="s">
        <v>412</v>
      </c>
      <c r="C276" s="1">
        <v>2017.0</v>
      </c>
      <c r="D276" s="2" t="s">
        <v>5</v>
      </c>
      <c r="E276" s="2" t="s">
        <v>24</v>
      </c>
      <c r="F276" s="1">
        <v>49.6066220134924</v>
      </c>
    </row>
    <row r="277">
      <c r="A277" s="2" t="s">
        <v>15</v>
      </c>
      <c r="B277" s="1" t="s">
        <v>411</v>
      </c>
      <c r="C277" s="1">
        <v>2017.0</v>
      </c>
      <c r="D277" s="2" t="s">
        <v>5</v>
      </c>
      <c r="E277" s="2" t="s">
        <v>24</v>
      </c>
      <c r="F277" s="1">
        <v>49.4965433963716</v>
      </c>
    </row>
    <row r="278">
      <c r="A278" s="2" t="s">
        <v>16</v>
      </c>
      <c r="B278" s="1" t="s">
        <v>413</v>
      </c>
      <c r="C278" s="1">
        <v>2017.0</v>
      </c>
      <c r="D278" s="2" t="s">
        <v>5</v>
      </c>
      <c r="E278" s="2" t="s">
        <v>24</v>
      </c>
      <c r="F278" s="1">
        <v>49.4406359813353</v>
      </c>
    </row>
    <row r="279">
      <c r="A279" s="2" t="s">
        <v>17</v>
      </c>
      <c r="B279" s="1" t="s">
        <v>414</v>
      </c>
      <c r="C279" s="1">
        <v>2017.0</v>
      </c>
      <c r="D279" s="2" t="s">
        <v>5</v>
      </c>
      <c r="E279" s="2" t="s">
        <v>24</v>
      </c>
      <c r="F279" s="1">
        <v>49.5626229225785</v>
      </c>
    </row>
    <row r="280">
      <c r="A280" s="2" t="s">
        <v>18</v>
      </c>
      <c r="B280" s="1" t="s">
        <v>415</v>
      </c>
      <c r="C280" s="1">
        <v>2017.0</v>
      </c>
      <c r="D280" s="2" t="s">
        <v>5</v>
      </c>
      <c r="E280" s="2" t="s">
        <v>24</v>
      </c>
      <c r="F280" s="1">
        <v>49.5221412166408</v>
      </c>
    </row>
    <row r="281">
      <c r="A281" s="2" t="s">
        <v>19</v>
      </c>
      <c r="B281" s="1" t="s">
        <v>416</v>
      </c>
      <c r="C281" s="1">
        <v>2017.0</v>
      </c>
      <c r="D281" s="2" t="s">
        <v>5</v>
      </c>
      <c r="E281" s="2" t="s">
        <v>24</v>
      </c>
      <c r="F281" s="1">
        <v>50.0663590975163</v>
      </c>
    </row>
    <row r="282">
      <c r="A282" s="2" t="s">
        <v>20</v>
      </c>
      <c r="B282" s="1" t="s">
        <v>417</v>
      </c>
      <c r="C282" s="1">
        <v>2017.0</v>
      </c>
      <c r="D282" s="2" t="s">
        <v>5</v>
      </c>
      <c r="E282" s="2" t="s">
        <v>24</v>
      </c>
      <c r="F282" s="1">
        <v>49.5688924772983</v>
      </c>
    </row>
    <row r="283">
      <c r="A283" s="2" t="s">
        <v>21</v>
      </c>
      <c r="B283" s="1" t="s">
        <v>419</v>
      </c>
      <c r="C283" s="1">
        <v>2017.0</v>
      </c>
      <c r="D283" s="2" t="s">
        <v>5</v>
      </c>
      <c r="E283" s="2" t="s">
        <v>24</v>
      </c>
      <c r="F283" s="1">
        <v>49.5459362517323</v>
      </c>
    </row>
    <row r="284">
      <c r="A284" s="2" t="s">
        <v>22</v>
      </c>
      <c r="B284" s="1" t="s">
        <v>420</v>
      </c>
      <c r="C284" s="1">
        <v>2017.0</v>
      </c>
      <c r="D284" s="2" t="s">
        <v>5</v>
      </c>
      <c r="E284" s="2" t="s">
        <v>24</v>
      </c>
      <c r="F284" s="1">
        <v>48.9369505581898</v>
      </c>
    </row>
    <row r="285">
      <c r="A285" s="2" t="s">
        <v>23</v>
      </c>
      <c r="B285" s="1" t="s">
        <v>421</v>
      </c>
      <c r="C285" s="1">
        <v>2017.0</v>
      </c>
      <c r="D285" s="2" t="s">
        <v>5</v>
      </c>
      <c r="E285" s="2" t="s">
        <v>24</v>
      </c>
      <c r="F285" s="1">
        <v>49.2505886011283</v>
      </c>
    </row>
    <row r="286">
      <c r="A286" s="2" t="s">
        <v>24</v>
      </c>
      <c r="B286" s="1" t="s">
        <v>422</v>
      </c>
      <c r="C286" s="1">
        <v>2017.0</v>
      </c>
      <c r="D286" s="2" t="s">
        <v>5</v>
      </c>
      <c r="E286" s="2" t="s">
        <v>24</v>
      </c>
      <c r="F286" s="1">
        <v>49.7889307687602</v>
      </c>
    </row>
    <row r="287">
      <c r="A287" s="2" t="s">
        <v>25</v>
      </c>
      <c r="B287" s="1" t="s">
        <v>423</v>
      </c>
      <c r="C287" s="1">
        <v>2017.0</v>
      </c>
      <c r="D287" s="2" t="s">
        <v>5</v>
      </c>
      <c r="E287" s="2" t="s">
        <v>24</v>
      </c>
      <c r="F287" s="1">
        <v>49.9940036663297</v>
      </c>
    </row>
    <row r="288">
      <c r="A288" s="2" t="s">
        <v>26</v>
      </c>
      <c r="B288" s="1" t="s">
        <v>424</v>
      </c>
      <c r="C288" s="1">
        <v>2017.0</v>
      </c>
      <c r="D288" s="2" t="s">
        <v>5</v>
      </c>
      <c r="E288" s="2" t="s">
        <v>24</v>
      </c>
      <c r="F288" s="1">
        <v>49.4129858973441</v>
      </c>
    </row>
    <row r="289">
      <c r="A289" s="2" t="s">
        <v>27</v>
      </c>
      <c r="B289" s="1" t="s">
        <v>426</v>
      </c>
      <c r="C289" s="1">
        <v>2017.0</v>
      </c>
      <c r="D289" s="2" t="s">
        <v>5</v>
      </c>
      <c r="E289" s="2" t="s">
        <v>24</v>
      </c>
      <c r="F289" s="1">
        <v>49.5742180380721</v>
      </c>
    </row>
    <row r="290">
      <c r="A290" s="2" t="s">
        <v>28</v>
      </c>
      <c r="B290" s="1" t="s">
        <v>425</v>
      </c>
      <c r="C290" s="1">
        <v>2017.0</v>
      </c>
      <c r="D290" s="2" t="s">
        <v>5</v>
      </c>
      <c r="E290" s="2" t="s">
        <v>24</v>
      </c>
      <c r="F290" s="1">
        <v>49.4710974083773</v>
      </c>
    </row>
    <row r="291">
      <c r="A291" s="2" t="s">
        <v>29</v>
      </c>
      <c r="B291" s="1" t="s">
        <v>427</v>
      </c>
      <c r="C291" s="1">
        <v>2017.0</v>
      </c>
      <c r="D291" s="2" t="s">
        <v>5</v>
      </c>
      <c r="E291" s="2" t="s">
        <v>24</v>
      </c>
      <c r="F291" s="1">
        <v>49.5104866736082</v>
      </c>
    </row>
    <row r="292">
      <c r="A292" s="2" t="s">
        <v>30</v>
      </c>
      <c r="B292" s="1" t="s">
        <v>428</v>
      </c>
      <c r="C292" s="1">
        <v>2017.0</v>
      </c>
      <c r="D292" s="2" t="s">
        <v>5</v>
      </c>
      <c r="E292" s="2" t="s">
        <v>24</v>
      </c>
      <c r="F292" s="1">
        <v>48.8085802958365</v>
      </c>
    </row>
    <row r="293">
      <c r="A293" s="2" t="s">
        <v>31</v>
      </c>
      <c r="B293" s="1" t="s">
        <v>429</v>
      </c>
      <c r="C293" s="1">
        <v>2017.0</v>
      </c>
      <c r="D293" s="2" t="s">
        <v>5</v>
      </c>
      <c r="E293" s="2" t="s">
        <v>24</v>
      </c>
      <c r="F293" s="1">
        <v>49.775151490598</v>
      </c>
    </row>
    <row r="294">
      <c r="A294" s="2" t="s">
        <v>32</v>
      </c>
      <c r="B294" s="1" t="s">
        <v>430</v>
      </c>
      <c r="C294" s="1">
        <v>2017.0</v>
      </c>
      <c r="D294" s="2" t="s">
        <v>5</v>
      </c>
      <c r="E294" s="2" t="s">
        <v>24</v>
      </c>
      <c r="F294" s="1">
        <v>49.0024658148397</v>
      </c>
    </row>
    <row r="295">
      <c r="A295" s="2" t="s">
        <v>33</v>
      </c>
      <c r="B295" s="1" t="s">
        <v>431</v>
      </c>
      <c r="C295" s="1">
        <v>2017.0</v>
      </c>
      <c r="D295" s="2" t="s">
        <v>5</v>
      </c>
      <c r="E295" s="2" t="s">
        <v>24</v>
      </c>
      <c r="F295" s="1">
        <v>49.0550996596281</v>
      </c>
    </row>
    <row r="296">
      <c r="A296" s="2" t="s">
        <v>34</v>
      </c>
      <c r="B296" s="1" t="s">
        <v>432</v>
      </c>
      <c r="C296" s="1">
        <v>2017.0</v>
      </c>
      <c r="D296" s="2" t="s">
        <v>5</v>
      </c>
      <c r="E296" s="2" t="s">
        <v>24</v>
      </c>
      <c r="F296" s="1">
        <v>49.2991248138868</v>
      </c>
    </row>
    <row r="297">
      <c r="A297" s="2" t="s">
        <v>35</v>
      </c>
      <c r="B297" s="1" t="s">
        <v>433</v>
      </c>
      <c r="C297" s="1">
        <v>2017.0</v>
      </c>
      <c r="D297" s="2" t="s">
        <v>5</v>
      </c>
      <c r="E297" s="2" t="s">
        <v>24</v>
      </c>
      <c r="F297" s="1">
        <v>49.5363697238648</v>
      </c>
    </row>
    <row r="298">
      <c r="A298" s="2" t="s">
        <v>3</v>
      </c>
      <c r="B298" s="1" t="s">
        <v>418</v>
      </c>
      <c r="C298" s="1">
        <v>2017.0</v>
      </c>
      <c r="D298" s="2" t="s">
        <v>5</v>
      </c>
      <c r="E298" s="2" t="s">
        <v>24</v>
      </c>
      <c r="F298" s="1">
        <v>49.4064267017489</v>
      </c>
    </row>
    <row r="299">
      <c r="A299" s="2" t="s">
        <v>4</v>
      </c>
      <c r="B299" s="1" t="s">
        <v>401</v>
      </c>
      <c r="C299" s="1">
        <v>2018.0</v>
      </c>
      <c r="D299" s="2" t="s">
        <v>5</v>
      </c>
      <c r="E299" s="2" t="s">
        <v>24</v>
      </c>
      <c r="F299" s="1">
        <v>49.6013239055213</v>
      </c>
    </row>
    <row r="300">
      <c r="A300" s="2" t="s">
        <v>5</v>
      </c>
      <c r="B300" s="1" t="s">
        <v>402</v>
      </c>
      <c r="C300" s="1">
        <v>2018.0</v>
      </c>
      <c r="D300" s="2" t="s">
        <v>5</v>
      </c>
      <c r="E300" s="2" t="s">
        <v>24</v>
      </c>
      <c r="F300" s="1">
        <v>49.4260819945571</v>
      </c>
    </row>
    <row r="301">
      <c r="A301" s="2" t="s">
        <v>6</v>
      </c>
      <c r="B301" s="1" t="s">
        <v>403</v>
      </c>
      <c r="C301" s="1">
        <v>2018.0</v>
      </c>
      <c r="D301" s="2" t="s">
        <v>5</v>
      </c>
      <c r="E301" s="2" t="s">
        <v>24</v>
      </c>
      <c r="F301" s="1">
        <v>49.0159933534116</v>
      </c>
    </row>
    <row r="302">
      <c r="A302" s="2" t="s">
        <v>7</v>
      </c>
      <c r="B302" s="1" t="s">
        <v>404</v>
      </c>
      <c r="C302" s="1">
        <v>2018.0</v>
      </c>
      <c r="D302" s="2" t="s">
        <v>5</v>
      </c>
      <c r="E302" s="2" t="s">
        <v>24</v>
      </c>
      <c r="F302" s="1">
        <v>48.3761287616188</v>
      </c>
    </row>
    <row r="303">
      <c r="A303" s="2" t="s">
        <v>10</v>
      </c>
      <c r="B303" s="1" t="s">
        <v>407</v>
      </c>
      <c r="C303" s="1">
        <v>2018.0</v>
      </c>
      <c r="D303" s="2" t="s">
        <v>5</v>
      </c>
      <c r="E303" s="2" t="s">
        <v>24</v>
      </c>
      <c r="F303" s="1">
        <v>48.5025800798364</v>
      </c>
    </row>
    <row r="304">
      <c r="A304" s="2" t="s">
        <v>11</v>
      </c>
      <c r="B304" s="1" t="s">
        <v>406</v>
      </c>
      <c r="C304" s="1">
        <v>2018.0</v>
      </c>
      <c r="D304" s="2" t="s">
        <v>5</v>
      </c>
      <c r="E304" s="2" t="s">
        <v>24</v>
      </c>
      <c r="F304" s="1">
        <v>49.9337804477501</v>
      </c>
    </row>
    <row r="305">
      <c r="A305" s="2" t="s">
        <v>12</v>
      </c>
      <c r="B305" s="1" t="s">
        <v>405</v>
      </c>
      <c r="C305" s="1">
        <v>2018.0</v>
      </c>
      <c r="D305" s="2" t="s">
        <v>5</v>
      </c>
      <c r="E305" s="2" t="s">
        <v>24</v>
      </c>
      <c r="F305" s="1">
        <v>49.1837381845006</v>
      </c>
    </row>
    <row r="306">
      <c r="A306" s="2" t="s">
        <v>8</v>
      </c>
      <c r="B306" s="1" t="s">
        <v>408</v>
      </c>
      <c r="C306" s="1">
        <v>2018.0</v>
      </c>
      <c r="D306" s="2" t="s">
        <v>5</v>
      </c>
      <c r="E306" s="2" t="s">
        <v>24</v>
      </c>
      <c r="F306" s="1">
        <v>49.4934557860191</v>
      </c>
    </row>
    <row r="307">
      <c r="A307" s="2" t="s">
        <v>9</v>
      </c>
      <c r="B307" s="1" t="s">
        <v>409</v>
      </c>
      <c r="C307" s="1">
        <v>2018.0</v>
      </c>
      <c r="D307" s="2" t="s">
        <v>5</v>
      </c>
      <c r="E307" s="2" t="s">
        <v>24</v>
      </c>
      <c r="F307" s="1">
        <v>49.4983846284645</v>
      </c>
    </row>
    <row r="308">
      <c r="A308" s="2" t="s">
        <v>13</v>
      </c>
      <c r="B308" s="1" t="s">
        <v>410</v>
      </c>
      <c r="C308" s="1">
        <v>2018.0</v>
      </c>
      <c r="D308" s="2" t="s">
        <v>5</v>
      </c>
      <c r="E308" s="2" t="s">
        <v>24</v>
      </c>
      <c r="F308" s="1">
        <v>49.5934789424182</v>
      </c>
    </row>
    <row r="309">
      <c r="A309" s="2" t="s">
        <v>14</v>
      </c>
      <c r="B309" s="1" t="s">
        <v>412</v>
      </c>
      <c r="C309" s="1">
        <v>2018.0</v>
      </c>
      <c r="D309" s="2" t="s">
        <v>5</v>
      </c>
      <c r="E309" s="2" t="s">
        <v>24</v>
      </c>
      <c r="F309" s="1">
        <v>49.4298696314271</v>
      </c>
    </row>
    <row r="310">
      <c r="A310" s="2" t="s">
        <v>15</v>
      </c>
      <c r="B310" s="1" t="s">
        <v>411</v>
      </c>
      <c r="C310" s="1">
        <v>2018.0</v>
      </c>
      <c r="D310" s="2" t="s">
        <v>5</v>
      </c>
      <c r="E310" s="2" t="s">
        <v>24</v>
      </c>
      <c r="F310" s="1">
        <v>49.5851971740782</v>
      </c>
    </row>
    <row r="311">
      <c r="A311" s="2" t="s">
        <v>16</v>
      </c>
      <c r="B311" s="1" t="s">
        <v>413</v>
      </c>
      <c r="C311" s="1">
        <v>2018.0</v>
      </c>
      <c r="D311" s="2" t="s">
        <v>5</v>
      </c>
      <c r="E311" s="2" t="s">
        <v>24</v>
      </c>
      <c r="F311" s="1">
        <v>49.5698239925892</v>
      </c>
    </row>
    <row r="312">
      <c r="A312" s="2" t="s">
        <v>17</v>
      </c>
      <c r="B312" s="1" t="s">
        <v>414</v>
      </c>
      <c r="C312" s="1">
        <v>2018.0</v>
      </c>
      <c r="D312" s="2" t="s">
        <v>5</v>
      </c>
      <c r="E312" s="2" t="s">
        <v>24</v>
      </c>
      <c r="F312" s="1">
        <v>49.6404294670093</v>
      </c>
    </row>
    <row r="313">
      <c r="A313" s="2" t="s">
        <v>18</v>
      </c>
      <c r="B313" s="1" t="s">
        <v>415</v>
      </c>
      <c r="C313" s="1">
        <v>2018.0</v>
      </c>
      <c r="D313" s="2" t="s">
        <v>5</v>
      </c>
      <c r="E313" s="2" t="s">
        <v>24</v>
      </c>
      <c r="F313" s="1">
        <v>49.6739002070015</v>
      </c>
    </row>
    <row r="314">
      <c r="A314" s="2" t="s">
        <v>19</v>
      </c>
      <c r="B314" s="1" t="s">
        <v>416</v>
      </c>
      <c r="C314" s="1">
        <v>2018.0</v>
      </c>
      <c r="D314" s="2" t="s">
        <v>5</v>
      </c>
      <c r="E314" s="2" t="s">
        <v>24</v>
      </c>
      <c r="F314" s="1">
        <v>50.1806401275506</v>
      </c>
    </row>
    <row r="315">
      <c r="A315" s="2" t="s">
        <v>20</v>
      </c>
      <c r="B315" s="1" t="s">
        <v>417</v>
      </c>
      <c r="C315" s="1">
        <v>2018.0</v>
      </c>
      <c r="D315" s="2" t="s">
        <v>5</v>
      </c>
      <c r="E315" s="2" t="s">
        <v>24</v>
      </c>
      <c r="F315" s="1">
        <v>49.6792172901881</v>
      </c>
    </row>
    <row r="316">
      <c r="A316" s="2" t="s">
        <v>21</v>
      </c>
      <c r="B316" s="1" t="s">
        <v>419</v>
      </c>
      <c r="C316" s="1">
        <v>2018.0</v>
      </c>
      <c r="D316" s="2" t="s">
        <v>5</v>
      </c>
      <c r="E316" s="2" t="s">
        <v>24</v>
      </c>
      <c r="F316" s="1">
        <v>49.4824821419894</v>
      </c>
    </row>
    <row r="317">
      <c r="A317" s="2" t="s">
        <v>22</v>
      </c>
      <c r="B317" s="1" t="s">
        <v>420</v>
      </c>
      <c r="C317" s="1">
        <v>2018.0</v>
      </c>
      <c r="D317" s="2" t="s">
        <v>5</v>
      </c>
      <c r="E317" s="2" t="s">
        <v>24</v>
      </c>
      <c r="F317" s="1">
        <v>49.1691119172878</v>
      </c>
    </row>
    <row r="318">
      <c r="A318" s="2" t="s">
        <v>23</v>
      </c>
      <c r="B318" s="1" t="s">
        <v>421</v>
      </c>
      <c r="C318" s="1">
        <v>2018.0</v>
      </c>
      <c r="D318" s="2" t="s">
        <v>5</v>
      </c>
      <c r="E318" s="2" t="s">
        <v>24</v>
      </c>
      <c r="F318" s="1">
        <v>49.2810759656521</v>
      </c>
    </row>
    <row r="319">
      <c r="A319" s="2" t="s">
        <v>24</v>
      </c>
      <c r="B319" s="1" t="s">
        <v>422</v>
      </c>
      <c r="C319" s="1">
        <v>2018.0</v>
      </c>
      <c r="D319" s="2" t="s">
        <v>5</v>
      </c>
      <c r="E319" s="2" t="s">
        <v>24</v>
      </c>
      <c r="F319" s="1">
        <v>49.6721966154717</v>
      </c>
    </row>
    <row r="320">
      <c r="A320" s="2" t="s">
        <v>25</v>
      </c>
      <c r="B320" s="1" t="s">
        <v>423</v>
      </c>
      <c r="C320" s="1">
        <v>2018.0</v>
      </c>
      <c r="D320" s="2" t="s">
        <v>5</v>
      </c>
      <c r="E320" s="2" t="s">
        <v>24</v>
      </c>
      <c r="F320" s="1">
        <v>50.1502632818186</v>
      </c>
    </row>
    <row r="321">
      <c r="A321" s="2" t="s">
        <v>26</v>
      </c>
      <c r="B321" s="1" t="s">
        <v>424</v>
      </c>
      <c r="C321" s="1">
        <v>2018.0</v>
      </c>
      <c r="D321" s="2" t="s">
        <v>5</v>
      </c>
      <c r="E321" s="2" t="s">
        <v>24</v>
      </c>
      <c r="F321" s="1">
        <v>49.4024231477463</v>
      </c>
    </row>
    <row r="322">
      <c r="A322" s="2" t="s">
        <v>27</v>
      </c>
      <c r="B322" s="1" t="s">
        <v>426</v>
      </c>
      <c r="C322" s="1">
        <v>2018.0</v>
      </c>
      <c r="D322" s="2" t="s">
        <v>5</v>
      </c>
      <c r="E322" s="2" t="s">
        <v>24</v>
      </c>
      <c r="F322" s="1">
        <v>49.6411832202104</v>
      </c>
    </row>
    <row r="323">
      <c r="A323" s="2" t="s">
        <v>28</v>
      </c>
      <c r="B323" s="1" t="s">
        <v>425</v>
      </c>
      <c r="C323" s="1">
        <v>2018.0</v>
      </c>
      <c r="D323" s="2" t="s">
        <v>5</v>
      </c>
      <c r="E323" s="2" t="s">
        <v>24</v>
      </c>
      <c r="F323" s="1">
        <v>49.3799287095919</v>
      </c>
    </row>
    <row r="324">
      <c r="A324" s="2" t="s">
        <v>29</v>
      </c>
      <c r="B324" s="1" t="s">
        <v>427</v>
      </c>
      <c r="C324" s="1">
        <v>2018.0</v>
      </c>
      <c r="D324" s="2" t="s">
        <v>5</v>
      </c>
      <c r="E324" s="2" t="s">
        <v>24</v>
      </c>
      <c r="F324" s="1">
        <v>49.1736798204271</v>
      </c>
    </row>
    <row r="325">
      <c r="A325" s="2" t="s">
        <v>30</v>
      </c>
      <c r="B325" s="1" t="s">
        <v>428</v>
      </c>
      <c r="C325" s="1">
        <v>2018.0</v>
      </c>
      <c r="D325" s="2" t="s">
        <v>5</v>
      </c>
      <c r="E325" s="2" t="s">
        <v>24</v>
      </c>
      <c r="F325" s="1">
        <v>48.6972558276778</v>
      </c>
    </row>
    <row r="326">
      <c r="A326" s="2" t="s">
        <v>31</v>
      </c>
      <c r="B326" s="1" t="s">
        <v>429</v>
      </c>
      <c r="C326" s="1">
        <v>2018.0</v>
      </c>
      <c r="D326" s="2" t="s">
        <v>5</v>
      </c>
      <c r="E326" s="2" t="s">
        <v>24</v>
      </c>
      <c r="F326" s="1">
        <v>49.7472698184516</v>
      </c>
    </row>
    <row r="327">
      <c r="A327" s="2" t="s">
        <v>32</v>
      </c>
      <c r="B327" s="1" t="s">
        <v>430</v>
      </c>
      <c r="C327" s="1">
        <v>2018.0</v>
      </c>
      <c r="D327" s="2" t="s">
        <v>5</v>
      </c>
      <c r="E327" s="2" t="s">
        <v>24</v>
      </c>
      <c r="F327" s="1">
        <v>49.1815505920273</v>
      </c>
    </row>
    <row r="328">
      <c r="A328" s="2" t="s">
        <v>33</v>
      </c>
      <c r="B328" s="1" t="s">
        <v>431</v>
      </c>
      <c r="C328" s="1">
        <v>2018.0</v>
      </c>
      <c r="D328" s="2" t="s">
        <v>5</v>
      </c>
      <c r="E328" s="2" t="s">
        <v>24</v>
      </c>
      <c r="F328" s="1">
        <v>49.1173437053422</v>
      </c>
    </row>
    <row r="329">
      <c r="A329" s="2" t="s">
        <v>34</v>
      </c>
      <c r="B329" s="1" t="s">
        <v>432</v>
      </c>
      <c r="C329" s="1">
        <v>2018.0</v>
      </c>
      <c r="D329" s="2" t="s">
        <v>5</v>
      </c>
      <c r="E329" s="2" t="s">
        <v>24</v>
      </c>
      <c r="F329" s="1">
        <v>49.3256385789783</v>
      </c>
    </row>
    <row r="330">
      <c r="A330" s="2" t="s">
        <v>35</v>
      </c>
      <c r="B330" s="1" t="s">
        <v>433</v>
      </c>
      <c r="C330" s="1">
        <v>2018.0</v>
      </c>
      <c r="D330" s="2" t="s">
        <v>5</v>
      </c>
      <c r="E330" s="2" t="s">
        <v>24</v>
      </c>
      <c r="F330" s="1">
        <v>49.5731044478667</v>
      </c>
    </row>
    <row r="331">
      <c r="A331" s="2" t="s">
        <v>3</v>
      </c>
      <c r="B331" s="1" t="s">
        <v>418</v>
      </c>
      <c r="C331" s="1">
        <v>2018.0</v>
      </c>
      <c r="D331" s="2" t="s">
        <v>5</v>
      </c>
      <c r="E331" s="2" t="s">
        <v>24</v>
      </c>
      <c r="F331" s="1">
        <v>49.4465373868792</v>
      </c>
    </row>
    <row r="332">
      <c r="A332" s="2" t="s">
        <v>4</v>
      </c>
      <c r="B332" s="1" t="s">
        <v>401</v>
      </c>
      <c r="C332" s="1">
        <v>2019.0</v>
      </c>
      <c r="D332" s="2" t="s">
        <v>5</v>
      </c>
      <c r="E332" s="2" t="s">
        <v>24</v>
      </c>
      <c r="F332" s="1">
        <v>49.6315131077994</v>
      </c>
    </row>
    <row r="333">
      <c r="A333" s="2" t="s">
        <v>5</v>
      </c>
      <c r="B333" s="1" t="s">
        <v>402</v>
      </c>
      <c r="C333" s="1">
        <v>2019.0</v>
      </c>
      <c r="D333" s="2" t="s">
        <v>5</v>
      </c>
      <c r="E333" s="2" t="s">
        <v>24</v>
      </c>
      <c r="F333" s="1">
        <v>49.5883625011517</v>
      </c>
    </row>
    <row r="334">
      <c r="A334" s="2" t="s">
        <v>6</v>
      </c>
      <c r="B334" s="1" t="s">
        <v>403</v>
      </c>
      <c r="C334" s="1">
        <v>2019.0</v>
      </c>
      <c r="D334" s="2" t="s">
        <v>5</v>
      </c>
      <c r="E334" s="2" t="s">
        <v>24</v>
      </c>
      <c r="F334" s="1">
        <v>49.141647322909</v>
      </c>
    </row>
    <row r="335">
      <c r="A335" s="2" t="s">
        <v>7</v>
      </c>
      <c r="B335" s="1" t="s">
        <v>404</v>
      </c>
      <c r="C335" s="1">
        <v>2019.0</v>
      </c>
      <c r="D335" s="2" t="s">
        <v>5</v>
      </c>
      <c r="E335" s="2" t="s">
        <v>24</v>
      </c>
      <c r="F335" s="1">
        <v>48.8912828799713</v>
      </c>
    </row>
    <row r="336">
      <c r="A336" s="2" t="s">
        <v>10</v>
      </c>
      <c r="B336" s="1" t="s">
        <v>407</v>
      </c>
      <c r="C336" s="1">
        <v>2019.0</v>
      </c>
      <c r="D336" s="2" t="s">
        <v>5</v>
      </c>
      <c r="E336" s="2" t="s">
        <v>24</v>
      </c>
      <c r="F336" s="1">
        <v>48.4800584858873</v>
      </c>
    </row>
    <row r="337">
      <c r="A337" s="2" t="s">
        <v>11</v>
      </c>
      <c r="B337" s="1" t="s">
        <v>406</v>
      </c>
      <c r="C337" s="1">
        <v>2019.0</v>
      </c>
      <c r="D337" s="2" t="s">
        <v>5</v>
      </c>
      <c r="E337" s="2" t="s">
        <v>24</v>
      </c>
      <c r="F337" s="1">
        <v>49.9992109208554</v>
      </c>
    </row>
    <row r="338">
      <c r="A338" s="2" t="s">
        <v>12</v>
      </c>
      <c r="B338" s="1" t="s">
        <v>405</v>
      </c>
      <c r="C338" s="1">
        <v>2019.0</v>
      </c>
      <c r="D338" s="2" t="s">
        <v>5</v>
      </c>
      <c r="E338" s="2" t="s">
        <v>24</v>
      </c>
      <c r="F338" s="1">
        <v>49.3415013266121</v>
      </c>
    </row>
    <row r="339">
      <c r="A339" s="2" t="s">
        <v>8</v>
      </c>
      <c r="B339" s="1" t="s">
        <v>408</v>
      </c>
      <c r="C339" s="1">
        <v>2019.0</v>
      </c>
      <c r="D339" s="2" t="s">
        <v>5</v>
      </c>
      <c r="E339" s="2" t="s">
        <v>24</v>
      </c>
      <c r="F339" s="1">
        <v>49.6277770938753</v>
      </c>
    </row>
    <row r="340">
      <c r="A340" s="2" t="s">
        <v>9</v>
      </c>
      <c r="B340" s="1" t="s">
        <v>409</v>
      </c>
      <c r="C340" s="1">
        <v>2019.0</v>
      </c>
      <c r="D340" s="2" t="s">
        <v>5</v>
      </c>
      <c r="E340" s="2" t="s">
        <v>24</v>
      </c>
      <c r="F340" s="1">
        <v>49.2416843798472</v>
      </c>
    </row>
    <row r="341">
      <c r="A341" s="2" t="s">
        <v>13</v>
      </c>
      <c r="B341" s="1" t="s">
        <v>410</v>
      </c>
      <c r="C341" s="1">
        <v>2019.0</v>
      </c>
      <c r="D341" s="2" t="s">
        <v>5</v>
      </c>
      <c r="E341" s="2" t="s">
        <v>24</v>
      </c>
      <c r="F341" s="1">
        <v>49.7016260590433</v>
      </c>
    </row>
    <row r="342">
      <c r="A342" s="2" t="s">
        <v>14</v>
      </c>
      <c r="B342" s="1" t="s">
        <v>412</v>
      </c>
      <c r="C342" s="1">
        <v>2019.0</v>
      </c>
      <c r="D342" s="2" t="s">
        <v>5</v>
      </c>
      <c r="E342" s="2" t="s">
        <v>24</v>
      </c>
      <c r="F342" s="1">
        <v>49.6922240760402</v>
      </c>
    </row>
    <row r="343">
      <c r="A343" s="2" t="s">
        <v>15</v>
      </c>
      <c r="B343" s="1" t="s">
        <v>411</v>
      </c>
      <c r="C343" s="1">
        <v>2019.0</v>
      </c>
      <c r="D343" s="2" t="s">
        <v>5</v>
      </c>
      <c r="E343" s="2" t="s">
        <v>24</v>
      </c>
      <c r="F343" s="1">
        <v>49.6768940604162</v>
      </c>
    </row>
    <row r="344">
      <c r="A344" s="2" t="s">
        <v>16</v>
      </c>
      <c r="B344" s="1" t="s">
        <v>413</v>
      </c>
      <c r="C344" s="1">
        <v>2019.0</v>
      </c>
      <c r="D344" s="2" t="s">
        <v>5</v>
      </c>
      <c r="E344" s="2" t="s">
        <v>24</v>
      </c>
      <c r="F344" s="1">
        <v>49.5956857634849</v>
      </c>
    </row>
    <row r="345">
      <c r="A345" s="2" t="s">
        <v>17</v>
      </c>
      <c r="B345" s="1" t="s">
        <v>414</v>
      </c>
      <c r="C345" s="1">
        <v>2019.0</v>
      </c>
      <c r="D345" s="2" t="s">
        <v>5</v>
      </c>
      <c r="E345" s="2" t="s">
        <v>24</v>
      </c>
      <c r="F345" s="1">
        <v>49.5573980516812</v>
      </c>
    </row>
    <row r="346">
      <c r="A346" s="2" t="s">
        <v>18</v>
      </c>
      <c r="B346" s="1" t="s">
        <v>415</v>
      </c>
      <c r="C346" s="1">
        <v>2019.0</v>
      </c>
      <c r="D346" s="2" t="s">
        <v>5</v>
      </c>
      <c r="E346" s="2" t="s">
        <v>24</v>
      </c>
      <c r="F346" s="1">
        <v>49.8430858548541</v>
      </c>
    </row>
    <row r="347">
      <c r="A347" s="2" t="s">
        <v>19</v>
      </c>
      <c r="B347" s="1" t="s">
        <v>416</v>
      </c>
      <c r="C347" s="1">
        <v>2019.0</v>
      </c>
      <c r="D347" s="2" t="s">
        <v>5</v>
      </c>
      <c r="E347" s="2" t="s">
        <v>24</v>
      </c>
      <c r="F347" s="1">
        <v>50.3005350183844</v>
      </c>
    </row>
    <row r="348">
      <c r="A348" s="2" t="s">
        <v>20</v>
      </c>
      <c r="B348" s="1" t="s">
        <v>417</v>
      </c>
      <c r="C348" s="1">
        <v>2019.0</v>
      </c>
      <c r="D348" s="2" t="s">
        <v>5</v>
      </c>
      <c r="E348" s="2" t="s">
        <v>24</v>
      </c>
      <c r="F348" s="1">
        <v>49.5085718956252</v>
      </c>
    </row>
    <row r="349">
      <c r="A349" s="2" t="s">
        <v>21</v>
      </c>
      <c r="B349" s="1" t="s">
        <v>419</v>
      </c>
      <c r="C349" s="1">
        <v>2019.0</v>
      </c>
      <c r="D349" s="2" t="s">
        <v>5</v>
      </c>
      <c r="E349" s="2" t="s">
        <v>24</v>
      </c>
      <c r="F349" s="1">
        <v>49.2480663423969</v>
      </c>
    </row>
    <row r="350">
      <c r="A350" s="2" t="s">
        <v>22</v>
      </c>
      <c r="B350" s="1" t="s">
        <v>420</v>
      </c>
      <c r="C350" s="1">
        <v>2019.0</v>
      </c>
      <c r="D350" s="2" t="s">
        <v>5</v>
      </c>
      <c r="E350" s="2" t="s">
        <v>24</v>
      </c>
      <c r="F350" s="1">
        <v>49.1282632619185</v>
      </c>
    </row>
    <row r="351">
      <c r="A351" s="2" t="s">
        <v>23</v>
      </c>
      <c r="B351" s="1" t="s">
        <v>421</v>
      </c>
      <c r="C351" s="1">
        <v>2019.0</v>
      </c>
      <c r="D351" s="2" t="s">
        <v>5</v>
      </c>
      <c r="E351" s="2" t="s">
        <v>24</v>
      </c>
      <c r="F351" s="1">
        <v>49.2569078225181</v>
      </c>
    </row>
    <row r="352">
      <c r="A352" s="2" t="s">
        <v>24</v>
      </c>
      <c r="B352" s="1" t="s">
        <v>422</v>
      </c>
      <c r="C352" s="1">
        <v>2019.0</v>
      </c>
      <c r="D352" s="2" t="s">
        <v>5</v>
      </c>
      <c r="E352" s="2" t="s">
        <v>24</v>
      </c>
      <c r="F352" s="1">
        <v>49.7834635587095</v>
      </c>
    </row>
    <row r="353">
      <c r="A353" s="2" t="s">
        <v>25</v>
      </c>
      <c r="B353" s="1" t="s">
        <v>423</v>
      </c>
      <c r="C353" s="1">
        <v>2019.0</v>
      </c>
      <c r="D353" s="2" t="s">
        <v>5</v>
      </c>
      <c r="E353" s="2" t="s">
        <v>24</v>
      </c>
      <c r="F353" s="1">
        <v>50.1237800323926</v>
      </c>
    </row>
    <row r="354">
      <c r="A354" s="2" t="s">
        <v>26</v>
      </c>
      <c r="B354" s="1" t="s">
        <v>424</v>
      </c>
      <c r="C354" s="1">
        <v>2019.0</v>
      </c>
      <c r="D354" s="2" t="s">
        <v>5</v>
      </c>
      <c r="E354" s="2" t="s">
        <v>24</v>
      </c>
      <c r="F354" s="1">
        <v>49.4917823794921</v>
      </c>
    </row>
    <row r="355">
      <c r="A355" s="2" t="s">
        <v>27</v>
      </c>
      <c r="B355" s="1" t="s">
        <v>426</v>
      </c>
      <c r="C355" s="1">
        <v>2019.0</v>
      </c>
      <c r="D355" s="2" t="s">
        <v>5</v>
      </c>
      <c r="E355" s="2" t="s">
        <v>24</v>
      </c>
      <c r="F355" s="1">
        <v>49.7006985921502</v>
      </c>
    </row>
    <row r="356">
      <c r="A356" s="2" t="s">
        <v>28</v>
      </c>
      <c r="B356" s="1" t="s">
        <v>425</v>
      </c>
      <c r="C356" s="1">
        <v>2019.0</v>
      </c>
      <c r="D356" s="2" t="s">
        <v>5</v>
      </c>
      <c r="E356" s="2" t="s">
        <v>24</v>
      </c>
      <c r="F356" s="1">
        <v>49.3783453176879</v>
      </c>
    </row>
    <row r="357">
      <c r="A357" s="2" t="s">
        <v>29</v>
      </c>
      <c r="B357" s="1" t="s">
        <v>427</v>
      </c>
      <c r="C357" s="1">
        <v>2019.0</v>
      </c>
      <c r="D357" s="2" t="s">
        <v>5</v>
      </c>
      <c r="E357" s="2" t="s">
        <v>24</v>
      </c>
      <c r="F357" s="1">
        <v>49.3661316974291</v>
      </c>
    </row>
    <row r="358">
      <c r="A358" s="2" t="s">
        <v>30</v>
      </c>
      <c r="B358" s="1" t="s">
        <v>428</v>
      </c>
      <c r="C358" s="1">
        <v>2019.0</v>
      </c>
      <c r="D358" s="2" t="s">
        <v>5</v>
      </c>
      <c r="E358" s="2" t="s">
        <v>24</v>
      </c>
      <c r="F358" s="1">
        <v>48.6292084892033</v>
      </c>
    </row>
    <row r="359">
      <c r="A359" s="2" t="s">
        <v>31</v>
      </c>
      <c r="B359" s="1" t="s">
        <v>429</v>
      </c>
      <c r="C359" s="1">
        <v>2019.0</v>
      </c>
      <c r="D359" s="2" t="s">
        <v>5</v>
      </c>
      <c r="E359" s="2" t="s">
        <v>24</v>
      </c>
      <c r="F359" s="1">
        <v>49.6309022707098</v>
      </c>
    </row>
    <row r="360">
      <c r="A360" s="2" t="s">
        <v>32</v>
      </c>
      <c r="B360" s="1" t="s">
        <v>430</v>
      </c>
      <c r="C360" s="1">
        <v>2019.0</v>
      </c>
      <c r="D360" s="2" t="s">
        <v>5</v>
      </c>
      <c r="E360" s="2" t="s">
        <v>24</v>
      </c>
      <c r="F360" s="1">
        <v>49.2808753158772</v>
      </c>
    </row>
    <row r="361">
      <c r="A361" s="2" t="s">
        <v>33</v>
      </c>
      <c r="B361" s="1" t="s">
        <v>431</v>
      </c>
      <c r="C361" s="1">
        <v>2019.0</v>
      </c>
      <c r="D361" s="2" t="s">
        <v>5</v>
      </c>
      <c r="E361" s="2" t="s">
        <v>24</v>
      </c>
      <c r="F361" s="1">
        <v>49.3301639952202</v>
      </c>
    </row>
    <row r="362">
      <c r="A362" s="2" t="s">
        <v>34</v>
      </c>
      <c r="B362" s="1" t="s">
        <v>432</v>
      </c>
      <c r="C362" s="1">
        <v>2019.0</v>
      </c>
      <c r="D362" s="2" t="s">
        <v>5</v>
      </c>
      <c r="E362" s="2" t="s">
        <v>24</v>
      </c>
      <c r="F362" s="1">
        <v>49.5292251463344</v>
      </c>
    </row>
    <row r="363">
      <c r="A363" s="2" t="s">
        <v>35</v>
      </c>
      <c r="B363" s="1" t="s">
        <v>433</v>
      </c>
      <c r="C363" s="1">
        <v>2019.0</v>
      </c>
      <c r="D363" s="2" t="s">
        <v>5</v>
      </c>
      <c r="E363" s="2" t="s">
        <v>24</v>
      </c>
      <c r="F363" s="1">
        <v>49.6261756463928</v>
      </c>
    </row>
    <row r="364">
      <c r="A364" s="2" t="s">
        <v>3</v>
      </c>
      <c r="B364" s="1" t="s">
        <v>418</v>
      </c>
      <c r="C364" s="1">
        <v>2019.0</v>
      </c>
      <c r="D364" s="2" t="s">
        <v>5</v>
      </c>
      <c r="E364" s="2" t="s">
        <v>24</v>
      </c>
      <c r="F364" s="1">
        <v>49.5289412173079</v>
      </c>
    </row>
    <row r="365">
      <c r="A365" s="2" t="s">
        <v>4</v>
      </c>
      <c r="B365" s="1" t="s">
        <v>401</v>
      </c>
      <c r="C365" s="1">
        <v>2020.0</v>
      </c>
      <c r="D365" s="2" t="s">
        <v>5</v>
      </c>
      <c r="E365" s="2" t="s">
        <v>24</v>
      </c>
      <c r="F365" s="1">
        <v>49.4154670237697</v>
      </c>
    </row>
    <row r="366">
      <c r="A366" s="2" t="s">
        <v>5</v>
      </c>
      <c r="B366" s="1" t="s">
        <v>402</v>
      </c>
      <c r="C366" s="1">
        <v>2020.0</v>
      </c>
      <c r="D366" s="2" t="s">
        <v>5</v>
      </c>
      <c r="E366" s="2" t="s">
        <v>24</v>
      </c>
      <c r="F366" s="1">
        <v>49.6351502385763</v>
      </c>
    </row>
    <row r="367">
      <c r="A367" s="2" t="s">
        <v>6</v>
      </c>
      <c r="B367" s="1" t="s">
        <v>403</v>
      </c>
      <c r="C367" s="1">
        <v>2020.0</v>
      </c>
      <c r="D367" s="2" t="s">
        <v>5</v>
      </c>
      <c r="E367" s="2" t="s">
        <v>24</v>
      </c>
      <c r="F367" s="1">
        <v>49.6035263987392</v>
      </c>
    </row>
    <row r="368">
      <c r="A368" s="2" t="s">
        <v>7</v>
      </c>
      <c r="B368" s="1" t="s">
        <v>404</v>
      </c>
      <c r="C368" s="1">
        <v>2020.0</v>
      </c>
      <c r="D368" s="2" t="s">
        <v>5</v>
      </c>
      <c r="E368" s="2" t="s">
        <v>24</v>
      </c>
      <c r="F368" s="1">
        <v>48.7121742172468</v>
      </c>
    </row>
    <row r="369">
      <c r="A369" s="2" t="s">
        <v>10</v>
      </c>
      <c r="B369" s="1" t="s">
        <v>407</v>
      </c>
      <c r="C369" s="1">
        <v>2020.0</v>
      </c>
      <c r="D369" s="2" t="s">
        <v>5</v>
      </c>
      <c r="E369" s="2" t="s">
        <v>24</v>
      </c>
      <c r="F369" s="1">
        <v>48.5186752369246</v>
      </c>
    </row>
    <row r="370">
      <c r="A370" s="2" t="s">
        <v>11</v>
      </c>
      <c r="B370" s="1" t="s">
        <v>406</v>
      </c>
      <c r="C370" s="1">
        <v>2020.0</v>
      </c>
      <c r="D370" s="2" t="s">
        <v>5</v>
      </c>
      <c r="E370" s="2" t="s">
        <v>24</v>
      </c>
      <c r="F370" s="1">
        <v>49.9301005717147</v>
      </c>
    </row>
    <row r="371">
      <c r="A371" s="2" t="s">
        <v>12</v>
      </c>
      <c r="B371" s="1" t="s">
        <v>405</v>
      </c>
      <c r="C371" s="1">
        <v>2020.0</v>
      </c>
      <c r="D371" s="2" t="s">
        <v>5</v>
      </c>
      <c r="E371" s="2" t="s">
        <v>24</v>
      </c>
      <c r="F371" s="1">
        <v>49.5105143700949</v>
      </c>
    </row>
    <row r="372">
      <c r="A372" s="2" t="s">
        <v>8</v>
      </c>
      <c r="B372" s="1" t="s">
        <v>408</v>
      </c>
      <c r="C372" s="1">
        <v>2020.0</v>
      </c>
      <c r="D372" s="2" t="s">
        <v>5</v>
      </c>
      <c r="E372" s="2" t="s">
        <v>24</v>
      </c>
      <c r="F372" s="1">
        <v>49.7347091980202</v>
      </c>
    </row>
    <row r="373">
      <c r="A373" s="2" t="s">
        <v>9</v>
      </c>
      <c r="B373" s="1" t="s">
        <v>409</v>
      </c>
      <c r="C373" s="1">
        <v>2020.0</v>
      </c>
      <c r="D373" s="2" t="s">
        <v>5</v>
      </c>
      <c r="E373" s="2" t="s">
        <v>24</v>
      </c>
      <c r="F373" s="1">
        <v>49.2587910825098</v>
      </c>
    </row>
    <row r="374">
      <c r="A374" s="2" t="s">
        <v>13</v>
      </c>
      <c r="B374" s="1" t="s">
        <v>410</v>
      </c>
      <c r="C374" s="1">
        <v>2020.0</v>
      </c>
      <c r="D374" s="2" t="s">
        <v>5</v>
      </c>
      <c r="E374" s="2" t="s">
        <v>24</v>
      </c>
      <c r="F374" s="1">
        <v>49.9398518455986</v>
      </c>
    </row>
    <row r="375">
      <c r="A375" s="2" t="s">
        <v>14</v>
      </c>
      <c r="B375" s="1" t="s">
        <v>412</v>
      </c>
      <c r="C375" s="1">
        <v>2020.0</v>
      </c>
      <c r="D375" s="2" t="s">
        <v>5</v>
      </c>
      <c r="E375" s="2" t="s">
        <v>24</v>
      </c>
      <c r="F375" s="1">
        <v>49.8618880347109</v>
      </c>
    </row>
    <row r="376">
      <c r="A376" s="2" t="s">
        <v>15</v>
      </c>
      <c r="B376" s="1" t="s">
        <v>411</v>
      </c>
      <c r="C376" s="1">
        <v>2020.0</v>
      </c>
      <c r="D376" s="2" t="s">
        <v>5</v>
      </c>
      <c r="E376" s="2" t="s">
        <v>24</v>
      </c>
      <c r="F376" s="1">
        <v>49.9212423620948</v>
      </c>
    </row>
    <row r="377">
      <c r="A377" s="2" t="s">
        <v>16</v>
      </c>
      <c r="B377" s="1" t="s">
        <v>413</v>
      </c>
      <c r="C377" s="1">
        <v>2020.0</v>
      </c>
      <c r="D377" s="2" t="s">
        <v>5</v>
      </c>
      <c r="E377" s="2" t="s">
        <v>24</v>
      </c>
      <c r="F377" s="1">
        <v>49.4588870528545</v>
      </c>
    </row>
    <row r="378">
      <c r="A378" s="2" t="s">
        <v>17</v>
      </c>
      <c r="B378" s="1" t="s">
        <v>414</v>
      </c>
      <c r="C378" s="1">
        <v>2020.0</v>
      </c>
      <c r="D378" s="2" t="s">
        <v>5</v>
      </c>
      <c r="E378" s="2" t="s">
        <v>24</v>
      </c>
      <c r="F378" s="1">
        <v>49.6845698483343</v>
      </c>
    </row>
    <row r="379">
      <c r="A379" s="2" t="s">
        <v>18</v>
      </c>
      <c r="B379" s="1" t="s">
        <v>415</v>
      </c>
      <c r="C379" s="1">
        <v>2020.0</v>
      </c>
      <c r="D379" s="2" t="s">
        <v>5</v>
      </c>
      <c r="E379" s="2" t="s">
        <v>24</v>
      </c>
      <c r="F379" s="1">
        <v>49.8741076926586</v>
      </c>
    </row>
    <row r="380">
      <c r="A380" s="2" t="s">
        <v>19</v>
      </c>
      <c r="B380" s="1" t="s">
        <v>416</v>
      </c>
      <c r="C380" s="1">
        <v>2020.0</v>
      </c>
      <c r="D380" s="2" t="s">
        <v>5</v>
      </c>
      <c r="E380" s="2" t="s">
        <v>24</v>
      </c>
      <c r="F380" s="1">
        <v>50.5465739469371</v>
      </c>
    </row>
    <row r="381">
      <c r="A381" s="2" t="s">
        <v>20</v>
      </c>
      <c r="B381" s="1" t="s">
        <v>417</v>
      </c>
      <c r="C381" s="1">
        <v>2020.0</v>
      </c>
      <c r="D381" s="2" t="s">
        <v>5</v>
      </c>
      <c r="E381" s="2" t="s">
        <v>24</v>
      </c>
      <c r="F381" s="1">
        <v>49.6792454779294</v>
      </c>
    </row>
    <row r="382">
      <c r="A382" s="2" t="s">
        <v>21</v>
      </c>
      <c r="B382" s="1" t="s">
        <v>419</v>
      </c>
      <c r="C382" s="1">
        <v>2020.0</v>
      </c>
      <c r="D382" s="2" t="s">
        <v>5</v>
      </c>
      <c r="E382" s="2" t="s">
        <v>24</v>
      </c>
      <c r="F382" s="1">
        <v>49.6601415945874</v>
      </c>
    </row>
    <row r="383">
      <c r="A383" s="2" t="s">
        <v>22</v>
      </c>
      <c r="B383" s="1" t="s">
        <v>420</v>
      </c>
      <c r="C383" s="1">
        <v>2020.0</v>
      </c>
      <c r="D383" s="2" t="s">
        <v>5</v>
      </c>
      <c r="E383" s="2" t="s">
        <v>24</v>
      </c>
      <c r="F383" s="1">
        <v>49.4299791411925</v>
      </c>
    </row>
    <row r="384">
      <c r="A384" s="2" t="s">
        <v>23</v>
      </c>
      <c r="B384" s="1" t="s">
        <v>421</v>
      </c>
      <c r="C384" s="1">
        <v>2020.0</v>
      </c>
      <c r="D384" s="2" t="s">
        <v>5</v>
      </c>
      <c r="E384" s="2" t="s">
        <v>24</v>
      </c>
      <c r="F384" s="1">
        <v>49.4558369169921</v>
      </c>
    </row>
    <row r="385">
      <c r="A385" s="2" t="s">
        <v>24</v>
      </c>
      <c r="B385" s="1" t="s">
        <v>422</v>
      </c>
      <c r="C385" s="1">
        <v>2020.0</v>
      </c>
      <c r="D385" s="2" t="s">
        <v>5</v>
      </c>
      <c r="E385" s="2" t="s">
        <v>24</v>
      </c>
      <c r="F385" s="1">
        <v>49.9483541710917</v>
      </c>
    </row>
    <row r="386">
      <c r="A386" s="2" t="s">
        <v>25</v>
      </c>
      <c r="B386" s="1" t="s">
        <v>423</v>
      </c>
      <c r="C386" s="1">
        <v>2020.0</v>
      </c>
      <c r="D386" s="2" t="s">
        <v>5</v>
      </c>
      <c r="E386" s="2" t="s">
        <v>24</v>
      </c>
      <c r="F386" s="1">
        <v>50.0185421731427</v>
      </c>
    </row>
    <row r="387">
      <c r="A387" s="2" t="s">
        <v>26</v>
      </c>
      <c r="B387" s="1" t="s">
        <v>424</v>
      </c>
      <c r="C387" s="1">
        <v>2020.0</v>
      </c>
      <c r="D387" s="2" t="s">
        <v>5</v>
      </c>
      <c r="E387" s="2" t="s">
        <v>24</v>
      </c>
      <c r="F387" s="1">
        <v>49.4940346404571</v>
      </c>
    </row>
    <row r="388">
      <c r="A388" s="2" t="s">
        <v>27</v>
      </c>
      <c r="B388" s="1" t="s">
        <v>426</v>
      </c>
      <c r="C388" s="1">
        <v>2020.0</v>
      </c>
      <c r="D388" s="2" t="s">
        <v>5</v>
      </c>
      <c r="E388" s="2" t="s">
        <v>24</v>
      </c>
      <c r="F388" s="1">
        <v>49.7288098821679</v>
      </c>
    </row>
    <row r="389">
      <c r="A389" s="2" t="s">
        <v>28</v>
      </c>
      <c r="B389" s="1" t="s">
        <v>425</v>
      </c>
      <c r="C389" s="1">
        <v>2020.0</v>
      </c>
      <c r="D389" s="2" t="s">
        <v>5</v>
      </c>
      <c r="E389" s="2" t="s">
        <v>24</v>
      </c>
      <c r="F389" s="1">
        <v>49.2871261875917</v>
      </c>
    </row>
    <row r="390">
      <c r="A390" s="2" t="s">
        <v>29</v>
      </c>
      <c r="B390" s="1" t="s">
        <v>427</v>
      </c>
      <c r="C390" s="1">
        <v>2020.0</v>
      </c>
      <c r="D390" s="2" t="s">
        <v>5</v>
      </c>
      <c r="E390" s="2" t="s">
        <v>24</v>
      </c>
      <c r="F390" s="1">
        <v>49.2687644322809</v>
      </c>
    </row>
    <row r="391">
      <c r="A391" s="2" t="s">
        <v>30</v>
      </c>
      <c r="B391" s="1" t="s">
        <v>428</v>
      </c>
      <c r="C391" s="1">
        <v>2020.0</v>
      </c>
      <c r="D391" s="2" t="s">
        <v>5</v>
      </c>
      <c r="E391" s="2" t="s">
        <v>24</v>
      </c>
      <c r="F391" s="1">
        <v>48.9969141512436</v>
      </c>
    </row>
    <row r="392">
      <c r="A392" s="2" t="s">
        <v>31</v>
      </c>
      <c r="B392" s="1" t="s">
        <v>429</v>
      </c>
      <c r="C392" s="1">
        <v>2020.0</v>
      </c>
      <c r="D392" s="2" t="s">
        <v>5</v>
      </c>
      <c r="E392" s="2" t="s">
        <v>24</v>
      </c>
      <c r="F392" s="1">
        <v>49.5820599370524</v>
      </c>
    </row>
    <row r="393">
      <c r="A393" s="2" t="s">
        <v>32</v>
      </c>
      <c r="B393" s="1" t="s">
        <v>430</v>
      </c>
      <c r="C393" s="1">
        <v>2020.0</v>
      </c>
      <c r="D393" s="2" t="s">
        <v>5</v>
      </c>
      <c r="E393" s="2" t="s">
        <v>24</v>
      </c>
      <c r="F393" s="1">
        <v>49.6816394232055</v>
      </c>
    </row>
    <row r="394">
      <c r="A394" s="2" t="s">
        <v>33</v>
      </c>
      <c r="B394" s="1" t="s">
        <v>431</v>
      </c>
      <c r="C394" s="1">
        <v>2020.0</v>
      </c>
      <c r="D394" s="2" t="s">
        <v>5</v>
      </c>
      <c r="E394" s="2" t="s">
        <v>24</v>
      </c>
      <c r="F394" s="1">
        <v>49.57577573001</v>
      </c>
    </row>
    <row r="395">
      <c r="A395" s="2" t="s">
        <v>34</v>
      </c>
      <c r="B395" s="1" t="s">
        <v>432</v>
      </c>
      <c r="C395" s="1">
        <v>2020.0</v>
      </c>
      <c r="D395" s="2" t="s">
        <v>5</v>
      </c>
      <c r="E395" s="2" t="s">
        <v>24</v>
      </c>
      <c r="F395" s="1">
        <v>49.5093251476675</v>
      </c>
    </row>
    <row r="396">
      <c r="A396" s="2" t="s">
        <v>35</v>
      </c>
      <c r="B396" s="1" t="s">
        <v>433</v>
      </c>
      <c r="C396" s="1">
        <v>2020.0</v>
      </c>
      <c r="D396" s="2" t="s">
        <v>5</v>
      </c>
      <c r="E396" s="2" t="s">
        <v>24</v>
      </c>
      <c r="F396" s="1">
        <v>49.3446017798175</v>
      </c>
    </row>
    <row r="397">
      <c r="A397" s="2" t="s">
        <v>3</v>
      </c>
      <c r="B397" s="1" t="s">
        <v>418</v>
      </c>
      <c r="C397" s="1">
        <v>2020.0</v>
      </c>
      <c r="D397" s="2" t="s">
        <v>5</v>
      </c>
      <c r="E397" s="2" t="s">
        <v>24</v>
      </c>
      <c r="F397" s="1">
        <v>49.6308204268522</v>
      </c>
    </row>
    <row r="398">
      <c r="A398" s="2" t="s">
        <v>4</v>
      </c>
      <c r="B398" s="1" t="s">
        <v>401</v>
      </c>
      <c r="C398" s="1">
        <v>2021.0</v>
      </c>
      <c r="D398" s="2" t="s">
        <v>5</v>
      </c>
      <c r="E398" s="2" t="s">
        <v>24</v>
      </c>
      <c r="F398" s="1">
        <v>50.2393820322663</v>
      </c>
    </row>
    <row r="399">
      <c r="A399" s="2" t="s">
        <v>5</v>
      </c>
      <c r="B399" s="1" t="s">
        <v>402</v>
      </c>
      <c r="C399" s="1">
        <v>2021.0</v>
      </c>
      <c r="D399" s="2" t="s">
        <v>5</v>
      </c>
      <c r="E399" s="2" t="s">
        <v>24</v>
      </c>
      <c r="F399" s="1">
        <v>50.3878973862015</v>
      </c>
    </row>
    <row r="400">
      <c r="A400" s="2" t="s">
        <v>6</v>
      </c>
      <c r="B400" s="1" t="s">
        <v>403</v>
      </c>
      <c r="C400" s="1">
        <v>2021.0</v>
      </c>
      <c r="D400" s="2" t="s">
        <v>5</v>
      </c>
      <c r="E400" s="2" t="s">
        <v>24</v>
      </c>
      <c r="F400" s="1">
        <v>50.3932377802279</v>
      </c>
    </row>
    <row r="401">
      <c r="A401" s="2" t="s">
        <v>7</v>
      </c>
      <c r="B401" s="1" t="s">
        <v>404</v>
      </c>
      <c r="C401" s="1">
        <v>2021.0</v>
      </c>
      <c r="D401" s="2" t="s">
        <v>5</v>
      </c>
      <c r="E401" s="2" t="s">
        <v>24</v>
      </c>
      <c r="F401" s="1">
        <v>51.1085388656398</v>
      </c>
    </row>
    <row r="402">
      <c r="A402" s="2" t="s">
        <v>10</v>
      </c>
      <c r="B402" s="1" t="s">
        <v>407</v>
      </c>
      <c r="C402" s="1">
        <v>2021.0</v>
      </c>
      <c r="D402" s="2" t="s">
        <v>5</v>
      </c>
      <c r="E402" s="2" t="s">
        <v>24</v>
      </c>
      <c r="F402" s="1">
        <v>51.1583599278954</v>
      </c>
    </row>
    <row r="403">
      <c r="A403" s="2" t="s">
        <v>11</v>
      </c>
      <c r="B403" s="1" t="s">
        <v>406</v>
      </c>
      <c r="C403" s="1">
        <v>2021.0</v>
      </c>
      <c r="D403" s="2" t="s">
        <v>5</v>
      </c>
      <c r="E403" s="2" t="s">
        <v>24</v>
      </c>
      <c r="F403" s="1">
        <v>50.2118961993221</v>
      </c>
    </row>
    <row r="404">
      <c r="A404" s="2" t="s">
        <v>12</v>
      </c>
      <c r="B404" s="1" t="s">
        <v>405</v>
      </c>
      <c r="C404" s="1">
        <v>2021.0</v>
      </c>
      <c r="D404" s="2" t="s">
        <v>5</v>
      </c>
      <c r="E404" s="2" t="s">
        <v>24</v>
      </c>
      <c r="F404" s="1">
        <v>50.5611402295448</v>
      </c>
    </row>
    <row r="405">
      <c r="A405" s="2" t="s">
        <v>8</v>
      </c>
      <c r="B405" s="1" t="s">
        <v>408</v>
      </c>
      <c r="C405" s="1">
        <v>2021.0</v>
      </c>
      <c r="D405" s="2" t="s">
        <v>5</v>
      </c>
      <c r="E405" s="2" t="s">
        <v>24</v>
      </c>
      <c r="F405" s="1">
        <v>50.368667702417</v>
      </c>
    </row>
    <row r="406">
      <c r="A406" s="2" t="s">
        <v>9</v>
      </c>
      <c r="B406" s="1" t="s">
        <v>409</v>
      </c>
      <c r="C406" s="1">
        <v>2021.0</v>
      </c>
      <c r="D406" s="2" t="s">
        <v>5</v>
      </c>
      <c r="E406" s="2" t="s">
        <v>24</v>
      </c>
      <c r="F406" s="1">
        <v>49.8914223669924</v>
      </c>
    </row>
    <row r="407">
      <c r="A407" s="2" t="s">
        <v>13</v>
      </c>
      <c r="B407" s="1" t="s">
        <v>410</v>
      </c>
      <c r="C407" s="1">
        <v>2021.0</v>
      </c>
      <c r="D407" s="2" t="s">
        <v>5</v>
      </c>
      <c r="E407" s="2" t="s">
        <v>24</v>
      </c>
      <c r="F407" s="1">
        <v>50.1512891092854</v>
      </c>
    </row>
    <row r="408">
      <c r="A408" s="2" t="s">
        <v>14</v>
      </c>
      <c r="B408" s="1" t="s">
        <v>412</v>
      </c>
      <c r="C408" s="1">
        <v>2021.0</v>
      </c>
      <c r="D408" s="2" t="s">
        <v>5</v>
      </c>
      <c r="E408" s="2" t="s">
        <v>24</v>
      </c>
      <c r="F408" s="1">
        <v>50.1422661560004</v>
      </c>
    </row>
    <row r="409">
      <c r="A409" s="2" t="s">
        <v>15</v>
      </c>
      <c r="B409" s="1" t="s">
        <v>411</v>
      </c>
      <c r="C409" s="1">
        <v>2021.0</v>
      </c>
      <c r="D409" s="2" t="s">
        <v>5</v>
      </c>
      <c r="E409" s="2" t="s">
        <v>24</v>
      </c>
      <c r="F409" s="1">
        <v>49.9590619493019</v>
      </c>
    </row>
    <row r="410">
      <c r="A410" s="2" t="s">
        <v>16</v>
      </c>
      <c r="B410" s="1" t="s">
        <v>413</v>
      </c>
      <c r="C410" s="1">
        <v>2021.0</v>
      </c>
      <c r="D410" s="2" t="s">
        <v>5</v>
      </c>
      <c r="E410" s="2" t="s">
        <v>24</v>
      </c>
      <c r="F410" s="1">
        <v>50.1299652638295</v>
      </c>
    </row>
    <row r="411">
      <c r="A411" s="2" t="s">
        <v>17</v>
      </c>
      <c r="B411" s="1" t="s">
        <v>414</v>
      </c>
      <c r="C411" s="1">
        <v>2021.0</v>
      </c>
      <c r="D411" s="2" t="s">
        <v>5</v>
      </c>
      <c r="E411" s="2" t="s">
        <v>24</v>
      </c>
      <c r="F411" s="1">
        <v>50.362804277777</v>
      </c>
    </row>
    <row r="412">
      <c r="A412" s="2" t="s">
        <v>18</v>
      </c>
      <c r="B412" s="1" t="s">
        <v>415</v>
      </c>
      <c r="C412" s="1">
        <v>2021.0</v>
      </c>
      <c r="D412" s="2" t="s">
        <v>5</v>
      </c>
      <c r="E412" s="2" t="s">
        <v>24</v>
      </c>
      <c r="F412" s="1">
        <v>50.1652411821826</v>
      </c>
    </row>
    <row r="413">
      <c r="A413" s="2" t="s">
        <v>19</v>
      </c>
      <c r="B413" s="1" t="s">
        <v>416</v>
      </c>
      <c r="C413" s="1">
        <v>2021.0</v>
      </c>
      <c r="D413" s="2" t="s">
        <v>5</v>
      </c>
      <c r="E413" s="2" t="s">
        <v>24</v>
      </c>
      <c r="F413" s="1">
        <v>49.1145916939941</v>
      </c>
    </row>
    <row r="414">
      <c r="A414" s="2" t="s">
        <v>20</v>
      </c>
      <c r="B414" s="1" t="s">
        <v>417</v>
      </c>
      <c r="C414" s="1">
        <v>2021.0</v>
      </c>
      <c r="D414" s="2" t="s">
        <v>5</v>
      </c>
      <c r="E414" s="2" t="s">
        <v>24</v>
      </c>
      <c r="F414" s="1">
        <v>49.9141635477645</v>
      </c>
    </row>
    <row r="415">
      <c r="A415" s="2" t="s">
        <v>21</v>
      </c>
      <c r="B415" s="1" t="s">
        <v>419</v>
      </c>
      <c r="C415" s="1">
        <v>2021.0</v>
      </c>
      <c r="D415" s="2" t="s">
        <v>5</v>
      </c>
      <c r="E415" s="2" t="s">
        <v>24</v>
      </c>
      <c r="F415" s="1">
        <v>50.2505831179474</v>
      </c>
    </row>
    <row r="416">
      <c r="A416" s="2" t="s">
        <v>22</v>
      </c>
      <c r="B416" s="1" t="s">
        <v>420</v>
      </c>
      <c r="C416" s="1">
        <v>2021.0</v>
      </c>
      <c r="D416" s="2" t="s">
        <v>5</v>
      </c>
      <c r="E416" s="2" t="s">
        <v>24</v>
      </c>
      <c r="F416" s="1">
        <v>50.4346640058003</v>
      </c>
    </row>
    <row r="417">
      <c r="A417" s="2" t="s">
        <v>23</v>
      </c>
      <c r="B417" s="1" t="s">
        <v>421</v>
      </c>
      <c r="C417" s="1">
        <v>2021.0</v>
      </c>
      <c r="D417" s="2" t="s">
        <v>5</v>
      </c>
      <c r="E417" s="2" t="s">
        <v>24</v>
      </c>
      <c r="F417" s="1">
        <v>50.2697246414235</v>
      </c>
    </row>
    <row r="418">
      <c r="A418" s="2" t="s">
        <v>24</v>
      </c>
      <c r="B418" s="1" t="s">
        <v>422</v>
      </c>
      <c r="C418" s="1">
        <v>2021.0</v>
      </c>
      <c r="D418" s="2" t="s">
        <v>5</v>
      </c>
      <c r="E418" s="2" t="s">
        <v>24</v>
      </c>
      <c r="F418" s="1">
        <v>49.779696470693</v>
      </c>
    </row>
    <row r="419">
      <c r="A419" s="2" t="s">
        <v>25</v>
      </c>
      <c r="B419" s="1" t="s">
        <v>423</v>
      </c>
      <c r="C419" s="1">
        <v>2021.0</v>
      </c>
      <c r="D419" s="2" t="s">
        <v>5</v>
      </c>
      <c r="E419" s="2" t="s">
        <v>24</v>
      </c>
      <c r="F419" s="1">
        <v>49.8836143620688</v>
      </c>
    </row>
    <row r="420">
      <c r="A420" s="2" t="s">
        <v>26</v>
      </c>
      <c r="B420" s="1" t="s">
        <v>424</v>
      </c>
      <c r="C420" s="1">
        <v>2021.0</v>
      </c>
      <c r="D420" s="2" t="s">
        <v>5</v>
      </c>
      <c r="E420" s="2" t="s">
        <v>24</v>
      </c>
      <c r="F420" s="1">
        <v>50.7076837297077</v>
      </c>
    </row>
    <row r="421">
      <c r="A421" s="2" t="s">
        <v>27</v>
      </c>
      <c r="B421" s="1" t="s">
        <v>426</v>
      </c>
      <c r="C421" s="1">
        <v>2021.0</v>
      </c>
      <c r="D421" s="2" t="s">
        <v>5</v>
      </c>
      <c r="E421" s="2" t="s">
        <v>24</v>
      </c>
      <c r="F421" s="1">
        <v>50.0864343553817</v>
      </c>
    </row>
    <row r="422">
      <c r="A422" s="2" t="s">
        <v>28</v>
      </c>
      <c r="B422" s="1" t="s">
        <v>425</v>
      </c>
      <c r="C422" s="1">
        <v>2021.0</v>
      </c>
      <c r="D422" s="2" t="s">
        <v>5</v>
      </c>
      <c r="E422" s="2" t="s">
        <v>24</v>
      </c>
      <c r="F422" s="1">
        <v>50.540624434155</v>
      </c>
    </row>
    <row r="423">
      <c r="A423" s="2" t="s">
        <v>29</v>
      </c>
      <c r="B423" s="1" t="s">
        <v>427</v>
      </c>
      <c r="C423" s="1">
        <v>2021.0</v>
      </c>
      <c r="D423" s="2" t="s">
        <v>5</v>
      </c>
      <c r="E423" s="2" t="s">
        <v>24</v>
      </c>
      <c r="F423" s="1">
        <v>50.4777164170284</v>
      </c>
    </row>
    <row r="424">
      <c r="A424" s="2" t="s">
        <v>30</v>
      </c>
      <c r="B424" s="1" t="s">
        <v>428</v>
      </c>
      <c r="C424" s="1">
        <v>2021.0</v>
      </c>
      <c r="D424" s="2" t="s">
        <v>5</v>
      </c>
      <c r="E424" s="2" t="s">
        <v>24</v>
      </c>
      <c r="F424" s="1">
        <v>50.9370741841088</v>
      </c>
    </row>
    <row r="425">
      <c r="A425" s="2" t="s">
        <v>31</v>
      </c>
      <c r="B425" s="1" t="s">
        <v>429</v>
      </c>
      <c r="C425" s="1">
        <v>2021.0</v>
      </c>
      <c r="D425" s="2" t="s">
        <v>5</v>
      </c>
      <c r="E425" s="2" t="s">
        <v>24</v>
      </c>
      <c r="F425" s="1">
        <v>50.244830237546</v>
      </c>
    </row>
    <row r="426">
      <c r="A426" s="2" t="s">
        <v>32</v>
      </c>
      <c r="B426" s="1" t="s">
        <v>430</v>
      </c>
      <c r="C426" s="1">
        <v>2021.0</v>
      </c>
      <c r="D426" s="2" t="s">
        <v>5</v>
      </c>
      <c r="E426" s="2" t="s">
        <v>24</v>
      </c>
      <c r="F426" s="1">
        <v>50.3243971110295</v>
      </c>
    </row>
    <row r="427">
      <c r="A427" s="2" t="s">
        <v>33</v>
      </c>
      <c r="B427" s="1" t="s">
        <v>431</v>
      </c>
      <c r="C427" s="1">
        <v>2021.0</v>
      </c>
      <c r="D427" s="2" t="s">
        <v>5</v>
      </c>
      <c r="E427" s="2" t="s">
        <v>24</v>
      </c>
      <c r="F427" s="1">
        <v>50.1330312472571</v>
      </c>
    </row>
    <row r="428">
      <c r="A428" s="2" t="s">
        <v>34</v>
      </c>
      <c r="B428" s="1" t="s">
        <v>432</v>
      </c>
      <c r="C428" s="1">
        <v>2021.0</v>
      </c>
      <c r="D428" s="2" t="s">
        <v>5</v>
      </c>
      <c r="E428" s="2" t="s">
        <v>24</v>
      </c>
      <c r="F428" s="1">
        <v>50.6053688823959</v>
      </c>
    </row>
    <row r="429">
      <c r="A429" s="2" t="s">
        <v>35</v>
      </c>
      <c r="B429" s="1" t="s">
        <v>433</v>
      </c>
      <c r="C429" s="1">
        <v>2021.0</v>
      </c>
      <c r="D429" s="2" t="s">
        <v>5</v>
      </c>
      <c r="E429" s="2" t="s">
        <v>24</v>
      </c>
      <c r="F429" s="1">
        <v>50.2619231995627</v>
      </c>
    </row>
    <row r="430">
      <c r="A430" s="2" t="s">
        <v>3</v>
      </c>
      <c r="B430" s="1" t="s">
        <v>418</v>
      </c>
      <c r="C430" s="1">
        <v>2021.0</v>
      </c>
      <c r="D430" s="2" t="s">
        <v>5</v>
      </c>
      <c r="E430" s="2" t="s">
        <v>24</v>
      </c>
      <c r="F430" s="1">
        <v>50.2644800256558</v>
      </c>
    </row>
    <row r="431">
      <c r="A431" s="2" t="s">
        <v>4</v>
      </c>
      <c r="B431" s="1" t="s">
        <v>401</v>
      </c>
      <c r="C431" s="1">
        <v>2022.0</v>
      </c>
      <c r="D431" s="2" t="s">
        <v>5</v>
      </c>
      <c r="E431" s="2" t="s">
        <v>24</v>
      </c>
      <c r="F431" s="1">
        <v>50.6568989525943</v>
      </c>
    </row>
    <row r="432">
      <c r="A432" s="2" t="s">
        <v>5</v>
      </c>
      <c r="B432" s="1" t="s">
        <v>402</v>
      </c>
      <c r="C432" s="1">
        <v>2022.0</v>
      </c>
      <c r="D432" s="2" t="s">
        <v>5</v>
      </c>
      <c r="E432" s="2" t="s">
        <v>24</v>
      </c>
      <c r="F432" s="1">
        <v>50.2234791108591</v>
      </c>
    </row>
    <row r="433">
      <c r="A433" s="2" t="s">
        <v>6</v>
      </c>
      <c r="B433" s="1" t="s">
        <v>403</v>
      </c>
      <c r="C433" s="1">
        <v>2022.0</v>
      </c>
      <c r="D433" s="2" t="s">
        <v>5</v>
      </c>
      <c r="E433" s="2" t="s">
        <v>24</v>
      </c>
      <c r="F433" s="1">
        <v>50.2329192546584</v>
      </c>
    </row>
    <row r="434">
      <c r="A434" s="2" t="s">
        <v>7</v>
      </c>
      <c r="B434" s="1" t="s">
        <v>404</v>
      </c>
      <c r="C434" s="1">
        <v>2022.0</v>
      </c>
      <c r="D434" s="2" t="s">
        <v>5</v>
      </c>
      <c r="E434" s="2" t="s">
        <v>24</v>
      </c>
      <c r="F434" s="1">
        <v>49.8213502162603</v>
      </c>
    </row>
    <row r="435">
      <c r="A435" s="2" t="s">
        <v>10</v>
      </c>
      <c r="B435" s="1" t="s">
        <v>407</v>
      </c>
      <c r="C435" s="1">
        <v>2022.0</v>
      </c>
      <c r="D435" s="2" t="s">
        <v>5</v>
      </c>
      <c r="E435" s="2" t="s">
        <v>24</v>
      </c>
      <c r="F435" s="1">
        <v>49.992897390975</v>
      </c>
    </row>
    <row r="436">
      <c r="A436" s="2" t="s">
        <v>11</v>
      </c>
      <c r="B436" s="1" t="s">
        <v>406</v>
      </c>
      <c r="C436" s="1">
        <v>2022.0</v>
      </c>
      <c r="D436" s="2" t="s">
        <v>5</v>
      </c>
      <c r="E436" s="2" t="s">
        <v>24</v>
      </c>
      <c r="F436" s="1">
        <v>49.7668345457937</v>
      </c>
    </row>
    <row r="437">
      <c r="A437" s="2" t="s">
        <v>12</v>
      </c>
      <c r="B437" s="1" t="s">
        <v>405</v>
      </c>
      <c r="C437" s="1">
        <v>2022.0</v>
      </c>
      <c r="D437" s="2" t="s">
        <v>5</v>
      </c>
      <c r="E437" s="2" t="s">
        <v>24</v>
      </c>
      <c r="F437" s="1">
        <v>50.3608823466606</v>
      </c>
    </row>
    <row r="438">
      <c r="A438" s="2" t="s">
        <v>8</v>
      </c>
      <c r="B438" s="1" t="s">
        <v>408</v>
      </c>
      <c r="C438" s="1">
        <v>2022.0</v>
      </c>
      <c r="D438" s="2" t="s">
        <v>5</v>
      </c>
      <c r="E438" s="2" t="s">
        <v>24</v>
      </c>
      <c r="F438" s="1">
        <v>50.3699403542321</v>
      </c>
    </row>
    <row r="439">
      <c r="A439" s="2" t="s">
        <v>9</v>
      </c>
      <c r="B439" s="1" t="s">
        <v>409</v>
      </c>
      <c r="C439" s="1">
        <v>2022.0</v>
      </c>
      <c r="D439" s="2" t="s">
        <v>5</v>
      </c>
      <c r="E439" s="2" t="s">
        <v>24</v>
      </c>
      <c r="F439" s="1">
        <v>50.5723106150558</v>
      </c>
    </row>
    <row r="440">
      <c r="A440" s="2" t="s">
        <v>13</v>
      </c>
      <c r="B440" s="1" t="s">
        <v>410</v>
      </c>
      <c r="C440" s="1">
        <v>2022.0</v>
      </c>
      <c r="D440" s="2" t="s">
        <v>5</v>
      </c>
      <c r="E440" s="2" t="s">
        <v>24</v>
      </c>
      <c r="F440" s="1">
        <v>50.2676913777471</v>
      </c>
    </row>
    <row r="441">
      <c r="A441" s="2" t="s">
        <v>14</v>
      </c>
      <c r="B441" s="1" t="s">
        <v>412</v>
      </c>
      <c r="C441" s="1">
        <v>2022.0</v>
      </c>
      <c r="D441" s="2" t="s">
        <v>5</v>
      </c>
      <c r="E441" s="2" t="s">
        <v>24</v>
      </c>
      <c r="F441" s="1">
        <v>49.7772812137071</v>
      </c>
    </row>
    <row r="442">
      <c r="A442" s="2" t="s">
        <v>15</v>
      </c>
      <c r="B442" s="1" t="s">
        <v>411</v>
      </c>
      <c r="C442" s="1">
        <v>2022.0</v>
      </c>
      <c r="D442" s="2" t="s">
        <v>5</v>
      </c>
      <c r="E442" s="2" t="s">
        <v>24</v>
      </c>
      <c r="F442" s="1">
        <v>49.8119730696913</v>
      </c>
    </row>
    <row r="443">
      <c r="A443" s="2" t="s">
        <v>16</v>
      </c>
      <c r="B443" s="1" t="s">
        <v>413</v>
      </c>
      <c r="C443" s="1">
        <v>2022.0</v>
      </c>
      <c r="D443" s="2" t="s">
        <v>5</v>
      </c>
      <c r="E443" s="2" t="s">
        <v>24</v>
      </c>
      <c r="F443" s="1">
        <v>49.7834593585941</v>
      </c>
    </row>
    <row r="444">
      <c r="A444" s="2" t="s">
        <v>17</v>
      </c>
      <c r="B444" s="1" t="s">
        <v>414</v>
      </c>
      <c r="C444" s="1">
        <v>2022.0</v>
      </c>
      <c r="D444" s="2" t="s">
        <v>5</v>
      </c>
      <c r="E444" s="2" t="s">
        <v>24</v>
      </c>
      <c r="F444" s="1">
        <v>50.2115839833035</v>
      </c>
    </row>
    <row r="445">
      <c r="A445" s="2" t="s">
        <v>18</v>
      </c>
      <c r="B445" s="1" t="s">
        <v>415</v>
      </c>
      <c r="C445" s="1">
        <v>2022.0</v>
      </c>
      <c r="D445" s="2" t="s">
        <v>5</v>
      </c>
      <c r="E445" s="2" t="s">
        <v>24</v>
      </c>
      <c r="F445" s="1">
        <v>50.1192487241189</v>
      </c>
    </row>
    <row r="446">
      <c r="A446" s="2" t="s">
        <v>19</v>
      </c>
      <c r="B446" s="1" t="s">
        <v>416</v>
      </c>
      <c r="C446" s="1">
        <v>2022.0</v>
      </c>
      <c r="D446" s="2" t="s">
        <v>5</v>
      </c>
      <c r="E446" s="2" t="s">
        <v>24</v>
      </c>
      <c r="F446" s="1">
        <v>48.8343752786502</v>
      </c>
    </row>
    <row r="447">
      <c r="A447" s="2" t="s">
        <v>20</v>
      </c>
      <c r="B447" s="1" t="s">
        <v>417</v>
      </c>
      <c r="C447" s="1">
        <v>2022.0</v>
      </c>
      <c r="D447" s="2" t="s">
        <v>5</v>
      </c>
      <c r="E447" s="2" t="s">
        <v>24</v>
      </c>
      <c r="F447" s="1">
        <v>49.6850439768317</v>
      </c>
    </row>
    <row r="448">
      <c r="A448" s="2" t="s">
        <v>21</v>
      </c>
      <c r="B448" s="1" t="s">
        <v>419</v>
      </c>
      <c r="C448" s="1">
        <v>2022.0</v>
      </c>
      <c r="D448" s="2" t="s">
        <v>5</v>
      </c>
      <c r="E448" s="2" t="s">
        <v>24</v>
      </c>
      <c r="F448" s="1">
        <v>49.3279434057605</v>
      </c>
    </row>
    <row r="449">
      <c r="A449" s="2" t="s">
        <v>22</v>
      </c>
      <c r="B449" s="1" t="s">
        <v>420</v>
      </c>
      <c r="C449" s="1">
        <v>2022.0</v>
      </c>
      <c r="D449" s="2" t="s">
        <v>5</v>
      </c>
      <c r="E449" s="2" t="s">
        <v>24</v>
      </c>
      <c r="F449" s="1">
        <v>50.3893822252504</v>
      </c>
    </row>
    <row r="450">
      <c r="A450" s="2" t="s">
        <v>23</v>
      </c>
      <c r="B450" s="1" t="s">
        <v>421</v>
      </c>
      <c r="C450" s="1">
        <v>2022.0</v>
      </c>
      <c r="D450" s="2" t="s">
        <v>5</v>
      </c>
      <c r="E450" s="2" t="s">
        <v>24</v>
      </c>
      <c r="F450" s="1">
        <v>49.7736342000251</v>
      </c>
    </row>
    <row r="451">
      <c r="A451" s="2" t="s">
        <v>24</v>
      </c>
      <c r="B451" s="1" t="s">
        <v>422</v>
      </c>
      <c r="C451" s="1">
        <v>2022.0</v>
      </c>
      <c r="D451" s="2" t="s">
        <v>5</v>
      </c>
      <c r="E451" s="2" t="s">
        <v>24</v>
      </c>
      <c r="F451" s="1">
        <v>49.3993551845728</v>
      </c>
    </row>
    <row r="452">
      <c r="A452" s="2" t="s">
        <v>25</v>
      </c>
      <c r="B452" s="1" t="s">
        <v>423</v>
      </c>
      <c r="C452" s="1">
        <v>2022.0</v>
      </c>
      <c r="D452" s="2" t="s">
        <v>5</v>
      </c>
      <c r="E452" s="2" t="s">
        <v>24</v>
      </c>
      <c r="F452" s="1">
        <v>49.5430495430495</v>
      </c>
    </row>
    <row r="453">
      <c r="A453" s="2" t="s">
        <v>26</v>
      </c>
      <c r="B453" s="1" t="s">
        <v>424</v>
      </c>
      <c r="C453" s="1">
        <v>2022.0</v>
      </c>
      <c r="D453" s="2" t="s">
        <v>5</v>
      </c>
      <c r="E453" s="2" t="s">
        <v>24</v>
      </c>
      <c r="F453" s="1">
        <v>50.5747126436782</v>
      </c>
    </row>
    <row r="454">
      <c r="A454" s="2" t="s">
        <v>27</v>
      </c>
      <c r="B454" s="1" t="s">
        <v>426</v>
      </c>
      <c r="C454" s="1">
        <v>2022.0</v>
      </c>
      <c r="D454" s="2" t="s">
        <v>5</v>
      </c>
      <c r="E454" s="2" t="s">
        <v>24</v>
      </c>
      <c r="F454" s="1">
        <v>49.8846838479994</v>
      </c>
    </row>
    <row r="455">
      <c r="A455" s="2" t="s">
        <v>28</v>
      </c>
      <c r="B455" s="1" t="s">
        <v>425</v>
      </c>
      <c r="C455" s="1">
        <v>2022.0</v>
      </c>
      <c r="D455" s="2" t="s">
        <v>5</v>
      </c>
      <c r="E455" s="2" t="s">
        <v>24</v>
      </c>
      <c r="F455" s="1">
        <v>50.7444562351628</v>
      </c>
    </row>
    <row r="456">
      <c r="A456" s="2" t="s">
        <v>29</v>
      </c>
      <c r="B456" s="1" t="s">
        <v>427</v>
      </c>
      <c r="C456" s="1">
        <v>2022.0</v>
      </c>
      <c r="D456" s="2" t="s">
        <v>5</v>
      </c>
      <c r="E456" s="2" t="s">
        <v>24</v>
      </c>
      <c r="F456" s="1">
        <v>50.3444450178028</v>
      </c>
    </row>
    <row r="457">
      <c r="A457" s="2" t="s">
        <v>30</v>
      </c>
      <c r="B457" s="1" t="s">
        <v>428</v>
      </c>
      <c r="C457" s="1">
        <v>2022.0</v>
      </c>
      <c r="D457" s="2" t="s">
        <v>5</v>
      </c>
      <c r="E457" s="2" t="s">
        <v>24</v>
      </c>
      <c r="F457" s="1">
        <v>50.56608468461</v>
      </c>
    </row>
    <row r="458">
      <c r="A458" s="2" t="s">
        <v>31</v>
      </c>
      <c r="B458" s="1" t="s">
        <v>429</v>
      </c>
      <c r="C458" s="1">
        <v>2022.0</v>
      </c>
      <c r="D458" s="2" t="s">
        <v>5</v>
      </c>
      <c r="E458" s="2" t="s">
        <v>24</v>
      </c>
      <c r="F458" s="1">
        <v>49.8767171539274</v>
      </c>
    </row>
    <row r="459">
      <c r="A459" s="2" t="s">
        <v>32</v>
      </c>
      <c r="B459" s="1" t="s">
        <v>430</v>
      </c>
      <c r="C459" s="1">
        <v>2022.0</v>
      </c>
      <c r="D459" s="2" t="s">
        <v>5</v>
      </c>
      <c r="E459" s="2" t="s">
        <v>24</v>
      </c>
      <c r="F459" s="1">
        <v>49.3977493977494</v>
      </c>
    </row>
    <row r="460">
      <c r="A460" s="2" t="s">
        <v>33</v>
      </c>
      <c r="B460" s="1" t="s">
        <v>431</v>
      </c>
      <c r="C460" s="1">
        <v>2022.0</v>
      </c>
      <c r="D460" s="2" t="s">
        <v>5</v>
      </c>
      <c r="E460" s="2" t="s">
        <v>24</v>
      </c>
      <c r="F460" s="1">
        <v>49.5825634377812</v>
      </c>
    </row>
    <row r="461">
      <c r="A461" s="2" t="s">
        <v>34</v>
      </c>
      <c r="B461" s="1" t="s">
        <v>432</v>
      </c>
      <c r="C461" s="1">
        <v>2022.0</v>
      </c>
      <c r="D461" s="2" t="s">
        <v>5</v>
      </c>
      <c r="E461" s="2" t="s">
        <v>24</v>
      </c>
      <c r="F461" s="1">
        <v>50.2916989914662</v>
      </c>
    </row>
    <row r="462">
      <c r="A462" s="2" t="s">
        <v>35</v>
      </c>
      <c r="B462" s="1" t="s">
        <v>433</v>
      </c>
      <c r="C462" s="1">
        <v>2022.0</v>
      </c>
      <c r="D462" s="2" t="s">
        <v>5</v>
      </c>
      <c r="E462" s="2" t="s">
        <v>24</v>
      </c>
      <c r="F462" s="1">
        <v>49.4715048490792</v>
      </c>
    </row>
    <row r="463">
      <c r="A463" s="2" t="s">
        <v>3</v>
      </c>
      <c r="B463" s="1" t="s">
        <v>418</v>
      </c>
      <c r="C463" s="1">
        <v>2022.0</v>
      </c>
      <c r="D463" s="2" t="s">
        <v>5</v>
      </c>
      <c r="E463" s="2" t="s">
        <v>24</v>
      </c>
      <c r="F463" s="1">
        <v>50.0375228075948</v>
      </c>
    </row>
    <row r="464">
      <c r="A464" s="2" t="s">
        <v>4</v>
      </c>
      <c r="B464" s="1" t="s">
        <v>401</v>
      </c>
      <c r="C464" s="1">
        <v>2023.0</v>
      </c>
      <c r="D464" s="2" t="s">
        <v>5</v>
      </c>
      <c r="E464" s="2" t="s">
        <v>24</v>
      </c>
      <c r="F464" s="1">
        <v>50.4605693231117</v>
      </c>
    </row>
    <row r="465">
      <c r="A465" s="2" t="s">
        <v>5</v>
      </c>
      <c r="B465" s="1" t="s">
        <v>402</v>
      </c>
      <c r="C465" s="1">
        <v>2023.0</v>
      </c>
      <c r="D465" s="2" t="s">
        <v>5</v>
      </c>
      <c r="E465" s="2" t="s">
        <v>24</v>
      </c>
      <c r="F465" s="1">
        <v>50.5081345782262</v>
      </c>
    </row>
    <row r="466">
      <c r="A466" s="2" t="s">
        <v>6</v>
      </c>
      <c r="B466" s="1" t="s">
        <v>403</v>
      </c>
      <c r="C466" s="1">
        <v>2023.0</v>
      </c>
      <c r="D466" s="2" t="s">
        <v>5</v>
      </c>
      <c r="E466" s="2" t="s">
        <v>24</v>
      </c>
      <c r="F466" s="1">
        <v>50.105154928261</v>
      </c>
    </row>
    <row r="467">
      <c r="A467" s="2" t="s">
        <v>7</v>
      </c>
      <c r="B467" s="1" t="s">
        <v>404</v>
      </c>
      <c r="C467" s="1">
        <v>2023.0</v>
      </c>
      <c r="D467" s="2" t="s">
        <v>5</v>
      </c>
      <c r="E467" s="2" t="s">
        <v>24</v>
      </c>
      <c r="F467" s="1">
        <v>50.3164556962025</v>
      </c>
    </row>
    <row r="468">
      <c r="A468" s="2" t="s">
        <v>10</v>
      </c>
      <c r="B468" s="1" t="s">
        <v>407</v>
      </c>
      <c r="C468" s="1">
        <v>2023.0</v>
      </c>
      <c r="D468" s="2" t="s">
        <v>5</v>
      </c>
      <c r="E468" s="2" t="s">
        <v>24</v>
      </c>
      <c r="F468" s="1">
        <v>49.8657429471457</v>
      </c>
    </row>
    <row r="469">
      <c r="A469" s="2" t="s">
        <v>11</v>
      </c>
      <c r="B469" s="1" t="s">
        <v>406</v>
      </c>
      <c r="C469" s="1">
        <v>2023.0</v>
      </c>
      <c r="D469" s="2" t="s">
        <v>5</v>
      </c>
      <c r="E469" s="2" t="s">
        <v>24</v>
      </c>
      <c r="F469" s="1">
        <v>50.0019504583577</v>
      </c>
    </row>
    <row r="470">
      <c r="A470" s="2" t="s">
        <v>12</v>
      </c>
      <c r="B470" s="1" t="s">
        <v>405</v>
      </c>
      <c r="C470" s="1">
        <v>2023.0</v>
      </c>
      <c r="D470" s="2" t="s">
        <v>5</v>
      </c>
      <c r="E470" s="2" t="s">
        <v>24</v>
      </c>
      <c r="F470" s="1">
        <v>50.4798677015284</v>
      </c>
    </row>
    <row r="471">
      <c r="A471" s="2" t="s">
        <v>8</v>
      </c>
      <c r="B471" s="1" t="s">
        <v>408</v>
      </c>
      <c r="C471" s="1">
        <v>2023.0</v>
      </c>
      <c r="D471" s="2" t="s">
        <v>5</v>
      </c>
      <c r="E471" s="2" t="s">
        <v>24</v>
      </c>
      <c r="F471" s="1">
        <v>50.336600392047</v>
      </c>
    </row>
    <row r="472">
      <c r="A472" s="2" t="s">
        <v>9</v>
      </c>
      <c r="B472" s="1" t="s">
        <v>409</v>
      </c>
      <c r="C472" s="1">
        <v>2023.0</v>
      </c>
      <c r="D472" s="2" t="s">
        <v>5</v>
      </c>
      <c r="E472" s="2" t="s">
        <v>24</v>
      </c>
      <c r="F472" s="1">
        <v>50.2640310294874</v>
      </c>
    </row>
    <row r="473">
      <c r="A473" s="2" t="s">
        <v>13</v>
      </c>
      <c r="B473" s="1" t="s">
        <v>410</v>
      </c>
      <c r="C473" s="1">
        <v>2023.0</v>
      </c>
      <c r="D473" s="2" t="s">
        <v>5</v>
      </c>
      <c r="E473" s="2" t="s">
        <v>24</v>
      </c>
      <c r="F473" s="1">
        <v>50.4037053264067</v>
      </c>
    </row>
    <row r="474">
      <c r="A474" s="2" t="s">
        <v>14</v>
      </c>
      <c r="B474" s="1" t="s">
        <v>412</v>
      </c>
      <c r="C474" s="1">
        <v>2023.0</v>
      </c>
      <c r="D474" s="2" t="s">
        <v>5</v>
      </c>
      <c r="E474" s="2" t="s">
        <v>24</v>
      </c>
      <c r="F474" s="1">
        <v>50.0227803611591</v>
      </c>
    </row>
    <row r="475">
      <c r="A475" s="2" t="s">
        <v>15</v>
      </c>
      <c r="B475" s="1" t="s">
        <v>411</v>
      </c>
      <c r="C475" s="1">
        <v>2023.0</v>
      </c>
      <c r="D475" s="2" t="s">
        <v>5</v>
      </c>
      <c r="E475" s="2" t="s">
        <v>24</v>
      </c>
      <c r="F475" s="1">
        <v>50.2141585980153</v>
      </c>
    </row>
    <row r="476">
      <c r="A476" s="2" t="s">
        <v>16</v>
      </c>
      <c r="B476" s="1" t="s">
        <v>413</v>
      </c>
      <c r="C476" s="1">
        <v>2023.0</v>
      </c>
      <c r="D476" s="2" t="s">
        <v>5</v>
      </c>
      <c r="E476" s="2" t="s">
        <v>24</v>
      </c>
      <c r="F476" s="1">
        <v>49.8958304778091</v>
      </c>
    </row>
    <row r="477">
      <c r="A477" s="2" t="s">
        <v>17</v>
      </c>
      <c r="B477" s="1" t="s">
        <v>414</v>
      </c>
      <c r="C477" s="1">
        <v>2023.0</v>
      </c>
      <c r="D477" s="2" t="s">
        <v>5</v>
      </c>
      <c r="E477" s="2" t="s">
        <v>24</v>
      </c>
      <c r="F477" s="1">
        <v>50.2086088574449</v>
      </c>
    </row>
    <row r="478">
      <c r="A478" s="2" t="s">
        <v>18</v>
      </c>
      <c r="B478" s="1" t="s">
        <v>415</v>
      </c>
      <c r="C478" s="1">
        <v>2023.0</v>
      </c>
      <c r="D478" s="2" t="s">
        <v>5</v>
      </c>
      <c r="E478" s="2" t="s">
        <v>24</v>
      </c>
      <c r="F478" s="1">
        <v>50.2776307645386</v>
      </c>
    </row>
    <row r="479">
      <c r="A479" s="2" t="s">
        <v>19</v>
      </c>
      <c r="B479" s="1" t="s">
        <v>416</v>
      </c>
      <c r="C479" s="1">
        <v>2023.0</v>
      </c>
      <c r="D479" s="2" t="s">
        <v>5</v>
      </c>
      <c r="E479" s="2" t="s">
        <v>24</v>
      </c>
      <c r="F479" s="1">
        <v>49.1692033270644</v>
      </c>
    </row>
    <row r="480">
      <c r="A480" s="2" t="s">
        <v>20</v>
      </c>
      <c r="B480" s="1" t="s">
        <v>417</v>
      </c>
      <c r="C480" s="1">
        <v>2023.0</v>
      </c>
      <c r="D480" s="2" t="s">
        <v>5</v>
      </c>
      <c r="E480" s="2" t="s">
        <v>24</v>
      </c>
      <c r="F480" s="1">
        <v>49.7674327704815</v>
      </c>
    </row>
    <row r="481">
      <c r="A481" s="2" t="s">
        <v>21</v>
      </c>
      <c r="B481" s="1" t="s">
        <v>419</v>
      </c>
      <c r="C481" s="1">
        <v>2023.0</v>
      </c>
      <c r="D481" s="2" t="s">
        <v>5</v>
      </c>
      <c r="E481" s="2" t="s">
        <v>24</v>
      </c>
      <c r="F481" s="1">
        <v>49.7372097664826</v>
      </c>
    </row>
    <row r="482">
      <c r="A482" s="2" t="s">
        <v>22</v>
      </c>
      <c r="B482" s="1" t="s">
        <v>420</v>
      </c>
      <c r="C482" s="1">
        <v>2023.0</v>
      </c>
      <c r="D482" s="2" t="s">
        <v>5</v>
      </c>
      <c r="E482" s="2" t="s">
        <v>24</v>
      </c>
      <c r="F482" s="1">
        <v>50.552063963273</v>
      </c>
    </row>
    <row r="483">
      <c r="A483" s="2" t="s">
        <v>23</v>
      </c>
      <c r="B483" s="1" t="s">
        <v>421</v>
      </c>
      <c r="C483" s="1">
        <v>2023.0</v>
      </c>
      <c r="D483" s="2" t="s">
        <v>5</v>
      </c>
      <c r="E483" s="2" t="s">
        <v>24</v>
      </c>
      <c r="F483" s="1">
        <v>49.966076505557</v>
      </c>
    </row>
    <row r="484">
      <c r="A484" s="2" t="s">
        <v>24</v>
      </c>
      <c r="B484" s="1" t="s">
        <v>422</v>
      </c>
      <c r="C484" s="1">
        <v>2023.0</v>
      </c>
      <c r="D484" s="2" t="s">
        <v>5</v>
      </c>
      <c r="E484" s="2" t="s">
        <v>24</v>
      </c>
      <c r="F484" s="1">
        <v>49.5762492703508</v>
      </c>
    </row>
    <row r="485">
      <c r="A485" s="2" t="s">
        <v>25</v>
      </c>
      <c r="B485" s="1" t="s">
        <v>423</v>
      </c>
      <c r="C485" s="1">
        <v>2023.0</v>
      </c>
      <c r="D485" s="2" t="s">
        <v>5</v>
      </c>
      <c r="E485" s="2" t="s">
        <v>24</v>
      </c>
      <c r="F485" s="1">
        <v>49.5987838134345</v>
      </c>
    </row>
    <row r="486">
      <c r="A486" s="2" t="s">
        <v>26</v>
      </c>
      <c r="B486" s="1" t="s">
        <v>424</v>
      </c>
      <c r="C486" s="1">
        <v>2023.0</v>
      </c>
      <c r="D486" s="2" t="s">
        <v>5</v>
      </c>
      <c r="E486" s="2" t="s">
        <v>24</v>
      </c>
      <c r="F486" s="1">
        <v>50.2895391593456</v>
      </c>
    </row>
    <row r="487">
      <c r="A487" s="2" t="s">
        <v>27</v>
      </c>
      <c r="B487" s="1" t="s">
        <v>426</v>
      </c>
      <c r="C487" s="1">
        <v>2023.0</v>
      </c>
      <c r="D487" s="2" t="s">
        <v>5</v>
      </c>
      <c r="E487" s="2" t="s">
        <v>24</v>
      </c>
      <c r="F487" s="1">
        <v>50.0069297934921</v>
      </c>
    </row>
    <row r="488">
      <c r="A488" s="2" t="s">
        <v>28</v>
      </c>
      <c r="B488" s="1" t="s">
        <v>425</v>
      </c>
      <c r="C488" s="1">
        <v>2023.0</v>
      </c>
      <c r="D488" s="2" t="s">
        <v>5</v>
      </c>
      <c r="E488" s="2" t="s">
        <v>24</v>
      </c>
      <c r="F488" s="1">
        <v>50.7648411734074</v>
      </c>
    </row>
    <row r="489">
      <c r="A489" s="2" t="s">
        <v>29</v>
      </c>
      <c r="B489" s="1" t="s">
        <v>427</v>
      </c>
      <c r="C489" s="1">
        <v>2023.0</v>
      </c>
      <c r="D489" s="2" t="s">
        <v>5</v>
      </c>
      <c r="E489" s="2" t="s">
        <v>24</v>
      </c>
      <c r="F489" s="1">
        <v>50.628708220183</v>
      </c>
    </row>
    <row r="490">
      <c r="A490" s="2" t="s">
        <v>30</v>
      </c>
      <c r="B490" s="1" t="s">
        <v>428</v>
      </c>
      <c r="C490" s="1">
        <v>2023.0</v>
      </c>
      <c r="D490" s="2" t="s">
        <v>5</v>
      </c>
      <c r="E490" s="2" t="s">
        <v>24</v>
      </c>
      <c r="F490" s="1">
        <v>50.5425529732724</v>
      </c>
    </row>
    <row r="491">
      <c r="A491" s="2" t="s">
        <v>31</v>
      </c>
      <c r="B491" s="1" t="s">
        <v>429</v>
      </c>
      <c r="C491" s="1">
        <v>2023.0</v>
      </c>
      <c r="D491" s="2" t="s">
        <v>5</v>
      </c>
      <c r="E491" s="2" t="s">
        <v>24</v>
      </c>
      <c r="F491" s="1">
        <v>50.139558198617</v>
      </c>
    </row>
    <row r="492">
      <c r="A492" s="2" t="s">
        <v>32</v>
      </c>
      <c r="B492" s="1" t="s">
        <v>430</v>
      </c>
      <c r="C492" s="1">
        <v>2023.0</v>
      </c>
      <c r="D492" s="2" t="s">
        <v>5</v>
      </c>
      <c r="E492" s="2" t="s">
        <v>24</v>
      </c>
      <c r="F492" s="1">
        <v>49.8760114852519</v>
      </c>
    </row>
    <row r="493">
      <c r="A493" s="2" t="s">
        <v>33</v>
      </c>
      <c r="B493" s="1" t="s">
        <v>431</v>
      </c>
      <c r="C493" s="1">
        <v>2023.0</v>
      </c>
      <c r="D493" s="2" t="s">
        <v>5</v>
      </c>
      <c r="E493" s="2" t="s">
        <v>24</v>
      </c>
      <c r="F493" s="1">
        <v>49.6569915837216</v>
      </c>
    </row>
    <row r="494">
      <c r="A494" s="2" t="s">
        <v>34</v>
      </c>
      <c r="B494" s="1" t="s">
        <v>432</v>
      </c>
      <c r="C494" s="1">
        <v>2023.0</v>
      </c>
      <c r="D494" s="2" t="s">
        <v>5</v>
      </c>
      <c r="E494" s="2" t="s">
        <v>24</v>
      </c>
      <c r="F494" s="1">
        <v>50.4493464052288</v>
      </c>
    </row>
    <row r="495">
      <c r="A495" s="2" t="s">
        <v>35</v>
      </c>
      <c r="B495" s="1" t="s">
        <v>433</v>
      </c>
      <c r="C495" s="1">
        <v>2023.0</v>
      </c>
      <c r="D495" s="2" t="s">
        <v>5</v>
      </c>
      <c r="E495" s="2" t="s">
        <v>24</v>
      </c>
      <c r="F495" s="1">
        <v>49.2027415746298</v>
      </c>
    </row>
    <row r="496">
      <c r="A496" s="2" t="s">
        <v>3</v>
      </c>
      <c r="B496" s="1" t="s">
        <v>418</v>
      </c>
      <c r="C496" s="1">
        <v>2023.0</v>
      </c>
      <c r="D496" s="2" t="s">
        <v>5</v>
      </c>
      <c r="E496" s="2" t="s">
        <v>24</v>
      </c>
      <c r="F496" s="1">
        <v>50.1675093632959</v>
      </c>
    </row>
  </sheetData>
  <autoFilter ref="$A$1:$F$397">
    <sortState ref="A1:F397">
      <sortCondition ref="C1:C397"/>
    </sortState>
  </autoFil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39" t="s">
        <v>1</v>
      </c>
      <c r="B1" s="39" t="s">
        <v>399</v>
      </c>
      <c r="C1" s="39" t="s">
        <v>0</v>
      </c>
      <c r="D1" s="39" t="s">
        <v>36</v>
      </c>
      <c r="E1" s="39" t="s">
        <v>38</v>
      </c>
      <c r="F1" s="39" t="s">
        <v>400</v>
      </c>
    </row>
    <row r="2">
      <c r="A2" s="40" t="s">
        <v>3</v>
      </c>
      <c r="B2" s="39" t="s">
        <v>418</v>
      </c>
      <c r="C2" s="41">
        <v>2021.0</v>
      </c>
      <c r="D2" s="42" t="s">
        <v>5</v>
      </c>
      <c r="E2" s="41">
        <v>22.0</v>
      </c>
      <c r="F2" s="64">
        <v>78.3331467198229</v>
      </c>
    </row>
    <row r="3">
      <c r="A3" s="40" t="s">
        <v>4</v>
      </c>
      <c r="B3" s="39" t="s">
        <v>401</v>
      </c>
      <c r="C3" s="41">
        <v>2021.0</v>
      </c>
      <c r="D3" s="42" t="s">
        <v>5</v>
      </c>
      <c r="E3" s="41">
        <v>22.0</v>
      </c>
      <c r="F3" s="41">
        <v>81.4163477891156</v>
      </c>
      <c r="G3" s="36"/>
    </row>
    <row r="4">
      <c r="A4" s="39" t="s">
        <v>5</v>
      </c>
      <c r="B4" s="39" t="s">
        <v>402</v>
      </c>
      <c r="C4" s="41">
        <v>2021.0</v>
      </c>
      <c r="D4" s="42" t="s">
        <v>5</v>
      </c>
      <c r="E4" s="41">
        <v>22.0</v>
      </c>
      <c r="F4" s="41">
        <v>85.4571680086205</v>
      </c>
      <c r="G4" s="36"/>
    </row>
    <row r="5">
      <c r="A5" s="39" t="s">
        <v>6</v>
      </c>
      <c r="B5" s="39" t="s">
        <v>403</v>
      </c>
      <c r="C5" s="41">
        <v>2021.0</v>
      </c>
      <c r="D5" s="42" t="s">
        <v>5</v>
      </c>
      <c r="E5" s="41">
        <v>22.0</v>
      </c>
      <c r="F5" s="41">
        <v>86.2682997981479</v>
      </c>
      <c r="G5" s="36"/>
    </row>
    <row r="6">
      <c r="A6" s="39" t="s">
        <v>7</v>
      </c>
      <c r="B6" s="39" t="s">
        <v>404</v>
      </c>
      <c r="C6" s="41">
        <v>2021.0</v>
      </c>
      <c r="D6" s="42" t="s">
        <v>5</v>
      </c>
      <c r="E6" s="41">
        <v>22.0</v>
      </c>
      <c r="F6" s="41">
        <v>77.8063490144473</v>
      </c>
      <c r="G6" s="36"/>
    </row>
    <row r="7">
      <c r="A7" s="39" t="s">
        <v>8</v>
      </c>
      <c r="B7" s="39" t="s">
        <v>408</v>
      </c>
      <c r="C7" s="41">
        <v>2021.0</v>
      </c>
      <c r="D7" s="42" t="s">
        <v>5</v>
      </c>
      <c r="E7" s="41">
        <v>22.0</v>
      </c>
      <c r="F7" s="41">
        <v>79.6689786806183</v>
      </c>
      <c r="G7" s="36"/>
    </row>
    <row r="8">
      <c r="A8" s="39" t="s">
        <v>9</v>
      </c>
      <c r="B8" s="39" t="s">
        <v>409</v>
      </c>
      <c r="C8" s="41">
        <v>2021.0</v>
      </c>
      <c r="D8" s="42" t="s">
        <v>5</v>
      </c>
      <c r="E8" s="41">
        <v>22.0</v>
      </c>
      <c r="F8" s="41">
        <v>82.9440678649382</v>
      </c>
      <c r="G8" s="36"/>
    </row>
    <row r="9">
      <c r="A9" s="39" t="s">
        <v>10</v>
      </c>
      <c r="B9" s="39" t="s">
        <v>407</v>
      </c>
      <c r="C9" s="41">
        <v>2021.0</v>
      </c>
      <c r="D9" s="42" t="s">
        <v>5</v>
      </c>
      <c r="E9" s="41">
        <v>22.0</v>
      </c>
      <c r="F9" s="41">
        <v>55.5996219448216</v>
      </c>
      <c r="G9" s="36"/>
    </row>
    <row r="10">
      <c r="A10" s="39" t="s">
        <v>11</v>
      </c>
      <c r="B10" s="39" t="s">
        <v>406</v>
      </c>
      <c r="C10" s="41">
        <v>2021.0</v>
      </c>
      <c r="D10" s="42" t="s">
        <v>5</v>
      </c>
      <c r="E10" s="41">
        <v>22.0</v>
      </c>
      <c r="F10" s="41">
        <v>85.3819325292364</v>
      </c>
      <c r="G10" s="36"/>
    </row>
    <row r="11">
      <c r="A11" s="39" t="s">
        <v>12</v>
      </c>
      <c r="B11" s="39" t="s">
        <v>405</v>
      </c>
      <c r="C11" s="41">
        <v>2021.0</v>
      </c>
      <c r="D11" s="42" t="s">
        <v>5</v>
      </c>
      <c r="E11" s="41">
        <v>22.0</v>
      </c>
      <c r="F11" s="41">
        <v>88.4329545622561</v>
      </c>
      <c r="G11" s="36"/>
    </row>
    <row r="12">
      <c r="A12" s="39" t="s">
        <v>13</v>
      </c>
      <c r="B12" s="39" t="s">
        <v>410</v>
      </c>
      <c r="C12" s="41">
        <v>2021.0</v>
      </c>
      <c r="D12" s="42" t="s">
        <v>5</v>
      </c>
      <c r="E12" s="41">
        <v>22.0</v>
      </c>
      <c r="F12" s="41">
        <v>77.1888777947221</v>
      </c>
      <c r="G12" s="36"/>
    </row>
    <row r="13">
      <c r="A13" s="39" t="s">
        <v>14</v>
      </c>
      <c r="B13" s="39" t="s">
        <v>412</v>
      </c>
      <c r="C13" s="41">
        <v>2021.0</v>
      </c>
      <c r="D13" s="42" t="s">
        <v>5</v>
      </c>
      <c r="E13" s="41">
        <v>22.0</v>
      </c>
      <c r="F13" s="41">
        <v>76.6726015310894</v>
      </c>
      <c r="G13" s="36"/>
    </row>
    <row r="14">
      <c r="A14" s="39" t="s">
        <v>15</v>
      </c>
      <c r="B14" s="39" t="s">
        <v>411</v>
      </c>
      <c r="C14" s="41">
        <v>2021.0</v>
      </c>
      <c r="D14" s="42" t="s">
        <v>5</v>
      </c>
      <c r="E14" s="41">
        <v>22.0</v>
      </c>
      <c r="F14" s="41">
        <v>67.2959980226722</v>
      </c>
      <c r="G14" s="36"/>
    </row>
    <row r="15">
      <c r="A15" s="39" t="s">
        <v>16</v>
      </c>
      <c r="B15" s="39" t="s">
        <v>413</v>
      </c>
      <c r="C15" s="41">
        <v>2021.0</v>
      </c>
      <c r="D15" s="42" t="s">
        <v>5</v>
      </c>
      <c r="E15" s="41">
        <v>22.0</v>
      </c>
      <c r="F15" s="41">
        <v>76.8139991001516</v>
      </c>
      <c r="G15" s="36"/>
    </row>
    <row r="16">
      <c r="A16" s="39" t="s">
        <v>17</v>
      </c>
      <c r="B16" s="39" t="s">
        <v>414</v>
      </c>
      <c r="C16" s="41">
        <v>2021.0</v>
      </c>
      <c r="D16" s="42" t="s">
        <v>5</v>
      </c>
      <c r="E16" s="41">
        <v>22.0</v>
      </c>
      <c r="F16" s="41">
        <v>83.4606600300721</v>
      </c>
      <c r="G16" s="36"/>
    </row>
    <row r="17">
      <c r="A17" s="39" t="s">
        <v>18</v>
      </c>
      <c r="B17" s="39" t="s">
        <v>415</v>
      </c>
      <c r="C17" s="41">
        <v>2021.0</v>
      </c>
      <c r="D17" s="42" t="s">
        <v>5</v>
      </c>
      <c r="E17" s="41">
        <v>22.0</v>
      </c>
      <c r="F17" s="41">
        <v>79.7647589342753</v>
      </c>
      <c r="G17" s="36"/>
    </row>
    <row r="18">
      <c r="A18" s="39" t="s">
        <v>19</v>
      </c>
      <c r="B18" s="39" t="s">
        <v>416</v>
      </c>
      <c r="C18" s="41">
        <v>2021.0</v>
      </c>
      <c r="D18" s="42" t="s">
        <v>5</v>
      </c>
      <c r="E18" s="41">
        <v>22.0</v>
      </c>
      <c r="F18" s="41">
        <v>74.4372969915015</v>
      </c>
      <c r="G18" s="36"/>
    </row>
    <row r="19">
      <c r="A19" s="39" t="s">
        <v>20</v>
      </c>
      <c r="B19" s="39" t="s">
        <v>417</v>
      </c>
      <c r="C19" s="41">
        <v>2021.0</v>
      </c>
      <c r="D19" s="42" t="s">
        <v>5</v>
      </c>
      <c r="E19" s="41">
        <v>22.0</v>
      </c>
      <c r="F19" s="41">
        <v>80.3878277352569</v>
      </c>
      <c r="G19" s="36"/>
    </row>
    <row r="20">
      <c r="A20" s="39" t="s">
        <v>21</v>
      </c>
      <c r="B20" s="39" t="s">
        <v>419</v>
      </c>
      <c r="C20" s="41">
        <v>2021.0</v>
      </c>
      <c r="D20" s="42" t="s">
        <v>5</v>
      </c>
      <c r="E20" s="41">
        <v>22.0</v>
      </c>
      <c r="F20" s="41">
        <v>80.5707672281669</v>
      </c>
      <c r="G20" s="36"/>
    </row>
    <row r="21">
      <c r="A21" s="39" t="s">
        <v>22</v>
      </c>
      <c r="B21" s="39" t="s">
        <v>420</v>
      </c>
      <c r="C21" s="41">
        <v>2021.0</v>
      </c>
      <c r="D21" s="42" t="s">
        <v>5</v>
      </c>
      <c r="E21" s="41">
        <v>22.0</v>
      </c>
      <c r="F21" s="41">
        <v>84.7493928939936</v>
      </c>
      <c r="G21" s="36"/>
    </row>
    <row r="22">
      <c r="A22" s="39" t="s">
        <v>23</v>
      </c>
      <c r="B22" s="39" t="s">
        <v>421</v>
      </c>
      <c r="C22" s="41">
        <v>2021.0</v>
      </c>
      <c r="D22" s="42" t="s">
        <v>5</v>
      </c>
      <c r="E22" s="41">
        <v>22.0</v>
      </c>
      <c r="F22" s="41">
        <v>63.8387010864075</v>
      </c>
      <c r="G22" s="36"/>
    </row>
    <row r="23">
      <c r="A23" s="39" t="s">
        <v>24</v>
      </c>
      <c r="B23" s="39" t="s">
        <v>422</v>
      </c>
      <c r="C23" s="41">
        <v>2021.0</v>
      </c>
      <c r="D23" s="42" t="s">
        <v>5</v>
      </c>
      <c r="E23" s="41">
        <v>22.0</v>
      </c>
      <c r="F23" s="41">
        <v>72.2915516070143</v>
      </c>
      <c r="G23" s="36"/>
    </row>
    <row r="24">
      <c r="A24" s="39" t="s">
        <v>25</v>
      </c>
      <c r="B24" s="39" t="s">
        <v>423</v>
      </c>
      <c r="C24" s="41">
        <v>2021.0</v>
      </c>
      <c r="D24" s="42" t="s">
        <v>5</v>
      </c>
      <c r="E24" s="41">
        <v>22.0</v>
      </c>
      <c r="F24" s="41">
        <v>81.6445553319633</v>
      </c>
      <c r="G24" s="36"/>
    </row>
    <row r="25">
      <c r="A25" s="39" t="s">
        <v>26</v>
      </c>
      <c r="B25" s="39" t="s">
        <v>424</v>
      </c>
      <c r="C25" s="41">
        <v>2021.0</v>
      </c>
      <c r="D25" s="42" t="s">
        <v>5</v>
      </c>
      <c r="E25" s="41">
        <v>22.0</v>
      </c>
      <c r="F25" s="41">
        <v>81.977707619429</v>
      </c>
      <c r="G25" s="36"/>
    </row>
    <row r="26">
      <c r="A26" s="39" t="s">
        <v>27</v>
      </c>
      <c r="B26" s="39" t="s">
        <v>426</v>
      </c>
      <c r="C26" s="41">
        <v>2021.0</v>
      </c>
      <c r="D26" s="42" t="s">
        <v>5</v>
      </c>
      <c r="E26" s="41">
        <v>22.0</v>
      </c>
      <c r="F26" s="41">
        <v>78.2707257238088</v>
      </c>
      <c r="G26" s="36"/>
    </row>
    <row r="27">
      <c r="A27" s="39" t="s">
        <v>28</v>
      </c>
      <c r="B27" s="39" t="s">
        <v>425</v>
      </c>
      <c r="C27" s="41">
        <v>2021.0</v>
      </c>
      <c r="D27" s="42" t="s">
        <v>5</v>
      </c>
      <c r="E27" s="41">
        <v>22.0</v>
      </c>
      <c r="F27" s="41">
        <v>86.4894062830721</v>
      </c>
      <c r="G27" s="36"/>
    </row>
    <row r="28">
      <c r="A28" s="39" t="s">
        <v>29</v>
      </c>
      <c r="B28" s="39" t="s">
        <v>427</v>
      </c>
      <c r="C28" s="41">
        <v>2021.0</v>
      </c>
      <c r="D28" s="42" t="s">
        <v>5</v>
      </c>
      <c r="E28" s="41">
        <v>22.0</v>
      </c>
      <c r="F28" s="41">
        <v>85.0716329333799</v>
      </c>
      <c r="G28" s="36"/>
    </row>
    <row r="29">
      <c r="A29" s="39" t="s">
        <v>30</v>
      </c>
      <c r="B29" s="39" t="s">
        <v>428</v>
      </c>
      <c r="C29" s="41">
        <v>2021.0</v>
      </c>
      <c r="D29" s="42" t="s">
        <v>5</v>
      </c>
      <c r="E29" s="41">
        <v>22.0</v>
      </c>
      <c r="F29" s="41">
        <v>72.9974992421946</v>
      </c>
      <c r="G29" s="36"/>
    </row>
    <row r="30">
      <c r="A30" s="39" t="s">
        <v>31</v>
      </c>
      <c r="B30" s="39" t="s">
        <v>429</v>
      </c>
      <c r="C30" s="41">
        <v>2021.0</v>
      </c>
      <c r="D30" s="42" t="s">
        <v>5</v>
      </c>
      <c r="E30" s="41">
        <v>22.0</v>
      </c>
      <c r="F30" s="41">
        <v>84.5589803216647</v>
      </c>
      <c r="G30" s="36"/>
    </row>
    <row r="31">
      <c r="A31" s="39" t="s">
        <v>32</v>
      </c>
      <c r="B31" s="39" t="s">
        <v>430</v>
      </c>
      <c r="C31" s="41">
        <v>2021.0</v>
      </c>
      <c r="D31" s="42" t="s">
        <v>5</v>
      </c>
      <c r="E31" s="41">
        <v>22.0</v>
      </c>
      <c r="F31" s="41">
        <v>76.8599870542221</v>
      </c>
      <c r="G31" s="36"/>
    </row>
    <row r="32">
      <c r="A32" s="39" t="s">
        <v>33</v>
      </c>
      <c r="B32" s="39" t="s">
        <v>431</v>
      </c>
      <c r="C32" s="41">
        <v>2021.0</v>
      </c>
      <c r="D32" s="42" t="s">
        <v>5</v>
      </c>
      <c r="E32" s="41">
        <v>22.0</v>
      </c>
      <c r="F32" s="41">
        <v>71.4932447328864</v>
      </c>
      <c r="G32" s="36"/>
    </row>
    <row r="33">
      <c r="A33" s="39" t="s">
        <v>34</v>
      </c>
      <c r="B33" s="39" t="s">
        <v>432</v>
      </c>
      <c r="C33" s="41">
        <v>2021.0</v>
      </c>
      <c r="D33" s="42" t="s">
        <v>5</v>
      </c>
      <c r="E33" s="41">
        <v>22.0</v>
      </c>
      <c r="F33" s="41">
        <v>83.722408908824</v>
      </c>
      <c r="G33" s="36"/>
    </row>
    <row r="34">
      <c r="A34" s="39" t="s">
        <v>35</v>
      </c>
      <c r="B34" s="39" t="s">
        <v>433</v>
      </c>
      <c r="C34" s="41">
        <v>2021.0</v>
      </c>
      <c r="D34" s="42" t="s">
        <v>5</v>
      </c>
      <c r="E34" s="41">
        <v>22.0</v>
      </c>
      <c r="F34" s="41">
        <v>73.216555713683</v>
      </c>
      <c r="G34" s="36"/>
    </row>
    <row r="35">
      <c r="A35" s="40" t="s">
        <v>3</v>
      </c>
      <c r="B35" s="39" t="s">
        <v>418</v>
      </c>
      <c r="C35" s="41">
        <v>2020.0</v>
      </c>
      <c r="D35" s="42" t="s">
        <v>5</v>
      </c>
      <c r="E35" s="41">
        <v>22.0</v>
      </c>
      <c r="F35" s="78">
        <v>76.94552999999999</v>
      </c>
    </row>
    <row r="36">
      <c r="A36" s="40" t="s">
        <v>4</v>
      </c>
      <c r="B36" s="39" t="s">
        <v>401</v>
      </c>
      <c r="C36" s="41">
        <v>2020.0</v>
      </c>
      <c r="D36" s="42" t="s">
        <v>5</v>
      </c>
      <c r="E36" s="41">
        <v>22.0</v>
      </c>
      <c r="F36" s="78">
        <v>79.9045</v>
      </c>
    </row>
    <row r="37">
      <c r="A37" s="39" t="s">
        <v>5</v>
      </c>
      <c r="B37" s="39" t="s">
        <v>402</v>
      </c>
      <c r="C37" s="41">
        <v>2020.0</v>
      </c>
      <c r="D37" s="42" t="s">
        <v>5</v>
      </c>
      <c r="E37" s="41">
        <v>22.0</v>
      </c>
      <c r="F37" s="78">
        <v>85.8623</v>
      </c>
    </row>
    <row r="38">
      <c r="A38" s="39" t="s">
        <v>6</v>
      </c>
      <c r="B38" s="39" t="s">
        <v>403</v>
      </c>
      <c r="C38" s="41">
        <v>2020.0</v>
      </c>
      <c r="D38" s="42" t="s">
        <v>5</v>
      </c>
      <c r="E38" s="41">
        <v>22.0</v>
      </c>
      <c r="F38" s="78">
        <v>87.11149999999999</v>
      </c>
    </row>
    <row r="39">
      <c r="A39" s="39" t="s">
        <v>7</v>
      </c>
      <c r="B39" s="39" t="s">
        <v>404</v>
      </c>
      <c r="C39" s="41">
        <v>2020.0</v>
      </c>
      <c r="D39" s="42" t="s">
        <v>5</v>
      </c>
      <c r="E39" s="41">
        <v>22.0</v>
      </c>
      <c r="F39" s="78">
        <v>72.3191</v>
      </c>
    </row>
    <row r="40">
      <c r="A40" s="39" t="s">
        <v>8</v>
      </c>
      <c r="B40" s="39" t="s">
        <v>408</v>
      </c>
      <c r="C40" s="41">
        <v>2020.0</v>
      </c>
      <c r="D40" s="42" t="s">
        <v>5</v>
      </c>
      <c r="E40" s="41">
        <v>22.0</v>
      </c>
      <c r="F40" s="78">
        <v>79.8863</v>
      </c>
    </row>
    <row r="41">
      <c r="A41" s="39" t="s">
        <v>9</v>
      </c>
      <c r="B41" s="39" t="s">
        <v>409</v>
      </c>
      <c r="C41" s="41">
        <v>2020.0</v>
      </c>
      <c r="D41" s="42" t="s">
        <v>5</v>
      </c>
      <c r="E41" s="41">
        <v>22.0</v>
      </c>
      <c r="F41" s="78">
        <v>84.5298</v>
      </c>
    </row>
    <row r="42">
      <c r="A42" s="39" t="s">
        <v>10</v>
      </c>
      <c r="B42" s="39" t="s">
        <v>407</v>
      </c>
      <c r="C42" s="41">
        <v>2020.0</v>
      </c>
      <c r="D42" s="42" t="s">
        <v>5</v>
      </c>
      <c r="E42" s="41">
        <v>22.0</v>
      </c>
      <c r="F42" s="78">
        <v>58.638400000000004</v>
      </c>
    </row>
    <row r="43">
      <c r="A43" s="39" t="s">
        <v>11</v>
      </c>
      <c r="B43" s="39" t="s">
        <v>406</v>
      </c>
      <c r="C43" s="41">
        <v>2020.0</v>
      </c>
      <c r="D43" s="42" t="s">
        <v>5</v>
      </c>
      <c r="E43" s="41">
        <v>22.0</v>
      </c>
      <c r="F43" s="78">
        <v>82.7448</v>
      </c>
    </row>
    <row r="44">
      <c r="A44" s="39" t="s">
        <v>12</v>
      </c>
      <c r="B44" s="39" t="s">
        <v>405</v>
      </c>
      <c r="C44" s="41">
        <v>2020.0</v>
      </c>
      <c r="D44" s="42" t="s">
        <v>5</v>
      </c>
      <c r="E44" s="41">
        <v>22.0</v>
      </c>
      <c r="F44" s="78">
        <v>85.301</v>
      </c>
    </row>
    <row r="45">
      <c r="A45" s="39" t="s">
        <v>13</v>
      </c>
      <c r="B45" s="39" t="s">
        <v>410</v>
      </c>
      <c r="C45" s="41">
        <v>2020.0</v>
      </c>
      <c r="D45" s="42" t="s">
        <v>5</v>
      </c>
      <c r="E45" s="41">
        <v>22.0</v>
      </c>
      <c r="F45" s="78">
        <v>77.7903</v>
      </c>
    </row>
    <row r="46">
      <c r="A46" s="39" t="s">
        <v>14</v>
      </c>
      <c r="B46" s="39" t="s">
        <v>412</v>
      </c>
      <c r="C46" s="41">
        <v>2020.0</v>
      </c>
      <c r="D46" s="42" t="s">
        <v>5</v>
      </c>
      <c r="E46" s="41">
        <v>22.0</v>
      </c>
      <c r="F46" s="78">
        <v>72.8773</v>
      </c>
    </row>
    <row r="47">
      <c r="A47" s="39" t="s">
        <v>15</v>
      </c>
      <c r="B47" s="39" t="s">
        <v>411</v>
      </c>
      <c r="C47" s="41">
        <v>2020.0</v>
      </c>
      <c r="D47" s="42" t="s">
        <v>5</v>
      </c>
      <c r="E47" s="41">
        <v>22.0</v>
      </c>
      <c r="F47" s="78">
        <v>66.4586</v>
      </c>
    </row>
    <row r="48">
      <c r="A48" s="39" t="s">
        <v>16</v>
      </c>
      <c r="B48" s="39" t="s">
        <v>413</v>
      </c>
      <c r="C48" s="41">
        <v>2020.0</v>
      </c>
      <c r="D48" s="42" t="s">
        <v>5</v>
      </c>
      <c r="E48" s="41">
        <v>22.0</v>
      </c>
      <c r="F48" s="78">
        <v>74.7112</v>
      </c>
    </row>
    <row r="49">
      <c r="A49" s="39" t="s">
        <v>17</v>
      </c>
      <c r="B49" s="39" t="s">
        <v>414</v>
      </c>
      <c r="C49" s="41">
        <v>2020.0</v>
      </c>
      <c r="D49" s="42" t="s">
        <v>5</v>
      </c>
      <c r="E49" s="41">
        <v>22.0</v>
      </c>
      <c r="F49" s="78">
        <v>80.0059</v>
      </c>
    </row>
    <row r="50">
      <c r="A50" s="39" t="s">
        <v>18</v>
      </c>
      <c r="B50" s="39" t="s">
        <v>415</v>
      </c>
      <c r="C50" s="41">
        <v>2020.0</v>
      </c>
      <c r="D50" s="42" t="s">
        <v>5</v>
      </c>
      <c r="E50" s="41">
        <v>22.0</v>
      </c>
      <c r="F50" s="78">
        <v>81.4127</v>
      </c>
    </row>
    <row r="51">
      <c r="A51" s="39" t="s">
        <v>19</v>
      </c>
      <c r="B51" s="39" t="s">
        <v>416</v>
      </c>
      <c r="C51" s="41">
        <v>2020.0</v>
      </c>
      <c r="D51" s="42" t="s">
        <v>5</v>
      </c>
      <c r="E51" s="41">
        <v>22.0</v>
      </c>
      <c r="F51" s="78">
        <v>71.8657</v>
      </c>
    </row>
    <row r="52">
      <c r="A52" s="39" t="s">
        <v>20</v>
      </c>
      <c r="B52" s="39" t="s">
        <v>417</v>
      </c>
      <c r="C52" s="41">
        <v>2020.0</v>
      </c>
      <c r="D52" s="42" t="s">
        <v>5</v>
      </c>
      <c r="E52" s="41">
        <v>22.0</v>
      </c>
      <c r="F52" s="78">
        <v>77.0864</v>
      </c>
    </row>
    <row r="53">
      <c r="A53" s="39" t="s">
        <v>21</v>
      </c>
      <c r="B53" s="39" t="s">
        <v>419</v>
      </c>
      <c r="C53" s="41">
        <v>2020.0</v>
      </c>
      <c r="D53" s="42" t="s">
        <v>5</v>
      </c>
      <c r="E53" s="41">
        <v>22.0</v>
      </c>
      <c r="F53" s="78">
        <v>75.79209999999999</v>
      </c>
    </row>
    <row r="54">
      <c r="A54" s="39" t="s">
        <v>22</v>
      </c>
      <c r="B54" s="39" t="s">
        <v>420</v>
      </c>
      <c r="C54" s="41">
        <v>2020.0</v>
      </c>
      <c r="D54" s="42" t="s">
        <v>5</v>
      </c>
      <c r="E54" s="41">
        <v>22.0</v>
      </c>
      <c r="F54" s="78">
        <v>85.33460000000001</v>
      </c>
    </row>
    <row r="55">
      <c r="A55" s="39" t="s">
        <v>23</v>
      </c>
      <c r="B55" s="39" t="s">
        <v>421</v>
      </c>
      <c r="C55" s="41">
        <v>2020.0</v>
      </c>
      <c r="D55" s="42" t="s">
        <v>5</v>
      </c>
      <c r="E55" s="41">
        <v>22.0</v>
      </c>
      <c r="F55" s="78">
        <v>63.023399999999995</v>
      </c>
    </row>
    <row r="56">
      <c r="A56" s="39" t="s">
        <v>24</v>
      </c>
      <c r="B56" s="39" t="s">
        <v>422</v>
      </c>
      <c r="C56" s="41">
        <v>2020.0</v>
      </c>
      <c r="D56" s="42" t="s">
        <v>5</v>
      </c>
      <c r="E56" s="41">
        <v>22.0</v>
      </c>
      <c r="F56" s="78">
        <v>70.7123</v>
      </c>
    </row>
    <row r="57">
      <c r="A57" s="39" t="s">
        <v>25</v>
      </c>
      <c r="B57" s="39" t="s">
        <v>423</v>
      </c>
      <c r="C57" s="41">
        <v>2020.0</v>
      </c>
      <c r="D57" s="42" t="s">
        <v>5</v>
      </c>
      <c r="E57" s="41">
        <v>22.0</v>
      </c>
      <c r="F57" s="78">
        <v>81.0973</v>
      </c>
    </row>
    <row r="58">
      <c r="A58" s="39" t="s">
        <v>26</v>
      </c>
      <c r="B58" s="39" t="s">
        <v>424</v>
      </c>
      <c r="C58" s="41">
        <v>2020.0</v>
      </c>
      <c r="D58" s="42" t="s">
        <v>5</v>
      </c>
      <c r="E58" s="41">
        <v>22.0</v>
      </c>
      <c r="F58" s="78">
        <v>78.52029999999999</v>
      </c>
    </row>
    <row r="59">
      <c r="A59" s="39" t="s">
        <v>27</v>
      </c>
      <c r="B59" s="39" t="s">
        <v>426</v>
      </c>
      <c r="C59" s="41">
        <v>2020.0</v>
      </c>
      <c r="D59" s="42" t="s">
        <v>5</v>
      </c>
      <c r="E59" s="41">
        <v>22.0</v>
      </c>
      <c r="F59" s="78">
        <v>69.9894</v>
      </c>
    </row>
    <row r="60">
      <c r="A60" s="39" t="s">
        <v>28</v>
      </c>
      <c r="B60" s="39" t="s">
        <v>425</v>
      </c>
      <c r="C60" s="41">
        <v>2020.0</v>
      </c>
      <c r="D60" s="42" t="s">
        <v>5</v>
      </c>
      <c r="E60" s="41">
        <v>22.0</v>
      </c>
      <c r="F60" s="78">
        <v>83.5994</v>
      </c>
    </row>
    <row r="61">
      <c r="A61" s="39" t="s">
        <v>29</v>
      </c>
      <c r="B61" s="39" t="s">
        <v>427</v>
      </c>
      <c r="C61" s="41">
        <v>2020.0</v>
      </c>
      <c r="D61" s="42" t="s">
        <v>5</v>
      </c>
      <c r="E61" s="41">
        <v>22.0</v>
      </c>
      <c r="F61" s="78">
        <v>89.1367</v>
      </c>
    </row>
    <row r="62">
      <c r="A62" s="39" t="s">
        <v>30</v>
      </c>
      <c r="B62" s="39" t="s">
        <v>428</v>
      </c>
      <c r="C62" s="41">
        <v>2020.0</v>
      </c>
      <c r="D62" s="42" t="s">
        <v>5</v>
      </c>
      <c r="E62" s="41">
        <v>22.0</v>
      </c>
      <c r="F62" s="78">
        <v>75.0741</v>
      </c>
    </row>
    <row r="63">
      <c r="A63" s="39" t="s">
        <v>31</v>
      </c>
      <c r="B63" s="39" t="s">
        <v>429</v>
      </c>
      <c r="C63" s="41">
        <v>2020.0</v>
      </c>
      <c r="D63" s="42" t="s">
        <v>5</v>
      </c>
      <c r="E63" s="41">
        <v>22.0</v>
      </c>
      <c r="F63" s="78">
        <v>81.554</v>
      </c>
    </row>
    <row r="64">
      <c r="A64" s="39" t="s">
        <v>32</v>
      </c>
      <c r="B64" s="39" t="s">
        <v>430</v>
      </c>
      <c r="C64" s="41">
        <v>2020.0</v>
      </c>
      <c r="D64" s="42" t="s">
        <v>5</v>
      </c>
      <c r="E64" s="41">
        <v>22.0</v>
      </c>
      <c r="F64" s="78">
        <v>76.0645</v>
      </c>
    </row>
    <row r="65">
      <c r="A65" s="39" t="s">
        <v>33</v>
      </c>
      <c r="B65" s="39" t="s">
        <v>431</v>
      </c>
      <c r="C65" s="41">
        <v>2020.0</v>
      </c>
      <c r="D65" s="42" t="s">
        <v>5</v>
      </c>
      <c r="E65" s="41">
        <v>22.0</v>
      </c>
      <c r="F65" s="78">
        <v>68.0869</v>
      </c>
    </row>
    <row r="66">
      <c r="A66" s="39" t="s">
        <v>34</v>
      </c>
      <c r="B66" s="39" t="s">
        <v>432</v>
      </c>
      <c r="C66" s="41">
        <v>2020.0</v>
      </c>
      <c r="D66" s="42" t="s">
        <v>5</v>
      </c>
      <c r="E66" s="41">
        <v>22.0</v>
      </c>
      <c r="F66" s="78">
        <v>77.28920000000001</v>
      </c>
    </row>
    <row r="67">
      <c r="A67" s="39" t="s">
        <v>35</v>
      </c>
      <c r="B67" s="39" t="s">
        <v>433</v>
      </c>
      <c r="C67" s="41">
        <v>2020.0</v>
      </c>
      <c r="D67" s="42" t="s">
        <v>5</v>
      </c>
      <c r="E67" s="41">
        <v>22.0</v>
      </c>
      <c r="F67" s="78">
        <v>71.28999999999999</v>
      </c>
    </row>
    <row r="68">
      <c r="A68" s="40" t="s">
        <v>3</v>
      </c>
      <c r="B68" s="39" t="s">
        <v>418</v>
      </c>
      <c r="C68" s="41">
        <v>2019.0</v>
      </c>
      <c r="D68" s="42" t="s">
        <v>5</v>
      </c>
      <c r="E68" s="41">
        <v>22.0</v>
      </c>
      <c r="F68" s="78">
        <v>74.50361</v>
      </c>
    </row>
    <row r="69">
      <c r="A69" s="40" t="s">
        <v>4</v>
      </c>
      <c r="B69" s="39" t="s">
        <v>401</v>
      </c>
      <c r="C69" s="41">
        <v>2019.0</v>
      </c>
      <c r="D69" s="42" t="s">
        <v>5</v>
      </c>
      <c r="E69" s="41">
        <v>22.0</v>
      </c>
      <c r="F69" s="79">
        <v>79.8234</v>
      </c>
    </row>
    <row r="70">
      <c r="A70" s="39" t="s">
        <v>5</v>
      </c>
      <c r="B70" s="39" t="s">
        <v>402</v>
      </c>
      <c r="C70" s="41">
        <v>2019.0</v>
      </c>
      <c r="D70" s="42" t="s">
        <v>5</v>
      </c>
      <c r="E70" s="41">
        <v>22.0</v>
      </c>
      <c r="F70" s="79">
        <v>85.1086</v>
      </c>
    </row>
    <row r="71">
      <c r="A71" s="39" t="s">
        <v>6</v>
      </c>
      <c r="B71" s="39" t="s">
        <v>403</v>
      </c>
      <c r="C71" s="41">
        <v>2019.0</v>
      </c>
      <c r="D71" s="42" t="s">
        <v>5</v>
      </c>
      <c r="E71" s="41">
        <v>22.0</v>
      </c>
      <c r="F71" s="79">
        <v>82.9168</v>
      </c>
    </row>
    <row r="72">
      <c r="A72" s="39" t="s">
        <v>7</v>
      </c>
      <c r="B72" s="39" t="s">
        <v>404</v>
      </c>
      <c r="C72" s="41">
        <v>2019.0</v>
      </c>
      <c r="D72" s="42" t="s">
        <v>5</v>
      </c>
      <c r="E72" s="41">
        <v>22.0</v>
      </c>
      <c r="F72" s="79">
        <v>72.7993</v>
      </c>
    </row>
    <row r="73">
      <c r="A73" s="39" t="s">
        <v>8</v>
      </c>
      <c r="B73" s="39" t="s">
        <v>408</v>
      </c>
      <c r="C73" s="41">
        <v>2019.0</v>
      </c>
      <c r="D73" s="42" t="s">
        <v>5</v>
      </c>
      <c r="E73" s="41">
        <v>22.0</v>
      </c>
      <c r="F73" s="79">
        <v>77.50829999999999</v>
      </c>
    </row>
    <row r="74">
      <c r="A74" s="39" t="s">
        <v>9</v>
      </c>
      <c r="B74" s="39" t="s">
        <v>409</v>
      </c>
      <c r="C74" s="41">
        <v>2019.0</v>
      </c>
      <c r="D74" s="42" t="s">
        <v>5</v>
      </c>
      <c r="E74" s="41">
        <v>22.0</v>
      </c>
      <c r="F74" s="79">
        <v>79.29</v>
      </c>
    </row>
    <row r="75">
      <c r="A75" s="39" t="s">
        <v>10</v>
      </c>
      <c r="B75" s="39" t="s">
        <v>407</v>
      </c>
      <c r="C75" s="41">
        <v>2019.0</v>
      </c>
      <c r="D75" s="42" t="s">
        <v>5</v>
      </c>
      <c r="E75" s="41">
        <v>22.0</v>
      </c>
      <c r="F75" s="79">
        <v>59.477000000000004</v>
      </c>
    </row>
    <row r="76">
      <c r="A76" s="39" t="s">
        <v>11</v>
      </c>
      <c r="B76" s="39" t="s">
        <v>406</v>
      </c>
      <c r="C76" s="41">
        <v>2019.0</v>
      </c>
      <c r="D76" s="42" t="s">
        <v>5</v>
      </c>
      <c r="E76" s="41">
        <v>22.0</v>
      </c>
      <c r="F76" s="79">
        <v>78.3275</v>
      </c>
    </row>
    <row r="77">
      <c r="A77" s="39" t="s">
        <v>12</v>
      </c>
      <c r="B77" s="39" t="s">
        <v>405</v>
      </c>
      <c r="C77" s="41">
        <v>2019.0</v>
      </c>
      <c r="D77" s="42" t="s">
        <v>5</v>
      </c>
      <c r="E77" s="41">
        <v>22.0</v>
      </c>
      <c r="F77" s="79">
        <v>81.867</v>
      </c>
    </row>
    <row r="78">
      <c r="A78" s="39" t="s">
        <v>13</v>
      </c>
      <c r="B78" s="39" t="s">
        <v>410</v>
      </c>
      <c r="C78" s="41">
        <v>2019.0</v>
      </c>
      <c r="D78" s="42" t="s">
        <v>5</v>
      </c>
      <c r="E78" s="41">
        <v>22.0</v>
      </c>
      <c r="F78" s="79">
        <v>75.655</v>
      </c>
    </row>
    <row r="79">
      <c r="A79" s="39" t="s">
        <v>14</v>
      </c>
      <c r="B79" s="39" t="s">
        <v>412</v>
      </c>
      <c r="C79" s="41">
        <v>2019.0</v>
      </c>
      <c r="D79" s="42" t="s">
        <v>5</v>
      </c>
      <c r="E79" s="41">
        <v>22.0</v>
      </c>
      <c r="F79" s="79">
        <v>70.24289999999999</v>
      </c>
    </row>
    <row r="80">
      <c r="A80" s="39" t="s">
        <v>15</v>
      </c>
      <c r="B80" s="39" t="s">
        <v>411</v>
      </c>
      <c r="C80" s="41">
        <v>2019.0</v>
      </c>
      <c r="D80" s="42" t="s">
        <v>5</v>
      </c>
      <c r="E80" s="41">
        <v>22.0</v>
      </c>
      <c r="F80" s="79">
        <v>60.489000000000004</v>
      </c>
    </row>
    <row r="81">
      <c r="A81" s="39" t="s">
        <v>16</v>
      </c>
      <c r="B81" s="39" t="s">
        <v>413</v>
      </c>
      <c r="C81" s="41">
        <v>2019.0</v>
      </c>
      <c r="D81" s="42" t="s">
        <v>5</v>
      </c>
      <c r="E81" s="41">
        <v>22.0</v>
      </c>
      <c r="F81" s="79">
        <v>68.0793</v>
      </c>
    </row>
    <row r="82">
      <c r="A82" s="39" t="s">
        <v>17</v>
      </c>
      <c r="B82" s="39" t="s">
        <v>414</v>
      </c>
      <c r="C82" s="41">
        <v>2019.0</v>
      </c>
      <c r="D82" s="42" t="s">
        <v>5</v>
      </c>
      <c r="E82" s="41">
        <v>22.0</v>
      </c>
      <c r="F82" s="79">
        <v>82.1744</v>
      </c>
    </row>
    <row r="83">
      <c r="A83" s="39" t="s">
        <v>18</v>
      </c>
      <c r="B83" s="39" t="s">
        <v>415</v>
      </c>
      <c r="C83" s="41">
        <v>2019.0</v>
      </c>
      <c r="D83" s="42" t="s">
        <v>5</v>
      </c>
      <c r="E83" s="41">
        <v>22.0</v>
      </c>
      <c r="F83" s="79">
        <v>75.1161</v>
      </c>
    </row>
    <row r="84">
      <c r="A84" s="39" t="s">
        <v>19</v>
      </c>
      <c r="B84" s="39" t="s">
        <v>416</v>
      </c>
      <c r="C84" s="41">
        <v>2019.0</v>
      </c>
      <c r="D84" s="42" t="s">
        <v>5</v>
      </c>
      <c r="E84" s="41">
        <v>22.0</v>
      </c>
      <c r="F84" s="79">
        <v>72.6955</v>
      </c>
    </row>
    <row r="85">
      <c r="A85" s="39" t="s">
        <v>20</v>
      </c>
      <c r="B85" s="39" t="s">
        <v>417</v>
      </c>
      <c r="C85" s="41">
        <v>2019.0</v>
      </c>
      <c r="D85" s="42" t="s">
        <v>5</v>
      </c>
      <c r="E85" s="41">
        <v>22.0</v>
      </c>
      <c r="F85" s="79">
        <v>77.7728</v>
      </c>
    </row>
    <row r="86">
      <c r="A86" s="39" t="s">
        <v>21</v>
      </c>
      <c r="B86" s="39" t="s">
        <v>419</v>
      </c>
      <c r="C86" s="41">
        <v>2019.0</v>
      </c>
      <c r="D86" s="42" t="s">
        <v>5</v>
      </c>
      <c r="E86" s="41">
        <v>22.0</v>
      </c>
      <c r="F86" s="79">
        <v>73.0009</v>
      </c>
    </row>
    <row r="87">
      <c r="A87" s="39" t="s">
        <v>22</v>
      </c>
      <c r="B87" s="39" t="s">
        <v>420</v>
      </c>
      <c r="C87" s="41">
        <v>2019.0</v>
      </c>
      <c r="D87" s="42" t="s">
        <v>5</v>
      </c>
      <c r="E87" s="41">
        <v>22.0</v>
      </c>
      <c r="F87" s="79">
        <v>83.1108</v>
      </c>
    </row>
    <row r="88">
      <c r="A88" s="39" t="s">
        <v>23</v>
      </c>
      <c r="B88" s="39" t="s">
        <v>421</v>
      </c>
      <c r="C88" s="41">
        <v>2019.0</v>
      </c>
      <c r="D88" s="42" t="s">
        <v>5</v>
      </c>
      <c r="E88" s="41">
        <v>22.0</v>
      </c>
      <c r="F88" s="79">
        <v>61.7872</v>
      </c>
    </row>
    <row r="89">
      <c r="A89" s="39" t="s">
        <v>24</v>
      </c>
      <c r="B89" s="39" t="s">
        <v>422</v>
      </c>
      <c r="C89" s="41">
        <v>2019.0</v>
      </c>
      <c r="D89" s="42" t="s">
        <v>5</v>
      </c>
      <c r="E89" s="41">
        <v>22.0</v>
      </c>
      <c r="F89" s="79">
        <v>67.6653</v>
      </c>
    </row>
    <row r="90">
      <c r="A90" s="39" t="s">
        <v>25</v>
      </c>
      <c r="B90" s="39" t="s">
        <v>423</v>
      </c>
      <c r="C90" s="41">
        <v>2019.0</v>
      </c>
      <c r="D90" s="42" t="s">
        <v>5</v>
      </c>
      <c r="E90" s="41">
        <v>22.0</v>
      </c>
      <c r="F90" s="79">
        <v>75.68390000000001</v>
      </c>
    </row>
    <row r="91">
      <c r="A91" s="39" t="s">
        <v>26</v>
      </c>
      <c r="B91" s="39" t="s">
        <v>424</v>
      </c>
      <c r="C91" s="41">
        <v>2019.0</v>
      </c>
      <c r="D91" s="42" t="s">
        <v>5</v>
      </c>
      <c r="E91" s="41">
        <v>22.0</v>
      </c>
      <c r="F91" s="79">
        <v>81.98339999999999</v>
      </c>
    </row>
    <row r="92">
      <c r="A92" s="39" t="s">
        <v>27</v>
      </c>
      <c r="B92" s="39" t="s">
        <v>426</v>
      </c>
      <c r="C92" s="41">
        <v>2019.0</v>
      </c>
      <c r="D92" s="42" t="s">
        <v>5</v>
      </c>
      <c r="E92" s="41">
        <v>22.0</v>
      </c>
      <c r="F92" s="79">
        <v>67.6234</v>
      </c>
    </row>
    <row r="93">
      <c r="A93" s="39" t="s">
        <v>28</v>
      </c>
      <c r="B93" s="39" t="s">
        <v>425</v>
      </c>
      <c r="C93" s="41">
        <v>2019.0</v>
      </c>
      <c r="D93" s="42" t="s">
        <v>5</v>
      </c>
      <c r="E93" s="41">
        <v>22.0</v>
      </c>
      <c r="F93" s="79">
        <v>81.92439999999999</v>
      </c>
    </row>
    <row r="94">
      <c r="A94" s="39" t="s">
        <v>29</v>
      </c>
      <c r="B94" s="39" t="s">
        <v>427</v>
      </c>
      <c r="C94" s="41">
        <v>2019.0</v>
      </c>
      <c r="D94" s="42" t="s">
        <v>5</v>
      </c>
      <c r="E94" s="41">
        <v>22.0</v>
      </c>
      <c r="F94" s="79">
        <v>89.8259</v>
      </c>
    </row>
    <row r="95">
      <c r="A95" s="39" t="s">
        <v>30</v>
      </c>
      <c r="B95" s="39" t="s">
        <v>428</v>
      </c>
      <c r="C95" s="41">
        <v>2019.0</v>
      </c>
      <c r="D95" s="42" t="s">
        <v>5</v>
      </c>
      <c r="E95" s="41">
        <v>22.0</v>
      </c>
      <c r="F95" s="79">
        <v>71.7591</v>
      </c>
    </row>
    <row r="96">
      <c r="A96" s="39" t="s">
        <v>31</v>
      </c>
      <c r="B96" s="39" t="s">
        <v>429</v>
      </c>
      <c r="C96" s="41">
        <v>2019.0</v>
      </c>
      <c r="D96" s="42" t="s">
        <v>5</v>
      </c>
      <c r="E96" s="41">
        <v>22.0</v>
      </c>
      <c r="F96" s="79">
        <v>80.40559999999999</v>
      </c>
    </row>
    <row r="97">
      <c r="A97" s="39" t="s">
        <v>32</v>
      </c>
      <c r="B97" s="39" t="s">
        <v>430</v>
      </c>
      <c r="C97" s="41">
        <v>2019.0</v>
      </c>
      <c r="D97" s="42" t="s">
        <v>5</v>
      </c>
      <c r="E97" s="41">
        <v>22.0</v>
      </c>
      <c r="F97" s="79">
        <v>71.8166</v>
      </c>
    </row>
    <row r="98">
      <c r="A98" s="39" t="s">
        <v>33</v>
      </c>
      <c r="B98" s="39" t="s">
        <v>431</v>
      </c>
      <c r="C98" s="41">
        <v>2019.0</v>
      </c>
      <c r="D98" s="42" t="s">
        <v>5</v>
      </c>
      <c r="E98" s="41">
        <v>22.0</v>
      </c>
      <c r="F98" s="79">
        <v>65.925</v>
      </c>
    </row>
    <row r="99">
      <c r="A99" s="39" t="s">
        <v>34</v>
      </c>
      <c r="B99" s="39" t="s">
        <v>432</v>
      </c>
      <c r="C99" s="41">
        <v>2019.0</v>
      </c>
      <c r="D99" s="42" t="s">
        <v>5</v>
      </c>
      <c r="E99" s="41">
        <v>22.0</v>
      </c>
      <c r="F99" s="79">
        <v>79.3017</v>
      </c>
    </row>
    <row r="100">
      <c r="A100" s="39" t="s">
        <v>35</v>
      </c>
      <c r="B100" s="39" t="s">
        <v>433</v>
      </c>
      <c r="C100" s="41">
        <v>2019.0</v>
      </c>
      <c r="D100" s="42" t="s">
        <v>5</v>
      </c>
      <c r="E100" s="41">
        <v>22.0</v>
      </c>
      <c r="F100" s="79">
        <v>67.4008</v>
      </c>
    </row>
    <row r="101">
      <c r="A101" s="40" t="s">
        <v>3</v>
      </c>
      <c r="B101" s="39" t="s">
        <v>418</v>
      </c>
      <c r="C101" s="41">
        <v>2018.0</v>
      </c>
      <c r="D101" s="42" t="s">
        <v>5</v>
      </c>
      <c r="E101" s="41">
        <v>22.0</v>
      </c>
      <c r="F101" s="78">
        <v>74.50361</v>
      </c>
    </row>
    <row r="102">
      <c r="A102" s="40" t="s">
        <v>4</v>
      </c>
      <c r="B102" s="39" t="s">
        <v>401</v>
      </c>
      <c r="C102" s="41">
        <v>2018.0</v>
      </c>
      <c r="D102" s="42" t="s">
        <v>5</v>
      </c>
      <c r="E102" s="41">
        <v>22.0</v>
      </c>
      <c r="F102" s="79">
        <v>79.8234</v>
      </c>
    </row>
    <row r="103">
      <c r="A103" s="39" t="s">
        <v>5</v>
      </c>
      <c r="B103" s="39" t="s">
        <v>402</v>
      </c>
      <c r="C103" s="41">
        <v>2018.0</v>
      </c>
      <c r="D103" s="42" t="s">
        <v>5</v>
      </c>
      <c r="E103" s="41">
        <v>22.0</v>
      </c>
      <c r="F103" s="79">
        <v>85.1086</v>
      </c>
    </row>
    <row r="104">
      <c r="A104" s="39" t="s">
        <v>6</v>
      </c>
      <c r="B104" s="39" t="s">
        <v>403</v>
      </c>
      <c r="C104" s="41">
        <v>2018.0</v>
      </c>
      <c r="D104" s="42" t="s">
        <v>5</v>
      </c>
      <c r="E104" s="41">
        <v>22.0</v>
      </c>
      <c r="F104" s="79">
        <v>82.9168</v>
      </c>
    </row>
    <row r="105">
      <c r="A105" s="39" t="s">
        <v>7</v>
      </c>
      <c r="B105" s="39" t="s">
        <v>404</v>
      </c>
      <c r="C105" s="41">
        <v>2018.0</v>
      </c>
      <c r="D105" s="42" t="s">
        <v>5</v>
      </c>
      <c r="E105" s="41">
        <v>22.0</v>
      </c>
      <c r="F105" s="79">
        <v>72.7993</v>
      </c>
    </row>
    <row r="106">
      <c r="A106" s="39" t="s">
        <v>8</v>
      </c>
      <c r="B106" s="39" t="s">
        <v>408</v>
      </c>
      <c r="C106" s="41">
        <v>2018.0</v>
      </c>
      <c r="D106" s="42" t="s">
        <v>5</v>
      </c>
      <c r="E106" s="41">
        <v>22.0</v>
      </c>
      <c r="F106" s="79">
        <v>77.50829999999999</v>
      </c>
    </row>
    <row r="107">
      <c r="A107" s="39" t="s">
        <v>9</v>
      </c>
      <c r="B107" s="39" t="s">
        <v>409</v>
      </c>
      <c r="C107" s="41">
        <v>2018.0</v>
      </c>
      <c r="D107" s="42" t="s">
        <v>5</v>
      </c>
      <c r="E107" s="41">
        <v>22.0</v>
      </c>
      <c r="F107" s="79">
        <v>79.29</v>
      </c>
    </row>
    <row r="108">
      <c r="A108" s="39" t="s">
        <v>10</v>
      </c>
      <c r="B108" s="39" t="s">
        <v>407</v>
      </c>
      <c r="C108" s="41">
        <v>2018.0</v>
      </c>
      <c r="D108" s="42" t="s">
        <v>5</v>
      </c>
      <c r="E108" s="41">
        <v>22.0</v>
      </c>
      <c r="F108" s="79">
        <v>59.477000000000004</v>
      </c>
    </row>
    <row r="109">
      <c r="A109" s="39" t="s">
        <v>11</v>
      </c>
      <c r="B109" s="39" t="s">
        <v>406</v>
      </c>
      <c r="C109" s="41">
        <v>2018.0</v>
      </c>
      <c r="D109" s="42" t="s">
        <v>5</v>
      </c>
      <c r="E109" s="41">
        <v>22.0</v>
      </c>
      <c r="F109" s="79">
        <v>78.3275</v>
      </c>
    </row>
    <row r="110">
      <c r="A110" s="39" t="s">
        <v>12</v>
      </c>
      <c r="B110" s="39" t="s">
        <v>405</v>
      </c>
      <c r="C110" s="41">
        <v>2018.0</v>
      </c>
      <c r="D110" s="42" t="s">
        <v>5</v>
      </c>
      <c r="E110" s="41">
        <v>22.0</v>
      </c>
      <c r="F110" s="79">
        <v>81.867</v>
      </c>
    </row>
    <row r="111">
      <c r="A111" s="39" t="s">
        <v>13</v>
      </c>
      <c r="B111" s="39" t="s">
        <v>410</v>
      </c>
      <c r="C111" s="41">
        <v>2018.0</v>
      </c>
      <c r="D111" s="42" t="s">
        <v>5</v>
      </c>
      <c r="E111" s="41">
        <v>22.0</v>
      </c>
      <c r="F111" s="79">
        <v>75.655</v>
      </c>
    </row>
    <row r="112">
      <c r="A112" s="39" t="s">
        <v>14</v>
      </c>
      <c r="B112" s="39" t="s">
        <v>412</v>
      </c>
      <c r="C112" s="41">
        <v>2018.0</v>
      </c>
      <c r="D112" s="42" t="s">
        <v>5</v>
      </c>
      <c r="E112" s="41">
        <v>22.0</v>
      </c>
      <c r="F112" s="79">
        <v>70.24289999999999</v>
      </c>
    </row>
    <row r="113">
      <c r="A113" s="39" t="s">
        <v>15</v>
      </c>
      <c r="B113" s="39" t="s">
        <v>411</v>
      </c>
      <c r="C113" s="41">
        <v>2018.0</v>
      </c>
      <c r="D113" s="42" t="s">
        <v>5</v>
      </c>
      <c r="E113" s="41">
        <v>22.0</v>
      </c>
      <c r="F113" s="79">
        <v>60.489000000000004</v>
      </c>
    </row>
    <row r="114">
      <c r="A114" s="39" t="s">
        <v>16</v>
      </c>
      <c r="B114" s="39" t="s">
        <v>413</v>
      </c>
      <c r="C114" s="41">
        <v>2018.0</v>
      </c>
      <c r="D114" s="42" t="s">
        <v>5</v>
      </c>
      <c r="E114" s="41">
        <v>22.0</v>
      </c>
      <c r="F114" s="79">
        <v>68.0793</v>
      </c>
    </row>
    <row r="115">
      <c r="A115" s="39" t="s">
        <v>17</v>
      </c>
      <c r="B115" s="39" t="s">
        <v>414</v>
      </c>
      <c r="C115" s="41">
        <v>2018.0</v>
      </c>
      <c r="D115" s="42" t="s">
        <v>5</v>
      </c>
      <c r="E115" s="41">
        <v>22.0</v>
      </c>
      <c r="F115" s="79">
        <v>82.1744</v>
      </c>
    </row>
    <row r="116">
      <c r="A116" s="39" t="s">
        <v>18</v>
      </c>
      <c r="B116" s="39" t="s">
        <v>415</v>
      </c>
      <c r="C116" s="41">
        <v>2018.0</v>
      </c>
      <c r="D116" s="42" t="s">
        <v>5</v>
      </c>
      <c r="E116" s="41">
        <v>22.0</v>
      </c>
      <c r="F116" s="79">
        <v>75.1161</v>
      </c>
    </row>
    <row r="117">
      <c r="A117" s="39" t="s">
        <v>19</v>
      </c>
      <c r="B117" s="39" t="s">
        <v>416</v>
      </c>
      <c r="C117" s="41">
        <v>2018.0</v>
      </c>
      <c r="D117" s="42" t="s">
        <v>5</v>
      </c>
      <c r="E117" s="41">
        <v>22.0</v>
      </c>
      <c r="F117" s="79">
        <v>72.6955</v>
      </c>
    </row>
    <row r="118">
      <c r="A118" s="39" t="s">
        <v>20</v>
      </c>
      <c r="B118" s="39" t="s">
        <v>417</v>
      </c>
      <c r="C118" s="41">
        <v>2018.0</v>
      </c>
      <c r="D118" s="42" t="s">
        <v>5</v>
      </c>
      <c r="E118" s="41">
        <v>22.0</v>
      </c>
      <c r="F118" s="79">
        <v>77.7728</v>
      </c>
    </row>
    <row r="119">
      <c r="A119" s="39" t="s">
        <v>21</v>
      </c>
      <c r="B119" s="39" t="s">
        <v>419</v>
      </c>
      <c r="C119" s="41">
        <v>2018.0</v>
      </c>
      <c r="D119" s="42" t="s">
        <v>5</v>
      </c>
      <c r="E119" s="41">
        <v>22.0</v>
      </c>
      <c r="F119" s="79">
        <v>73.0009</v>
      </c>
    </row>
    <row r="120">
      <c r="A120" s="39" t="s">
        <v>22</v>
      </c>
      <c r="B120" s="39" t="s">
        <v>420</v>
      </c>
      <c r="C120" s="41">
        <v>2018.0</v>
      </c>
      <c r="D120" s="42" t="s">
        <v>5</v>
      </c>
      <c r="E120" s="41">
        <v>22.0</v>
      </c>
      <c r="F120" s="79">
        <v>83.1108</v>
      </c>
    </row>
    <row r="121">
      <c r="A121" s="39" t="s">
        <v>23</v>
      </c>
      <c r="B121" s="39" t="s">
        <v>421</v>
      </c>
      <c r="C121" s="41">
        <v>2018.0</v>
      </c>
      <c r="D121" s="42" t="s">
        <v>5</v>
      </c>
      <c r="E121" s="41">
        <v>22.0</v>
      </c>
      <c r="F121" s="79">
        <v>61.7872</v>
      </c>
    </row>
    <row r="122">
      <c r="A122" s="39" t="s">
        <v>24</v>
      </c>
      <c r="B122" s="39" t="s">
        <v>422</v>
      </c>
      <c r="C122" s="41">
        <v>2018.0</v>
      </c>
      <c r="D122" s="42" t="s">
        <v>5</v>
      </c>
      <c r="E122" s="41">
        <v>22.0</v>
      </c>
      <c r="F122" s="79">
        <v>67.6653</v>
      </c>
    </row>
    <row r="123">
      <c r="A123" s="39" t="s">
        <v>25</v>
      </c>
      <c r="B123" s="39" t="s">
        <v>423</v>
      </c>
      <c r="C123" s="41">
        <v>2018.0</v>
      </c>
      <c r="D123" s="42" t="s">
        <v>5</v>
      </c>
      <c r="E123" s="41">
        <v>22.0</v>
      </c>
      <c r="F123" s="79">
        <v>75.68390000000001</v>
      </c>
    </row>
    <row r="124">
      <c r="A124" s="39" t="s">
        <v>26</v>
      </c>
      <c r="B124" s="39" t="s">
        <v>424</v>
      </c>
      <c r="C124" s="41">
        <v>2018.0</v>
      </c>
      <c r="D124" s="42" t="s">
        <v>5</v>
      </c>
      <c r="E124" s="41">
        <v>22.0</v>
      </c>
      <c r="F124" s="79">
        <v>81.98339999999999</v>
      </c>
    </row>
    <row r="125">
      <c r="A125" s="39" t="s">
        <v>27</v>
      </c>
      <c r="B125" s="39" t="s">
        <v>426</v>
      </c>
      <c r="C125" s="41">
        <v>2018.0</v>
      </c>
      <c r="D125" s="42" t="s">
        <v>5</v>
      </c>
      <c r="E125" s="41">
        <v>22.0</v>
      </c>
      <c r="F125" s="79">
        <v>67.6234</v>
      </c>
    </row>
    <row r="126">
      <c r="A126" s="39" t="s">
        <v>28</v>
      </c>
      <c r="B126" s="39" t="s">
        <v>425</v>
      </c>
      <c r="C126" s="41">
        <v>2018.0</v>
      </c>
      <c r="D126" s="42" t="s">
        <v>5</v>
      </c>
      <c r="E126" s="41">
        <v>22.0</v>
      </c>
      <c r="F126" s="79">
        <v>81.92439999999999</v>
      </c>
    </row>
    <row r="127">
      <c r="A127" s="39" t="s">
        <v>29</v>
      </c>
      <c r="B127" s="39" t="s">
        <v>427</v>
      </c>
      <c r="C127" s="41">
        <v>2018.0</v>
      </c>
      <c r="D127" s="42" t="s">
        <v>5</v>
      </c>
      <c r="E127" s="41">
        <v>22.0</v>
      </c>
      <c r="F127" s="79">
        <v>89.8259</v>
      </c>
    </row>
    <row r="128">
      <c r="A128" s="39" t="s">
        <v>30</v>
      </c>
      <c r="B128" s="39" t="s">
        <v>428</v>
      </c>
      <c r="C128" s="41">
        <v>2018.0</v>
      </c>
      <c r="D128" s="42" t="s">
        <v>5</v>
      </c>
      <c r="E128" s="41">
        <v>22.0</v>
      </c>
      <c r="F128" s="79">
        <v>71.7591</v>
      </c>
    </row>
    <row r="129">
      <c r="A129" s="39" t="s">
        <v>31</v>
      </c>
      <c r="B129" s="39" t="s">
        <v>429</v>
      </c>
      <c r="C129" s="41">
        <v>2018.0</v>
      </c>
      <c r="D129" s="42" t="s">
        <v>5</v>
      </c>
      <c r="E129" s="41">
        <v>22.0</v>
      </c>
      <c r="F129" s="79">
        <v>80.40559999999999</v>
      </c>
    </row>
    <row r="130">
      <c r="A130" s="39" t="s">
        <v>32</v>
      </c>
      <c r="B130" s="39" t="s">
        <v>430</v>
      </c>
      <c r="C130" s="41">
        <v>2018.0</v>
      </c>
      <c r="D130" s="42" t="s">
        <v>5</v>
      </c>
      <c r="E130" s="41">
        <v>22.0</v>
      </c>
      <c r="F130" s="79">
        <v>71.8166</v>
      </c>
    </row>
    <row r="131">
      <c r="A131" s="39" t="s">
        <v>33</v>
      </c>
      <c r="B131" s="39" t="s">
        <v>431</v>
      </c>
      <c r="C131" s="41">
        <v>2018.0</v>
      </c>
      <c r="D131" s="42" t="s">
        <v>5</v>
      </c>
      <c r="E131" s="41">
        <v>22.0</v>
      </c>
      <c r="F131" s="79">
        <v>65.925</v>
      </c>
    </row>
    <row r="132">
      <c r="A132" s="39" t="s">
        <v>34</v>
      </c>
      <c r="B132" s="39" t="s">
        <v>432</v>
      </c>
      <c r="C132" s="41">
        <v>2018.0</v>
      </c>
      <c r="D132" s="42" t="s">
        <v>5</v>
      </c>
      <c r="E132" s="41">
        <v>22.0</v>
      </c>
      <c r="F132" s="79">
        <v>79.3017</v>
      </c>
    </row>
    <row r="133">
      <c r="A133" s="39" t="s">
        <v>35</v>
      </c>
      <c r="B133" s="39" t="s">
        <v>433</v>
      </c>
      <c r="C133" s="41">
        <v>2018.0</v>
      </c>
      <c r="D133" s="42" t="s">
        <v>5</v>
      </c>
      <c r="E133" s="41">
        <v>22.0</v>
      </c>
      <c r="F133" s="79">
        <v>67.4008</v>
      </c>
    </row>
    <row r="134">
      <c r="A134" s="40" t="s">
        <v>3</v>
      </c>
      <c r="B134" s="39" t="s">
        <v>418</v>
      </c>
      <c r="C134" s="41">
        <v>2017.0</v>
      </c>
      <c r="D134" s="42" t="s">
        <v>5</v>
      </c>
      <c r="E134" s="41">
        <v>22.0</v>
      </c>
      <c r="F134" s="78">
        <v>72.24837</v>
      </c>
    </row>
    <row r="135">
      <c r="A135" s="40" t="s">
        <v>4</v>
      </c>
      <c r="B135" s="39" t="s">
        <v>401</v>
      </c>
      <c r="C135" s="41">
        <v>2017.0</v>
      </c>
      <c r="D135" s="42" t="s">
        <v>5</v>
      </c>
      <c r="E135" s="41">
        <v>22.0</v>
      </c>
      <c r="F135" s="79">
        <v>74.4119</v>
      </c>
      <c r="G135" s="36"/>
    </row>
    <row r="136">
      <c r="A136" s="39" t="s">
        <v>5</v>
      </c>
      <c r="B136" s="39" t="s">
        <v>402</v>
      </c>
      <c r="C136" s="41">
        <v>2017.0</v>
      </c>
      <c r="D136" s="42" t="s">
        <v>5</v>
      </c>
      <c r="E136" s="41">
        <v>22.0</v>
      </c>
      <c r="F136" s="79">
        <v>86.0104</v>
      </c>
      <c r="G136" s="36"/>
    </row>
    <row r="137">
      <c r="A137" s="39" t="s">
        <v>6</v>
      </c>
      <c r="B137" s="39" t="s">
        <v>403</v>
      </c>
      <c r="C137" s="41">
        <v>2017.0</v>
      </c>
      <c r="D137" s="42" t="s">
        <v>5</v>
      </c>
      <c r="E137" s="41">
        <v>22.0</v>
      </c>
      <c r="F137" s="79">
        <v>85.0844</v>
      </c>
      <c r="G137" s="36"/>
    </row>
    <row r="138">
      <c r="A138" s="39" t="s">
        <v>7</v>
      </c>
      <c r="B138" s="39" t="s">
        <v>404</v>
      </c>
      <c r="C138" s="41">
        <v>2017.0</v>
      </c>
      <c r="D138" s="42" t="s">
        <v>5</v>
      </c>
      <c r="E138" s="41">
        <v>22.0</v>
      </c>
      <c r="F138" s="79">
        <v>72.2127</v>
      </c>
      <c r="G138" s="36"/>
    </row>
    <row r="139">
      <c r="A139" s="39" t="s">
        <v>8</v>
      </c>
      <c r="B139" s="39" t="s">
        <v>408</v>
      </c>
      <c r="C139" s="41">
        <v>2017.0</v>
      </c>
      <c r="D139" s="42" t="s">
        <v>5</v>
      </c>
      <c r="E139" s="41">
        <v>22.0</v>
      </c>
      <c r="F139" s="79">
        <v>74.1317</v>
      </c>
      <c r="G139" s="36"/>
    </row>
    <row r="140">
      <c r="A140" s="39" t="s">
        <v>9</v>
      </c>
      <c r="B140" s="39" t="s">
        <v>409</v>
      </c>
      <c r="C140" s="41">
        <v>2017.0</v>
      </c>
      <c r="D140" s="42" t="s">
        <v>5</v>
      </c>
      <c r="E140" s="41">
        <v>22.0</v>
      </c>
      <c r="F140" s="79">
        <v>77.5868</v>
      </c>
      <c r="G140" s="36"/>
    </row>
    <row r="141">
      <c r="A141" s="39" t="s">
        <v>10</v>
      </c>
      <c r="B141" s="39" t="s">
        <v>407</v>
      </c>
      <c r="C141" s="41">
        <v>2017.0</v>
      </c>
      <c r="D141" s="42" t="s">
        <v>5</v>
      </c>
      <c r="E141" s="41">
        <v>22.0</v>
      </c>
      <c r="F141" s="79">
        <v>53.161199999999994</v>
      </c>
      <c r="G141" s="36"/>
    </row>
    <row r="142">
      <c r="A142" s="39" t="s">
        <v>11</v>
      </c>
      <c r="B142" s="39" t="s">
        <v>406</v>
      </c>
      <c r="C142" s="41">
        <v>2017.0</v>
      </c>
      <c r="D142" s="42" t="s">
        <v>5</v>
      </c>
      <c r="E142" s="41">
        <v>22.0</v>
      </c>
      <c r="F142" s="79">
        <v>80.2949</v>
      </c>
      <c r="G142" s="36"/>
    </row>
    <row r="143">
      <c r="A143" s="39" t="s">
        <v>12</v>
      </c>
      <c r="B143" s="39" t="s">
        <v>405</v>
      </c>
      <c r="C143" s="41">
        <v>2017.0</v>
      </c>
      <c r="D143" s="42" t="s">
        <v>5</v>
      </c>
      <c r="E143" s="41">
        <v>22.0</v>
      </c>
      <c r="F143" s="79">
        <v>81.91720000000001</v>
      </c>
      <c r="G143" s="36"/>
    </row>
    <row r="144">
      <c r="A144" s="39" t="s">
        <v>13</v>
      </c>
      <c r="B144" s="39" t="s">
        <v>410</v>
      </c>
      <c r="C144" s="41">
        <v>2017.0</v>
      </c>
      <c r="D144" s="42" t="s">
        <v>5</v>
      </c>
      <c r="E144" s="41">
        <v>22.0</v>
      </c>
      <c r="F144" s="79">
        <v>70.7701</v>
      </c>
      <c r="G144" s="36"/>
    </row>
    <row r="145">
      <c r="A145" s="39" t="s">
        <v>14</v>
      </c>
      <c r="B145" s="39" t="s">
        <v>412</v>
      </c>
      <c r="C145" s="41">
        <v>2017.0</v>
      </c>
      <c r="D145" s="42" t="s">
        <v>5</v>
      </c>
      <c r="E145" s="41">
        <v>22.0</v>
      </c>
      <c r="F145" s="79">
        <v>69.6586</v>
      </c>
      <c r="G145" s="36"/>
    </row>
    <row r="146">
      <c r="A146" s="39" t="s">
        <v>15</v>
      </c>
      <c r="B146" s="39" t="s">
        <v>411</v>
      </c>
      <c r="C146" s="41">
        <v>2017.0</v>
      </c>
      <c r="D146" s="42" t="s">
        <v>5</v>
      </c>
      <c r="E146" s="41">
        <v>22.0</v>
      </c>
      <c r="F146" s="79">
        <v>57.54939999999999</v>
      </c>
      <c r="G146" s="36"/>
    </row>
    <row r="147">
      <c r="A147" s="39" t="s">
        <v>16</v>
      </c>
      <c r="B147" s="39" t="s">
        <v>413</v>
      </c>
      <c r="C147" s="41">
        <v>2017.0</v>
      </c>
      <c r="D147" s="42" t="s">
        <v>5</v>
      </c>
      <c r="E147" s="41">
        <v>22.0</v>
      </c>
      <c r="F147" s="79">
        <v>67.3616</v>
      </c>
      <c r="G147" s="36"/>
    </row>
    <row r="148">
      <c r="A148" s="39" t="s">
        <v>17</v>
      </c>
      <c r="B148" s="39" t="s">
        <v>414</v>
      </c>
      <c r="C148" s="41">
        <v>2017.0</v>
      </c>
      <c r="D148" s="42" t="s">
        <v>5</v>
      </c>
      <c r="E148" s="41">
        <v>22.0</v>
      </c>
      <c r="F148" s="79">
        <v>79.44290000000001</v>
      </c>
      <c r="G148" s="36"/>
    </row>
    <row r="149">
      <c r="A149" s="39" t="s">
        <v>18</v>
      </c>
      <c r="B149" s="39" t="s">
        <v>415</v>
      </c>
      <c r="C149" s="41">
        <v>2017.0</v>
      </c>
      <c r="D149" s="42" t="s">
        <v>5</v>
      </c>
      <c r="E149" s="41">
        <v>22.0</v>
      </c>
      <c r="F149" s="79">
        <v>73.1271</v>
      </c>
      <c r="G149" s="36"/>
    </row>
    <row r="150">
      <c r="A150" s="39" t="s">
        <v>19</v>
      </c>
      <c r="B150" s="39" t="s">
        <v>416</v>
      </c>
      <c r="C150" s="41">
        <v>2017.0</v>
      </c>
      <c r="D150" s="42" t="s">
        <v>5</v>
      </c>
      <c r="E150" s="41">
        <v>22.0</v>
      </c>
      <c r="F150" s="79">
        <v>66.87809999999999</v>
      </c>
      <c r="G150" s="36"/>
    </row>
    <row r="151">
      <c r="A151" s="39" t="s">
        <v>20</v>
      </c>
      <c r="B151" s="39" t="s">
        <v>417</v>
      </c>
      <c r="C151" s="41">
        <v>2017.0</v>
      </c>
      <c r="D151" s="42" t="s">
        <v>5</v>
      </c>
      <c r="E151" s="41">
        <v>22.0</v>
      </c>
      <c r="F151" s="79">
        <v>72.3929</v>
      </c>
      <c r="G151" s="36"/>
    </row>
    <row r="152">
      <c r="A152" s="39" t="s">
        <v>21</v>
      </c>
      <c r="B152" s="39" t="s">
        <v>419</v>
      </c>
      <c r="C152" s="41">
        <v>2017.0</v>
      </c>
      <c r="D152" s="42" t="s">
        <v>5</v>
      </c>
      <c r="E152" s="41">
        <v>22.0</v>
      </c>
      <c r="F152" s="79">
        <v>70.8899</v>
      </c>
      <c r="G152" s="36"/>
    </row>
    <row r="153">
      <c r="A153" s="39" t="s">
        <v>22</v>
      </c>
      <c r="B153" s="39" t="s">
        <v>420</v>
      </c>
      <c r="C153" s="41">
        <v>2017.0</v>
      </c>
      <c r="D153" s="42" t="s">
        <v>5</v>
      </c>
      <c r="E153" s="41">
        <v>22.0</v>
      </c>
      <c r="F153" s="79">
        <v>79.3293</v>
      </c>
      <c r="G153" s="36"/>
    </row>
    <row r="154">
      <c r="A154" s="39" t="s">
        <v>23</v>
      </c>
      <c r="B154" s="39" t="s">
        <v>421</v>
      </c>
      <c r="C154" s="41">
        <v>2017.0</v>
      </c>
      <c r="D154" s="42" t="s">
        <v>5</v>
      </c>
      <c r="E154" s="41">
        <v>22.0</v>
      </c>
      <c r="F154" s="79">
        <v>55.340500000000006</v>
      </c>
      <c r="G154" s="36"/>
    </row>
    <row r="155">
      <c r="A155" s="39" t="s">
        <v>24</v>
      </c>
      <c r="B155" s="39" t="s">
        <v>422</v>
      </c>
      <c r="C155" s="41">
        <v>2017.0</v>
      </c>
      <c r="D155" s="42" t="s">
        <v>5</v>
      </c>
      <c r="E155" s="41">
        <v>22.0</v>
      </c>
      <c r="F155" s="79">
        <v>63.6644</v>
      </c>
      <c r="G155" s="36"/>
    </row>
    <row r="156">
      <c r="A156" s="39" t="s">
        <v>25</v>
      </c>
      <c r="B156" s="39" t="s">
        <v>423</v>
      </c>
      <c r="C156" s="41">
        <v>2017.0</v>
      </c>
      <c r="D156" s="42" t="s">
        <v>5</v>
      </c>
      <c r="E156" s="41">
        <v>22.0</v>
      </c>
      <c r="F156" s="79">
        <v>77.8616</v>
      </c>
      <c r="G156" s="36"/>
    </row>
    <row r="157">
      <c r="A157" s="39" t="s">
        <v>26</v>
      </c>
      <c r="B157" s="39" t="s">
        <v>424</v>
      </c>
      <c r="C157" s="41">
        <v>2017.0</v>
      </c>
      <c r="D157" s="42" t="s">
        <v>5</v>
      </c>
      <c r="E157" s="41">
        <v>22.0</v>
      </c>
      <c r="F157" s="79">
        <v>78.7696</v>
      </c>
      <c r="G157" s="36"/>
    </row>
    <row r="158">
      <c r="A158" s="39" t="s">
        <v>27</v>
      </c>
      <c r="B158" s="39" t="s">
        <v>426</v>
      </c>
      <c r="C158" s="41">
        <v>2017.0</v>
      </c>
      <c r="D158" s="42" t="s">
        <v>5</v>
      </c>
      <c r="E158" s="41">
        <v>22.0</v>
      </c>
      <c r="F158" s="79">
        <v>67.2412</v>
      </c>
      <c r="G158" s="36"/>
    </row>
    <row r="159">
      <c r="A159" s="39" t="s">
        <v>28</v>
      </c>
      <c r="B159" s="39" t="s">
        <v>425</v>
      </c>
      <c r="C159" s="41">
        <v>2017.0</v>
      </c>
      <c r="D159" s="42" t="s">
        <v>5</v>
      </c>
      <c r="E159" s="41">
        <v>22.0</v>
      </c>
      <c r="F159" s="79">
        <v>80.6497</v>
      </c>
      <c r="G159" s="36"/>
    </row>
    <row r="160">
      <c r="A160" s="39" t="s">
        <v>29</v>
      </c>
      <c r="B160" s="39" t="s">
        <v>427</v>
      </c>
      <c r="C160" s="41">
        <v>2017.0</v>
      </c>
      <c r="D160" s="42" t="s">
        <v>5</v>
      </c>
      <c r="E160" s="41">
        <v>22.0</v>
      </c>
      <c r="F160" s="79">
        <v>90.6785</v>
      </c>
      <c r="G160" s="36"/>
    </row>
    <row r="161">
      <c r="A161" s="39" t="s">
        <v>30</v>
      </c>
      <c r="B161" s="39" t="s">
        <v>428</v>
      </c>
      <c r="C161" s="41">
        <v>2017.0</v>
      </c>
      <c r="D161" s="42" t="s">
        <v>5</v>
      </c>
      <c r="E161" s="41">
        <v>22.0</v>
      </c>
      <c r="F161" s="79">
        <v>71.9494</v>
      </c>
      <c r="G161" s="36"/>
    </row>
    <row r="162">
      <c r="A162" s="39" t="s">
        <v>31</v>
      </c>
      <c r="B162" s="39" t="s">
        <v>429</v>
      </c>
      <c r="C162" s="41">
        <v>2017.0</v>
      </c>
      <c r="D162" s="42" t="s">
        <v>5</v>
      </c>
      <c r="E162" s="41">
        <v>22.0</v>
      </c>
      <c r="F162" s="79">
        <v>77.5988</v>
      </c>
      <c r="G162" s="36"/>
    </row>
    <row r="163">
      <c r="A163" s="39" t="s">
        <v>32</v>
      </c>
      <c r="B163" s="39" t="s">
        <v>430</v>
      </c>
      <c r="C163" s="41">
        <v>2017.0</v>
      </c>
      <c r="D163" s="42" t="s">
        <v>5</v>
      </c>
      <c r="E163" s="41">
        <v>22.0</v>
      </c>
      <c r="F163" s="79">
        <v>65.25760000000001</v>
      </c>
      <c r="G163" s="36"/>
    </row>
    <row r="164">
      <c r="A164" s="39" t="s">
        <v>33</v>
      </c>
      <c r="B164" s="39" t="s">
        <v>431</v>
      </c>
      <c r="C164" s="41">
        <v>2017.0</v>
      </c>
      <c r="D164" s="42" t="s">
        <v>5</v>
      </c>
      <c r="E164" s="41">
        <v>22.0</v>
      </c>
      <c r="F164" s="79">
        <v>64.1815</v>
      </c>
      <c r="G164" s="36"/>
    </row>
    <row r="165">
      <c r="A165" s="39" t="s">
        <v>34</v>
      </c>
      <c r="B165" s="39" t="s">
        <v>432</v>
      </c>
      <c r="C165" s="41">
        <v>2017.0</v>
      </c>
      <c r="D165" s="42" t="s">
        <v>5</v>
      </c>
      <c r="E165" s="41">
        <v>22.0</v>
      </c>
      <c r="F165" s="79">
        <v>75.9672</v>
      </c>
      <c r="G165" s="36"/>
    </row>
    <row r="166">
      <c r="A166" s="39" t="s">
        <v>35</v>
      </c>
      <c r="B166" s="39" t="s">
        <v>433</v>
      </c>
      <c r="C166" s="41">
        <v>2017.0</v>
      </c>
      <c r="D166" s="42" t="s">
        <v>5</v>
      </c>
      <c r="E166" s="41">
        <v>22.0</v>
      </c>
      <c r="F166" s="79">
        <v>64.5668</v>
      </c>
      <c r="G166" s="36"/>
    </row>
    <row r="167">
      <c r="A167" s="40" t="s">
        <v>3</v>
      </c>
      <c r="B167" s="39" t="s">
        <v>418</v>
      </c>
      <c r="C167" s="41">
        <v>2016.0</v>
      </c>
      <c r="D167" s="42" t="s">
        <v>5</v>
      </c>
      <c r="E167" s="41">
        <v>22.0</v>
      </c>
      <c r="F167" s="54">
        <v>73.63183</v>
      </c>
    </row>
    <row r="168">
      <c r="A168" s="40" t="s">
        <v>4</v>
      </c>
      <c r="B168" s="39" t="s">
        <v>401</v>
      </c>
      <c r="C168" s="41">
        <v>2016.0</v>
      </c>
      <c r="D168" s="42" t="s">
        <v>5</v>
      </c>
      <c r="E168" s="41">
        <v>22.0</v>
      </c>
      <c r="F168" s="54">
        <v>80.3156</v>
      </c>
      <c r="G168" s="36"/>
    </row>
    <row r="169">
      <c r="A169" s="39" t="s">
        <v>5</v>
      </c>
      <c r="B169" s="39" t="s">
        <v>402</v>
      </c>
      <c r="C169" s="41">
        <v>2016.0</v>
      </c>
      <c r="D169" s="42" t="s">
        <v>5</v>
      </c>
      <c r="E169" s="41">
        <v>22.0</v>
      </c>
      <c r="F169" s="54">
        <v>86.5843</v>
      </c>
      <c r="G169" s="36"/>
    </row>
    <row r="170">
      <c r="A170" s="39" t="s">
        <v>6</v>
      </c>
      <c r="B170" s="39" t="s">
        <v>403</v>
      </c>
      <c r="C170" s="41">
        <v>2016.0</v>
      </c>
      <c r="D170" s="42" t="s">
        <v>5</v>
      </c>
      <c r="E170" s="41">
        <v>22.0</v>
      </c>
      <c r="F170" s="54">
        <v>84.7136</v>
      </c>
      <c r="G170" s="36"/>
    </row>
    <row r="171">
      <c r="A171" s="39" t="s">
        <v>7</v>
      </c>
      <c r="B171" s="39" t="s">
        <v>404</v>
      </c>
      <c r="C171" s="41">
        <v>2016.0</v>
      </c>
      <c r="D171" s="42" t="s">
        <v>5</v>
      </c>
      <c r="E171" s="41">
        <v>22.0</v>
      </c>
      <c r="F171" s="54">
        <v>71.1909</v>
      </c>
      <c r="G171" s="36"/>
    </row>
    <row r="172">
      <c r="A172" s="39" t="s">
        <v>8</v>
      </c>
      <c r="B172" s="39" t="s">
        <v>408</v>
      </c>
      <c r="C172" s="41">
        <v>2016.0</v>
      </c>
      <c r="D172" s="42" t="s">
        <v>5</v>
      </c>
      <c r="E172" s="41">
        <v>22.0</v>
      </c>
      <c r="F172" s="54">
        <v>78.2932</v>
      </c>
      <c r="G172" s="36"/>
    </row>
    <row r="173">
      <c r="A173" s="39" t="s">
        <v>9</v>
      </c>
      <c r="B173" s="39" t="s">
        <v>409</v>
      </c>
      <c r="C173" s="41">
        <v>2016.0</v>
      </c>
      <c r="D173" s="42" t="s">
        <v>5</v>
      </c>
      <c r="E173" s="41">
        <v>22.0</v>
      </c>
      <c r="F173" s="54">
        <v>77.3596</v>
      </c>
      <c r="G173" s="36"/>
    </row>
    <row r="174">
      <c r="A174" s="39" t="s">
        <v>10</v>
      </c>
      <c r="B174" s="39" t="s">
        <v>407</v>
      </c>
      <c r="C174" s="41">
        <v>2016.0</v>
      </c>
      <c r="D174" s="42" t="s">
        <v>5</v>
      </c>
      <c r="E174" s="41">
        <v>22.0</v>
      </c>
      <c r="F174" s="54">
        <v>58.065</v>
      </c>
      <c r="G174" s="36"/>
    </row>
    <row r="175">
      <c r="A175" s="39" t="s">
        <v>11</v>
      </c>
      <c r="B175" s="39" t="s">
        <v>406</v>
      </c>
      <c r="C175" s="41">
        <v>2016.0</v>
      </c>
      <c r="D175" s="42" t="s">
        <v>5</v>
      </c>
      <c r="E175" s="41">
        <v>22.0</v>
      </c>
      <c r="F175" s="54">
        <v>79.6166</v>
      </c>
      <c r="G175" s="36"/>
    </row>
    <row r="176">
      <c r="A176" s="39" t="s">
        <v>12</v>
      </c>
      <c r="B176" s="39" t="s">
        <v>405</v>
      </c>
      <c r="C176" s="41">
        <v>2016.0</v>
      </c>
      <c r="D176" s="42" t="s">
        <v>5</v>
      </c>
      <c r="E176" s="41">
        <v>22.0</v>
      </c>
      <c r="F176" s="54">
        <v>79.9156</v>
      </c>
      <c r="G176" s="36"/>
    </row>
    <row r="177">
      <c r="A177" s="39" t="s">
        <v>13</v>
      </c>
      <c r="B177" s="39" t="s">
        <v>410</v>
      </c>
      <c r="C177" s="41">
        <v>2016.0</v>
      </c>
      <c r="D177" s="42" t="s">
        <v>5</v>
      </c>
      <c r="E177" s="41">
        <v>22.0</v>
      </c>
      <c r="F177" s="54">
        <v>77.9104</v>
      </c>
      <c r="G177" s="36"/>
    </row>
    <row r="178">
      <c r="A178" s="39" t="s">
        <v>14</v>
      </c>
      <c r="B178" s="39" t="s">
        <v>412</v>
      </c>
      <c r="C178" s="41">
        <v>2016.0</v>
      </c>
      <c r="D178" s="42" t="s">
        <v>5</v>
      </c>
      <c r="E178" s="41">
        <v>22.0</v>
      </c>
      <c r="F178" s="54">
        <v>64.7293</v>
      </c>
      <c r="G178" s="36"/>
    </row>
    <row r="179">
      <c r="A179" s="39" t="s">
        <v>15</v>
      </c>
      <c r="B179" s="39" t="s">
        <v>411</v>
      </c>
      <c r="C179" s="41">
        <v>2016.0</v>
      </c>
      <c r="D179" s="42" t="s">
        <v>5</v>
      </c>
      <c r="E179" s="41">
        <v>22.0</v>
      </c>
      <c r="F179" s="54">
        <v>58.6722</v>
      </c>
      <c r="G179" s="36"/>
    </row>
    <row r="180">
      <c r="A180" s="39" t="s">
        <v>16</v>
      </c>
      <c r="B180" s="39" t="s">
        <v>413</v>
      </c>
      <c r="C180" s="41">
        <v>2016.0</v>
      </c>
      <c r="D180" s="42" t="s">
        <v>5</v>
      </c>
      <c r="E180" s="41">
        <v>22.0</v>
      </c>
      <c r="F180" s="54">
        <v>74.8827</v>
      </c>
      <c r="G180" s="36"/>
    </row>
    <row r="181">
      <c r="A181" s="39" t="s">
        <v>17</v>
      </c>
      <c r="B181" s="39" t="s">
        <v>414</v>
      </c>
      <c r="C181" s="41">
        <v>2016.0</v>
      </c>
      <c r="D181" s="42" t="s">
        <v>5</v>
      </c>
      <c r="E181" s="41">
        <v>22.0</v>
      </c>
      <c r="F181" s="54">
        <v>81.7786</v>
      </c>
      <c r="G181" s="36"/>
    </row>
    <row r="182">
      <c r="A182" s="39" t="s">
        <v>18</v>
      </c>
      <c r="B182" s="39" t="s">
        <v>415</v>
      </c>
      <c r="C182" s="41">
        <v>2016.0</v>
      </c>
      <c r="D182" s="42" t="s">
        <v>5</v>
      </c>
      <c r="E182" s="41">
        <v>22.0</v>
      </c>
      <c r="F182" s="54">
        <v>75.1743</v>
      </c>
      <c r="G182" s="36"/>
    </row>
    <row r="183">
      <c r="A183" s="39" t="s">
        <v>19</v>
      </c>
      <c r="B183" s="39" t="s">
        <v>416</v>
      </c>
      <c r="C183" s="41">
        <v>2016.0</v>
      </c>
      <c r="D183" s="42" t="s">
        <v>5</v>
      </c>
      <c r="E183" s="41">
        <v>22.0</v>
      </c>
      <c r="F183" s="54">
        <v>73.1324</v>
      </c>
      <c r="G183" s="36"/>
    </row>
    <row r="184">
      <c r="A184" s="39" t="s">
        <v>20</v>
      </c>
      <c r="B184" s="39" t="s">
        <v>417</v>
      </c>
      <c r="C184" s="41">
        <v>2016.0</v>
      </c>
      <c r="D184" s="42" t="s">
        <v>5</v>
      </c>
      <c r="E184" s="41">
        <v>22.0</v>
      </c>
      <c r="F184" s="54">
        <v>75.5391</v>
      </c>
      <c r="G184" s="36"/>
    </row>
    <row r="185">
      <c r="A185" s="39" t="s">
        <v>21</v>
      </c>
      <c r="B185" s="39" t="s">
        <v>419</v>
      </c>
      <c r="C185" s="41">
        <v>2016.0</v>
      </c>
      <c r="D185" s="42" t="s">
        <v>5</v>
      </c>
      <c r="E185" s="41">
        <v>22.0</v>
      </c>
      <c r="F185" s="54">
        <v>80.3969</v>
      </c>
      <c r="G185" s="36"/>
    </row>
    <row r="186">
      <c r="A186" s="39" t="s">
        <v>22</v>
      </c>
      <c r="B186" s="39" t="s">
        <v>420</v>
      </c>
      <c r="C186" s="41">
        <v>2016.0</v>
      </c>
      <c r="D186" s="42" t="s">
        <v>5</v>
      </c>
      <c r="E186" s="41">
        <v>22.0</v>
      </c>
      <c r="F186" s="54">
        <v>78.725</v>
      </c>
      <c r="G186" s="36"/>
    </row>
    <row r="187">
      <c r="A187" s="39" t="s">
        <v>23</v>
      </c>
      <c r="B187" s="39" t="s">
        <v>421</v>
      </c>
      <c r="C187" s="41">
        <v>2016.0</v>
      </c>
      <c r="D187" s="42" t="s">
        <v>5</v>
      </c>
      <c r="E187" s="41">
        <v>22.0</v>
      </c>
      <c r="F187" s="54">
        <v>52.729000000000006</v>
      </c>
      <c r="G187" s="36"/>
    </row>
    <row r="188">
      <c r="A188" s="39" t="s">
        <v>24</v>
      </c>
      <c r="B188" s="39" t="s">
        <v>422</v>
      </c>
      <c r="C188" s="41">
        <v>2016.0</v>
      </c>
      <c r="D188" s="42" t="s">
        <v>5</v>
      </c>
      <c r="E188" s="41">
        <v>22.0</v>
      </c>
      <c r="F188" s="54">
        <v>65.4712</v>
      </c>
      <c r="G188" s="36"/>
    </row>
    <row r="189">
      <c r="A189" s="39" t="s">
        <v>25</v>
      </c>
      <c r="B189" s="39" t="s">
        <v>423</v>
      </c>
      <c r="C189" s="41">
        <v>2016.0</v>
      </c>
      <c r="D189" s="42" t="s">
        <v>5</v>
      </c>
      <c r="E189" s="41">
        <v>22.0</v>
      </c>
      <c r="F189" s="54">
        <v>76.4526</v>
      </c>
      <c r="G189" s="36"/>
    </row>
    <row r="190">
      <c r="A190" s="39" t="s">
        <v>26</v>
      </c>
      <c r="B190" s="39" t="s">
        <v>424</v>
      </c>
      <c r="C190" s="41">
        <v>2016.0</v>
      </c>
      <c r="D190" s="42" t="s">
        <v>5</v>
      </c>
      <c r="E190" s="41">
        <v>22.0</v>
      </c>
      <c r="F190" s="54">
        <v>82.7389</v>
      </c>
      <c r="G190" s="36"/>
    </row>
    <row r="191">
      <c r="A191" s="39" t="s">
        <v>27</v>
      </c>
      <c r="B191" s="39" t="s">
        <v>426</v>
      </c>
      <c r="C191" s="41">
        <v>2016.0</v>
      </c>
      <c r="D191" s="42" t="s">
        <v>5</v>
      </c>
      <c r="E191" s="41">
        <v>22.0</v>
      </c>
      <c r="F191" s="54">
        <v>68.7325</v>
      </c>
      <c r="G191" s="36"/>
    </row>
    <row r="192">
      <c r="A192" s="39" t="s">
        <v>28</v>
      </c>
      <c r="B192" s="39" t="s">
        <v>425</v>
      </c>
      <c r="C192" s="41">
        <v>2016.0</v>
      </c>
      <c r="D192" s="42" t="s">
        <v>5</v>
      </c>
      <c r="E192" s="41">
        <v>22.0</v>
      </c>
      <c r="F192" s="54">
        <v>85.68050000000001</v>
      </c>
      <c r="G192" s="36"/>
    </row>
    <row r="193">
      <c r="A193" s="39" t="s">
        <v>29</v>
      </c>
      <c r="B193" s="39" t="s">
        <v>427</v>
      </c>
      <c r="C193" s="41">
        <v>2016.0</v>
      </c>
      <c r="D193" s="42" t="s">
        <v>5</v>
      </c>
      <c r="E193" s="41">
        <v>22.0</v>
      </c>
      <c r="F193" s="54">
        <v>87.4007</v>
      </c>
      <c r="G193" s="36"/>
    </row>
    <row r="194">
      <c r="A194" s="39" t="s">
        <v>30</v>
      </c>
      <c r="B194" s="39" t="s">
        <v>428</v>
      </c>
      <c r="C194" s="41">
        <v>2016.0</v>
      </c>
      <c r="D194" s="42" t="s">
        <v>5</v>
      </c>
      <c r="E194" s="41">
        <v>22.0</v>
      </c>
      <c r="F194" s="54">
        <v>72.9021</v>
      </c>
      <c r="G194" s="36"/>
    </row>
    <row r="195">
      <c r="A195" s="39" t="s">
        <v>31</v>
      </c>
      <c r="B195" s="39" t="s">
        <v>429</v>
      </c>
      <c r="C195" s="41">
        <v>2016.0</v>
      </c>
      <c r="D195" s="42" t="s">
        <v>5</v>
      </c>
      <c r="E195" s="41">
        <v>22.0</v>
      </c>
      <c r="F195" s="54">
        <v>80.2526</v>
      </c>
      <c r="G195" s="36"/>
    </row>
    <row r="196">
      <c r="A196" s="39" t="s">
        <v>32</v>
      </c>
      <c r="B196" s="39" t="s">
        <v>430</v>
      </c>
      <c r="C196" s="41">
        <v>2016.0</v>
      </c>
      <c r="D196" s="42" t="s">
        <v>5</v>
      </c>
      <c r="E196" s="41">
        <v>22.0</v>
      </c>
      <c r="F196" s="54">
        <v>69.5477</v>
      </c>
      <c r="G196" s="36"/>
    </row>
    <row r="197">
      <c r="A197" s="39" t="s">
        <v>33</v>
      </c>
      <c r="B197" s="39" t="s">
        <v>431</v>
      </c>
      <c r="C197" s="41">
        <v>2016.0</v>
      </c>
      <c r="D197" s="42" t="s">
        <v>5</v>
      </c>
      <c r="E197" s="41">
        <v>22.0</v>
      </c>
      <c r="F197" s="54">
        <v>64.56110000000001</v>
      </c>
      <c r="G197" s="36"/>
    </row>
    <row r="198">
      <c r="A198" s="39" t="s">
        <v>34</v>
      </c>
      <c r="B198" s="39" t="s">
        <v>432</v>
      </c>
      <c r="C198" s="41">
        <v>2016.0</v>
      </c>
      <c r="D198" s="42" t="s">
        <v>5</v>
      </c>
      <c r="E198" s="41">
        <v>22.0</v>
      </c>
      <c r="F198" s="54">
        <v>76.8602</v>
      </c>
      <c r="G198" s="36"/>
    </row>
    <row r="199">
      <c r="A199" s="39" t="s">
        <v>35</v>
      </c>
      <c r="B199" s="39" t="s">
        <v>433</v>
      </c>
      <c r="C199" s="41">
        <v>2016.0</v>
      </c>
      <c r="D199" s="42" t="s">
        <v>5</v>
      </c>
      <c r="E199" s="41">
        <v>22.0</v>
      </c>
      <c r="F199" s="54">
        <v>66.1956</v>
      </c>
      <c r="G199" s="36"/>
    </row>
    <row r="200">
      <c r="A200" s="40" t="s">
        <v>3</v>
      </c>
      <c r="B200" s="39" t="s">
        <v>418</v>
      </c>
      <c r="C200" s="41">
        <v>2015.0</v>
      </c>
      <c r="D200" s="42" t="s">
        <v>5</v>
      </c>
      <c r="E200" s="41">
        <v>22.0</v>
      </c>
      <c r="F200" s="54">
        <v>71.46701</v>
      </c>
    </row>
    <row r="201">
      <c r="A201" s="40" t="s">
        <v>4</v>
      </c>
      <c r="B201" s="39" t="s">
        <v>401</v>
      </c>
      <c r="C201" s="41">
        <v>2015.0</v>
      </c>
      <c r="D201" s="42" t="s">
        <v>5</v>
      </c>
      <c r="E201" s="41">
        <v>22.0</v>
      </c>
      <c r="F201" s="54">
        <v>74.84809999999999</v>
      </c>
    </row>
    <row r="202">
      <c r="A202" s="39" t="s">
        <v>5</v>
      </c>
      <c r="B202" s="39" t="s">
        <v>402</v>
      </c>
      <c r="C202" s="41">
        <v>2015.0</v>
      </c>
      <c r="D202" s="42" t="s">
        <v>5</v>
      </c>
      <c r="E202" s="41">
        <v>22.0</v>
      </c>
      <c r="F202" s="54">
        <v>84.46000000000001</v>
      </c>
    </row>
    <row r="203">
      <c r="A203" s="39" t="s">
        <v>6</v>
      </c>
      <c r="B203" s="39" t="s">
        <v>403</v>
      </c>
      <c r="C203" s="41">
        <v>2015.0</v>
      </c>
      <c r="D203" s="42" t="s">
        <v>5</v>
      </c>
      <c r="E203" s="41">
        <v>22.0</v>
      </c>
      <c r="F203" s="54">
        <v>87.5135</v>
      </c>
    </row>
    <row r="204">
      <c r="A204" s="39" t="s">
        <v>7</v>
      </c>
      <c r="B204" s="39" t="s">
        <v>404</v>
      </c>
      <c r="C204" s="41">
        <v>2015.0</v>
      </c>
      <c r="D204" s="42" t="s">
        <v>5</v>
      </c>
      <c r="E204" s="41">
        <v>22.0</v>
      </c>
      <c r="F204" s="54">
        <v>73.53</v>
      </c>
    </row>
    <row r="205">
      <c r="A205" s="39" t="s">
        <v>8</v>
      </c>
      <c r="B205" s="39" t="s">
        <v>408</v>
      </c>
      <c r="C205" s="41">
        <v>2015.0</v>
      </c>
      <c r="D205" s="42" t="s">
        <v>5</v>
      </c>
      <c r="E205" s="41">
        <v>22.0</v>
      </c>
      <c r="F205" s="54">
        <v>74.4881</v>
      </c>
    </row>
    <row r="206">
      <c r="A206" s="39" t="s">
        <v>9</v>
      </c>
      <c r="B206" s="39" t="s">
        <v>409</v>
      </c>
      <c r="C206" s="41">
        <v>2015.0</v>
      </c>
      <c r="D206" s="42" t="s">
        <v>5</v>
      </c>
      <c r="E206" s="41">
        <v>22.0</v>
      </c>
      <c r="F206" s="54">
        <v>77.9388</v>
      </c>
    </row>
    <row r="207">
      <c r="A207" s="39" t="s">
        <v>10</v>
      </c>
      <c r="B207" s="39" t="s">
        <v>407</v>
      </c>
      <c r="C207" s="41">
        <v>2015.0</v>
      </c>
      <c r="D207" s="42" t="s">
        <v>5</v>
      </c>
      <c r="E207" s="41">
        <v>22.0</v>
      </c>
      <c r="F207" s="54">
        <v>56.6168</v>
      </c>
    </row>
    <row r="208">
      <c r="A208" s="39" t="s">
        <v>11</v>
      </c>
      <c r="B208" s="39" t="s">
        <v>406</v>
      </c>
      <c r="C208" s="41">
        <v>2015.0</v>
      </c>
      <c r="D208" s="42" t="s">
        <v>5</v>
      </c>
      <c r="E208" s="41">
        <v>22.0</v>
      </c>
      <c r="F208" s="54">
        <v>76.4105</v>
      </c>
    </row>
    <row r="209">
      <c r="A209" s="39" t="s">
        <v>12</v>
      </c>
      <c r="B209" s="39" t="s">
        <v>405</v>
      </c>
      <c r="C209" s="41">
        <v>2015.0</v>
      </c>
      <c r="D209" s="42" t="s">
        <v>5</v>
      </c>
      <c r="E209" s="41">
        <v>22.0</v>
      </c>
      <c r="F209" s="54">
        <v>79.7012</v>
      </c>
    </row>
    <row r="210">
      <c r="A210" s="39" t="s">
        <v>13</v>
      </c>
      <c r="B210" s="39" t="s">
        <v>410</v>
      </c>
      <c r="C210" s="41">
        <v>2015.0</v>
      </c>
      <c r="D210" s="42" t="s">
        <v>5</v>
      </c>
      <c r="E210" s="41">
        <v>22.0</v>
      </c>
      <c r="F210" s="54">
        <v>69.2194</v>
      </c>
    </row>
    <row r="211">
      <c r="A211" s="39" t="s">
        <v>14</v>
      </c>
      <c r="B211" s="39" t="s">
        <v>412</v>
      </c>
      <c r="C211" s="41">
        <v>2015.0</v>
      </c>
      <c r="D211" s="42" t="s">
        <v>5</v>
      </c>
      <c r="E211" s="41">
        <v>22.0</v>
      </c>
      <c r="F211" s="54">
        <v>66.2171</v>
      </c>
    </row>
    <row r="212">
      <c r="A212" s="39" t="s">
        <v>15</v>
      </c>
      <c r="B212" s="39" t="s">
        <v>411</v>
      </c>
      <c r="C212" s="41">
        <v>2015.0</v>
      </c>
      <c r="D212" s="42" t="s">
        <v>5</v>
      </c>
      <c r="E212" s="41">
        <v>22.0</v>
      </c>
      <c r="F212" s="54">
        <v>55.164899999999996</v>
      </c>
    </row>
    <row r="213">
      <c r="A213" s="39" t="s">
        <v>16</v>
      </c>
      <c r="B213" s="39" t="s">
        <v>413</v>
      </c>
      <c r="C213" s="41">
        <v>2015.0</v>
      </c>
      <c r="D213" s="42" t="s">
        <v>5</v>
      </c>
      <c r="E213" s="41">
        <v>22.0</v>
      </c>
      <c r="F213" s="54">
        <v>66.85</v>
      </c>
    </row>
    <row r="214">
      <c r="A214" s="39" t="s">
        <v>17</v>
      </c>
      <c r="B214" s="39" t="s">
        <v>414</v>
      </c>
      <c r="C214" s="41">
        <v>2015.0</v>
      </c>
      <c r="D214" s="42" t="s">
        <v>5</v>
      </c>
      <c r="E214" s="41">
        <v>22.0</v>
      </c>
      <c r="F214" s="54">
        <v>76.31989999999999</v>
      </c>
    </row>
    <row r="215">
      <c r="A215" s="39" t="s">
        <v>18</v>
      </c>
      <c r="B215" s="39" t="s">
        <v>415</v>
      </c>
      <c r="C215" s="41">
        <v>2015.0</v>
      </c>
      <c r="D215" s="42" t="s">
        <v>5</v>
      </c>
      <c r="E215" s="41">
        <v>22.0</v>
      </c>
      <c r="F215" s="54">
        <v>72.8827</v>
      </c>
    </row>
    <row r="216">
      <c r="A216" s="39" t="s">
        <v>19</v>
      </c>
      <c r="B216" s="39" t="s">
        <v>416</v>
      </c>
      <c r="C216" s="41">
        <v>2015.0</v>
      </c>
      <c r="D216" s="42" t="s">
        <v>5</v>
      </c>
      <c r="E216" s="41">
        <v>22.0</v>
      </c>
      <c r="F216" s="54">
        <v>60.623599999999996</v>
      </c>
    </row>
    <row r="217">
      <c r="A217" s="39" t="s">
        <v>20</v>
      </c>
      <c r="B217" s="39" t="s">
        <v>417</v>
      </c>
      <c r="C217" s="41">
        <v>2015.0</v>
      </c>
      <c r="D217" s="42" t="s">
        <v>5</v>
      </c>
      <c r="E217" s="41">
        <v>22.0</v>
      </c>
      <c r="F217" s="54">
        <v>66.9007</v>
      </c>
    </row>
    <row r="218">
      <c r="A218" s="39" t="s">
        <v>21</v>
      </c>
      <c r="B218" s="39" t="s">
        <v>419</v>
      </c>
      <c r="C218" s="41">
        <v>2015.0</v>
      </c>
      <c r="D218" s="42" t="s">
        <v>5</v>
      </c>
      <c r="E218" s="41">
        <v>22.0</v>
      </c>
      <c r="F218" s="54">
        <v>73.8716</v>
      </c>
    </row>
    <row r="219">
      <c r="A219" s="39" t="s">
        <v>22</v>
      </c>
      <c r="B219" s="39" t="s">
        <v>420</v>
      </c>
      <c r="C219" s="41">
        <v>2015.0</v>
      </c>
      <c r="D219" s="42" t="s">
        <v>5</v>
      </c>
      <c r="E219" s="41">
        <v>22.0</v>
      </c>
      <c r="F219" s="54">
        <v>76.8941</v>
      </c>
    </row>
    <row r="220">
      <c r="A220" s="39" t="s">
        <v>23</v>
      </c>
      <c r="B220" s="39" t="s">
        <v>421</v>
      </c>
      <c r="C220" s="41">
        <v>2015.0</v>
      </c>
      <c r="D220" s="42" t="s">
        <v>5</v>
      </c>
      <c r="E220" s="41">
        <v>22.0</v>
      </c>
      <c r="F220" s="54">
        <v>57.3648</v>
      </c>
    </row>
    <row r="221">
      <c r="A221" s="39" t="s">
        <v>24</v>
      </c>
      <c r="B221" s="39" t="s">
        <v>422</v>
      </c>
      <c r="C221" s="41">
        <v>2015.0</v>
      </c>
      <c r="D221" s="42" t="s">
        <v>5</v>
      </c>
      <c r="E221" s="41">
        <v>22.0</v>
      </c>
      <c r="F221" s="54">
        <v>59.2832</v>
      </c>
    </row>
    <row r="222">
      <c r="A222" s="39" t="s">
        <v>25</v>
      </c>
      <c r="B222" s="39" t="s">
        <v>423</v>
      </c>
      <c r="C222" s="41">
        <v>2015.0</v>
      </c>
      <c r="D222" s="42" t="s">
        <v>5</v>
      </c>
      <c r="E222" s="41">
        <v>22.0</v>
      </c>
      <c r="F222" s="54">
        <v>75.57000000000001</v>
      </c>
    </row>
    <row r="223">
      <c r="A223" s="39" t="s">
        <v>26</v>
      </c>
      <c r="B223" s="39" t="s">
        <v>424</v>
      </c>
      <c r="C223" s="41">
        <v>2015.0</v>
      </c>
      <c r="D223" s="42" t="s">
        <v>5</v>
      </c>
      <c r="E223" s="41">
        <v>22.0</v>
      </c>
      <c r="F223" s="54">
        <v>81.3223</v>
      </c>
    </row>
    <row r="224">
      <c r="A224" s="39" t="s">
        <v>27</v>
      </c>
      <c r="B224" s="39" t="s">
        <v>426</v>
      </c>
      <c r="C224" s="41">
        <v>2015.0</v>
      </c>
      <c r="D224" s="42" t="s">
        <v>5</v>
      </c>
      <c r="E224" s="41">
        <v>22.0</v>
      </c>
      <c r="F224" s="54">
        <v>64.025</v>
      </c>
    </row>
    <row r="225">
      <c r="A225" s="39" t="s">
        <v>28</v>
      </c>
      <c r="B225" s="39" t="s">
        <v>425</v>
      </c>
      <c r="C225" s="41">
        <v>2015.0</v>
      </c>
      <c r="D225" s="42" t="s">
        <v>5</v>
      </c>
      <c r="E225" s="41">
        <v>22.0</v>
      </c>
      <c r="F225" s="54">
        <v>84.2972</v>
      </c>
    </row>
    <row r="226">
      <c r="A226" s="39" t="s">
        <v>29</v>
      </c>
      <c r="B226" s="39" t="s">
        <v>427</v>
      </c>
      <c r="C226" s="41">
        <v>2015.0</v>
      </c>
      <c r="D226" s="42" t="s">
        <v>5</v>
      </c>
      <c r="E226" s="41">
        <v>22.0</v>
      </c>
      <c r="F226" s="54">
        <v>86.2898</v>
      </c>
    </row>
    <row r="227">
      <c r="A227" s="39" t="s">
        <v>30</v>
      </c>
      <c r="B227" s="39" t="s">
        <v>428</v>
      </c>
      <c r="C227" s="41">
        <v>2015.0</v>
      </c>
      <c r="D227" s="42" t="s">
        <v>5</v>
      </c>
      <c r="E227" s="41">
        <v>22.0</v>
      </c>
      <c r="F227" s="54">
        <v>71.5036</v>
      </c>
    </row>
    <row r="228">
      <c r="A228" s="39" t="s">
        <v>31</v>
      </c>
      <c r="B228" s="39" t="s">
        <v>429</v>
      </c>
      <c r="C228" s="41">
        <v>2015.0</v>
      </c>
      <c r="D228" s="42" t="s">
        <v>5</v>
      </c>
      <c r="E228" s="41">
        <v>22.0</v>
      </c>
      <c r="F228" s="54">
        <v>75.7427</v>
      </c>
    </row>
    <row r="229">
      <c r="A229" s="39" t="s">
        <v>32</v>
      </c>
      <c r="B229" s="39" t="s">
        <v>430</v>
      </c>
      <c r="C229" s="41">
        <v>2015.0</v>
      </c>
      <c r="D229" s="42" t="s">
        <v>5</v>
      </c>
      <c r="E229" s="41">
        <v>22.0</v>
      </c>
      <c r="F229" s="54">
        <v>64.476</v>
      </c>
    </row>
    <row r="230">
      <c r="A230" s="39" t="s">
        <v>33</v>
      </c>
      <c r="B230" s="39" t="s">
        <v>431</v>
      </c>
      <c r="C230" s="41">
        <v>2015.0</v>
      </c>
      <c r="D230" s="42" t="s">
        <v>5</v>
      </c>
      <c r="E230" s="41">
        <v>22.0</v>
      </c>
      <c r="F230" s="54">
        <v>74.02929999999999</v>
      </c>
    </row>
    <row r="231">
      <c r="A231" s="39" t="s">
        <v>34</v>
      </c>
      <c r="B231" s="39" t="s">
        <v>432</v>
      </c>
      <c r="C231" s="41">
        <v>2015.0</v>
      </c>
      <c r="D231" s="42" t="s">
        <v>5</v>
      </c>
      <c r="E231" s="41">
        <v>22.0</v>
      </c>
      <c r="F231" s="54">
        <v>75.3977</v>
      </c>
    </row>
    <row r="232">
      <c r="A232" s="39" t="s">
        <v>35</v>
      </c>
      <c r="B232" s="39" t="s">
        <v>433</v>
      </c>
      <c r="C232" s="41">
        <v>2015.0</v>
      </c>
      <c r="D232" s="42" t="s">
        <v>5</v>
      </c>
      <c r="E232" s="41">
        <v>22.0</v>
      </c>
      <c r="F232" s="54">
        <v>61.4712</v>
      </c>
    </row>
    <row r="233">
      <c r="A233" s="40" t="s">
        <v>4</v>
      </c>
      <c r="B233" s="39" t="s">
        <v>401</v>
      </c>
      <c r="C233" s="39">
        <v>2022.0</v>
      </c>
      <c r="D233" s="41" t="s">
        <v>5</v>
      </c>
      <c r="E233" s="41">
        <v>22.0</v>
      </c>
      <c r="F233" s="54">
        <v>82.452</v>
      </c>
    </row>
    <row r="234">
      <c r="A234" s="39" t="s">
        <v>5</v>
      </c>
      <c r="B234" s="39" t="s">
        <v>402</v>
      </c>
      <c r="C234" s="39">
        <v>2022.0</v>
      </c>
      <c r="D234" s="41" t="s">
        <v>5</v>
      </c>
      <c r="E234" s="41">
        <v>22.0</v>
      </c>
      <c r="F234" s="54">
        <v>89.4858</v>
      </c>
    </row>
    <row r="235">
      <c r="A235" s="39" t="s">
        <v>6</v>
      </c>
      <c r="B235" s="39" t="s">
        <v>403</v>
      </c>
      <c r="C235" s="39">
        <v>2022.0</v>
      </c>
      <c r="D235" s="41" t="s">
        <v>5</v>
      </c>
      <c r="E235" s="41">
        <v>22.0</v>
      </c>
      <c r="F235" s="54">
        <v>87.5875</v>
      </c>
    </row>
    <row r="236">
      <c r="A236" s="39" t="s">
        <v>7</v>
      </c>
      <c r="B236" s="39" t="s">
        <v>404</v>
      </c>
      <c r="C236" s="39">
        <v>2022.0</v>
      </c>
      <c r="D236" s="41" t="s">
        <v>5</v>
      </c>
      <c r="E236" s="41">
        <v>22.0</v>
      </c>
      <c r="F236" s="54">
        <v>75.1171</v>
      </c>
    </row>
    <row r="237">
      <c r="A237" s="39" t="s">
        <v>8</v>
      </c>
      <c r="B237" s="39" t="s">
        <v>408</v>
      </c>
      <c r="C237" s="39">
        <v>2022.0</v>
      </c>
      <c r="D237" s="41" t="s">
        <v>5</v>
      </c>
      <c r="E237" s="41">
        <v>22.0</v>
      </c>
      <c r="F237" s="54">
        <v>82.701</v>
      </c>
    </row>
    <row r="238">
      <c r="A238" s="39" t="s">
        <v>9</v>
      </c>
      <c r="B238" s="39" t="s">
        <v>409</v>
      </c>
      <c r="C238" s="39">
        <v>2022.0</v>
      </c>
      <c r="D238" s="41" t="s">
        <v>5</v>
      </c>
      <c r="E238" s="41">
        <v>22.0</v>
      </c>
      <c r="F238" s="54">
        <v>85.4971</v>
      </c>
    </row>
    <row r="239">
      <c r="A239" s="39" t="s">
        <v>10</v>
      </c>
      <c r="B239" s="39" t="s">
        <v>407</v>
      </c>
      <c r="C239" s="39">
        <v>2022.0</v>
      </c>
      <c r="D239" s="41" t="s">
        <v>5</v>
      </c>
      <c r="E239" s="41">
        <v>22.0</v>
      </c>
      <c r="F239" s="54">
        <v>61.2254</v>
      </c>
    </row>
    <row r="240">
      <c r="A240" s="39" t="s">
        <v>11</v>
      </c>
      <c r="B240" s="39" t="s">
        <v>406</v>
      </c>
      <c r="C240" s="39">
        <v>2022.0</v>
      </c>
      <c r="D240" s="41" t="s">
        <v>5</v>
      </c>
      <c r="E240" s="41">
        <v>22.0</v>
      </c>
      <c r="F240" s="54">
        <v>85.3275</v>
      </c>
    </row>
    <row r="241">
      <c r="A241" s="39" t="s">
        <v>12</v>
      </c>
      <c r="B241" s="39" t="s">
        <v>405</v>
      </c>
      <c r="C241" s="39">
        <v>2022.0</v>
      </c>
      <c r="D241" s="41" t="s">
        <v>5</v>
      </c>
      <c r="E241" s="41">
        <v>22.0</v>
      </c>
      <c r="F241" s="54">
        <v>87.65</v>
      </c>
    </row>
    <row r="242">
      <c r="A242" s="39">
        <v>10.0</v>
      </c>
      <c r="B242" s="39" t="s">
        <v>410</v>
      </c>
      <c r="C242" s="39">
        <v>2022.0</v>
      </c>
      <c r="D242" s="41" t="s">
        <v>5</v>
      </c>
      <c r="E242" s="41">
        <v>22.0</v>
      </c>
      <c r="F242" s="54">
        <v>79.6605</v>
      </c>
    </row>
    <row r="243">
      <c r="A243" s="39">
        <v>11.0</v>
      </c>
      <c r="B243" s="39" t="s">
        <v>412</v>
      </c>
      <c r="C243" s="39">
        <v>2022.0</v>
      </c>
      <c r="D243" s="41" t="s">
        <v>5</v>
      </c>
      <c r="E243" s="41">
        <v>22.0</v>
      </c>
      <c r="F243" s="54">
        <v>77.3693</v>
      </c>
    </row>
    <row r="244">
      <c r="A244" s="39">
        <v>12.0</v>
      </c>
      <c r="B244" s="39" t="s">
        <v>411</v>
      </c>
      <c r="C244" s="39">
        <v>2022.0</v>
      </c>
      <c r="D244" s="41" t="s">
        <v>5</v>
      </c>
      <c r="E244" s="41">
        <v>22.0</v>
      </c>
      <c r="F244" s="54">
        <v>66.9585</v>
      </c>
    </row>
    <row r="245">
      <c r="A245" s="39">
        <v>13.0</v>
      </c>
      <c r="B245" s="39" t="s">
        <v>413</v>
      </c>
      <c r="C245" s="39">
        <v>2022.0</v>
      </c>
      <c r="D245" s="41" t="s">
        <v>5</v>
      </c>
      <c r="E245" s="41">
        <v>22.0</v>
      </c>
      <c r="F245" s="54">
        <v>72.8412</v>
      </c>
    </row>
    <row r="246">
      <c r="A246" s="39">
        <v>14.0</v>
      </c>
      <c r="B246" s="39" t="s">
        <v>414</v>
      </c>
      <c r="C246" s="39">
        <v>2022.0</v>
      </c>
      <c r="D246" s="41" t="s">
        <v>5</v>
      </c>
      <c r="E246" s="41">
        <v>22.0</v>
      </c>
      <c r="F246" s="54">
        <v>84.1016</v>
      </c>
    </row>
    <row r="247">
      <c r="A247" s="39">
        <v>15.0</v>
      </c>
      <c r="B247" s="39" t="s">
        <v>415</v>
      </c>
      <c r="C247" s="39">
        <v>2022.0</v>
      </c>
      <c r="D247" s="41" t="s">
        <v>5</v>
      </c>
      <c r="E247" s="41">
        <v>22.0</v>
      </c>
      <c r="F247" s="54">
        <v>82.225</v>
      </c>
    </row>
    <row r="248">
      <c r="A248" s="39">
        <v>16.0</v>
      </c>
      <c r="B248" s="39" t="s">
        <v>416</v>
      </c>
      <c r="C248" s="39">
        <v>2022.0</v>
      </c>
      <c r="D248" s="41" t="s">
        <v>5</v>
      </c>
      <c r="E248" s="41">
        <v>22.0</v>
      </c>
      <c r="F248" s="54">
        <v>74.6719</v>
      </c>
    </row>
    <row r="249">
      <c r="A249" s="39">
        <v>17.0</v>
      </c>
      <c r="B249" s="39" t="s">
        <v>417</v>
      </c>
      <c r="C249" s="39">
        <v>2022.0</v>
      </c>
      <c r="D249" s="41" t="s">
        <v>5</v>
      </c>
      <c r="E249" s="41">
        <v>22.0</v>
      </c>
      <c r="F249" s="54">
        <v>83.2203</v>
      </c>
    </row>
    <row r="250">
      <c r="A250" s="39">
        <v>18.0</v>
      </c>
      <c r="B250" s="39" t="s">
        <v>419</v>
      </c>
      <c r="C250" s="39">
        <v>2022.0</v>
      </c>
      <c r="D250" s="41" t="s">
        <v>5</v>
      </c>
      <c r="E250" s="41">
        <v>22.0</v>
      </c>
      <c r="F250" s="54">
        <v>80.019</v>
      </c>
    </row>
    <row r="251">
      <c r="A251" s="39">
        <v>19.0</v>
      </c>
      <c r="B251" s="39" t="s">
        <v>420</v>
      </c>
      <c r="C251" s="39">
        <v>2022.0</v>
      </c>
      <c r="D251" s="41" t="s">
        <v>5</v>
      </c>
      <c r="E251" s="41">
        <v>22.0</v>
      </c>
      <c r="F251" s="54">
        <v>85.5483</v>
      </c>
    </row>
    <row r="252">
      <c r="A252" s="39">
        <v>20.0</v>
      </c>
      <c r="B252" s="39" t="s">
        <v>421</v>
      </c>
      <c r="C252" s="39">
        <v>2022.0</v>
      </c>
      <c r="D252" s="41" t="s">
        <v>5</v>
      </c>
      <c r="E252" s="41">
        <v>22.0</v>
      </c>
      <c r="F252" s="54">
        <v>64.2077</v>
      </c>
    </row>
    <row r="253">
      <c r="A253" s="39">
        <v>21.0</v>
      </c>
      <c r="B253" s="39" t="s">
        <v>422</v>
      </c>
      <c r="C253" s="39">
        <v>2022.0</v>
      </c>
      <c r="D253" s="41" t="s">
        <v>5</v>
      </c>
      <c r="E253" s="41">
        <v>22.0</v>
      </c>
      <c r="F253" s="54">
        <v>71.8626</v>
      </c>
    </row>
    <row r="254">
      <c r="A254" s="39">
        <v>22.0</v>
      </c>
      <c r="B254" s="39" t="s">
        <v>423</v>
      </c>
      <c r="C254" s="39">
        <v>2022.0</v>
      </c>
      <c r="D254" s="41" t="s">
        <v>5</v>
      </c>
      <c r="E254" s="41">
        <v>22.0</v>
      </c>
      <c r="F254" s="54">
        <v>81.7664</v>
      </c>
    </row>
    <row r="255">
      <c r="A255" s="39">
        <v>23.0</v>
      </c>
      <c r="B255" s="39" t="s">
        <v>424</v>
      </c>
      <c r="C255" s="39">
        <v>2022.0</v>
      </c>
      <c r="D255" s="41" t="s">
        <v>5</v>
      </c>
      <c r="E255" s="41">
        <v>22.0</v>
      </c>
      <c r="F255" s="54">
        <v>81.5513</v>
      </c>
    </row>
    <row r="256">
      <c r="A256" s="39">
        <v>24.0</v>
      </c>
      <c r="B256" s="39" t="s">
        <v>426</v>
      </c>
      <c r="C256" s="39">
        <v>2022.0</v>
      </c>
      <c r="D256" s="41" t="s">
        <v>5</v>
      </c>
      <c r="E256" s="41">
        <v>22.0</v>
      </c>
      <c r="F256" s="54">
        <v>74.9815</v>
      </c>
    </row>
    <row r="257">
      <c r="A257" s="39">
        <v>25.0</v>
      </c>
      <c r="B257" s="39" t="s">
        <v>425</v>
      </c>
      <c r="C257" s="39">
        <v>2022.0</v>
      </c>
      <c r="D257" s="41" t="s">
        <v>5</v>
      </c>
      <c r="E257" s="41">
        <v>22.0</v>
      </c>
      <c r="F257" s="54">
        <v>84.3213</v>
      </c>
    </row>
    <row r="258">
      <c r="A258" s="39">
        <v>26.0</v>
      </c>
      <c r="B258" s="39" t="s">
        <v>427</v>
      </c>
      <c r="C258" s="39">
        <v>2022.0</v>
      </c>
      <c r="D258" s="41" t="s">
        <v>5</v>
      </c>
      <c r="E258" s="41">
        <v>22.0</v>
      </c>
      <c r="F258" s="54">
        <v>86.7134</v>
      </c>
    </row>
    <row r="259">
      <c r="A259" s="39">
        <v>27.0</v>
      </c>
      <c r="B259" s="39" t="s">
        <v>428</v>
      </c>
      <c r="C259" s="39">
        <v>2022.0</v>
      </c>
      <c r="D259" s="41" t="s">
        <v>5</v>
      </c>
      <c r="E259" s="41">
        <v>22.0</v>
      </c>
      <c r="F259" s="54">
        <v>77.1768</v>
      </c>
    </row>
    <row r="260">
      <c r="A260" s="39">
        <v>28.0</v>
      </c>
      <c r="B260" s="39" t="s">
        <v>429</v>
      </c>
      <c r="C260" s="39">
        <v>2022.0</v>
      </c>
      <c r="D260" s="41" t="s">
        <v>5</v>
      </c>
      <c r="E260" s="41">
        <v>22.0</v>
      </c>
      <c r="F260" s="54">
        <v>86.6675</v>
      </c>
    </row>
    <row r="261">
      <c r="A261" s="39">
        <v>29.0</v>
      </c>
      <c r="B261" s="39" t="s">
        <v>430</v>
      </c>
      <c r="C261" s="39">
        <v>2022.0</v>
      </c>
      <c r="D261" s="41" t="s">
        <v>5</v>
      </c>
      <c r="E261" s="41">
        <v>22.0</v>
      </c>
      <c r="F261" s="54">
        <v>74.5746</v>
      </c>
    </row>
    <row r="262">
      <c r="A262" s="39">
        <v>30.0</v>
      </c>
      <c r="B262" s="39" t="s">
        <v>431</v>
      </c>
      <c r="C262" s="39">
        <v>2022.0</v>
      </c>
      <c r="D262" s="41" t="s">
        <v>5</v>
      </c>
      <c r="E262" s="41">
        <v>22.0</v>
      </c>
      <c r="F262" s="54">
        <v>73.3814</v>
      </c>
    </row>
    <row r="263">
      <c r="A263" s="39">
        <v>31.0</v>
      </c>
      <c r="B263" s="39" t="s">
        <v>432</v>
      </c>
      <c r="C263" s="39">
        <v>2022.0</v>
      </c>
      <c r="D263" s="41" t="s">
        <v>5</v>
      </c>
      <c r="E263" s="41">
        <v>22.0</v>
      </c>
      <c r="F263" s="54">
        <v>80.1845</v>
      </c>
    </row>
    <row r="264">
      <c r="A264" s="39">
        <v>32.0</v>
      </c>
      <c r="B264" s="39" t="s">
        <v>433</v>
      </c>
      <c r="C264" s="39">
        <v>2022.0</v>
      </c>
      <c r="D264" s="41" t="s">
        <v>5</v>
      </c>
      <c r="E264" s="41">
        <v>22.0</v>
      </c>
      <c r="F264" s="54">
        <v>73.5948</v>
      </c>
    </row>
    <row r="265">
      <c r="A265" s="40" t="s">
        <v>3</v>
      </c>
      <c r="B265" s="39" t="s">
        <v>418</v>
      </c>
      <c r="C265" s="39">
        <v>2022.0</v>
      </c>
      <c r="D265" s="41" t="s">
        <v>5</v>
      </c>
      <c r="E265" s="41">
        <v>22.0</v>
      </c>
      <c r="F265" s="54">
        <v>79.2389</v>
      </c>
    </row>
    <row r="266">
      <c r="A266" s="40" t="s">
        <v>4</v>
      </c>
      <c r="B266" s="39" t="s">
        <v>401</v>
      </c>
      <c r="C266" s="39">
        <v>2023.0</v>
      </c>
      <c r="D266" s="41" t="s">
        <v>5</v>
      </c>
      <c r="E266" s="41">
        <v>22.0</v>
      </c>
      <c r="F266" s="7">
        <v>83.72</v>
      </c>
    </row>
    <row r="267">
      <c r="A267" s="39" t="s">
        <v>5</v>
      </c>
      <c r="B267" s="39" t="s">
        <v>402</v>
      </c>
      <c r="C267" s="39">
        <v>2023.0</v>
      </c>
      <c r="D267" s="41" t="s">
        <v>5</v>
      </c>
      <c r="E267" s="41">
        <v>22.0</v>
      </c>
      <c r="F267" s="7">
        <v>89.44</v>
      </c>
    </row>
    <row r="268">
      <c r="A268" s="39" t="s">
        <v>6</v>
      </c>
      <c r="B268" s="39" t="s">
        <v>403</v>
      </c>
      <c r="C268" s="39">
        <v>2023.0</v>
      </c>
      <c r="D268" s="41" t="s">
        <v>5</v>
      </c>
      <c r="E268" s="41">
        <v>22.0</v>
      </c>
      <c r="F268" s="7">
        <v>89.19</v>
      </c>
    </row>
    <row r="269">
      <c r="A269" s="39" t="s">
        <v>7</v>
      </c>
      <c r="B269" s="39" t="s">
        <v>404</v>
      </c>
      <c r="C269" s="39">
        <v>2023.0</v>
      </c>
      <c r="D269" s="41" t="s">
        <v>5</v>
      </c>
      <c r="E269" s="41">
        <v>22.0</v>
      </c>
      <c r="F269" s="7">
        <v>79.43</v>
      </c>
    </row>
    <row r="270">
      <c r="A270" s="39" t="s">
        <v>8</v>
      </c>
      <c r="B270" s="39" t="s">
        <v>408</v>
      </c>
      <c r="C270" s="39">
        <v>2023.0</v>
      </c>
      <c r="D270" s="41" t="s">
        <v>5</v>
      </c>
      <c r="E270" s="41">
        <v>22.0</v>
      </c>
      <c r="F270" s="7">
        <v>84.68</v>
      </c>
    </row>
    <row r="271">
      <c r="A271" s="39" t="s">
        <v>9</v>
      </c>
      <c r="B271" s="39" t="s">
        <v>409</v>
      </c>
      <c r="C271" s="39">
        <v>2023.0</v>
      </c>
      <c r="D271" s="41" t="s">
        <v>5</v>
      </c>
      <c r="E271" s="41">
        <v>22.0</v>
      </c>
      <c r="F271" s="7">
        <v>85.57</v>
      </c>
    </row>
    <row r="272">
      <c r="A272" s="39" t="s">
        <v>10</v>
      </c>
      <c r="B272" s="39" t="s">
        <v>407</v>
      </c>
      <c r="C272" s="39">
        <v>2023.0</v>
      </c>
      <c r="D272" s="41" t="s">
        <v>5</v>
      </c>
      <c r="E272" s="41">
        <v>22.0</v>
      </c>
      <c r="F272" s="7">
        <v>63.83</v>
      </c>
    </row>
    <row r="273">
      <c r="A273" s="39" t="s">
        <v>11</v>
      </c>
      <c r="B273" s="39" t="s">
        <v>406</v>
      </c>
      <c r="C273" s="39">
        <v>2023.0</v>
      </c>
      <c r="D273" s="41" t="s">
        <v>5</v>
      </c>
      <c r="E273" s="41">
        <v>22.0</v>
      </c>
      <c r="F273" s="7">
        <v>86.62</v>
      </c>
    </row>
    <row r="274">
      <c r="A274" s="39" t="s">
        <v>12</v>
      </c>
      <c r="B274" s="39" t="s">
        <v>405</v>
      </c>
      <c r="C274" s="39">
        <v>2023.0</v>
      </c>
      <c r="D274" s="41" t="s">
        <v>5</v>
      </c>
      <c r="E274" s="41">
        <v>22.0</v>
      </c>
      <c r="F274" s="7">
        <v>88.33</v>
      </c>
    </row>
    <row r="275">
      <c r="A275" s="39">
        <v>10.0</v>
      </c>
      <c r="B275" s="39" t="s">
        <v>410</v>
      </c>
      <c r="C275" s="39">
        <v>2023.0</v>
      </c>
      <c r="D275" s="41" t="s">
        <v>5</v>
      </c>
      <c r="E275" s="41">
        <v>22.0</v>
      </c>
      <c r="F275" s="7">
        <v>82.39</v>
      </c>
    </row>
    <row r="276">
      <c r="A276" s="39">
        <v>11.0</v>
      </c>
      <c r="B276" s="39" t="s">
        <v>412</v>
      </c>
      <c r="C276" s="39">
        <v>2023.0</v>
      </c>
      <c r="D276" s="41" t="s">
        <v>5</v>
      </c>
      <c r="E276" s="41">
        <v>22.0</v>
      </c>
      <c r="F276" s="7">
        <v>80.95</v>
      </c>
    </row>
    <row r="277">
      <c r="A277" s="39">
        <v>12.0</v>
      </c>
      <c r="B277" s="39" t="s">
        <v>411</v>
      </c>
      <c r="C277" s="39">
        <v>2023.0</v>
      </c>
      <c r="D277" s="41" t="s">
        <v>5</v>
      </c>
      <c r="E277" s="41">
        <v>22.0</v>
      </c>
      <c r="F277" s="7">
        <v>74.53</v>
      </c>
    </row>
    <row r="278">
      <c r="A278" s="39">
        <v>13.0</v>
      </c>
      <c r="B278" s="39" t="s">
        <v>413</v>
      </c>
      <c r="C278" s="39">
        <v>2023.0</v>
      </c>
      <c r="D278" s="41" t="s">
        <v>5</v>
      </c>
      <c r="E278" s="41">
        <v>22.0</v>
      </c>
      <c r="F278" s="7">
        <v>80.56</v>
      </c>
    </row>
    <row r="279">
      <c r="A279" s="39">
        <v>14.0</v>
      </c>
      <c r="B279" s="39" t="s">
        <v>414</v>
      </c>
      <c r="C279" s="39">
        <v>2023.0</v>
      </c>
      <c r="D279" s="41" t="s">
        <v>5</v>
      </c>
      <c r="E279" s="41">
        <v>22.0</v>
      </c>
      <c r="F279" s="7">
        <v>88.2</v>
      </c>
    </row>
    <row r="280">
      <c r="A280" s="39">
        <v>15.0</v>
      </c>
      <c r="B280" s="39" t="s">
        <v>415</v>
      </c>
      <c r="C280" s="39">
        <v>2023.0</v>
      </c>
      <c r="D280" s="41" t="s">
        <v>5</v>
      </c>
      <c r="E280" s="41">
        <v>22.0</v>
      </c>
      <c r="F280" s="7">
        <v>81.83</v>
      </c>
    </row>
    <row r="281">
      <c r="A281" s="39">
        <v>16.0</v>
      </c>
      <c r="B281" s="39" t="s">
        <v>416</v>
      </c>
      <c r="C281" s="39">
        <v>2023.0</v>
      </c>
      <c r="D281" s="41" t="s">
        <v>5</v>
      </c>
      <c r="E281" s="41">
        <v>22.0</v>
      </c>
      <c r="F281" s="7">
        <v>77.77</v>
      </c>
    </row>
    <row r="282">
      <c r="A282" s="39">
        <v>17.0</v>
      </c>
      <c r="B282" s="39" t="s">
        <v>417</v>
      </c>
      <c r="C282" s="39">
        <v>2023.0</v>
      </c>
      <c r="D282" s="41" t="s">
        <v>5</v>
      </c>
      <c r="E282" s="41">
        <v>22.0</v>
      </c>
      <c r="F282" s="7">
        <v>82.66</v>
      </c>
    </row>
    <row r="283">
      <c r="A283" s="39">
        <v>18.0</v>
      </c>
      <c r="B283" s="39" t="s">
        <v>419</v>
      </c>
      <c r="C283" s="39">
        <v>2023.0</v>
      </c>
      <c r="D283" s="41" t="s">
        <v>5</v>
      </c>
      <c r="E283" s="41">
        <v>22.0</v>
      </c>
      <c r="F283" s="7">
        <v>82.73</v>
      </c>
    </row>
    <row r="284">
      <c r="A284" s="39">
        <v>19.0</v>
      </c>
      <c r="B284" s="39" t="s">
        <v>420</v>
      </c>
      <c r="C284" s="39">
        <v>2023.0</v>
      </c>
      <c r="D284" s="41" t="s">
        <v>5</v>
      </c>
      <c r="E284" s="41">
        <v>22.0</v>
      </c>
      <c r="F284" s="7">
        <v>85.33</v>
      </c>
    </row>
    <row r="285">
      <c r="A285" s="39">
        <v>20.0</v>
      </c>
      <c r="B285" s="39" t="s">
        <v>421</v>
      </c>
      <c r="C285" s="39">
        <v>2023.0</v>
      </c>
      <c r="D285" s="41" t="s">
        <v>5</v>
      </c>
      <c r="E285" s="41">
        <v>22.0</v>
      </c>
      <c r="F285" s="7">
        <v>70.82</v>
      </c>
    </row>
    <row r="286">
      <c r="A286" s="39">
        <v>21.0</v>
      </c>
      <c r="B286" s="39" t="s">
        <v>422</v>
      </c>
      <c r="C286" s="39">
        <v>2023.0</v>
      </c>
      <c r="D286" s="41" t="s">
        <v>5</v>
      </c>
      <c r="E286" s="41">
        <v>22.0</v>
      </c>
      <c r="F286" s="7">
        <v>75.5</v>
      </c>
    </row>
    <row r="287">
      <c r="A287" s="39">
        <v>22.0</v>
      </c>
      <c r="B287" s="39" t="s">
        <v>423</v>
      </c>
      <c r="C287" s="39">
        <v>2023.0</v>
      </c>
      <c r="D287" s="41" t="s">
        <v>5</v>
      </c>
      <c r="E287" s="41">
        <v>22.0</v>
      </c>
      <c r="F287" s="7">
        <v>83.41</v>
      </c>
    </row>
    <row r="288">
      <c r="A288" s="39">
        <v>23.0</v>
      </c>
      <c r="B288" s="39" t="s">
        <v>424</v>
      </c>
      <c r="C288" s="39">
        <v>2023.0</v>
      </c>
      <c r="D288" s="41" t="s">
        <v>5</v>
      </c>
      <c r="E288" s="41">
        <v>22.0</v>
      </c>
      <c r="F288" s="7">
        <v>86.57</v>
      </c>
    </row>
    <row r="289">
      <c r="A289" s="39">
        <v>24.0</v>
      </c>
      <c r="B289" s="39" t="s">
        <v>426</v>
      </c>
      <c r="C289" s="39">
        <v>2023.0</v>
      </c>
      <c r="D289" s="41" t="s">
        <v>5</v>
      </c>
      <c r="E289" s="41">
        <v>22.0</v>
      </c>
      <c r="F289" s="7">
        <v>79.16</v>
      </c>
    </row>
    <row r="290">
      <c r="A290" s="39">
        <v>25.0</v>
      </c>
      <c r="B290" s="39" t="s">
        <v>425</v>
      </c>
      <c r="C290" s="39">
        <v>2023.0</v>
      </c>
      <c r="D290" s="41" t="s">
        <v>5</v>
      </c>
      <c r="E290" s="41">
        <v>22.0</v>
      </c>
      <c r="F290" s="7">
        <v>86.65</v>
      </c>
    </row>
    <row r="291">
      <c r="A291" s="39">
        <v>26.0</v>
      </c>
      <c r="B291" s="39" t="s">
        <v>427</v>
      </c>
      <c r="C291" s="39">
        <v>2023.0</v>
      </c>
      <c r="D291" s="41" t="s">
        <v>5</v>
      </c>
      <c r="E291" s="41">
        <v>22.0</v>
      </c>
      <c r="F291" s="7">
        <v>85.97</v>
      </c>
    </row>
    <row r="292">
      <c r="A292" s="39">
        <v>27.0</v>
      </c>
      <c r="B292" s="39" t="s">
        <v>428</v>
      </c>
      <c r="C292" s="39">
        <v>2023.0</v>
      </c>
      <c r="D292" s="41" t="s">
        <v>5</v>
      </c>
      <c r="E292" s="41">
        <v>22.0</v>
      </c>
      <c r="F292" s="7">
        <v>78.49</v>
      </c>
    </row>
    <row r="293">
      <c r="A293" s="39">
        <v>28.0</v>
      </c>
      <c r="B293" s="39" t="s">
        <v>429</v>
      </c>
      <c r="C293" s="39">
        <v>2023.0</v>
      </c>
      <c r="D293" s="41" t="s">
        <v>5</v>
      </c>
      <c r="E293" s="41">
        <v>22.0</v>
      </c>
      <c r="F293" s="7">
        <v>87.42</v>
      </c>
    </row>
    <row r="294">
      <c r="A294" s="39">
        <v>29.0</v>
      </c>
      <c r="B294" s="39" t="s">
        <v>430</v>
      </c>
      <c r="C294" s="39">
        <v>2023.0</v>
      </c>
      <c r="D294" s="41" t="s">
        <v>5</v>
      </c>
      <c r="E294" s="41">
        <v>22.0</v>
      </c>
      <c r="F294" s="7">
        <v>76.55</v>
      </c>
    </row>
    <row r="295">
      <c r="A295" s="39">
        <v>30.0</v>
      </c>
      <c r="B295" s="39" t="s">
        <v>431</v>
      </c>
      <c r="C295" s="39">
        <v>2023.0</v>
      </c>
      <c r="D295" s="41" t="s">
        <v>5</v>
      </c>
      <c r="E295" s="41">
        <v>22.0</v>
      </c>
      <c r="F295" s="7">
        <v>75.32</v>
      </c>
    </row>
    <row r="296">
      <c r="A296" s="39">
        <v>31.0</v>
      </c>
      <c r="B296" s="39" t="s">
        <v>432</v>
      </c>
      <c r="C296" s="39">
        <v>2023.0</v>
      </c>
      <c r="D296" s="41" t="s">
        <v>5</v>
      </c>
      <c r="E296" s="41">
        <v>22.0</v>
      </c>
      <c r="F296" s="7">
        <v>81.48</v>
      </c>
    </row>
    <row r="297">
      <c r="A297" s="39">
        <v>32.0</v>
      </c>
      <c r="B297" s="39" t="s">
        <v>433</v>
      </c>
      <c r="C297" s="39">
        <v>2023.0</v>
      </c>
      <c r="D297" s="41" t="s">
        <v>5</v>
      </c>
      <c r="E297" s="41">
        <v>22.0</v>
      </c>
      <c r="F297" s="7">
        <v>76.56</v>
      </c>
    </row>
    <row r="298">
      <c r="A298" s="40" t="s">
        <v>3</v>
      </c>
      <c r="B298" s="39" t="s">
        <v>418</v>
      </c>
      <c r="C298" s="39">
        <v>2023.0</v>
      </c>
      <c r="D298" s="41" t="s">
        <v>5</v>
      </c>
      <c r="E298" s="41">
        <v>22.0</v>
      </c>
      <c r="F298" s="7">
        <v>81.38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26" t="s">
        <v>1</v>
      </c>
      <c r="B1" s="26" t="s">
        <v>399</v>
      </c>
      <c r="C1" s="26" t="s">
        <v>0</v>
      </c>
      <c r="D1" s="26" t="s">
        <v>36</v>
      </c>
      <c r="E1" s="26" t="s">
        <v>38</v>
      </c>
      <c r="F1" s="26" t="s">
        <v>400</v>
      </c>
    </row>
    <row r="2">
      <c r="A2" s="80" t="s">
        <v>3</v>
      </c>
      <c r="B2" s="26" t="s">
        <v>418</v>
      </c>
      <c r="C2" s="7">
        <v>2021.0</v>
      </c>
      <c r="D2" s="9" t="s">
        <v>5</v>
      </c>
      <c r="E2" s="7">
        <v>23.0</v>
      </c>
      <c r="F2" s="81">
        <v>44.8155235560249</v>
      </c>
    </row>
    <row r="3">
      <c r="A3" s="80" t="s">
        <v>4</v>
      </c>
      <c r="B3" s="26" t="s">
        <v>401</v>
      </c>
      <c r="C3" s="7">
        <v>2021.0</v>
      </c>
      <c r="D3" s="9" t="s">
        <v>5</v>
      </c>
      <c r="E3" s="7">
        <v>23.0</v>
      </c>
      <c r="F3" s="82">
        <v>49.7645508096126</v>
      </c>
    </row>
    <row r="4">
      <c r="A4" s="26" t="s">
        <v>5</v>
      </c>
      <c r="B4" s="26" t="s">
        <v>402</v>
      </c>
      <c r="C4" s="7">
        <v>2021.0</v>
      </c>
      <c r="D4" s="9" t="s">
        <v>5</v>
      </c>
      <c r="E4" s="7">
        <v>23.0</v>
      </c>
      <c r="F4" s="82">
        <v>55.2544532911889</v>
      </c>
    </row>
    <row r="5">
      <c r="A5" s="26" t="s">
        <v>6</v>
      </c>
      <c r="B5" s="26" t="s">
        <v>403</v>
      </c>
      <c r="C5" s="7">
        <v>2021.0</v>
      </c>
      <c r="D5" s="9" t="s">
        <v>5</v>
      </c>
      <c r="E5" s="7">
        <v>23.0</v>
      </c>
      <c r="F5" s="82">
        <v>53.1538075184484</v>
      </c>
    </row>
    <row r="6">
      <c r="A6" s="26" t="s">
        <v>7</v>
      </c>
      <c r="B6" s="26" t="s">
        <v>404</v>
      </c>
      <c r="C6" s="7">
        <v>2021.0</v>
      </c>
      <c r="D6" s="9" t="s">
        <v>5</v>
      </c>
      <c r="E6" s="7">
        <v>23.0</v>
      </c>
      <c r="F6" s="82">
        <v>44.7560347295105</v>
      </c>
    </row>
    <row r="7">
      <c r="A7" s="26" t="s">
        <v>8</v>
      </c>
      <c r="B7" s="26" t="s">
        <v>408</v>
      </c>
      <c r="C7" s="7">
        <v>2021.0</v>
      </c>
      <c r="D7" s="9" t="s">
        <v>5</v>
      </c>
      <c r="E7" s="7">
        <v>23.0</v>
      </c>
      <c r="F7" s="82">
        <v>48.1854765539105</v>
      </c>
      <c r="I7" s="83"/>
    </row>
    <row r="8">
      <c r="A8" s="26" t="s">
        <v>9</v>
      </c>
      <c r="B8" s="26" t="s">
        <v>409</v>
      </c>
      <c r="C8" s="7">
        <v>2021.0</v>
      </c>
      <c r="D8" s="9" t="s">
        <v>5</v>
      </c>
      <c r="E8" s="7">
        <v>23.0</v>
      </c>
      <c r="F8" s="82">
        <v>48.8512410087637</v>
      </c>
    </row>
    <row r="9">
      <c r="A9" s="26" t="s">
        <v>10</v>
      </c>
      <c r="B9" s="26" t="s">
        <v>407</v>
      </c>
      <c r="C9" s="7">
        <v>2021.0</v>
      </c>
      <c r="D9" s="9" t="s">
        <v>5</v>
      </c>
      <c r="E9" s="7">
        <v>23.0</v>
      </c>
      <c r="F9" s="82">
        <v>22.1711881418403</v>
      </c>
    </row>
    <row r="10">
      <c r="A10" s="26" t="s">
        <v>11</v>
      </c>
      <c r="B10" s="26" t="s">
        <v>406</v>
      </c>
      <c r="C10" s="7">
        <v>2021.0</v>
      </c>
      <c r="D10" s="9" t="s">
        <v>5</v>
      </c>
      <c r="E10" s="7">
        <v>23.0</v>
      </c>
      <c r="F10" s="82">
        <v>52.0875413612656</v>
      </c>
    </row>
    <row r="11">
      <c r="A11" s="26" t="s">
        <v>12</v>
      </c>
      <c r="B11" s="26" t="s">
        <v>405</v>
      </c>
      <c r="C11" s="7">
        <v>2021.0</v>
      </c>
      <c r="D11" s="9" t="s">
        <v>5</v>
      </c>
      <c r="E11" s="7">
        <v>23.0</v>
      </c>
      <c r="F11" s="82">
        <v>67.0430506184637</v>
      </c>
    </row>
    <row r="12">
      <c r="A12" s="26" t="s">
        <v>13</v>
      </c>
      <c r="B12" s="26" t="s">
        <v>410</v>
      </c>
      <c r="C12" s="7">
        <v>2021.0</v>
      </c>
      <c r="D12" s="9" t="s">
        <v>5</v>
      </c>
      <c r="E12" s="7">
        <v>23.0</v>
      </c>
      <c r="F12" s="82">
        <v>43.6171270000229</v>
      </c>
    </row>
    <row r="13">
      <c r="A13" s="26" t="s">
        <v>14</v>
      </c>
      <c r="B13" s="26" t="s">
        <v>412</v>
      </c>
      <c r="C13" s="7">
        <v>2021.0</v>
      </c>
      <c r="D13" s="9" t="s">
        <v>5</v>
      </c>
      <c r="E13" s="7">
        <v>23.0</v>
      </c>
      <c r="F13" s="82">
        <v>40.5207864661645</v>
      </c>
    </row>
    <row r="14">
      <c r="A14" s="26" t="s">
        <v>15</v>
      </c>
      <c r="B14" s="26" t="s">
        <v>411</v>
      </c>
      <c r="C14" s="7">
        <v>2021.0</v>
      </c>
      <c r="D14" s="9" t="s">
        <v>5</v>
      </c>
      <c r="E14" s="7">
        <v>23.0</v>
      </c>
      <c r="F14" s="82">
        <v>29.2838538102447</v>
      </c>
    </row>
    <row r="15">
      <c r="A15" s="26" t="s">
        <v>16</v>
      </c>
      <c r="B15" s="26" t="s">
        <v>413</v>
      </c>
      <c r="C15" s="7">
        <v>2021.0</v>
      </c>
      <c r="D15" s="9" t="s">
        <v>5</v>
      </c>
      <c r="E15" s="7">
        <v>23.0</v>
      </c>
      <c r="F15" s="82">
        <v>36.9290980148332</v>
      </c>
    </row>
    <row r="16">
      <c r="A16" s="26" t="s">
        <v>17</v>
      </c>
      <c r="B16" s="26" t="s">
        <v>414</v>
      </c>
      <c r="C16" s="7">
        <v>2021.0</v>
      </c>
      <c r="D16" s="9" t="s">
        <v>5</v>
      </c>
      <c r="E16" s="7">
        <v>23.0</v>
      </c>
      <c r="F16" s="82">
        <v>48.8321088563546</v>
      </c>
    </row>
    <row r="17">
      <c r="A17" s="26" t="s">
        <v>18</v>
      </c>
      <c r="B17" s="26" t="s">
        <v>415</v>
      </c>
      <c r="C17" s="7">
        <v>2021.0</v>
      </c>
      <c r="D17" s="9" t="s">
        <v>5</v>
      </c>
      <c r="E17" s="7">
        <v>23.0</v>
      </c>
      <c r="F17" s="82">
        <v>47.6543483719762</v>
      </c>
    </row>
    <row r="18">
      <c r="A18" s="26" t="s">
        <v>19</v>
      </c>
      <c r="B18" s="26" t="s">
        <v>416</v>
      </c>
      <c r="C18" s="7">
        <v>2021.0</v>
      </c>
      <c r="D18" s="9" t="s">
        <v>5</v>
      </c>
      <c r="E18" s="7">
        <v>23.0</v>
      </c>
      <c r="F18" s="82">
        <v>38.61694856713</v>
      </c>
    </row>
    <row r="19">
      <c r="A19" s="26" t="s">
        <v>20</v>
      </c>
      <c r="B19" s="26" t="s">
        <v>417</v>
      </c>
      <c r="C19" s="7">
        <v>2021.0</v>
      </c>
      <c r="D19" s="9" t="s">
        <v>5</v>
      </c>
      <c r="E19" s="7">
        <v>23.0</v>
      </c>
      <c r="F19" s="82">
        <v>46.1654370280358</v>
      </c>
    </row>
    <row r="20">
      <c r="A20" s="26" t="s">
        <v>21</v>
      </c>
      <c r="B20" s="26" t="s">
        <v>419</v>
      </c>
      <c r="C20" s="7">
        <v>2021.0</v>
      </c>
      <c r="D20" s="9" t="s">
        <v>5</v>
      </c>
      <c r="E20" s="7">
        <v>23.0</v>
      </c>
      <c r="F20" s="82">
        <v>40.5259105499456</v>
      </c>
    </row>
    <row r="21">
      <c r="A21" s="26" t="s">
        <v>22</v>
      </c>
      <c r="B21" s="26" t="s">
        <v>420</v>
      </c>
      <c r="C21" s="7">
        <v>2021.0</v>
      </c>
      <c r="D21" s="9" t="s">
        <v>5</v>
      </c>
      <c r="E21" s="7">
        <v>23.0</v>
      </c>
      <c r="F21" s="82">
        <v>54.4894971733233</v>
      </c>
    </row>
    <row r="22">
      <c r="A22" s="26" t="s">
        <v>23</v>
      </c>
      <c r="B22" s="26" t="s">
        <v>421</v>
      </c>
      <c r="C22" s="7">
        <v>2021.0</v>
      </c>
      <c r="D22" s="9" t="s">
        <v>5</v>
      </c>
      <c r="E22" s="7">
        <v>23.0</v>
      </c>
      <c r="F22" s="82">
        <v>28.422792902017</v>
      </c>
    </row>
    <row r="23">
      <c r="A23" s="26" t="s">
        <v>24</v>
      </c>
      <c r="B23" s="26" t="s">
        <v>422</v>
      </c>
      <c r="C23" s="7">
        <v>2021.0</v>
      </c>
      <c r="D23" s="9" t="s">
        <v>5</v>
      </c>
      <c r="E23" s="7">
        <v>23.0</v>
      </c>
      <c r="F23" s="82">
        <v>37.1063326816268</v>
      </c>
    </row>
    <row r="24">
      <c r="A24" s="26" t="s">
        <v>25</v>
      </c>
      <c r="B24" s="26" t="s">
        <v>423</v>
      </c>
      <c r="C24" s="7">
        <v>2021.0</v>
      </c>
      <c r="D24" s="9" t="s">
        <v>5</v>
      </c>
      <c r="E24" s="7">
        <v>23.0</v>
      </c>
      <c r="F24" s="82">
        <v>52.0062791446615</v>
      </c>
    </row>
    <row r="25">
      <c r="A25" s="26" t="s">
        <v>26</v>
      </c>
      <c r="B25" s="26" t="s">
        <v>424</v>
      </c>
      <c r="C25" s="7">
        <v>2021.0</v>
      </c>
      <c r="D25" s="9" t="s">
        <v>5</v>
      </c>
      <c r="E25" s="7">
        <v>23.0</v>
      </c>
      <c r="F25" s="82">
        <v>46.8772354211663</v>
      </c>
    </row>
    <row r="26">
      <c r="A26" s="26" t="s">
        <v>27</v>
      </c>
      <c r="B26" s="26" t="s">
        <v>426</v>
      </c>
      <c r="C26" s="7">
        <v>2021.0</v>
      </c>
      <c r="D26" s="9" t="s">
        <v>5</v>
      </c>
      <c r="E26" s="7">
        <v>23.0</v>
      </c>
      <c r="F26" s="82">
        <v>42.6996310319539</v>
      </c>
    </row>
    <row r="27">
      <c r="A27" s="26" t="s">
        <v>28</v>
      </c>
      <c r="B27" s="26" t="s">
        <v>425</v>
      </c>
      <c r="C27" s="7">
        <v>2021.0</v>
      </c>
      <c r="D27" s="9" t="s">
        <v>5</v>
      </c>
      <c r="E27" s="7">
        <v>23.0</v>
      </c>
      <c r="F27" s="82">
        <v>45.904512544351</v>
      </c>
    </row>
    <row r="28">
      <c r="A28" s="26" t="s">
        <v>29</v>
      </c>
      <c r="B28" s="26" t="s">
        <v>427</v>
      </c>
      <c r="C28" s="7">
        <v>2021.0</v>
      </c>
      <c r="D28" s="9" t="s">
        <v>5</v>
      </c>
      <c r="E28" s="7">
        <v>23.0</v>
      </c>
      <c r="F28" s="82">
        <v>51.155952884594</v>
      </c>
    </row>
    <row r="29">
      <c r="A29" s="26" t="s">
        <v>30</v>
      </c>
      <c r="B29" s="26" t="s">
        <v>428</v>
      </c>
      <c r="C29" s="7">
        <v>2021.0</v>
      </c>
      <c r="D29" s="9" t="s">
        <v>5</v>
      </c>
      <c r="E29" s="7">
        <v>23.0</v>
      </c>
      <c r="F29" s="82">
        <v>35.0030575030538</v>
      </c>
    </row>
    <row r="30">
      <c r="A30" s="26" t="s">
        <v>31</v>
      </c>
      <c r="B30" s="26" t="s">
        <v>429</v>
      </c>
      <c r="C30" s="7">
        <v>2021.0</v>
      </c>
      <c r="D30" s="9" t="s">
        <v>5</v>
      </c>
      <c r="E30" s="7">
        <v>23.0</v>
      </c>
      <c r="F30" s="82">
        <v>46.3837288863746</v>
      </c>
    </row>
    <row r="31">
      <c r="A31" s="26" t="s">
        <v>32</v>
      </c>
      <c r="B31" s="26" t="s">
        <v>430</v>
      </c>
      <c r="C31" s="7">
        <v>2021.0</v>
      </c>
      <c r="D31" s="9" t="s">
        <v>5</v>
      </c>
      <c r="E31" s="7">
        <v>23.0</v>
      </c>
      <c r="F31" s="82">
        <v>36.6918910940551</v>
      </c>
    </row>
    <row r="32">
      <c r="A32" s="26" t="s">
        <v>33</v>
      </c>
      <c r="B32" s="26" t="s">
        <v>431</v>
      </c>
      <c r="C32" s="7">
        <v>2021.0</v>
      </c>
      <c r="D32" s="9" t="s">
        <v>5</v>
      </c>
      <c r="E32" s="7">
        <v>23.0</v>
      </c>
      <c r="F32" s="82">
        <v>32.6595622510184</v>
      </c>
    </row>
    <row r="33">
      <c r="A33" s="26" t="s">
        <v>34</v>
      </c>
      <c r="B33" s="26" t="s">
        <v>432</v>
      </c>
      <c r="C33" s="7">
        <v>2021.0</v>
      </c>
      <c r="D33" s="9" t="s">
        <v>5</v>
      </c>
      <c r="E33" s="7">
        <v>23.0</v>
      </c>
      <c r="F33" s="82">
        <v>44.6919204241822</v>
      </c>
    </row>
    <row r="34">
      <c r="A34" s="26" t="s">
        <v>35</v>
      </c>
      <c r="B34" s="26" t="s">
        <v>433</v>
      </c>
      <c r="C34" s="7">
        <v>2021.0</v>
      </c>
      <c r="D34" s="9" t="s">
        <v>5</v>
      </c>
      <c r="E34" s="7">
        <v>23.0</v>
      </c>
      <c r="F34" s="81">
        <v>36.7568482801338</v>
      </c>
    </row>
    <row r="35">
      <c r="A35" s="80" t="s">
        <v>3</v>
      </c>
      <c r="B35" s="26" t="s">
        <v>418</v>
      </c>
      <c r="C35" s="7">
        <v>2020.0</v>
      </c>
      <c r="D35" s="9" t="s">
        <v>5</v>
      </c>
      <c r="E35" s="7">
        <v>23.0</v>
      </c>
      <c r="F35" s="19">
        <v>44.2</v>
      </c>
    </row>
    <row r="36">
      <c r="A36" s="80" t="s">
        <v>4</v>
      </c>
      <c r="B36" s="26" t="s">
        <v>401</v>
      </c>
      <c r="C36" s="7">
        <v>2020.0</v>
      </c>
      <c r="D36" s="9" t="s">
        <v>5</v>
      </c>
      <c r="E36" s="7">
        <v>23.0</v>
      </c>
      <c r="F36" s="19">
        <v>52.2</v>
      </c>
    </row>
    <row r="37">
      <c r="A37" s="26" t="s">
        <v>5</v>
      </c>
      <c r="B37" s="26" t="s">
        <v>402</v>
      </c>
      <c r="C37" s="7">
        <v>2020.0</v>
      </c>
      <c r="D37" s="9" t="s">
        <v>5</v>
      </c>
      <c r="E37" s="7">
        <v>23.0</v>
      </c>
      <c r="F37" s="19">
        <v>57.9</v>
      </c>
      <c r="M37" s="83"/>
    </row>
    <row r="38">
      <c r="A38" s="26" t="s">
        <v>6</v>
      </c>
      <c r="B38" s="26" t="s">
        <v>403</v>
      </c>
      <c r="C38" s="7">
        <v>2020.0</v>
      </c>
      <c r="D38" s="9" t="s">
        <v>5</v>
      </c>
      <c r="E38" s="7">
        <v>23.0</v>
      </c>
      <c r="F38" s="19">
        <v>50.5</v>
      </c>
    </row>
    <row r="39">
      <c r="A39" s="26" t="s">
        <v>7</v>
      </c>
      <c r="B39" s="26" t="s">
        <v>404</v>
      </c>
      <c r="C39" s="7">
        <v>2020.0</v>
      </c>
      <c r="D39" s="9" t="s">
        <v>5</v>
      </c>
      <c r="E39" s="7">
        <v>23.0</v>
      </c>
      <c r="F39" s="19">
        <v>45.3</v>
      </c>
    </row>
    <row r="40">
      <c r="A40" s="26" t="s">
        <v>8</v>
      </c>
      <c r="B40" s="26" t="s">
        <v>408</v>
      </c>
      <c r="C40" s="7">
        <v>2020.0</v>
      </c>
      <c r="D40" s="9" t="s">
        <v>5</v>
      </c>
      <c r="E40" s="7">
        <v>23.0</v>
      </c>
      <c r="F40" s="19">
        <v>46.3</v>
      </c>
    </row>
    <row r="41">
      <c r="A41" s="26" t="s">
        <v>9</v>
      </c>
      <c r="B41" s="26" t="s">
        <v>409</v>
      </c>
      <c r="C41" s="7">
        <v>2020.0</v>
      </c>
      <c r="D41" s="9" t="s">
        <v>5</v>
      </c>
      <c r="E41" s="7">
        <v>23.0</v>
      </c>
      <c r="F41" s="19">
        <v>49.6</v>
      </c>
    </row>
    <row r="42">
      <c r="A42" s="26" t="s">
        <v>10</v>
      </c>
      <c r="B42" s="26" t="s">
        <v>407</v>
      </c>
      <c r="C42" s="7">
        <v>2020.0</v>
      </c>
      <c r="D42" s="9" t="s">
        <v>5</v>
      </c>
      <c r="E42" s="7">
        <v>23.0</v>
      </c>
      <c r="F42" s="19">
        <v>24.7</v>
      </c>
    </row>
    <row r="43">
      <c r="A43" s="26" t="s">
        <v>11</v>
      </c>
      <c r="B43" s="26" t="s">
        <v>406</v>
      </c>
      <c r="C43" s="7">
        <v>2020.0</v>
      </c>
      <c r="D43" s="9" t="s">
        <v>5</v>
      </c>
      <c r="E43" s="7">
        <v>23.0</v>
      </c>
      <c r="F43" s="19">
        <v>49.4</v>
      </c>
    </row>
    <row r="44">
      <c r="A44" s="26" t="s">
        <v>12</v>
      </c>
      <c r="B44" s="26" t="s">
        <v>405</v>
      </c>
      <c r="C44" s="7">
        <v>2020.0</v>
      </c>
      <c r="D44" s="9" t="s">
        <v>5</v>
      </c>
      <c r="E44" s="7">
        <v>23.0</v>
      </c>
      <c r="F44" s="19">
        <v>63.7</v>
      </c>
    </row>
    <row r="45">
      <c r="A45" s="26" t="s">
        <v>13</v>
      </c>
      <c r="B45" s="26" t="s">
        <v>410</v>
      </c>
      <c r="C45" s="7">
        <v>2020.0</v>
      </c>
      <c r="D45" s="9" t="s">
        <v>5</v>
      </c>
      <c r="E45" s="7">
        <v>23.0</v>
      </c>
      <c r="F45" s="19">
        <v>45.1</v>
      </c>
    </row>
    <row r="46">
      <c r="A46" s="26" t="s">
        <v>14</v>
      </c>
      <c r="B46" s="26" t="s">
        <v>412</v>
      </c>
      <c r="C46" s="7">
        <v>2020.0</v>
      </c>
      <c r="D46" s="9" t="s">
        <v>5</v>
      </c>
      <c r="E46" s="7">
        <v>23.0</v>
      </c>
      <c r="F46" s="19">
        <v>39.2</v>
      </c>
    </row>
    <row r="47">
      <c r="A47" s="26" t="s">
        <v>15</v>
      </c>
      <c r="B47" s="26" t="s">
        <v>411</v>
      </c>
      <c r="C47" s="7">
        <v>2020.0</v>
      </c>
      <c r="D47" s="9" t="s">
        <v>5</v>
      </c>
      <c r="E47" s="7">
        <v>23.0</v>
      </c>
      <c r="F47" s="19">
        <v>27.8</v>
      </c>
    </row>
    <row r="48">
      <c r="A48" s="26" t="s">
        <v>16</v>
      </c>
      <c r="B48" s="26" t="s">
        <v>413</v>
      </c>
      <c r="C48" s="7">
        <v>2020.0</v>
      </c>
      <c r="D48" s="9" t="s">
        <v>5</v>
      </c>
      <c r="E48" s="7">
        <v>23.0</v>
      </c>
      <c r="F48" s="19">
        <v>39.3</v>
      </c>
    </row>
    <row r="49">
      <c r="A49" s="26" t="s">
        <v>17</v>
      </c>
      <c r="B49" s="26" t="s">
        <v>414</v>
      </c>
      <c r="C49" s="7">
        <v>2020.0</v>
      </c>
      <c r="D49" s="9" t="s">
        <v>5</v>
      </c>
      <c r="E49" s="7">
        <v>23.0</v>
      </c>
      <c r="F49" s="19">
        <v>46.9</v>
      </c>
    </row>
    <row r="50">
      <c r="A50" s="26" t="s">
        <v>18</v>
      </c>
      <c r="B50" s="26" t="s">
        <v>415</v>
      </c>
      <c r="C50" s="7">
        <v>2020.0</v>
      </c>
      <c r="D50" s="9" t="s">
        <v>5</v>
      </c>
      <c r="E50" s="7">
        <v>23.0</v>
      </c>
      <c r="F50" s="19">
        <v>48.6</v>
      </c>
    </row>
    <row r="51">
      <c r="A51" s="26" t="s">
        <v>19</v>
      </c>
      <c r="B51" s="26" t="s">
        <v>416</v>
      </c>
      <c r="C51" s="7">
        <v>2020.0</v>
      </c>
      <c r="D51" s="9" t="s">
        <v>5</v>
      </c>
      <c r="E51" s="7">
        <v>23.0</v>
      </c>
      <c r="F51" s="19">
        <v>35.3</v>
      </c>
    </row>
    <row r="52">
      <c r="A52" s="26" t="s">
        <v>20</v>
      </c>
      <c r="B52" s="26" t="s">
        <v>417</v>
      </c>
      <c r="C52" s="7">
        <v>2020.0</v>
      </c>
      <c r="D52" s="9" t="s">
        <v>5</v>
      </c>
      <c r="E52" s="7">
        <v>23.0</v>
      </c>
      <c r="F52" s="19">
        <v>44.9</v>
      </c>
    </row>
    <row r="53">
      <c r="A53" s="26" t="s">
        <v>21</v>
      </c>
      <c r="B53" s="26" t="s">
        <v>419</v>
      </c>
      <c r="C53" s="7">
        <v>2020.0</v>
      </c>
      <c r="D53" s="9" t="s">
        <v>5</v>
      </c>
      <c r="E53" s="7">
        <v>23.0</v>
      </c>
      <c r="F53" s="19">
        <v>41.1</v>
      </c>
    </row>
    <row r="54">
      <c r="A54" s="26" t="s">
        <v>22</v>
      </c>
      <c r="B54" s="26" t="s">
        <v>420</v>
      </c>
      <c r="C54" s="7">
        <v>2020.0</v>
      </c>
      <c r="D54" s="9" t="s">
        <v>5</v>
      </c>
      <c r="E54" s="7">
        <v>23.0</v>
      </c>
      <c r="F54" s="19">
        <v>58.5</v>
      </c>
    </row>
    <row r="55">
      <c r="A55" s="26" t="s">
        <v>23</v>
      </c>
      <c r="B55" s="26" t="s">
        <v>421</v>
      </c>
      <c r="C55" s="7">
        <v>2020.0</v>
      </c>
      <c r="D55" s="9" t="s">
        <v>5</v>
      </c>
      <c r="E55" s="7">
        <v>23.0</v>
      </c>
      <c r="F55" s="19">
        <v>32.0</v>
      </c>
    </row>
    <row r="56">
      <c r="A56" s="26" t="s">
        <v>24</v>
      </c>
      <c r="B56" s="26" t="s">
        <v>422</v>
      </c>
      <c r="C56" s="7">
        <v>2020.0</v>
      </c>
      <c r="D56" s="9" t="s">
        <v>5</v>
      </c>
      <c r="E56" s="7">
        <v>23.0</v>
      </c>
      <c r="F56" s="19">
        <v>35.1</v>
      </c>
    </row>
    <row r="57">
      <c r="A57" s="26" t="s">
        <v>25</v>
      </c>
      <c r="B57" s="26" t="s">
        <v>423</v>
      </c>
      <c r="C57" s="7">
        <v>2020.0</v>
      </c>
      <c r="D57" s="9" t="s">
        <v>5</v>
      </c>
      <c r="E57" s="7">
        <v>23.0</v>
      </c>
      <c r="F57" s="19">
        <v>51.6</v>
      </c>
    </row>
    <row r="58">
      <c r="A58" s="26" t="s">
        <v>26</v>
      </c>
      <c r="B58" s="26" t="s">
        <v>424</v>
      </c>
      <c r="C58" s="7">
        <v>2020.0</v>
      </c>
      <c r="D58" s="9" t="s">
        <v>5</v>
      </c>
      <c r="E58" s="7">
        <v>23.0</v>
      </c>
      <c r="F58" s="19">
        <v>49.1</v>
      </c>
    </row>
    <row r="59">
      <c r="A59" s="26" t="s">
        <v>27</v>
      </c>
      <c r="B59" s="26" t="s">
        <v>426</v>
      </c>
      <c r="C59" s="7">
        <v>2020.0</v>
      </c>
      <c r="D59" s="9" t="s">
        <v>5</v>
      </c>
      <c r="E59" s="7">
        <v>23.0</v>
      </c>
      <c r="F59" s="19">
        <v>38.2</v>
      </c>
    </row>
    <row r="60">
      <c r="A60" s="26" t="s">
        <v>28</v>
      </c>
      <c r="B60" s="26" t="s">
        <v>425</v>
      </c>
      <c r="C60" s="7">
        <v>2020.0</v>
      </c>
      <c r="D60" s="9" t="s">
        <v>5</v>
      </c>
      <c r="E60" s="7">
        <v>23.0</v>
      </c>
      <c r="F60" s="19">
        <v>45.3</v>
      </c>
    </row>
    <row r="61">
      <c r="A61" s="26" t="s">
        <v>29</v>
      </c>
      <c r="B61" s="26" t="s">
        <v>427</v>
      </c>
      <c r="C61" s="7">
        <v>2020.0</v>
      </c>
      <c r="D61" s="9" t="s">
        <v>5</v>
      </c>
      <c r="E61" s="7">
        <v>23.0</v>
      </c>
      <c r="F61" s="19">
        <v>50.0</v>
      </c>
    </row>
    <row r="62">
      <c r="A62" s="26" t="s">
        <v>30</v>
      </c>
      <c r="B62" s="26" t="s">
        <v>428</v>
      </c>
      <c r="C62" s="7">
        <v>2020.0</v>
      </c>
      <c r="D62" s="9" t="s">
        <v>5</v>
      </c>
      <c r="E62" s="7">
        <v>23.0</v>
      </c>
      <c r="F62" s="19">
        <v>35.2</v>
      </c>
    </row>
    <row r="63">
      <c r="A63" s="26" t="s">
        <v>31</v>
      </c>
      <c r="B63" s="26" t="s">
        <v>429</v>
      </c>
      <c r="C63" s="7">
        <v>2020.0</v>
      </c>
      <c r="D63" s="9" t="s">
        <v>5</v>
      </c>
      <c r="E63" s="7">
        <v>23.0</v>
      </c>
      <c r="F63" s="19">
        <v>45.6</v>
      </c>
    </row>
    <row r="64">
      <c r="A64" s="26" t="s">
        <v>32</v>
      </c>
      <c r="B64" s="26" t="s">
        <v>430</v>
      </c>
      <c r="C64" s="7">
        <v>2020.0</v>
      </c>
      <c r="D64" s="9" t="s">
        <v>5</v>
      </c>
      <c r="E64" s="7">
        <v>23.0</v>
      </c>
      <c r="F64" s="19">
        <v>36.8</v>
      </c>
    </row>
    <row r="65">
      <c r="A65" s="26" t="s">
        <v>33</v>
      </c>
      <c r="B65" s="26" t="s">
        <v>431</v>
      </c>
      <c r="C65" s="7">
        <v>2020.0</v>
      </c>
      <c r="D65" s="9" t="s">
        <v>5</v>
      </c>
      <c r="E65" s="7">
        <v>23.0</v>
      </c>
      <c r="F65" s="19">
        <v>31.2</v>
      </c>
    </row>
    <row r="66">
      <c r="A66" s="26" t="s">
        <v>34</v>
      </c>
      <c r="B66" s="26" t="s">
        <v>432</v>
      </c>
      <c r="C66" s="7">
        <v>2020.0</v>
      </c>
      <c r="D66" s="9" t="s">
        <v>5</v>
      </c>
      <c r="E66" s="7">
        <v>23.0</v>
      </c>
      <c r="F66" s="19">
        <v>43.5</v>
      </c>
    </row>
    <row r="67">
      <c r="A67" s="26" t="s">
        <v>35</v>
      </c>
      <c r="B67" s="26" t="s">
        <v>433</v>
      </c>
      <c r="C67" s="7">
        <v>2020.0</v>
      </c>
      <c r="D67" s="9" t="s">
        <v>5</v>
      </c>
      <c r="E67" s="7">
        <v>23.0</v>
      </c>
      <c r="F67" s="19">
        <v>38.5</v>
      </c>
    </row>
    <row r="68">
      <c r="A68" s="80" t="s">
        <v>3</v>
      </c>
      <c r="B68" s="26" t="s">
        <v>418</v>
      </c>
      <c r="C68" s="7">
        <v>2019.0</v>
      </c>
      <c r="D68" s="9" t="s">
        <v>5</v>
      </c>
      <c r="E68" s="7">
        <v>23.0</v>
      </c>
      <c r="F68" s="84">
        <v>44.88286</v>
      </c>
    </row>
    <row r="69">
      <c r="A69" s="80" t="s">
        <v>4</v>
      </c>
      <c r="B69" s="26" t="s">
        <v>401</v>
      </c>
      <c r="C69" s="7">
        <v>2019.0</v>
      </c>
      <c r="D69" s="9" t="s">
        <v>5</v>
      </c>
      <c r="E69" s="7">
        <v>23.0</v>
      </c>
      <c r="F69" s="85">
        <v>53.3695</v>
      </c>
    </row>
    <row r="70">
      <c r="A70" s="26" t="s">
        <v>5</v>
      </c>
      <c r="B70" s="26" t="s">
        <v>402</v>
      </c>
      <c r="C70" s="7">
        <v>2019.0</v>
      </c>
      <c r="D70" s="9" t="s">
        <v>5</v>
      </c>
      <c r="E70" s="7">
        <v>23.0</v>
      </c>
      <c r="F70" s="85">
        <v>60.5714</v>
      </c>
    </row>
    <row r="71">
      <c r="A71" s="26" t="s">
        <v>6</v>
      </c>
      <c r="B71" s="26" t="s">
        <v>403</v>
      </c>
      <c r="C71" s="7">
        <v>2019.0</v>
      </c>
      <c r="D71" s="9" t="s">
        <v>5</v>
      </c>
      <c r="E71" s="7">
        <v>23.0</v>
      </c>
      <c r="F71" s="85">
        <v>50.9457</v>
      </c>
    </row>
    <row r="72">
      <c r="A72" s="26" t="s">
        <v>7</v>
      </c>
      <c r="B72" s="26" t="s">
        <v>404</v>
      </c>
      <c r="C72" s="7">
        <v>2019.0</v>
      </c>
      <c r="D72" s="9" t="s">
        <v>5</v>
      </c>
      <c r="E72" s="7">
        <v>23.0</v>
      </c>
      <c r="F72" s="85">
        <v>44.2259</v>
      </c>
    </row>
    <row r="73">
      <c r="A73" s="26" t="s">
        <v>8</v>
      </c>
      <c r="B73" s="26" t="s">
        <v>408</v>
      </c>
      <c r="C73" s="7">
        <v>2019.0</v>
      </c>
      <c r="D73" s="9" t="s">
        <v>5</v>
      </c>
      <c r="E73" s="7">
        <v>23.0</v>
      </c>
      <c r="F73" s="85">
        <v>47.6817</v>
      </c>
    </row>
    <row r="74">
      <c r="A74" s="26" t="s">
        <v>9</v>
      </c>
      <c r="B74" s="26" t="s">
        <v>409</v>
      </c>
      <c r="C74" s="7">
        <v>2019.0</v>
      </c>
      <c r="D74" s="9" t="s">
        <v>5</v>
      </c>
      <c r="E74" s="7">
        <v>23.0</v>
      </c>
      <c r="F74" s="85">
        <v>50.112199999999994</v>
      </c>
    </row>
    <row r="75">
      <c r="A75" s="26" t="s">
        <v>10</v>
      </c>
      <c r="B75" s="26" t="s">
        <v>407</v>
      </c>
      <c r="C75" s="7">
        <v>2019.0</v>
      </c>
      <c r="D75" s="9" t="s">
        <v>5</v>
      </c>
      <c r="E75" s="7">
        <v>23.0</v>
      </c>
      <c r="F75" s="85">
        <v>24.1329</v>
      </c>
    </row>
    <row r="76">
      <c r="A76" s="26" t="s">
        <v>11</v>
      </c>
      <c r="B76" s="26" t="s">
        <v>406</v>
      </c>
      <c r="C76" s="7">
        <v>2019.0</v>
      </c>
      <c r="D76" s="9" t="s">
        <v>5</v>
      </c>
      <c r="E76" s="7">
        <v>23.0</v>
      </c>
      <c r="F76" s="85">
        <v>50.310100000000006</v>
      </c>
    </row>
    <row r="77">
      <c r="A77" s="26" t="s">
        <v>12</v>
      </c>
      <c r="B77" s="26" t="s">
        <v>405</v>
      </c>
      <c r="C77" s="7">
        <v>2019.0</v>
      </c>
      <c r="D77" s="9" t="s">
        <v>5</v>
      </c>
      <c r="E77" s="7">
        <v>23.0</v>
      </c>
      <c r="F77" s="85">
        <v>63.401700000000005</v>
      </c>
    </row>
    <row r="78">
      <c r="A78" s="26" t="s">
        <v>13</v>
      </c>
      <c r="B78" s="26" t="s">
        <v>410</v>
      </c>
      <c r="C78" s="7">
        <v>2019.0</v>
      </c>
      <c r="D78" s="9" t="s">
        <v>5</v>
      </c>
      <c r="E78" s="7">
        <v>23.0</v>
      </c>
      <c r="F78" s="85">
        <v>42.923899999999996</v>
      </c>
    </row>
    <row r="79">
      <c r="A79" s="26" t="s">
        <v>14</v>
      </c>
      <c r="B79" s="26" t="s">
        <v>412</v>
      </c>
      <c r="C79" s="7">
        <v>2019.0</v>
      </c>
      <c r="D79" s="9" t="s">
        <v>5</v>
      </c>
      <c r="E79" s="7">
        <v>23.0</v>
      </c>
      <c r="F79" s="85">
        <v>41.9434</v>
      </c>
    </row>
    <row r="80">
      <c r="A80" s="26" t="s">
        <v>15</v>
      </c>
      <c r="B80" s="26" t="s">
        <v>411</v>
      </c>
      <c r="C80" s="7">
        <v>2019.0</v>
      </c>
      <c r="D80" s="9" t="s">
        <v>5</v>
      </c>
      <c r="E80" s="7">
        <v>23.0</v>
      </c>
      <c r="F80" s="85">
        <v>29.729899999999997</v>
      </c>
    </row>
    <row r="81">
      <c r="A81" s="26" t="s">
        <v>16</v>
      </c>
      <c r="B81" s="26" t="s">
        <v>413</v>
      </c>
      <c r="C81" s="7">
        <v>2019.0</v>
      </c>
      <c r="D81" s="9" t="s">
        <v>5</v>
      </c>
      <c r="E81" s="7">
        <v>23.0</v>
      </c>
      <c r="F81" s="85">
        <v>36.5473</v>
      </c>
    </row>
    <row r="82">
      <c r="A82" s="26" t="s">
        <v>17</v>
      </c>
      <c r="B82" s="26" t="s">
        <v>414</v>
      </c>
      <c r="C82" s="7">
        <v>2019.0</v>
      </c>
      <c r="D82" s="9" t="s">
        <v>5</v>
      </c>
      <c r="E82" s="7">
        <v>23.0</v>
      </c>
      <c r="F82" s="85">
        <v>51.3645</v>
      </c>
    </row>
    <row r="83">
      <c r="A83" s="26" t="s">
        <v>18</v>
      </c>
      <c r="B83" s="26" t="s">
        <v>415</v>
      </c>
      <c r="C83" s="7">
        <v>2019.0</v>
      </c>
      <c r="D83" s="9" t="s">
        <v>5</v>
      </c>
      <c r="E83" s="7">
        <v>23.0</v>
      </c>
      <c r="F83" s="85">
        <v>48.8857</v>
      </c>
    </row>
    <row r="84">
      <c r="A84" s="26" t="s">
        <v>19</v>
      </c>
      <c r="B84" s="26" t="s">
        <v>416</v>
      </c>
      <c r="C84" s="7">
        <v>2019.0</v>
      </c>
      <c r="D84" s="9" t="s">
        <v>5</v>
      </c>
      <c r="E84" s="7">
        <v>23.0</v>
      </c>
      <c r="F84" s="85">
        <v>37.303399999999996</v>
      </c>
    </row>
    <row r="85">
      <c r="A85" s="26" t="s">
        <v>20</v>
      </c>
      <c r="B85" s="26" t="s">
        <v>417</v>
      </c>
      <c r="C85" s="7">
        <v>2019.0</v>
      </c>
      <c r="D85" s="9" t="s">
        <v>5</v>
      </c>
      <c r="E85" s="7">
        <v>23.0</v>
      </c>
      <c r="F85" s="85">
        <v>44.4278</v>
      </c>
    </row>
    <row r="86">
      <c r="A86" s="26" t="s">
        <v>21</v>
      </c>
      <c r="B86" s="26" t="s">
        <v>419</v>
      </c>
      <c r="C86" s="7">
        <v>2019.0</v>
      </c>
      <c r="D86" s="9" t="s">
        <v>5</v>
      </c>
      <c r="E86" s="7">
        <v>23.0</v>
      </c>
      <c r="F86" s="85">
        <v>44.3935</v>
      </c>
    </row>
    <row r="87">
      <c r="A87" s="26" t="s">
        <v>22</v>
      </c>
      <c r="B87" s="26" t="s">
        <v>420</v>
      </c>
      <c r="C87" s="7">
        <v>2019.0</v>
      </c>
      <c r="D87" s="9" t="s">
        <v>5</v>
      </c>
      <c r="E87" s="7">
        <v>23.0</v>
      </c>
      <c r="F87" s="85">
        <v>54.5774</v>
      </c>
    </row>
    <row r="88">
      <c r="A88" s="26" t="s">
        <v>23</v>
      </c>
      <c r="B88" s="26" t="s">
        <v>421</v>
      </c>
      <c r="C88" s="7">
        <v>2019.0</v>
      </c>
      <c r="D88" s="9" t="s">
        <v>5</v>
      </c>
      <c r="E88" s="7">
        <v>23.0</v>
      </c>
      <c r="F88" s="85">
        <v>31.070500000000003</v>
      </c>
    </row>
    <row r="89">
      <c r="A89" s="26" t="s">
        <v>24</v>
      </c>
      <c r="B89" s="26" t="s">
        <v>422</v>
      </c>
      <c r="C89" s="7">
        <v>2019.0</v>
      </c>
      <c r="D89" s="9" t="s">
        <v>5</v>
      </c>
      <c r="E89" s="7">
        <v>23.0</v>
      </c>
      <c r="F89" s="85">
        <v>36.9309</v>
      </c>
    </row>
    <row r="90">
      <c r="A90" s="26" t="s">
        <v>25</v>
      </c>
      <c r="B90" s="26" t="s">
        <v>423</v>
      </c>
      <c r="C90" s="7">
        <v>2019.0</v>
      </c>
      <c r="D90" s="9" t="s">
        <v>5</v>
      </c>
      <c r="E90" s="7">
        <v>23.0</v>
      </c>
      <c r="F90" s="85">
        <v>50.645799999999994</v>
      </c>
    </row>
    <row r="91">
      <c r="A91" s="26" t="s">
        <v>26</v>
      </c>
      <c r="B91" s="26" t="s">
        <v>424</v>
      </c>
      <c r="C91" s="7">
        <v>2019.0</v>
      </c>
      <c r="D91" s="9" t="s">
        <v>5</v>
      </c>
      <c r="E91" s="7">
        <v>23.0</v>
      </c>
      <c r="F91" s="85">
        <v>48.0461</v>
      </c>
    </row>
    <row r="92">
      <c r="A92" s="26" t="s">
        <v>27</v>
      </c>
      <c r="B92" s="26" t="s">
        <v>426</v>
      </c>
      <c r="C92" s="7">
        <v>2019.0</v>
      </c>
      <c r="D92" s="9" t="s">
        <v>5</v>
      </c>
      <c r="E92" s="7">
        <v>23.0</v>
      </c>
      <c r="F92" s="85">
        <v>40.9391</v>
      </c>
    </row>
    <row r="93">
      <c r="A93" s="26" t="s">
        <v>28</v>
      </c>
      <c r="B93" s="26" t="s">
        <v>425</v>
      </c>
      <c r="C93" s="7">
        <v>2019.0</v>
      </c>
      <c r="D93" s="9" t="s">
        <v>5</v>
      </c>
      <c r="E93" s="7">
        <v>23.0</v>
      </c>
      <c r="F93" s="85">
        <v>45.9161</v>
      </c>
    </row>
    <row r="94">
      <c r="A94" s="26" t="s">
        <v>29</v>
      </c>
      <c r="B94" s="26" t="s">
        <v>427</v>
      </c>
      <c r="C94" s="7">
        <v>2019.0</v>
      </c>
      <c r="D94" s="9" t="s">
        <v>5</v>
      </c>
      <c r="E94" s="7">
        <v>23.0</v>
      </c>
      <c r="F94" s="85">
        <v>54.445100000000004</v>
      </c>
    </row>
    <row r="95">
      <c r="A95" s="26" t="s">
        <v>30</v>
      </c>
      <c r="B95" s="26" t="s">
        <v>428</v>
      </c>
      <c r="C95" s="7">
        <v>2019.0</v>
      </c>
      <c r="D95" s="9" t="s">
        <v>5</v>
      </c>
      <c r="E95" s="7">
        <v>23.0</v>
      </c>
      <c r="F95" s="85">
        <v>34.6448</v>
      </c>
    </row>
    <row r="96">
      <c r="A96" s="26" t="s">
        <v>31</v>
      </c>
      <c r="B96" s="26" t="s">
        <v>429</v>
      </c>
      <c r="C96" s="7">
        <v>2019.0</v>
      </c>
      <c r="D96" s="9" t="s">
        <v>5</v>
      </c>
      <c r="E96" s="7">
        <v>23.0</v>
      </c>
      <c r="F96" s="85">
        <v>44.6631</v>
      </c>
    </row>
    <row r="97">
      <c r="A97" s="26" t="s">
        <v>32</v>
      </c>
      <c r="B97" s="26" t="s">
        <v>430</v>
      </c>
      <c r="C97" s="7">
        <v>2019.0</v>
      </c>
      <c r="D97" s="9" t="s">
        <v>5</v>
      </c>
      <c r="E97" s="7">
        <v>23.0</v>
      </c>
      <c r="F97" s="85">
        <v>39.2005</v>
      </c>
    </row>
    <row r="98">
      <c r="A98" s="26" t="s">
        <v>33</v>
      </c>
      <c r="B98" s="26" t="s">
        <v>431</v>
      </c>
      <c r="C98" s="7">
        <v>2019.0</v>
      </c>
      <c r="D98" s="9" t="s">
        <v>5</v>
      </c>
      <c r="E98" s="7">
        <v>23.0</v>
      </c>
      <c r="F98" s="85">
        <v>30.698999999999998</v>
      </c>
    </row>
    <row r="99">
      <c r="A99" s="26" t="s">
        <v>34</v>
      </c>
      <c r="B99" s="26" t="s">
        <v>432</v>
      </c>
      <c r="C99" s="7">
        <v>2019.0</v>
      </c>
      <c r="D99" s="9" t="s">
        <v>5</v>
      </c>
      <c r="E99" s="7">
        <v>23.0</v>
      </c>
      <c r="F99" s="85">
        <v>47.5707</v>
      </c>
    </row>
    <row r="100">
      <c r="A100" s="26" t="s">
        <v>35</v>
      </c>
      <c r="B100" s="26" t="s">
        <v>433</v>
      </c>
      <c r="C100" s="7">
        <v>2019.0</v>
      </c>
      <c r="D100" s="9" t="s">
        <v>5</v>
      </c>
      <c r="E100" s="7">
        <v>23.0</v>
      </c>
      <c r="F100" s="85">
        <v>38.4358</v>
      </c>
    </row>
    <row r="101">
      <c r="A101" s="80" t="s">
        <v>3</v>
      </c>
      <c r="B101" s="26" t="s">
        <v>418</v>
      </c>
      <c r="C101" s="7">
        <v>2018.0</v>
      </c>
      <c r="D101" s="9" t="s">
        <v>5</v>
      </c>
      <c r="E101" s="7">
        <v>23.0</v>
      </c>
      <c r="F101" s="84">
        <v>44.88286</v>
      </c>
    </row>
    <row r="102">
      <c r="A102" s="80" t="s">
        <v>4</v>
      </c>
      <c r="B102" s="26" t="s">
        <v>401</v>
      </c>
      <c r="C102" s="7">
        <v>2018.0</v>
      </c>
      <c r="D102" s="9" t="s">
        <v>5</v>
      </c>
      <c r="E102" s="7">
        <v>23.0</v>
      </c>
      <c r="F102" s="85">
        <v>53.3695</v>
      </c>
    </row>
    <row r="103">
      <c r="A103" s="26" t="s">
        <v>5</v>
      </c>
      <c r="B103" s="26" t="s">
        <v>402</v>
      </c>
      <c r="C103" s="7">
        <v>2018.0</v>
      </c>
      <c r="D103" s="9" t="s">
        <v>5</v>
      </c>
      <c r="E103" s="7">
        <v>23.0</v>
      </c>
      <c r="F103" s="85">
        <v>60.5714</v>
      </c>
    </row>
    <row r="104">
      <c r="A104" s="26" t="s">
        <v>6</v>
      </c>
      <c r="B104" s="26" t="s">
        <v>403</v>
      </c>
      <c r="C104" s="7">
        <v>2018.0</v>
      </c>
      <c r="D104" s="9" t="s">
        <v>5</v>
      </c>
      <c r="E104" s="7">
        <v>23.0</v>
      </c>
      <c r="F104" s="85">
        <v>50.9457</v>
      </c>
    </row>
    <row r="105">
      <c r="A105" s="26" t="s">
        <v>7</v>
      </c>
      <c r="B105" s="26" t="s">
        <v>404</v>
      </c>
      <c r="C105" s="7">
        <v>2018.0</v>
      </c>
      <c r="D105" s="9" t="s">
        <v>5</v>
      </c>
      <c r="E105" s="7">
        <v>23.0</v>
      </c>
      <c r="F105" s="85">
        <v>44.2259</v>
      </c>
    </row>
    <row r="106">
      <c r="A106" s="26" t="s">
        <v>8</v>
      </c>
      <c r="B106" s="26" t="s">
        <v>408</v>
      </c>
      <c r="C106" s="7">
        <v>2018.0</v>
      </c>
      <c r="D106" s="9" t="s">
        <v>5</v>
      </c>
      <c r="E106" s="7">
        <v>23.0</v>
      </c>
      <c r="F106" s="85">
        <v>47.6817</v>
      </c>
    </row>
    <row r="107">
      <c r="A107" s="26" t="s">
        <v>9</v>
      </c>
      <c r="B107" s="26" t="s">
        <v>409</v>
      </c>
      <c r="C107" s="7">
        <v>2018.0</v>
      </c>
      <c r="D107" s="9" t="s">
        <v>5</v>
      </c>
      <c r="E107" s="7">
        <v>23.0</v>
      </c>
      <c r="F107" s="85">
        <v>50.112199999999994</v>
      </c>
    </row>
    <row r="108">
      <c r="A108" s="26" t="s">
        <v>10</v>
      </c>
      <c r="B108" s="26" t="s">
        <v>407</v>
      </c>
      <c r="C108" s="7">
        <v>2018.0</v>
      </c>
      <c r="D108" s="9" t="s">
        <v>5</v>
      </c>
      <c r="E108" s="7">
        <v>23.0</v>
      </c>
      <c r="F108" s="85">
        <v>24.1329</v>
      </c>
    </row>
    <row r="109">
      <c r="A109" s="26" t="s">
        <v>11</v>
      </c>
      <c r="B109" s="26" t="s">
        <v>406</v>
      </c>
      <c r="C109" s="7">
        <v>2018.0</v>
      </c>
      <c r="D109" s="9" t="s">
        <v>5</v>
      </c>
      <c r="E109" s="7">
        <v>23.0</v>
      </c>
      <c r="F109" s="85">
        <v>50.310100000000006</v>
      </c>
    </row>
    <row r="110">
      <c r="A110" s="26" t="s">
        <v>12</v>
      </c>
      <c r="B110" s="26" t="s">
        <v>405</v>
      </c>
      <c r="C110" s="7">
        <v>2018.0</v>
      </c>
      <c r="D110" s="9" t="s">
        <v>5</v>
      </c>
      <c r="E110" s="7">
        <v>23.0</v>
      </c>
      <c r="F110" s="85">
        <v>63.401700000000005</v>
      </c>
    </row>
    <row r="111">
      <c r="A111" s="26" t="s">
        <v>13</v>
      </c>
      <c r="B111" s="26" t="s">
        <v>410</v>
      </c>
      <c r="C111" s="7">
        <v>2018.0</v>
      </c>
      <c r="D111" s="9" t="s">
        <v>5</v>
      </c>
      <c r="E111" s="7">
        <v>23.0</v>
      </c>
      <c r="F111" s="85">
        <v>42.923899999999996</v>
      </c>
    </row>
    <row r="112">
      <c r="A112" s="26" t="s">
        <v>14</v>
      </c>
      <c r="B112" s="26" t="s">
        <v>412</v>
      </c>
      <c r="C112" s="7">
        <v>2018.0</v>
      </c>
      <c r="D112" s="9" t="s">
        <v>5</v>
      </c>
      <c r="E112" s="7">
        <v>23.0</v>
      </c>
      <c r="F112" s="85">
        <v>41.9434</v>
      </c>
    </row>
    <row r="113">
      <c r="A113" s="26" t="s">
        <v>15</v>
      </c>
      <c r="B113" s="26" t="s">
        <v>411</v>
      </c>
      <c r="C113" s="7">
        <v>2018.0</v>
      </c>
      <c r="D113" s="9" t="s">
        <v>5</v>
      </c>
      <c r="E113" s="7">
        <v>23.0</v>
      </c>
      <c r="F113" s="85">
        <v>29.729899999999997</v>
      </c>
    </row>
    <row r="114">
      <c r="A114" s="26" t="s">
        <v>16</v>
      </c>
      <c r="B114" s="26" t="s">
        <v>413</v>
      </c>
      <c r="C114" s="7">
        <v>2018.0</v>
      </c>
      <c r="D114" s="9" t="s">
        <v>5</v>
      </c>
      <c r="E114" s="7">
        <v>23.0</v>
      </c>
      <c r="F114" s="85">
        <v>36.5473</v>
      </c>
    </row>
    <row r="115">
      <c r="A115" s="26" t="s">
        <v>17</v>
      </c>
      <c r="B115" s="26" t="s">
        <v>414</v>
      </c>
      <c r="C115" s="7">
        <v>2018.0</v>
      </c>
      <c r="D115" s="9" t="s">
        <v>5</v>
      </c>
      <c r="E115" s="7">
        <v>23.0</v>
      </c>
      <c r="F115" s="85">
        <v>51.3645</v>
      </c>
    </row>
    <row r="116">
      <c r="A116" s="26" t="s">
        <v>18</v>
      </c>
      <c r="B116" s="26" t="s">
        <v>415</v>
      </c>
      <c r="C116" s="7">
        <v>2018.0</v>
      </c>
      <c r="D116" s="9" t="s">
        <v>5</v>
      </c>
      <c r="E116" s="7">
        <v>23.0</v>
      </c>
      <c r="F116" s="85">
        <v>48.8857</v>
      </c>
    </row>
    <row r="117">
      <c r="A117" s="26" t="s">
        <v>19</v>
      </c>
      <c r="B117" s="26" t="s">
        <v>416</v>
      </c>
      <c r="C117" s="7">
        <v>2018.0</v>
      </c>
      <c r="D117" s="9" t="s">
        <v>5</v>
      </c>
      <c r="E117" s="7">
        <v>23.0</v>
      </c>
      <c r="F117" s="85">
        <v>37.303399999999996</v>
      </c>
    </row>
    <row r="118">
      <c r="A118" s="26" t="s">
        <v>20</v>
      </c>
      <c r="B118" s="26" t="s">
        <v>417</v>
      </c>
      <c r="C118" s="7">
        <v>2018.0</v>
      </c>
      <c r="D118" s="9" t="s">
        <v>5</v>
      </c>
      <c r="E118" s="7">
        <v>23.0</v>
      </c>
      <c r="F118" s="85">
        <v>44.4278</v>
      </c>
    </row>
    <row r="119">
      <c r="A119" s="26" t="s">
        <v>21</v>
      </c>
      <c r="B119" s="26" t="s">
        <v>419</v>
      </c>
      <c r="C119" s="7">
        <v>2018.0</v>
      </c>
      <c r="D119" s="9" t="s">
        <v>5</v>
      </c>
      <c r="E119" s="7">
        <v>23.0</v>
      </c>
      <c r="F119" s="85">
        <v>44.3935</v>
      </c>
    </row>
    <row r="120">
      <c r="A120" s="26" t="s">
        <v>22</v>
      </c>
      <c r="B120" s="26" t="s">
        <v>420</v>
      </c>
      <c r="C120" s="7">
        <v>2018.0</v>
      </c>
      <c r="D120" s="9" t="s">
        <v>5</v>
      </c>
      <c r="E120" s="7">
        <v>23.0</v>
      </c>
      <c r="F120" s="85">
        <v>54.5774</v>
      </c>
    </row>
    <row r="121">
      <c r="A121" s="26" t="s">
        <v>23</v>
      </c>
      <c r="B121" s="26" t="s">
        <v>421</v>
      </c>
      <c r="C121" s="7">
        <v>2018.0</v>
      </c>
      <c r="D121" s="9" t="s">
        <v>5</v>
      </c>
      <c r="E121" s="7">
        <v>23.0</v>
      </c>
      <c r="F121" s="85">
        <v>31.070500000000003</v>
      </c>
    </row>
    <row r="122">
      <c r="A122" s="26" t="s">
        <v>24</v>
      </c>
      <c r="B122" s="26" t="s">
        <v>422</v>
      </c>
      <c r="C122" s="7">
        <v>2018.0</v>
      </c>
      <c r="D122" s="9" t="s">
        <v>5</v>
      </c>
      <c r="E122" s="7">
        <v>23.0</v>
      </c>
      <c r="F122" s="85">
        <v>36.9309</v>
      </c>
    </row>
    <row r="123">
      <c r="A123" s="26" t="s">
        <v>25</v>
      </c>
      <c r="B123" s="26" t="s">
        <v>423</v>
      </c>
      <c r="C123" s="7">
        <v>2018.0</v>
      </c>
      <c r="D123" s="9" t="s">
        <v>5</v>
      </c>
      <c r="E123" s="7">
        <v>23.0</v>
      </c>
      <c r="F123" s="85">
        <v>50.645799999999994</v>
      </c>
    </row>
    <row r="124">
      <c r="A124" s="26" t="s">
        <v>26</v>
      </c>
      <c r="B124" s="26" t="s">
        <v>424</v>
      </c>
      <c r="C124" s="7">
        <v>2018.0</v>
      </c>
      <c r="D124" s="9" t="s">
        <v>5</v>
      </c>
      <c r="E124" s="7">
        <v>23.0</v>
      </c>
      <c r="F124" s="85">
        <v>48.0461</v>
      </c>
    </row>
    <row r="125">
      <c r="A125" s="26" t="s">
        <v>27</v>
      </c>
      <c r="B125" s="26" t="s">
        <v>426</v>
      </c>
      <c r="C125" s="7">
        <v>2018.0</v>
      </c>
      <c r="D125" s="9" t="s">
        <v>5</v>
      </c>
      <c r="E125" s="7">
        <v>23.0</v>
      </c>
      <c r="F125" s="85">
        <v>40.9391</v>
      </c>
    </row>
    <row r="126">
      <c r="A126" s="26" t="s">
        <v>28</v>
      </c>
      <c r="B126" s="26" t="s">
        <v>425</v>
      </c>
      <c r="C126" s="7">
        <v>2018.0</v>
      </c>
      <c r="D126" s="9" t="s">
        <v>5</v>
      </c>
      <c r="E126" s="7">
        <v>23.0</v>
      </c>
      <c r="F126" s="85">
        <v>45.9161</v>
      </c>
    </row>
    <row r="127">
      <c r="A127" s="26" t="s">
        <v>29</v>
      </c>
      <c r="B127" s="26" t="s">
        <v>427</v>
      </c>
      <c r="C127" s="7">
        <v>2018.0</v>
      </c>
      <c r="D127" s="9" t="s">
        <v>5</v>
      </c>
      <c r="E127" s="7">
        <v>23.0</v>
      </c>
      <c r="F127" s="85">
        <v>54.445100000000004</v>
      </c>
    </row>
    <row r="128">
      <c r="A128" s="26" t="s">
        <v>30</v>
      </c>
      <c r="B128" s="26" t="s">
        <v>428</v>
      </c>
      <c r="C128" s="7">
        <v>2018.0</v>
      </c>
      <c r="D128" s="9" t="s">
        <v>5</v>
      </c>
      <c r="E128" s="7">
        <v>23.0</v>
      </c>
      <c r="F128" s="85">
        <v>34.6448</v>
      </c>
    </row>
    <row r="129">
      <c r="A129" s="26" t="s">
        <v>31</v>
      </c>
      <c r="B129" s="26" t="s">
        <v>429</v>
      </c>
      <c r="C129" s="7">
        <v>2018.0</v>
      </c>
      <c r="D129" s="9" t="s">
        <v>5</v>
      </c>
      <c r="E129" s="7">
        <v>23.0</v>
      </c>
      <c r="F129" s="85">
        <v>44.6631</v>
      </c>
    </row>
    <row r="130">
      <c r="A130" s="26" t="s">
        <v>32</v>
      </c>
      <c r="B130" s="26" t="s">
        <v>430</v>
      </c>
      <c r="C130" s="7">
        <v>2018.0</v>
      </c>
      <c r="D130" s="9" t="s">
        <v>5</v>
      </c>
      <c r="E130" s="7">
        <v>23.0</v>
      </c>
      <c r="F130" s="85">
        <v>39.2005</v>
      </c>
    </row>
    <row r="131">
      <c r="A131" s="26" t="s">
        <v>33</v>
      </c>
      <c r="B131" s="26" t="s">
        <v>431</v>
      </c>
      <c r="C131" s="7">
        <v>2018.0</v>
      </c>
      <c r="D131" s="9" t="s">
        <v>5</v>
      </c>
      <c r="E131" s="7">
        <v>23.0</v>
      </c>
      <c r="F131" s="85">
        <v>30.698999999999998</v>
      </c>
    </row>
    <row r="132">
      <c r="A132" s="26" t="s">
        <v>34</v>
      </c>
      <c r="B132" s="26" t="s">
        <v>432</v>
      </c>
      <c r="C132" s="7">
        <v>2018.0</v>
      </c>
      <c r="D132" s="9" t="s">
        <v>5</v>
      </c>
      <c r="E132" s="7">
        <v>23.0</v>
      </c>
      <c r="F132" s="85">
        <v>47.5707</v>
      </c>
    </row>
    <row r="133">
      <c r="A133" s="26" t="s">
        <v>35</v>
      </c>
      <c r="B133" s="26" t="s">
        <v>433</v>
      </c>
      <c r="C133" s="7">
        <v>2018.0</v>
      </c>
      <c r="D133" s="9" t="s">
        <v>5</v>
      </c>
      <c r="E133" s="7">
        <v>23.0</v>
      </c>
      <c r="F133" s="85">
        <v>38.4358</v>
      </c>
    </row>
    <row r="134">
      <c r="A134" s="80" t="s">
        <v>3</v>
      </c>
      <c r="B134" s="26" t="s">
        <v>418</v>
      </c>
      <c r="C134" s="7">
        <v>2017.0</v>
      </c>
      <c r="D134" s="9" t="s">
        <v>5</v>
      </c>
      <c r="E134" s="7">
        <v>23.0</v>
      </c>
      <c r="F134" s="84">
        <v>45.41875</v>
      </c>
    </row>
    <row r="135">
      <c r="A135" s="80" t="s">
        <v>4</v>
      </c>
      <c r="B135" s="26" t="s">
        <v>401</v>
      </c>
      <c r="C135" s="7">
        <v>2017.0</v>
      </c>
      <c r="D135" s="9" t="s">
        <v>5</v>
      </c>
      <c r="E135" s="7">
        <v>23.0</v>
      </c>
      <c r="F135" s="85">
        <v>52.40709999999999</v>
      </c>
    </row>
    <row r="136">
      <c r="A136" s="26" t="s">
        <v>5</v>
      </c>
      <c r="B136" s="26" t="s">
        <v>402</v>
      </c>
      <c r="C136" s="7">
        <v>2017.0</v>
      </c>
      <c r="D136" s="9" t="s">
        <v>5</v>
      </c>
      <c r="E136" s="7">
        <v>23.0</v>
      </c>
      <c r="F136" s="85">
        <v>59.3605</v>
      </c>
    </row>
    <row r="137">
      <c r="A137" s="26" t="s">
        <v>6</v>
      </c>
      <c r="B137" s="26" t="s">
        <v>403</v>
      </c>
      <c r="C137" s="7">
        <v>2017.0</v>
      </c>
      <c r="D137" s="9" t="s">
        <v>5</v>
      </c>
      <c r="E137" s="7">
        <v>23.0</v>
      </c>
      <c r="F137" s="85">
        <v>55.340199999999996</v>
      </c>
    </row>
    <row r="138">
      <c r="A138" s="26" t="s">
        <v>7</v>
      </c>
      <c r="B138" s="26" t="s">
        <v>404</v>
      </c>
      <c r="C138" s="7">
        <v>2017.0</v>
      </c>
      <c r="D138" s="9" t="s">
        <v>5</v>
      </c>
      <c r="E138" s="7">
        <v>23.0</v>
      </c>
      <c r="F138" s="85">
        <v>45.2811</v>
      </c>
    </row>
    <row r="139">
      <c r="A139" s="26" t="s">
        <v>8</v>
      </c>
      <c r="B139" s="26" t="s">
        <v>408</v>
      </c>
      <c r="C139" s="7">
        <v>2017.0</v>
      </c>
      <c r="D139" s="9" t="s">
        <v>5</v>
      </c>
      <c r="E139" s="7">
        <v>23.0</v>
      </c>
      <c r="F139" s="85">
        <v>49.0457</v>
      </c>
    </row>
    <row r="140">
      <c r="A140" s="26" t="s">
        <v>9</v>
      </c>
      <c r="B140" s="26" t="s">
        <v>409</v>
      </c>
      <c r="C140" s="7">
        <v>2017.0</v>
      </c>
      <c r="D140" s="9" t="s">
        <v>5</v>
      </c>
      <c r="E140" s="7">
        <v>23.0</v>
      </c>
      <c r="F140" s="85">
        <v>51.379</v>
      </c>
    </row>
    <row r="141">
      <c r="A141" s="26" t="s">
        <v>10</v>
      </c>
      <c r="B141" s="26" t="s">
        <v>407</v>
      </c>
      <c r="C141" s="7">
        <v>2017.0</v>
      </c>
      <c r="D141" s="9" t="s">
        <v>5</v>
      </c>
      <c r="E141" s="7">
        <v>23.0</v>
      </c>
      <c r="F141" s="85">
        <v>22.717599999999997</v>
      </c>
    </row>
    <row r="142">
      <c r="A142" s="26" t="s">
        <v>11</v>
      </c>
      <c r="B142" s="26" t="s">
        <v>406</v>
      </c>
      <c r="C142" s="7">
        <v>2017.0</v>
      </c>
      <c r="D142" s="9" t="s">
        <v>5</v>
      </c>
      <c r="E142" s="7">
        <v>23.0</v>
      </c>
      <c r="F142" s="85">
        <v>48.9546</v>
      </c>
    </row>
    <row r="143">
      <c r="A143" s="26" t="s">
        <v>12</v>
      </c>
      <c r="B143" s="26" t="s">
        <v>405</v>
      </c>
      <c r="C143" s="7">
        <v>2017.0</v>
      </c>
      <c r="D143" s="9" t="s">
        <v>5</v>
      </c>
      <c r="E143" s="7">
        <v>23.0</v>
      </c>
      <c r="F143" s="85">
        <v>65.9514</v>
      </c>
    </row>
    <row r="144">
      <c r="A144" s="26" t="s">
        <v>13</v>
      </c>
      <c r="B144" s="26" t="s">
        <v>410</v>
      </c>
      <c r="C144" s="7">
        <v>2017.0</v>
      </c>
      <c r="D144" s="9" t="s">
        <v>5</v>
      </c>
      <c r="E144" s="7">
        <v>23.0</v>
      </c>
      <c r="F144" s="85">
        <v>43.144</v>
      </c>
    </row>
    <row r="145">
      <c r="A145" s="26" t="s">
        <v>14</v>
      </c>
      <c r="B145" s="26" t="s">
        <v>412</v>
      </c>
      <c r="C145" s="7">
        <v>2017.0</v>
      </c>
      <c r="D145" s="9" t="s">
        <v>5</v>
      </c>
      <c r="E145" s="7">
        <v>23.0</v>
      </c>
      <c r="F145" s="85">
        <v>41.8649</v>
      </c>
    </row>
    <row r="146">
      <c r="A146" s="26" t="s">
        <v>15</v>
      </c>
      <c r="B146" s="26" t="s">
        <v>411</v>
      </c>
      <c r="C146" s="7">
        <v>2017.0</v>
      </c>
      <c r="D146" s="9" t="s">
        <v>5</v>
      </c>
      <c r="E146" s="7">
        <v>23.0</v>
      </c>
      <c r="F146" s="85">
        <v>29.2665</v>
      </c>
    </row>
    <row r="147">
      <c r="A147" s="26" t="s">
        <v>16</v>
      </c>
      <c r="B147" s="26" t="s">
        <v>413</v>
      </c>
      <c r="C147" s="7">
        <v>2017.0</v>
      </c>
      <c r="D147" s="9" t="s">
        <v>5</v>
      </c>
      <c r="E147" s="7">
        <v>23.0</v>
      </c>
      <c r="F147" s="85">
        <v>38.5855</v>
      </c>
    </row>
    <row r="148">
      <c r="A148" s="26" t="s">
        <v>17</v>
      </c>
      <c r="B148" s="26" t="s">
        <v>414</v>
      </c>
      <c r="C148" s="7">
        <v>2017.0</v>
      </c>
      <c r="D148" s="9" t="s">
        <v>5</v>
      </c>
      <c r="E148" s="7">
        <v>23.0</v>
      </c>
      <c r="F148" s="85">
        <v>52.77460000000001</v>
      </c>
    </row>
    <row r="149">
      <c r="A149" s="26" t="s">
        <v>18</v>
      </c>
      <c r="B149" s="26" t="s">
        <v>415</v>
      </c>
      <c r="C149" s="7">
        <v>2017.0</v>
      </c>
      <c r="D149" s="9" t="s">
        <v>5</v>
      </c>
      <c r="E149" s="7">
        <v>23.0</v>
      </c>
      <c r="F149" s="85">
        <v>49.1396</v>
      </c>
    </row>
    <row r="150">
      <c r="A150" s="26" t="s">
        <v>19</v>
      </c>
      <c r="B150" s="26" t="s">
        <v>416</v>
      </c>
      <c r="C150" s="7">
        <v>2017.0</v>
      </c>
      <c r="D150" s="9" t="s">
        <v>5</v>
      </c>
      <c r="E150" s="7">
        <v>23.0</v>
      </c>
      <c r="F150" s="85">
        <v>36.119800000000005</v>
      </c>
    </row>
    <row r="151">
      <c r="A151" s="26" t="s">
        <v>20</v>
      </c>
      <c r="B151" s="26" t="s">
        <v>417</v>
      </c>
      <c r="C151" s="7">
        <v>2017.0</v>
      </c>
      <c r="D151" s="9" t="s">
        <v>5</v>
      </c>
      <c r="E151" s="7">
        <v>23.0</v>
      </c>
      <c r="F151" s="85">
        <v>46.035900000000005</v>
      </c>
    </row>
    <row r="152">
      <c r="A152" s="26" t="s">
        <v>21</v>
      </c>
      <c r="B152" s="26" t="s">
        <v>419</v>
      </c>
      <c r="C152" s="7">
        <v>2017.0</v>
      </c>
      <c r="D152" s="9" t="s">
        <v>5</v>
      </c>
      <c r="E152" s="7">
        <v>23.0</v>
      </c>
      <c r="F152" s="85">
        <v>43.931799999999996</v>
      </c>
    </row>
    <row r="153">
      <c r="A153" s="26" t="s">
        <v>22</v>
      </c>
      <c r="B153" s="26" t="s">
        <v>420</v>
      </c>
      <c r="C153" s="7">
        <v>2017.0</v>
      </c>
      <c r="D153" s="9" t="s">
        <v>5</v>
      </c>
      <c r="E153" s="7">
        <v>23.0</v>
      </c>
      <c r="F153" s="85">
        <v>55.960699999999996</v>
      </c>
    </row>
    <row r="154">
      <c r="A154" s="26" t="s">
        <v>23</v>
      </c>
      <c r="B154" s="26" t="s">
        <v>421</v>
      </c>
      <c r="C154" s="7">
        <v>2017.0</v>
      </c>
      <c r="D154" s="9" t="s">
        <v>5</v>
      </c>
      <c r="E154" s="7">
        <v>23.0</v>
      </c>
      <c r="F154" s="85">
        <v>29.0553</v>
      </c>
    </row>
    <row r="155">
      <c r="A155" s="26" t="s">
        <v>24</v>
      </c>
      <c r="B155" s="26" t="s">
        <v>422</v>
      </c>
      <c r="C155" s="7">
        <v>2017.0</v>
      </c>
      <c r="D155" s="9" t="s">
        <v>5</v>
      </c>
      <c r="E155" s="7">
        <v>23.0</v>
      </c>
      <c r="F155" s="85">
        <v>37.4369</v>
      </c>
    </row>
    <row r="156">
      <c r="A156" s="26" t="s">
        <v>25</v>
      </c>
      <c r="B156" s="26" t="s">
        <v>423</v>
      </c>
      <c r="C156" s="7">
        <v>2017.0</v>
      </c>
      <c r="D156" s="9" t="s">
        <v>5</v>
      </c>
      <c r="E156" s="7">
        <v>23.0</v>
      </c>
      <c r="F156" s="85">
        <v>50.4625</v>
      </c>
    </row>
    <row r="157">
      <c r="A157" s="26" t="s">
        <v>26</v>
      </c>
      <c r="B157" s="26" t="s">
        <v>424</v>
      </c>
      <c r="C157" s="7">
        <v>2017.0</v>
      </c>
      <c r="D157" s="9" t="s">
        <v>5</v>
      </c>
      <c r="E157" s="7">
        <v>23.0</v>
      </c>
      <c r="F157" s="85">
        <v>46.9106</v>
      </c>
    </row>
    <row r="158">
      <c r="A158" s="26" t="s">
        <v>27</v>
      </c>
      <c r="B158" s="26" t="s">
        <v>426</v>
      </c>
      <c r="C158" s="7">
        <v>2017.0</v>
      </c>
      <c r="D158" s="9" t="s">
        <v>5</v>
      </c>
      <c r="E158" s="7">
        <v>23.0</v>
      </c>
      <c r="F158" s="85">
        <v>38.9268</v>
      </c>
    </row>
    <row r="159">
      <c r="A159" s="26" t="s">
        <v>28</v>
      </c>
      <c r="B159" s="26" t="s">
        <v>425</v>
      </c>
      <c r="C159" s="7">
        <v>2017.0</v>
      </c>
      <c r="D159" s="9" t="s">
        <v>5</v>
      </c>
      <c r="E159" s="7">
        <v>23.0</v>
      </c>
      <c r="F159" s="85">
        <v>46.711999999999996</v>
      </c>
    </row>
    <row r="160">
      <c r="A160" s="26" t="s">
        <v>29</v>
      </c>
      <c r="B160" s="26" t="s">
        <v>427</v>
      </c>
      <c r="C160" s="7">
        <v>2017.0</v>
      </c>
      <c r="D160" s="9" t="s">
        <v>5</v>
      </c>
      <c r="E160" s="7">
        <v>23.0</v>
      </c>
      <c r="F160" s="85">
        <v>55.08690000000001</v>
      </c>
    </row>
    <row r="161">
      <c r="A161" s="26" t="s">
        <v>30</v>
      </c>
      <c r="B161" s="26" t="s">
        <v>428</v>
      </c>
      <c r="C161" s="7">
        <v>2017.0</v>
      </c>
      <c r="D161" s="9" t="s">
        <v>5</v>
      </c>
      <c r="E161" s="7">
        <v>23.0</v>
      </c>
      <c r="F161" s="85">
        <v>39.522</v>
      </c>
    </row>
    <row r="162">
      <c r="A162" s="26" t="s">
        <v>31</v>
      </c>
      <c r="B162" s="26" t="s">
        <v>429</v>
      </c>
      <c r="C162" s="7">
        <v>2017.0</v>
      </c>
      <c r="D162" s="9" t="s">
        <v>5</v>
      </c>
      <c r="E162" s="7">
        <v>23.0</v>
      </c>
      <c r="F162" s="85">
        <v>45.6078</v>
      </c>
    </row>
    <row r="163">
      <c r="A163" s="26" t="s">
        <v>32</v>
      </c>
      <c r="B163" s="26" t="s">
        <v>430</v>
      </c>
      <c r="C163" s="7">
        <v>2017.0</v>
      </c>
      <c r="D163" s="9" t="s">
        <v>5</v>
      </c>
      <c r="E163" s="7">
        <v>23.0</v>
      </c>
      <c r="F163" s="85">
        <v>35.8921</v>
      </c>
    </row>
    <row r="164">
      <c r="A164" s="26" t="s">
        <v>33</v>
      </c>
      <c r="B164" s="26" t="s">
        <v>431</v>
      </c>
      <c r="C164" s="7">
        <v>2017.0</v>
      </c>
      <c r="D164" s="9" t="s">
        <v>5</v>
      </c>
      <c r="E164" s="7">
        <v>23.0</v>
      </c>
      <c r="F164" s="85">
        <v>31.221799999999998</v>
      </c>
    </row>
    <row r="165">
      <c r="A165" s="26" t="s">
        <v>34</v>
      </c>
      <c r="B165" s="26" t="s">
        <v>432</v>
      </c>
      <c r="C165" s="7">
        <v>2017.0</v>
      </c>
      <c r="D165" s="9" t="s">
        <v>5</v>
      </c>
      <c r="E165" s="7">
        <v>23.0</v>
      </c>
      <c r="F165" s="85">
        <v>48.3271</v>
      </c>
    </row>
    <row r="166">
      <c r="A166" s="26" t="s">
        <v>35</v>
      </c>
      <c r="B166" s="26" t="s">
        <v>433</v>
      </c>
      <c r="C166" s="7">
        <v>2017.0</v>
      </c>
      <c r="D166" s="9" t="s">
        <v>5</v>
      </c>
      <c r="E166" s="7">
        <v>23.0</v>
      </c>
      <c r="F166" s="85">
        <v>38.5494</v>
      </c>
    </row>
    <row r="167">
      <c r="A167" s="80" t="s">
        <v>3</v>
      </c>
      <c r="B167" s="26" t="s">
        <v>418</v>
      </c>
      <c r="C167" s="7">
        <v>2016.0</v>
      </c>
      <c r="D167" s="9" t="s">
        <v>5</v>
      </c>
      <c r="E167" s="7">
        <v>23.0</v>
      </c>
      <c r="F167" s="86">
        <v>45.6</v>
      </c>
    </row>
    <row r="168">
      <c r="A168" s="80" t="s">
        <v>4</v>
      </c>
      <c r="B168" s="26" t="s">
        <v>401</v>
      </c>
      <c r="C168" s="7">
        <v>2016.0</v>
      </c>
      <c r="D168" s="9" t="s">
        <v>5</v>
      </c>
      <c r="E168" s="7">
        <v>23.0</v>
      </c>
      <c r="F168" s="86">
        <v>54.1</v>
      </c>
    </row>
    <row r="169">
      <c r="A169" s="26" t="s">
        <v>5</v>
      </c>
      <c r="B169" s="26" t="s">
        <v>402</v>
      </c>
      <c r="C169" s="7">
        <v>2016.0</v>
      </c>
      <c r="D169" s="9" t="s">
        <v>5</v>
      </c>
      <c r="E169" s="7">
        <v>23.0</v>
      </c>
      <c r="F169" s="86">
        <v>58.7</v>
      </c>
    </row>
    <row r="170">
      <c r="A170" s="26" t="s">
        <v>6</v>
      </c>
      <c r="B170" s="26" t="s">
        <v>403</v>
      </c>
      <c r="C170" s="7">
        <v>2016.0</v>
      </c>
      <c r="D170" s="9" t="s">
        <v>5</v>
      </c>
      <c r="E170" s="7">
        <v>23.0</v>
      </c>
      <c r="F170" s="86">
        <v>51.4</v>
      </c>
    </row>
    <row r="171">
      <c r="A171" s="26" t="s">
        <v>7</v>
      </c>
      <c r="B171" s="26" t="s">
        <v>404</v>
      </c>
      <c r="C171" s="7">
        <v>2016.0</v>
      </c>
      <c r="D171" s="9" t="s">
        <v>5</v>
      </c>
      <c r="E171" s="7">
        <v>23.0</v>
      </c>
      <c r="F171" s="86">
        <v>37.3</v>
      </c>
    </row>
    <row r="172">
      <c r="A172" s="26" t="s">
        <v>8</v>
      </c>
      <c r="B172" s="26" t="s">
        <v>408</v>
      </c>
      <c r="C172" s="7">
        <v>2016.0</v>
      </c>
      <c r="D172" s="9" t="s">
        <v>5</v>
      </c>
      <c r="E172" s="7">
        <v>23.0</v>
      </c>
      <c r="F172" s="86">
        <v>49.0</v>
      </c>
    </row>
    <row r="173">
      <c r="A173" s="26" t="s">
        <v>9</v>
      </c>
      <c r="B173" s="26" t="s">
        <v>409</v>
      </c>
      <c r="C173" s="7">
        <v>2016.0</v>
      </c>
      <c r="D173" s="9" t="s">
        <v>5</v>
      </c>
      <c r="E173" s="7">
        <v>23.0</v>
      </c>
      <c r="F173" s="86">
        <v>51.5</v>
      </c>
    </row>
    <row r="174">
      <c r="A174" s="26" t="s">
        <v>10</v>
      </c>
      <c r="B174" s="26" t="s">
        <v>407</v>
      </c>
      <c r="C174" s="7">
        <v>2016.0</v>
      </c>
      <c r="D174" s="9" t="s">
        <v>5</v>
      </c>
      <c r="E174" s="7">
        <v>23.0</v>
      </c>
      <c r="F174" s="86">
        <v>20.9</v>
      </c>
    </row>
    <row r="175">
      <c r="A175" s="26" t="s">
        <v>11</v>
      </c>
      <c r="B175" s="26" t="s">
        <v>406</v>
      </c>
      <c r="C175" s="7">
        <v>2016.0</v>
      </c>
      <c r="D175" s="9" t="s">
        <v>5</v>
      </c>
      <c r="E175" s="7">
        <v>23.0</v>
      </c>
      <c r="F175" s="86">
        <v>50.5</v>
      </c>
    </row>
    <row r="176">
      <c r="A176" s="26" t="s">
        <v>12</v>
      </c>
      <c r="B176" s="26" t="s">
        <v>405</v>
      </c>
      <c r="C176" s="7">
        <v>2016.0</v>
      </c>
      <c r="D176" s="9" t="s">
        <v>5</v>
      </c>
      <c r="E176" s="7">
        <v>23.0</v>
      </c>
      <c r="F176" s="86">
        <v>64.5</v>
      </c>
    </row>
    <row r="177">
      <c r="A177" s="26" t="s">
        <v>13</v>
      </c>
      <c r="B177" s="26" t="s">
        <v>410</v>
      </c>
      <c r="C177" s="7">
        <v>2016.0</v>
      </c>
      <c r="D177" s="9" t="s">
        <v>5</v>
      </c>
      <c r="E177" s="7">
        <v>23.0</v>
      </c>
      <c r="F177" s="86">
        <v>46.6</v>
      </c>
    </row>
    <row r="178">
      <c r="A178" s="26" t="s">
        <v>14</v>
      </c>
      <c r="B178" s="26" t="s">
        <v>412</v>
      </c>
      <c r="C178" s="7">
        <v>2016.0</v>
      </c>
      <c r="D178" s="9" t="s">
        <v>5</v>
      </c>
      <c r="E178" s="7">
        <v>23.0</v>
      </c>
      <c r="F178" s="86">
        <v>41.7</v>
      </c>
    </row>
    <row r="179">
      <c r="A179" s="26" t="s">
        <v>15</v>
      </c>
      <c r="B179" s="26" t="s">
        <v>411</v>
      </c>
      <c r="C179" s="7">
        <v>2016.0</v>
      </c>
      <c r="D179" s="9" t="s">
        <v>5</v>
      </c>
      <c r="E179" s="7">
        <v>23.0</v>
      </c>
      <c r="F179" s="86">
        <v>25.8</v>
      </c>
    </row>
    <row r="180">
      <c r="A180" s="26" t="s">
        <v>16</v>
      </c>
      <c r="B180" s="26" t="s">
        <v>413</v>
      </c>
      <c r="C180" s="7">
        <v>2016.0</v>
      </c>
      <c r="D180" s="9" t="s">
        <v>5</v>
      </c>
      <c r="E180" s="7">
        <v>23.0</v>
      </c>
      <c r="F180" s="86">
        <v>37.8</v>
      </c>
    </row>
    <row r="181">
      <c r="A181" s="26" t="s">
        <v>17</v>
      </c>
      <c r="B181" s="26" t="s">
        <v>414</v>
      </c>
      <c r="C181" s="7">
        <v>2016.0</v>
      </c>
      <c r="D181" s="9" t="s">
        <v>5</v>
      </c>
      <c r="E181" s="7">
        <v>23.0</v>
      </c>
      <c r="F181" s="86">
        <v>54.0</v>
      </c>
    </row>
    <row r="182">
      <c r="A182" s="26" t="s">
        <v>18</v>
      </c>
      <c r="B182" s="26" t="s">
        <v>415</v>
      </c>
      <c r="C182" s="7">
        <v>2016.0</v>
      </c>
      <c r="D182" s="9" t="s">
        <v>5</v>
      </c>
      <c r="E182" s="7">
        <v>23.0</v>
      </c>
      <c r="F182" s="86">
        <v>51.5</v>
      </c>
    </row>
    <row r="183">
      <c r="A183" s="26" t="s">
        <v>19</v>
      </c>
      <c r="B183" s="26" t="s">
        <v>416</v>
      </c>
      <c r="C183" s="7">
        <v>2016.0</v>
      </c>
      <c r="D183" s="9" t="s">
        <v>5</v>
      </c>
      <c r="E183" s="7">
        <v>23.0</v>
      </c>
      <c r="F183" s="86">
        <v>33.3</v>
      </c>
    </row>
    <row r="184">
      <c r="A184" s="26" t="s">
        <v>20</v>
      </c>
      <c r="B184" s="26" t="s">
        <v>417</v>
      </c>
      <c r="C184" s="7">
        <v>2016.0</v>
      </c>
      <c r="D184" s="9" t="s">
        <v>5</v>
      </c>
      <c r="E184" s="7">
        <v>23.0</v>
      </c>
      <c r="F184" s="86">
        <v>43.7</v>
      </c>
    </row>
    <row r="185">
      <c r="A185" s="26" t="s">
        <v>21</v>
      </c>
      <c r="B185" s="26" t="s">
        <v>419</v>
      </c>
      <c r="C185" s="7">
        <v>2016.0</v>
      </c>
      <c r="D185" s="9" t="s">
        <v>5</v>
      </c>
      <c r="E185" s="7">
        <v>23.0</v>
      </c>
      <c r="F185" s="86">
        <v>46.5</v>
      </c>
    </row>
    <row r="186">
      <c r="A186" s="26" t="s">
        <v>22</v>
      </c>
      <c r="B186" s="26" t="s">
        <v>420</v>
      </c>
      <c r="C186" s="7">
        <v>2016.0</v>
      </c>
      <c r="D186" s="9" t="s">
        <v>5</v>
      </c>
      <c r="E186" s="7">
        <v>23.0</v>
      </c>
      <c r="F186" s="86">
        <v>57.4</v>
      </c>
    </row>
    <row r="187">
      <c r="A187" s="26" t="s">
        <v>23</v>
      </c>
      <c r="B187" s="26" t="s">
        <v>421</v>
      </c>
      <c r="C187" s="7">
        <v>2016.0</v>
      </c>
      <c r="D187" s="9" t="s">
        <v>5</v>
      </c>
      <c r="E187" s="7">
        <v>23.0</v>
      </c>
      <c r="F187" s="86">
        <v>25.3</v>
      </c>
    </row>
    <row r="188">
      <c r="A188" s="26" t="s">
        <v>24</v>
      </c>
      <c r="B188" s="26" t="s">
        <v>422</v>
      </c>
      <c r="C188" s="7">
        <v>2016.0</v>
      </c>
      <c r="D188" s="9" t="s">
        <v>5</v>
      </c>
      <c r="E188" s="7">
        <v>23.0</v>
      </c>
      <c r="F188" s="86">
        <v>39.9</v>
      </c>
    </row>
    <row r="189">
      <c r="A189" s="26" t="s">
        <v>25</v>
      </c>
      <c r="B189" s="26" t="s">
        <v>423</v>
      </c>
      <c r="C189" s="7">
        <v>2016.0</v>
      </c>
      <c r="D189" s="9" t="s">
        <v>5</v>
      </c>
      <c r="E189" s="7">
        <v>23.0</v>
      </c>
      <c r="F189" s="86">
        <v>49.0</v>
      </c>
    </row>
    <row r="190">
      <c r="A190" s="26" t="s">
        <v>26</v>
      </c>
      <c r="B190" s="26" t="s">
        <v>424</v>
      </c>
      <c r="C190" s="7">
        <v>2016.0</v>
      </c>
      <c r="D190" s="9" t="s">
        <v>5</v>
      </c>
      <c r="E190" s="7">
        <v>23.0</v>
      </c>
      <c r="F190" s="86">
        <v>48.0</v>
      </c>
    </row>
    <row r="191">
      <c r="A191" s="26" t="s">
        <v>27</v>
      </c>
      <c r="B191" s="26" t="s">
        <v>426</v>
      </c>
      <c r="C191" s="7">
        <v>2016.0</v>
      </c>
      <c r="D191" s="9" t="s">
        <v>5</v>
      </c>
      <c r="E191" s="7">
        <v>23.0</v>
      </c>
      <c r="F191" s="86">
        <v>41.7</v>
      </c>
    </row>
    <row r="192">
      <c r="A192" s="26" t="s">
        <v>28</v>
      </c>
      <c r="B192" s="26" t="s">
        <v>425</v>
      </c>
      <c r="C192" s="7">
        <v>2016.0</v>
      </c>
      <c r="D192" s="9" t="s">
        <v>5</v>
      </c>
      <c r="E192" s="7">
        <v>23.0</v>
      </c>
      <c r="F192" s="86">
        <v>46.2</v>
      </c>
    </row>
    <row r="193">
      <c r="A193" s="26" t="s">
        <v>29</v>
      </c>
      <c r="B193" s="26" t="s">
        <v>427</v>
      </c>
      <c r="C193" s="7">
        <v>2016.0</v>
      </c>
      <c r="D193" s="9" t="s">
        <v>5</v>
      </c>
      <c r="E193" s="7">
        <v>23.0</v>
      </c>
      <c r="F193" s="86">
        <v>57.3</v>
      </c>
    </row>
    <row r="194">
      <c r="A194" s="26" t="s">
        <v>30</v>
      </c>
      <c r="B194" s="26" t="s">
        <v>428</v>
      </c>
      <c r="C194" s="7">
        <v>2016.0</v>
      </c>
      <c r="D194" s="9" t="s">
        <v>5</v>
      </c>
      <c r="E194" s="7">
        <v>23.0</v>
      </c>
      <c r="F194" s="86">
        <v>40.6</v>
      </c>
    </row>
    <row r="195">
      <c r="A195" s="26" t="s">
        <v>31</v>
      </c>
      <c r="B195" s="26" t="s">
        <v>429</v>
      </c>
      <c r="C195" s="7">
        <v>2016.0</v>
      </c>
      <c r="D195" s="9" t="s">
        <v>5</v>
      </c>
      <c r="E195" s="7">
        <v>23.0</v>
      </c>
      <c r="F195" s="86">
        <v>46.1</v>
      </c>
    </row>
    <row r="196">
      <c r="A196" s="26" t="s">
        <v>32</v>
      </c>
      <c r="B196" s="26" t="s">
        <v>430</v>
      </c>
      <c r="C196" s="7">
        <v>2016.0</v>
      </c>
      <c r="D196" s="9" t="s">
        <v>5</v>
      </c>
      <c r="E196" s="7">
        <v>23.0</v>
      </c>
      <c r="F196" s="86">
        <v>40.3</v>
      </c>
    </row>
    <row r="197">
      <c r="A197" s="26" t="s">
        <v>33</v>
      </c>
      <c r="B197" s="26" t="s">
        <v>431</v>
      </c>
      <c r="C197" s="7">
        <v>2016.0</v>
      </c>
      <c r="D197" s="9" t="s">
        <v>5</v>
      </c>
      <c r="E197" s="7">
        <v>23.0</v>
      </c>
      <c r="F197" s="86">
        <v>31.2</v>
      </c>
    </row>
    <row r="198">
      <c r="A198" s="26" t="s">
        <v>34</v>
      </c>
      <c r="B198" s="26" t="s">
        <v>432</v>
      </c>
      <c r="C198" s="7">
        <v>2016.0</v>
      </c>
      <c r="D198" s="9" t="s">
        <v>5</v>
      </c>
      <c r="E198" s="7">
        <v>23.0</v>
      </c>
      <c r="F198" s="86">
        <v>48.0</v>
      </c>
    </row>
    <row r="199">
      <c r="A199" s="26" t="s">
        <v>35</v>
      </c>
      <c r="B199" s="26" t="s">
        <v>433</v>
      </c>
      <c r="C199" s="7">
        <v>2016.0</v>
      </c>
      <c r="D199" s="9" t="s">
        <v>5</v>
      </c>
      <c r="E199" s="7">
        <v>23.0</v>
      </c>
      <c r="F199" s="86">
        <v>39.9</v>
      </c>
    </row>
    <row r="200">
      <c r="A200" s="80" t="s">
        <v>3</v>
      </c>
      <c r="B200" s="26" t="s">
        <v>418</v>
      </c>
      <c r="C200" s="7">
        <v>2015.0</v>
      </c>
      <c r="D200" s="9" t="s">
        <v>5</v>
      </c>
      <c r="E200" s="7">
        <v>23.0</v>
      </c>
      <c r="F200" s="86">
        <v>44.9</v>
      </c>
    </row>
    <row r="201">
      <c r="A201" s="80" t="s">
        <v>4</v>
      </c>
      <c r="B201" s="26" t="s">
        <v>401</v>
      </c>
      <c r="C201" s="7">
        <v>2015.0</v>
      </c>
      <c r="D201" s="9" t="s">
        <v>5</v>
      </c>
      <c r="E201" s="7">
        <v>23.0</v>
      </c>
      <c r="F201" s="86">
        <v>54.2</v>
      </c>
    </row>
    <row r="202">
      <c r="A202" s="26" t="s">
        <v>5</v>
      </c>
      <c r="B202" s="26" t="s">
        <v>402</v>
      </c>
      <c r="C202" s="7">
        <v>2015.0</v>
      </c>
      <c r="D202" s="9" t="s">
        <v>5</v>
      </c>
      <c r="E202" s="7">
        <v>23.0</v>
      </c>
      <c r="F202" s="86">
        <v>58.1</v>
      </c>
    </row>
    <row r="203">
      <c r="A203" s="26" t="s">
        <v>6</v>
      </c>
      <c r="B203" s="26" t="s">
        <v>403</v>
      </c>
      <c r="C203" s="7">
        <v>2015.0</v>
      </c>
      <c r="D203" s="9" t="s">
        <v>5</v>
      </c>
      <c r="E203" s="7">
        <v>23.0</v>
      </c>
      <c r="F203" s="86">
        <v>57.0</v>
      </c>
    </row>
    <row r="204">
      <c r="A204" s="26" t="s">
        <v>7</v>
      </c>
      <c r="B204" s="26" t="s">
        <v>404</v>
      </c>
      <c r="C204" s="7">
        <v>2015.0</v>
      </c>
      <c r="D204" s="9" t="s">
        <v>5</v>
      </c>
      <c r="E204" s="7">
        <v>23.0</v>
      </c>
      <c r="F204" s="86">
        <v>44.4</v>
      </c>
    </row>
    <row r="205">
      <c r="A205" s="26" t="s">
        <v>8</v>
      </c>
      <c r="B205" s="26" t="s">
        <v>408</v>
      </c>
      <c r="C205" s="7">
        <v>2015.0</v>
      </c>
      <c r="D205" s="9" t="s">
        <v>5</v>
      </c>
      <c r="E205" s="7">
        <v>23.0</v>
      </c>
      <c r="F205" s="86">
        <v>48.1</v>
      </c>
    </row>
    <row r="206">
      <c r="A206" s="26" t="s">
        <v>9</v>
      </c>
      <c r="B206" s="26" t="s">
        <v>409</v>
      </c>
      <c r="C206" s="7">
        <v>2015.0</v>
      </c>
      <c r="D206" s="9" t="s">
        <v>5</v>
      </c>
      <c r="E206" s="7">
        <v>23.0</v>
      </c>
      <c r="F206" s="86">
        <v>54.9</v>
      </c>
    </row>
    <row r="207">
      <c r="A207" s="26" t="s">
        <v>10</v>
      </c>
      <c r="B207" s="26" t="s">
        <v>407</v>
      </c>
      <c r="C207" s="7">
        <v>2015.0</v>
      </c>
      <c r="D207" s="9" t="s">
        <v>5</v>
      </c>
      <c r="E207" s="7">
        <v>23.0</v>
      </c>
      <c r="F207" s="86">
        <v>23.1</v>
      </c>
    </row>
    <row r="208">
      <c r="A208" s="26" t="s">
        <v>11</v>
      </c>
      <c r="B208" s="26" t="s">
        <v>406</v>
      </c>
      <c r="C208" s="7">
        <v>2015.0</v>
      </c>
      <c r="D208" s="9" t="s">
        <v>5</v>
      </c>
      <c r="E208" s="7">
        <v>23.0</v>
      </c>
      <c r="F208" s="86">
        <v>47.8</v>
      </c>
    </row>
    <row r="209">
      <c r="A209" s="26" t="s">
        <v>12</v>
      </c>
      <c r="B209" s="26" t="s">
        <v>405</v>
      </c>
      <c r="C209" s="7">
        <v>2015.0</v>
      </c>
      <c r="D209" s="9" t="s">
        <v>5</v>
      </c>
      <c r="E209" s="7">
        <v>23.0</v>
      </c>
      <c r="F209" s="86">
        <v>64.5</v>
      </c>
    </row>
    <row r="210">
      <c r="A210" s="26" t="s">
        <v>13</v>
      </c>
      <c r="B210" s="26" t="s">
        <v>410</v>
      </c>
      <c r="C210" s="7">
        <v>2015.0</v>
      </c>
      <c r="D210" s="9" t="s">
        <v>5</v>
      </c>
      <c r="E210" s="7">
        <v>23.0</v>
      </c>
      <c r="F210" s="86">
        <v>39.1</v>
      </c>
    </row>
    <row r="211">
      <c r="A211" s="26" t="s">
        <v>14</v>
      </c>
      <c r="B211" s="26" t="s">
        <v>412</v>
      </c>
      <c r="C211" s="7">
        <v>2015.0</v>
      </c>
      <c r="D211" s="9" t="s">
        <v>5</v>
      </c>
      <c r="E211" s="7">
        <v>23.0</v>
      </c>
      <c r="F211" s="86">
        <v>40.4</v>
      </c>
    </row>
    <row r="212">
      <c r="A212" s="26" t="s">
        <v>15</v>
      </c>
      <c r="B212" s="26" t="s">
        <v>411</v>
      </c>
      <c r="C212" s="7">
        <v>2015.0</v>
      </c>
      <c r="D212" s="9" t="s">
        <v>5</v>
      </c>
      <c r="E212" s="7">
        <v>23.0</v>
      </c>
      <c r="F212" s="86">
        <v>25.3</v>
      </c>
    </row>
    <row r="213">
      <c r="A213" s="26" t="s">
        <v>16</v>
      </c>
      <c r="B213" s="26" t="s">
        <v>413</v>
      </c>
      <c r="C213" s="7">
        <v>2015.0</v>
      </c>
      <c r="D213" s="9" t="s">
        <v>5</v>
      </c>
      <c r="E213" s="7">
        <v>23.0</v>
      </c>
      <c r="F213" s="86">
        <v>34.1</v>
      </c>
    </row>
    <row r="214">
      <c r="A214" s="26" t="s">
        <v>17</v>
      </c>
      <c r="B214" s="26" t="s">
        <v>414</v>
      </c>
      <c r="C214" s="7">
        <v>2015.0</v>
      </c>
      <c r="D214" s="9" t="s">
        <v>5</v>
      </c>
      <c r="E214" s="7">
        <v>23.0</v>
      </c>
      <c r="F214" s="86">
        <v>56.1</v>
      </c>
    </row>
    <row r="215">
      <c r="A215" s="26" t="s">
        <v>18</v>
      </c>
      <c r="B215" s="26" t="s">
        <v>415</v>
      </c>
      <c r="C215" s="7">
        <v>2015.0</v>
      </c>
      <c r="D215" s="9" t="s">
        <v>5</v>
      </c>
      <c r="E215" s="7">
        <v>23.0</v>
      </c>
      <c r="F215" s="86">
        <v>49.2</v>
      </c>
    </row>
    <row r="216">
      <c r="A216" s="26" t="s">
        <v>19</v>
      </c>
      <c r="B216" s="26" t="s">
        <v>416</v>
      </c>
      <c r="C216" s="7">
        <v>2015.0</v>
      </c>
      <c r="D216" s="9" t="s">
        <v>5</v>
      </c>
      <c r="E216" s="7">
        <v>23.0</v>
      </c>
      <c r="F216" s="86">
        <v>32.5</v>
      </c>
    </row>
    <row r="217">
      <c r="A217" s="26" t="s">
        <v>20</v>
      </c>
      <c r="B217" s="26" t="s">
        <v>417</v>
      </c>
      <c r="C217" s="7">
        <v>2015.0</v>
      </c>
      <c r="D217" s="9" t="s">
        <v>5</v>
      </c>
      <c r="E217" s="7">
        <v>23.0</v>
      </c>
      <c r="F217" s="86">
        <v>41.8</v>
      </c>
    </row>
    <row r="218">
      <c r="A218" s="26" t="s">
        <v>21</v>
      </c>
      <c r="B218" s="26" t="s">
        <v>419</v>
      </c>
      <c r="C218" s="7">
        <v>2015.0</v>
      </c>
      <c r="D218" s="9" t="s">
        <v>5</v>
      </c>
      <c r="E218" s="7">
        <v>23.0</v>
      </c>
      <c r="F218" s="86">
        <v>44.5</v>
      </c>
    </row>
    <row r="219">
      <c r="A219" s="26" t="s">
        <v>22</v>
      </c>
      <c r="B219" s="26" t="s">
        <v>420</v>
      </c>
      <c r="C219" s="7">
        <v>2015.0</v>
      </c>
      <c r="D219" s="9" t="s">
        <v>5</v>
      </c>
      <c r="E219" s="7">
        <v>23.0</v>
      </c>
      <c r="F219" s="86">
        <v>58.9</v>
      </c>
    </row>
    <row r="220">
      <c r="A220" s="26" t="s">
        <v>23</v>
      </c>
      <c r="B220" s="26" t="s">
        <v>421</v>
      </c>
      <c r="C220" s="7">
        <v>2015.0</v>
      </c>
      <c r="D220" s="9" t="s">
        <v>5</v>
      </c>
      <c r="E220" s="7">
        <v>23.0</v>
      </c>
      <c r="F220" s="86">
        <v>24.6</v>
      </c>
    </row>
    <row r="221">
      <c r="A221" s="26" t="s">
        <v>24</v>
      </c>
      <c r="B221" s="26" t="s">
        <v>422</v>
      </c>
      <c r="C221" s="7">
        <v>2015.0</v>
      </c>
      <c r="D221" s="9" t="s">
        <v>5</v>
      </c>
      <c r="E221" s="7">
        <v>23.0</v>
      </c>
      <c r="F221" s="86">
        <v>37.9</v>
      </c>
    </row>
    <row r="222">
      <c r="A222" s="26" t="s">
        <v>25</v>
      </c>
      <c r="B222" s="26" t="s">
        <v>423</v>
      </c>
      <c r="C222" s="7">
        <v>2015.0</v>
      </c>
      <c r="D222" s="9" t="s">
        <v>5</v>
      </c>
      <c r="E222" s="7">
        <v>23.0</v>
      </c>
      <c r="F222" s="86">
        <v>51.0</v>
      </c>
    </row>
    <row r="223">
      <c r="A223" s="26" t="s">
        <v>26</v>
      </c>
      <c r="B223" s="26" t="s">
        <v>424</v>
      </c>
      <c r="C223" s="7">
        <v>2015.0</v>
      </c>
      <c r="D223" s="9" t="s">
        <v>5</v>
      </c>
      <c r="E223" s="7">
        <v>23.0</v>
      </c>
      <c r="F223" s="86">
        <v>47.0</v>
      </c>
    </row>
    <row r="224">
      <c r="A224" s="26" t="s">
        <v>27</v>
      </c>
      <c r="B224" s="26" t="s">
        <v>426</v>
      </c>
      <c r="C224" s="7">
        <v>2015.0</v>
      </c>
      <c r="D224" s="9" t="s">
        <v>5</v>
      </c>
      <c r="E224" s="7">
        <v>23.0</v>
      </c>
      <c r="F224" s="86">
        <v>38.7</v>
      </c>
    </row>
    <row r="225">
      <c r="A225" s="26" t="s">
        <v>28</v>
      </c>
      <c r="B225" s="26" t="s">
        <v>425</v>
      </c>
      <c r="C225" s="7">
        <v>2015.0</v>
      </c>
      <c r="D225" s="9" t="s">
        <v>5</v>
      </c>
      <c r="E225" s="7">
        <v>23.0</v>
      </c>
      <c r="F225" s="86">
        <v>48.2</v>
      </c>
    </row>
    <row r="226">
      <c r="A226" s="26" t="s">
        <v>29</v>
      </c>
      <c r="B226" s="26" t="s">
        <v>427</v>
      </c>
      <c r="C226" s="7">
        <v>2015.0</v>
      </c>
      <c r="D226" s="9" t="s">
        <v>5</v>
      </c>
      <c r="E226" s="7">
        <v>23.0</v>
      </c>
      <c r="F226" s="86">
        <v>58.9</v>
      </c>
    </row>
    <row r="227">
      <c r="A227" s="26" t="s">
        <v>30</v>
      </c>
      <c r="B227" s="26" t="s">
        <v>428</v>
      </c>
      <c r="C227" s="7">
        <v>2015.0</v>
      </c>
      <c r="D227" s="9" t="s">
        <v>5</v>
      </c>
      <c r="E227" s="7">
        <v>23.0</v>
      </c>
      <c r="F227" s="86">
        <v>42.0</v>
      </c>
    </row>
    <row r="228">
      <c r="A228" s="26" t="s">
        <v>31</v>
      </c>
      <c r="B228" s="26" t="s">
        <v>429</v>
      </c>
      <c r="C228" s="7">
        <v>2015.0</v>
      </c>
      <c r="D228" s="9" t="s">
        <v>5</v>
      </c>
      <c r="E228" s="7">
        <v>23.0</v>
      </c>
      <c r="F228" s="86">
        <v>47.7</v>
      </c>
    </row>
    <row r="229">
      <c r="A229" s="26" t="s">
        <v>32</v>
      </c>
      <c r="B229" s="26" t="s">
        <v>430</v>
      </c>
      <c r="C229" s="7">
        <v>2015.0</v>
      </c>
      <c r="D229" s="9" t="s">
        <v>5</v>
      </c>
      <c r="E229" s="7">
        <v>23.0</v>
      </c>
      <c r="F229" s="86">
        <v>32.5</v>
      </c>
    </row>
    <row r="230">
      <c r="A230" s="26" t="s">
        <v>33</v>
      </c>
      <c r="B230" s="26" t="s">
        <v>431</v>
      </c>
      <c r="C230" s="7">
        <v>2015.0</v>
      </c>
      <c r="D230" s="9" t="s">
        <v>5</v>
      </c>
      <c r="E230" s="7">
        <v>23.0</v>
      </c>
      <c r="F230" s="86">
        <v>31.0</v>
      </c>
    </row>
    <row r="231">
      <c r="A231" s="26" t="s">
        <v>34</v>
      </c>
      <c r="B231" s="26" t="s">
        <v>432</v>
      </c>
      <c r="C231" s="7">
        <v>2015.0</v>
      </c>
      <c r="D231" s="9" t="s">
        <v>5</v>
      </c>
      <c r="E231" s="7">
        <v>23.0</v>
      </c>
      <c r="F231" s="86">
        <v>43.3</v>
      </c>
    </row>
    <row r="232">
      <c r="A232" s="26" t="s">
        <v>35</v>
      </c>
      <c r="B232" s="26" t="s">
        <v>433</v>
      </c>
      <c r="C232" s="7">
        <v>2015.0</v>
      </c>
      <c r="D232" s="9" t="s">
        <v>5</v>
      </c>
      <c r="E232" s="7">
        <v>23.0</v>
      </c>
      <c r="F232" s="86">
        <v>35.6</v>
      </c>
    </row>
    <row r="233">
      <c r="A233" s="80" t="s">
        <v>3</v>
      </c>
      <c r="B233" s="26" t="s">
        <v>418</v>
      </c>
      <c r="C233" s="7">
        <v>2010.0</v>
      </c>
      <c r="D233" s="9" t="s">
        <v>5</v>
      </c>
      <c r="E233" s="7">
        <v>23.0</v>
      </c>
      <c r="F233" s="84">
        <v>17.2374</v>
      </c>
    </row>
    <row r="234">
      <c r="A234" s="80" t="s">
        <v>4</v>
      </c>
      <c r="B234" s="26" t="s">
        <v>401</v>
      </c>
      <c r="C234" s="7">
        <v>2010.0</v>
      </c>
      <c r="D234" s="9" t="s">
        <v>5</v>
      </c>
      <c r="E234" s="7">
        <v>23.0</v>
      </c>
      <c r="F234" s="85">
        <v>27.365699999999997</v>
      </c>
    </row>
    <row r="235">
      <c r="A235" s="26" t="s">
        <v>5</v>
      </c>
      <c r="B235" s="26" t="s">
        <v>402</v>
      </c>
      <c r="C235" s="7">
        <v>2010.0</v>
      </c>
      <c r="D235" s="9" t="s">
        <v>5</v>
      </c>
      <c r="E235" s="7">
        <v>23.0</v>
      </c>
      <c r="F235" s="85">
        <v>46.6717</v>
      </c>
    </row>
    <row r="236">
      <c r="A236" s="26" t="s">
        <v>6</v>
      </c>
      <c r="B236" s="26" t="s">
        <v>403</v>
      </c>
      <c r="C236" s="7">
        <v>2010.0</v>
      </c>
      <c r="D236" s="9" t="s">
        <v>5</v>
      </c>
      <c r="E236" s="7">
        <v>23.0</v>
      </c>
      <c r="F236" s="85">
        <v>42.8334</v>
      </c>
    </row>
    <row r="237">
      <c r="A237" s="26" t="s">
        <v>7</v>
      </c>
      <c r="B237" s="26" t="s">
        <v>404</v>
      </c>
      <c r="C237" s="7">
        <v>2010.0</v>
      </c>
      <c r="D237" s="9" t="s">
        <v>5</v>
      </c>
      <c r="E237" s="7">
        <v>23.0</v>
      </c>
      <c r="F237" s="85">
        <v>18.1248</v>
      </c>
    </row>
    <row r="238">
      <c r="A238" s="26" t="s">
        <v>8</v>
      </c>
      <c r="B238" s="26" t="s">
        <v>408</v>
      </c>
      <c r="C238" s="7">
        <v>2010.0</v>
      </c>
      <c r="D238" s="9" t="s">
        <v>5</v>
      </c>
      <c r="E238" s="7">
        <v>23.0</v>
      </c>
      <c r="F238" s="85">
        <v>24.5882</v>
      </c>
    </row>
    <row r="239">
      <c r="A239" s="26" t="s">
        <v>9</v>
      </c>
      <c r="B239" s="26" t="s">
        <v>409</v>
      </c>
      <c r="C239" s="7">
        <v>2010.0</v>
      </c>
      <c r="D239" s="9" t="s">
        <v>5</v>
      </c>
      <c r="E239" s="7">
        <v>23.0</v>
      </c>
      <c r="F239" s="85">
        <v>26.622400000000003</v>
      </c>
    </row>
    <row r="240">
      <c r="A240" s="26" t="s">
        <v>10</v>
      </c>
      <c r="B240" s="26" t="s">
        <v>407</v>
      </c>
      <c r="C240" s="7">
        <v>2010.0</v>
      </c>
      <c r="D240" s="9" t="s">
        <v>5</v>
      </c>
      <c r="E240" s="7">
        <v>23.0</v>
      </c>
      <c r="F240" s="85">
        <v>5.018000000000001</v>
      </c>
    </row>
    <row r="241">
      <c r="A241" s="26" t="s">
        <v>11</v>
      </c>
      <c r="B241" s="26" t="s">
        <v>406</v>
      </c>
      <c r="C241" s="7">
        <v>2010.0</v>
      </c>
      <c r="D241" s="9" t="s">
        <v>5</v>
      </c>
      <c r="E241" s="7">
        <v>23.0</v>
      </c>
      <c r="F241" s="85">
        <v>23.616899999999998</v>
      </c>
    </row>
    <row r="242">
      <c r="A242" s="26" t="s">
        <v>12</v>
      </c>
      <c r="B242" s="26" t="s">
        <v>405</v>
      </c>
      <c r="C242" s="7">
        <v>2010.0</v>
      </c>
      <c r="D242" s="9" t="s">
        <v>5</v>
      </c>
      <c r="E242" s="7">
        <v>23.0</v>
      </c>
      <c r="F242" s="85">
        <v>50.3323</v>
      </c>
    </row>
    <row r="243">
      <c r="A243" s="26" t="s">
        <v>13</v>
      </c>
      <c r="B243" s="26" t="s">
        <v>410</v>
      </c>
      <c r="C243" s="7">
        <v>2010.0</v>
      </c>
      <c r="D243" s="9" t="s">
        <v>5</v>
      </c>
      <c r="E243" s="7">
        <v>23.0</v>
      </c>
      <c r="F243" s="85">
        <v>16.0983</v>
      </c>
    </row>
    <row r="244">
      <c r="A244" s="26" t="s">
        <v>14</v>
      </c>
      <c r="B244" s="26" t="s">
        <v>412</v>
      </c>
      <c r="C244" s="7">
        <v>2010.0</v>
      </c>
      <c r="D244" s="9" t="s">
        <v>5</v>
      </c>
      <c r="E244" s="7">
        <v>23.0</v>
      </c>
      <c r="F244" s="85">
        <v>22.1946</v>
      </c>
    </row>
    <row r="245">
      <c r="A245" s="26" t="s">
        <v>15</v>
      </c>
      <c r="B245" s="26" t="s">
        <v>411</v>
      </c>
      <c r="C245" s="7">
        <v>2010.0</v>
      </c>
      <c r="D245" s="9" t="s">
        <v>5</v>
      </c>
      <c r="E245" s="7">
        <v>23.0</v>
      </c>
      <c r="F245" s="85">
        <v>7.309400000000001</v>
      </c>
    </row>
    <row r="246">
      <c r="A246" s="26" t="s">
        <v>16</v>
      </c>
      <c r="B246" s="26" t="s">
        <v>413</v>
      </c>
      <c r="C246" s="7">
        <v>2010.0</v>
      </c>
      <c r="D246" s="9" t="s">
        <v>5</v>
      </c>
      <c r="E246" s="7">
        <v>23.0</v>
      </c>
      <c r="F246" s="85">
        <v>14.6103</v>
      </c>
    </row>
    <row r="247">
      <c r="A247" s="26" t="s">
        <v>17</v>
      </c>
      <c r="B247" s="26" t="s">
        <v>414</v>
      </c>
      <c r="C247" s="7">
        <v>2010.0</v>
      </c>
      <c r="D247" s="9" t="s">
        <v>5</v>
      </c>
      <c r="E247" s="7">
        <v>23.0</v>
      </c>
      <c r="F247" s="85">
        <v>24.543300000000002</v>
      </c>
    </row>
    <row r="248">
      <c r="A248" s="26" t="s">
        <v>18</v>
      </c>
      <c r="B248" s="26" t="s">
        <v>415</v>
      </c>
      <c r="C248" s="7">
        <v>2010.0</v>
      </c>
      <c r="D248" s="9" t="s">
        <v>5</v>
      </c>
      <c r="E248" s="7">
        <v>23.0</v>
      </c>
      <c r="F248" s="85">
        <v>25.9902</v>
      </c>
    </row>
    <row r="249">
      <c r="A249" s="26" t="s">
        <v>19</v>
      </c>
      <c r="B249" s="26" t="s">
        <v>416</v>
      </c>
      <c r="C249" s="7">
        <v>2010.0</v>
      </c>
      <c r="D249" s="9" t="s">
        <v>5</v>
      </c>
      <c r="E249" s="7">
        <v>23.0</v>
      </c>
      <c r="F249" s="85">
        <v>14.780299999999999</v>
      </c>
    </row>
    <row r="250">
      <c r="A250" s="26" t="s">
        <v>20</v>
      </c>
      <c r="B250" s="26" t="s">
        <v>417</v>
      </c>
      <c r="C250" s="7">
        <v>2010.0</v>
      </c>
      <c r="D250" s="9" t="s">
        <v>5</v>
      </c>
      <c r="E250" s="7">
        <v>23.0</v>
      </c>
      <c r="F250" s="85">
        <v>23.566000000000003</v>
      </c>
    </row>
    <row r="251">
      <c r="A251" s="26" t="s">
        <v>21</v>
      </c>
      <c r="B251" s="26" t="s">
        <v>419</v>
      </c>
      <c r="C251" s="7">
        <v>2010.0</v>
      </c>
      <c r="D251" s="9" t="s">
        <v>5</v>
      </c>
      <c r="E251" s="7">
        <v>23.0</v>
      </c>
      <c r="F251" s="85">
        <v>16.4961</v>
      </c>
    </row>
    <row r="252">
      <c r="A252" s="26" t="s">
        <v>22</v>
      </c>
      <c r="B252" s="26" t="s">
        <v>420</v>
      </c>
      <c r="C252" s="7">
        <v>2010.0</v>
      </c>
      <c r="D252" s="9" t="s">
        <v>5</v>
      </c>
      <c r="E252" s="7">
        <v>23.0</v>
      </c>
      <c r="F252" s="85">
        <v>30.2973</v>
      </c>
    </row>
    <row r="253">
      <c r="A253" s="26" t="s">
        <v>23</v>
      </c>
      <c r="B253" s="26" t="s">
        <v>421</v>
      </c>
      <c r="C253" s="7">
        <v>2010.0</v>
      </c>
      <c r="D253" s="9" t="s">
        <v>5</v>
      </c>
      <c r="E253" s="7">
        <v>23.0</v>
      </c>
      <c r="F253" s="85">
        <v>7.697800000000001</v>
      </c>
    </row>
    <row r="254">
      <c r="A254" s="26" t="s">
        <v>24</v>
      </c>
      <c r="B254" s="26" t="s">
        <v>422</v>
      </c>
      <c r="C254" s="7">
        <v>2010.0</v>
      </c>
      <c r="D254" s="9" t="s">
        <v>5</v>
      </c>
      <c r="E254" s="7">
        <v>23.0</v>
      </c>
      <c r="F254" s="85">
        <v>9.9078</v>
      </c>
    </row>
    <row r="255">
      <c r="A255" s="26" t="s">
        <v>25</v>
      </c>
      <c r="B255" s="26" t="s">
        <v>423</v>
      </c>
      <c r="C255" s="7">
        <v>2010.0</v>
      </c>
      <c r="D255" s="9" t="s">
        <v>5</v>
      </c>
      <c r="E255" s="7">
        <v>23.0</v>
      </c>
      <c r="F255" s="85">
        <v>24.976000000000003</v>
      </c>
    </row>
    <row r="256">
      <c r="A256" s="26" t="s">
        <v>26</v>
      </c>
      <c r="B256" s="26" t="s">
        <v>424</v>
      </c>
      <c r="C256" s="7">
        <v>2010.0</v>
      </c>
      <c r="D256" s="9" t="s">
        <v>5</v>
      </c>
      <c r="E256" s="7">
        <v>23.0</v>
      </c>
      <c r="F256" s="85">
        <v>30.9137</v>
      </c>
    </row>
    <row r="257">
      <c r="A257" s="26" t="s">
        <v>27</v>
      </c>
      <c r="B257" s="26" t="s">
        <v>426</v>
      </c>
      <c r="C257" s="7">
        <v>2010.0</v>
      </c>
      <c r="D257" s="9" t="s">
        <v>5</v>
      </c>
      <c r="E257" s="7">
        <v>23.0</v>
      </c>
      <c r="F257" s="85">
        <v>13.375300000000001</v>
      </c>
    </row>
    <row r="258">
      <c r="A258" s="26" t="s">
        <v>28</v>
      </c>
      <c r="B258" s="26" t="s">
        <v>425</v>
      </c>
      <c r="C258" s="7">
        <v>2010.0</v>
      </c>
      <c r="D258" s="9" t="s">
        <v>5</v>
      </c>
      <c r="E258" s="7">
        <v>23.0</v>
      </c>
      <c r="F258" s="85">
        <v>27.2057</v>
      </c>
    </row>
    <row r="259">
      <c r="A259" s="26" t="s">
        <v>29</v>
      </c>
      <c r="B259" s="26" t="s">
        <v>427</v>
      </c>
      <c r="C259" s="7">
        <v>2010.0</v>
      </c>
      <c r="D259" s="9" t="s">
        <v>5</v>
      </c>
      <c r="E259" s="7">
        <v>23.0</v>
      </c>
      <c r="F259" s="85">
        <v>28.3561</v>
      </c>
    </row>
    <row r="260">
      <c r="A260" s="26" t="s">
        <v>30</v>
      </c>
      <c r="B260" s="26" t="s">
        <v>428</v>
      </c>
      <c r="C260" s="7">
        <v>2010.0</v>
      </c>
      <c r="D260" s="9" t="s">
        <v>5</v>
      </c>
      <c r="E260" s="7">
        <v>23.0</v>
      </c>
      <c r="F260" s="85">
        <v>19.622500000000002</v>
      </c>
    </row>
    <row r="261">
      <c r="A261" s="26" t="s">
        <v>31</v>
      </c>
      <c r="B261" s="26" t="s">
        <v>429</v>
      </c>
      <c r="C261" s="7">
        <v>2010.0</v>
      </c>
      <c r="D261" s="9" t="s">
        <v>5</v>
      </c>
      <c r="E261" s="7">
        <v>23.0</v>
      </c>
      <c r="F261" s="85">
        <v>20.6972</v>
      </c>
    </row>
    <row r="262">
      <c r="A262" s="26" t="s">
        <v>32</v>
      </c>
      <c r="B262" s="26" t="s">
        <v>430</v>
      </c>
      <c r="C262" s="7">
        <v>2010.0</v>
      </c>
      <c r="D262" s="9" t="s">
        <v>5</v>
      </c>
      <c r="E262" s="7">
        <v>23.0</v>
      </c>
      <c r="F262" s="85">
        <v>16.3054</v>
      </c>
    </row>
    <row r="263">
      <c r="A263" s="26" t="s">
        <v>33</v>
      </c>
      <c r="B263" s="26" t="s">
        <v>431</v>
      </c>
      <c r="C263" s="7">
        <v>2010.0</v>
      </c>
      <c r="D263" s="9" t="s">
        <v>5</v>
      </c>
      <c r="E263" s="7">
        <v>23.0</v>
      </c>
      <c r="F263" s="85">
        <v>12.4709</v>
      </c>
    </row>
    <row r="264">
      <c r="A264" s="26" t="s">
        <v>34</v>
      </c>
      <c r="B264" s="26" t="s">
        <v>432</v>
      </c>
      <c r="C264" s="7">
        <v>2010.0</v>
      </c>
      <c r="D264" s="9" t="s">
        <v>5</v>
      </c>
      <c r="E264" s="7">
        <v>23.0</v>
      </c>
      <c r="F264" s="85">
        <v>10.8332</v>
      </c>
    </row>
    <row r="265">
      <c r="A265" s="26" t="s">
        <v>35</v>
      </c>
      <c r="B265" s="26" t="s">
        <v>433</v>
      </c>
      <c r="C265" s="7">
        <v>2010.0</v>
      </c>
      <c r="D265" s="9" t="s">
        <v>5</v>
      </c>
      <c r="E265" s="7">
        <v>23.0</v>
      </c>
      <c r="F265" s="85">
        <v>18.6172</v>
      </c>
    </row>
    <row r="266">
      <c r="A266" s="80" t="s">
        <v>3</v>
      </c>
      <c r="B266" s="26" t="s">
        <v>418</v>
      </c>
      <c r="C266" s="7">
        <v>2022.0</v>
      </c>
      <c r="D266" s="9" t="s">
        <v>5</v>
      </c>
      <c r="E266" s="7">
        <v>23.0</v>
      </c>
      <c r="F266" s="7">
        <v>43.9</v>
      </c>
    </row>
    <row r="267">
      <c r="A267" s="80" t="s">
        <v>4</v>
      </c>
      <c r="B267" s="26" t="s">
        <v>401</v>
      </c>
      <c r="C267" s="7">
        <v>2022.0</v>
      </c>
      <c r="D267" s="9" t="s">
        <v>5</v>
      </c>
      <c r="E267" s="7">
        <v>23.0</v>
      </c>
      <c r="F267" s="7">
        <v>52.0</v>
      </c>
    </row>
    <row r="268">
      <c r="A268" s="26" t="s">
        <v>5</v>
      </c>
      <c r="B268" s="26" t="s">
        <v>402</v>
      </c>
      <c r="C268" s="7">
        <v>2022.0</v>
      </c>
      <c r="D268" s="9" t="s">
        <v>5</v>
      </c>
      <c r="E268" s="7">
        <v>23.0</v>
      </c>
      <c r="F268" s="7">
        <v>57.9</v>
      </c>
    </row>
    <row r="269">
      <c r="A269" s="26" t="s">
        <v>6</v>
      </c>
      <c r="B269" s="26" t="s">
        <v>403</v>
      </c>
      <c r="C269" s="7">
        <v>2022.0</v>
      </c>
      <c r="D269" s="9" t="s">
        <v>5</v>
      </c>
      <c r="E269" s="7">
        <v>23.0</v>
      </c>
      <c r="F269" s="7">
        <v>51.9</v>
      </c>
    </row>
    <row r="270">
      <c r="A270" s="26" t="s">
        <v>7</v>
      </c>
      <c r="B270" s="26" t="s">
        <v>404</v>
      </c>
      <c r="C270" s="7">
        <v>2022.0</v>
      </c>
      <c r="D270" s="9" t="s">
        <v>5</v>
      </c>
      <c r="E270" s="7">
        <v>23.0</v>
      </c>
      <c r="F270" s="7">
        <v>41.5</v>
      </c>
    </row>
    <row r="271">
      <c r="A271" s="26" t="s">
        <v>8</v>
      </c>
      <c r="B271" s="26" t="s">
        <v>408</v>
      </c>
      <c r="C271" s="7">
        <v>2022.0</v>
      </c>
      <c r="D271" s="9" t="s">
        <v>5</v>
      </c>
      <c r="E271" s="7">
        <v>23.0</v>
      </c>
      <c r="F271" s="7">
        <v>45.0</v>
      </c>
    </row>
    <row r="272">
      <c r="A272" s="26" t="s">
        <v>9</v>
      </c>
      <c r="B272" s="26" t="s">
        <v>409</v>
      </c>
      <c r="C272" s="7">
        <v>2022.0</v>
      </c>
      <c r="D272" s="9" t="s">
        <v>5</v>
      </c>
      <c r="E272" s="7">
        <v>23.0</v>
      </c>
      <c r="F272" s="7">
        <v>48.3</v>
      </c>
    </row>
    <row r="273">
      <c r="A273" s="26" t="s">
        <v>10</v>
      </c>
      <c r="B273" s="26" t="s">
        <v>407</v>
      </c>
      <c r="C273" s="7">
        <v>2022.0</v>
      </c>
      <c r="D273" s="9" t="s">
        <v>5</v>
      </c>
      <c r="E273" s="7">
        <v>23.0</v>
      </c>
      <c r="F273" s="7">
        <v>24.5</v>
      </c>
    </row>
    <row r="274">
      <c r="A274" s="26" t="s">
        <v>11</v>
      </c>
      <c r="B274" s="26" t="s">
        <v>406</v>
      </c>
      <c r="C274" s="7">
        <v>2022.0</v>
      </c>
      <c r="D274" s="9" t="s">
        <v>5</v>
      </c>
      <c r="E274" s="7">
        <v>23.0</v>
      </c>
      <c r="F274" s="7">
        <v>48.6</v>
      </c>
    </row>
    <row r="275">
      <c r="A275" s="26" t="s">
        <v>12</v>
      </c>
      <c r="B275" s="26" t="s">
        <v>405</v>
      </c>
      <c r="C275" s="7">
        <v>2022.0</v>
      </c>
      <c r="D275" s="9" t="s">
        <v>5</v>
      </c>
      <c r="E275" s="7">
        <v>23.0</v>
      </c>
      <c r="F275" s="7">
        <v>64.1</v>
      </c>
    </row>
    <row r="276">
      <c r="A276" s="26" t="s">
        <v>13</v>
      </c>
      <c r="B276" s="26" t="s">
        <v>410</v>
      </c>
      <c r="C276" s="7">
        <v>2022.0</v>
      </c>
      <c r="D276" s="9" t="s">
        <v>5</v>
      </c>
      <c r="E276" s="7">
        <v>23.0</v>
      </c>
      <c r="F276" s="7">
        <v>43.4</v>
      </c>
    </row>
    <row r="277">
      <c r="A277" s="26" t="s">
        <v>14</v>
      </c>
      <c r="B277" s="26" t="s">
        <v>412</v>
      </c>
      <c r="C277" s="7">
        <v>2022.0</v>
      </c>
      <c r="D277" s="9" t="s">
        <v>5</v>
      </c>
      <c r="E277" s="7">
        <v>23.0</v>
      </c>
      <c r="F277" s="7">
        <v>37.9</v>
      </c>
    </row>
    <row r="278">
      <c r="A278" s="26" t="s">
        <v>15</v>
      </c>
      <c r="B278" s="26" t="s">
        <v>411</v>
      </c>
      <c r="C278" s="7">
        <v>2022.0</v>
      </c>
      <c r="D278" s="9" t="s">
        <v>5</v>
      </c>
      <c r="E278" s="7">
        <v>23.0</v>
      </c>
      <c r="F278" s="7">
        <v>27.7</v>
      </c>
    </row>
    <row r="279">
      <c r="A279" s="26" t="s">
        <v>16</v>
      </c>
      <c r="B279" s="26" t="s">
        <v>413</v>
      </c>
      <c r="C279" s="7">
        <v>2022.0</v>
      </c>
      <c r="D279" s="9" t="s">
        <v>5</v>
      </c>
      <c r="E279" s="7">
        <v>23.0</v>
      </c>
      <c r="F279" s="7">
        <v>38.0</v>
      </c>
    </row>
    <row r="280">
      <c r="A280" s="26" t="s">
        <v>17</v>
      </c>
      <c r="B280" s="26" t="s">
        <v>414</v>
      </c>
      <c r="C280" s="7">
        <v>2022.0</v>
      </c>
      <c r="D280" s="9" t="s">
        <v>5</v>
      </c>
      <c r="E280" s="7">
        <v>23.0</v>
      </c>
      <c r="F280" s="7">
        <v>49.6</v>
      </c>
    </row>
    <row r="281">
      <c r="A281" s="26" t="s">
        <v>18</v>
      </c>
      <c r="B281" s="26" t="s">
        <v>415</v>
      </c>
      <c r="C281" s="7">
        <v>2022.0</v>
      </c>
      <c r="D281" s="9" t="s">
        <v>5</v>
      </c>
      <c r="E281" s="7">
        <v>23.0</v>
      </c>
      <c r="F281" s="7">
        <v>46.4</v>
      </c>
    </row>
    <row r="282">
      <c r="A282" s="26" t="s">
        <v>19</v>
      </c>
      <c r="B282" s="26" t="s">
        <v>416</v>
      </c>
      <c r="C282" s="7">
        <v>2022.0</v>
      </c>
      <c r="D282" s="9" t="s">
        <v>5</v>
      </c>
      <c r="E282" s="7">
        <v>23.0</v>
      </c>
      <c r="F282" s="7">
        <v>33.8</v>
      </c>
    </row>
    <row r="283">
      <c r="A283" s="26" t="s">
        <v>20</v>
      </c>
      <c r="B283" s="26" t="s">
        <v>417</v>
      </c>
      <c r="C283" s="7">
        <v>2022.0</v>
      </c>
      <c r="D283" s="9" t="s">
        <v>5</v>
      </c>
      <c r="E283" s="7">
        <v>23.0</v>
      </c>
      <c r="F283" s="7">
        <v>42.2</v>
      </c>
    </row>
    <row r="284">
      <c r="A284" s="26" t="s">
        <v>21</v>
      </c>
      <c r="B284" s="26" t="s">
        <v>419</v>
      </c>
      <c r="C284" s="7">
        <v>2022.0</v>
      </c>
      <c r="D284" s="9" t="s">
        <v>5</v>
      </c>
      <c r="E284" s="7">
        <v>23.0</v>
      </c>
      <c r="F284" s="7">
        <v>41.2</v>
      </c>
    </row>
    <row r="285">
      <c r="A285" s="26" t="s">
        <v>22</v>
      </c>
      <c r="B285" s="26" t="s">
        <v>420</v>
      </c>
      <c r="C285" s="7">
        <v>2022.0</v>
      </c>
      <c r="D285" s="9" t="s">
        <v>5</v>
      </c>
      <c r="E285" s="7">
        <v>23.0</v>
      </c>
      <c r="F285" s="7">
        <v>56.2</v>
      </c>
    </row>
    <row r="286">
      <c r="A286" s="26" t="s">
        <v>23</v>
      </c>
      <c r="B286" s="26" t="s">
        <v>421</v>
      </c>
      <c r="C286" s="7">
        <v>2022.0</v>
      </c>
      <c r="D286" s="9" t="s">
        <v>5</v>
      </c>
      <c r="E286" s="7">
        <v>23.0</v>
      </c>
      <c r="F286" s="7">
        <v>27.9</v>
      </c>
    </row>
    <row r="287">
      <c r="A287" s="26" t="s">
        <v>24</v>
      </c>
      <c r="B287" s="26" t="s">
        <v>422</v>
      </c>
      <c r="C287" s="7">
        <v>2022.0</v>
      </c>
      <c r="D287" s="9" t="s">
        <v>5</v>
      </c>
      <c r="E287" s="7">
        <v>23.0</v>
      </c>
      <c r="F287" s="7">
        <v>36.7</v>
      </c>
    </row>
    <row r="288">
      <c r="A288" s="26" t="s">
        <v>25</v>
      </c>
      <c r="B288" s="26" t="s">
        <v>423</v>
      </c>
      <c r="C288" s="7">
        <v>2022.0</v>
      </c>
      <c r="D288" s="9" t="s">
        <v>5</v>
      </c>
      <c r="E288" s="7">
        <v>23.0</v>
      </c>
      <c r="F288" s="7">
        <v>49.9</v>
      </c>
    </row>
    <row r="289">
      <c r="A289" s="26" t="s">
        <v>26</v>
      </c>
      <c r="B289" s="26" t="s">
        <v>424</v>
      </c>
      <c r="C289" s="7">
        <v>2022.0</v>
      </c>
      <c r="D289" s="9" t="s">
        <v>5</v>
      </c>
      <c r="E289" s="7">
        <v>23.0</v>
      </c>
      <c r="F289" s="7">
        <v>44.8</v>
      </c>
    </row>
    <row r="290">
      <c r="A290" s="26" t="s">
        <v>27</v>
      </c>
      <c r="B290" s="26" t="s">
        <v>426</v>
      </c>
      <c r="C290" s="7">
        <v>2022.0</v>
      </c>
      <c r="D290" s="9" t="s">
        <v>5</v>
      </c>
      <c r="E290" s="7">
        <v>23.0</v>
      </c>
      <c r="F290" s="7">
        <v>40.1</v>
      </c>
    </row>
    <row r="291">
      <c r="A291" s="26" t="s">
        <v>28</v>
      </c>
      <c r="B291" s="26" t="s">
        <v>425</v>
      </c>
      <c r="C291" s="7">
        <v>2022.0</v>
      </c>
      <c r="D291" s="9" t="s">
        <v>5</v>
      </c>
      <c r="E291" s="7">
        <v>23.0</v>
      </c>
      <c r="F291" s="7">
        <v>45.1</v>
      </c>
    </row>
    <row r="292">
      <c r="A292" s="26" t="s">
        <v>29</v>
      </c>
      <c r="B292" s="26" t="s">
        <v>427</v>
      </c>
      <c r="C292" s="7">
        <v>2022.0</v>
      </c>
      <c r="D292" s="9" t="s">
        <v>5</v>
      </c>
      <c r="E292" s="7">
        <v>23.0</v>
      </c>
      <c r="F292" s="7">
        <v>48.9</v>
      </c>
    </row>
    <row r="293">
      <c r="A293" s="26" t="s">
        <v>30</v>
      </c>
      <c r="B293" s="26" t="s">
        <v>428</v>
      </c>
      <c r="C293" s="7">
        <v>2022.0</v>
      </c>
      <c r="D293" s="9" t="s">
        <v>5</v>
      </c>
      <c r="E293" s="7">
        <v>23.0</v>
      </c>
      <c r="F293" s="7">
        <v>34.4</v>
      </c>
    </row>
    <row r="294">
      <c r="A294" s="26" t="s">
        <v>31</v>
      </c>
      <c r="B294" s="26" t="s">
        <v>429</v>
      </c>
      <c r="C294" s="7">
        <v>2022.0</v>
      </c>
      <c r="D294" s="9" t="s">
        <v>5</v>
      </c>
      <c r="E294" s="7">
        <v>23.0</v>
      </c>
      <c r="F294" s="7">
        <v>44.8</v>
      </c>
    </row>
    <row r="295">
      <c r="A295" s="26" t="s">
        <v>32</v>
      </c>
      <c r="B295" s="26" t="s">
        <v>430</v>
      </c>
      <c r="C295" s="7">
        <v>2022.0</v>
      </c>
      <c r="D295" s="9" t="s">
        <v>5</v>
      </c>
      <c r="E295" s="7">
        <v>23.0</v>
      </c>
      <c r="F295" s="7">
        <v>38.4</v>
      </c>
    </row>
    <row r="296">
      <c r="A296" s="26" t="s">
        <v>33</v>
      </c>
      <c r="B296" s="26" t="s">
        <v>431</v>
      </c>
      <c r="C296" s="7">
        <v>2022.0</v>
      </c>
      <c r="D296" s="9" t="s">
        <v>5</v>
      </c>
      <c r="E296" s="7">
        <v>23.0</v>
      </c>
      <c r="F296" s="7">
        <v>31.9</v>
      </c>
    </row>
    <row r="297">
      <c r="A297" s="26" t="s">
        <v>34</v>
      </c>
      <c r="B297" s="26" t="s">
        <v>432</v>
      </c>
      <c r="C297" s="7">
        <v>2022.0</v>
      </c>
      <c r="D297" s="9" t="s">
        <v>5</v>
      </c>
      <c r="E297" s="7">
        <v>23.0</v>
      </c>
      <c r="F297" s="7">
        <v>44.7</v>
      </c>
    </row>
    <row r="298">
      <c r="A298" s="26" t="s">
        <v>35</v>
      </c>
      <c r="B298" s="26" t="s">
        <v>433</v>
      </c>
      <c r="C298" s="7">
        <v>2022.0</v>
      </c>
      <c r="D298" s="9" t="s">
        <v>5</v>
      </c>
      <c r="E298" s="7">
        <v>23.0</v>
      </c>
      <c r="F298" s="7">
        <v>39.3</v>
      </c>
    </row>
    <row r="299">
      <c r="A299" s="80" t="s">
        <v>3</v>
      </c>
      <c r="B299" s="26" t="s">
        <v>418</v>
      </c>
      <c r="C299" s="7">
        <v>2023.0</v>
      </c>
      <c r="D299" s="9" t="s">
        <v>5</v>
      </c>
      <c r="E299" s="7">
        <v>23.0</v>
      </c>
      <c r="F299" s="7">
        <v>43.8</v>
      </c>
    </row>
    <row r="300">
      <c r="A300" s="80" t="s">
        <v>4</v>
      </c>
      <c r="B300" s="26" t="s">
        <v>401</v>
      </c>
      <c r="C300" s="7">
        <v>2023.0</v>
      </c>
      <c r="D300" s="9" t="s">
        <v>5</v>
      </c>
      <c r="E300" s="7">
        <v>23.0</v>
      </c>
      <c r="F300" s="7">
        <v>52.8</v>
      </c>
    </row>
    <row r="301">
      <c r="A301" s="26" t="s">
        <v>5</v>
      </c>
      <c r="B301" s="26" t="s">
        <v>402</v>
      </c>
      <c r="C301" s="7">
        <v>2023.0</v>
      </c>
      <c r="D301" s="9" t="s">
        <v>5</v>
      </c>
      <c r="E301" s="7">
        <v>23.0</v>
      </c>
      <c r="F301" s="7">
        <v>56.6</v>
      </c>
    </row>
    <row r="302">
      <c r="A302" s="26" t="s">
        <v>6</v>
      </c>
      <c r="B302" s="26" t="s">
        <v>403</v>
      </c>
      <c r="C302" s="7">
        <v>2023.0</v>
      </c>
      <c r="D302" s="9" t="s">
        <v>5</v>
      </c>
      <c r="E302" s="7">
        <v>23.0</v>
      </c>
      <c r="F302" s="7">
        <v>54.5</v>
      </c>
    </row>
    <row r="303">
      <c r="A303" s="26" t="s">
        <v>7</v>
      </c>
      <c r="B303" s="26" t="s">
        <v>404</v>
      </c>
      <c r="C303" s="7">
        <v>2023.0</v>
      </c>
      <c r="D303" s="9" t="s">
        <v>5</v>
      </c>
      <c r="E303" s="7">
        <v>23.0</v>
      </c>
      <c r="F303" s="7">
        <v>42.9</v>
      </c>
    </row>
    <row r="304">
      <c r="A304" s="26" t="s">
        <v>8</v>
      </c>
      <c r="B304" s="26" t="s">
        <v>408</v>
      </c>
      <c r="C304" s="7">
        <v>2023.0</v>
      </c>
      <c r="D304" s="9" t="s">
        <v>5</v>
      </c>
      <c r="E304" s="7">
        <v>23.0</v>
      </c>
      <c r="F304" s="7">
        <v>45.9</v>
      </c>
    </row>
    <row r="305">
      <c r="A305" s="26" t="s">
        <v>9</v>
      </c>
      <c r="B305" s="26" t="s">
        <v>409</v>
      </c>
      <c r="C305" s="7">
        <v>2023.0</v>
      </c>
      <c r="D305" s="9" t="s">
        <v>5</v>
      </c>
      <c r="E305" s="7">
        <v>23.0</v>
      </c>
      <c r="F305" s="7">
        <v>51.9</v>
      </c>
    </row>
    <row r="306">
      <c r="A306" s="26" t="s">
        <v>10</v>
      </c>
      <c r="B306" s="26" t="s">
        <v>407</v>
      </c>
      <c r="C306" s="7">
        <v>2023.0</v>
      </c>
      <c r="D306" s="9" t="s">
        <v>5</v>
      </c>
      <c r="E306" s="7">
        <v>23.0</v>
      </c>
      <c r="F306" s="7">
        <v>22.3</v>
      </c>
    </row>
    <row r="307">
      <c r="A307" s="26" t="s">
        <v>11</v>
      </c>
      <c r="B307" s="26" t="s">
        <v>406</v>
      </c>
      <c r="C307" s="7">
        <v>2023.0</v>
      </c>
      <c r="D307" s="9" t="s">
        <v>5</v>
      </c>
      <c r="E307" s="7">
        <v>23.0</v>
      </c>
      <c r="F307" s="7">
        <v>48.0</v>
      </c>
    </row>
    <row r="308">
      <c r="A308" s="26" t="s">
        <v>12</v>
      </c>
      <c r="B308" s="26" t="s">
        <v>405</v>
      </c>
      <c r="C308" s="7">
        <v>2023.0</v>
      </c>
      <c r="D308" s="9" t="s">
        <v>5</v>
      </c>
      <c r="E308" s="7">
        <v>23.0</v>
      </c>
      <c r="F308" s="7">
        <v>65.5</v>
      </c>
    </row>
    <row r="309">
      <c r="A309" s="26" t="s">
        <v>13</v>
      </c>
      <c r="B309" s="26" t="s">
        <v>410</v>
      </c>
      <c r="C309" s="7">
        <v>2023.0</v>
      </c>
      <c r="D309" s="9" t="s">
        <v>5</v>
      </c>
      <c r="E309" s="7">
        <v>23.0</v>
      </c>
      <c r="F309" s="7">
        <v>47.0</v>
      </c>
    </row>
    <row r="310">
      <c r="A310" s="26" t="s">
        <v>14</v>
      </c>
      <c r="B310" s="26" t="s">
        <v>412</v>
      </c>
      <c r="C310" s="7">
        <v>2023.0</v>
      </c>
      <c r="D310" s="9" t="s">
        <v>5</v>
      </c>
      <c r="E310" s="7">
        <v>23.0</v>
      </c>
      <c r="F310" s="7">
        <v>36.6</v>
      </c>
    </row>
    <row r="311">
      <c r="A311" s="26" t="s">
        <v>15</v>
      </c>
      <c r="B311" s="26" t="s">
        <v>411</v>
      </c>
      <c r="C311" s="7">
        <v>2023.0</v>
      </c>
      <c r="D311" s="9" t="s">
        <v>5</v>
      </c>
      <c r="E311" s="7">
        <v>23.0</v>
      </c>
      <c r="F311" s="7">
        <v>26.8</v>
      </c>
    </row>
    <row r="312">
      <c r="A312" s="26" t="s">
        <v>16</v>
      </c>
      <c r="B312" s="26" t="s">
        <v>413</v>
      </c>
      <c r="C312" s="7">
        <v>2023.0</v>
      </c>
      <c r="D312" s="9" t="s">
        <v>5</v>
      </c>
      <c r="E312" s="7">
        <v>23.0</v>
      </c>
      <c r="F312" s="7">
        <v>41.2</v>
      </c>
    </row>
    <row r="313">
      <c r="A313" s="26" t="s">
        <v>17</v>
      </c>
      <c r="B313" s="26" t="s">
        <v>414</v>
      </c>
      <c r="C313" s="7">
        <v>2023.0</v>
      </c>
      <c r="D313" s="9" t="s">
        <v>5</v>
      </c>
      <c r="E313" s="7">
        <v>23.0</v>
      </c>
      <c r="F313" s="7">
        <v>49.9</v>
      </c>
    </row>
    <row r="314">
      <c r="A314" s="26" t="s">
        <v>18</v>
      </c>
      <c r="B314" s="26" t="s">
        <v>415</v>
      </c>
      <c r="C314" s="7">
        <v>2023.0</v>
      </c>
      <c r="D314" s="9" t="s">
        <v>5</v>
      </c>
      <c r="E314" s="7">
        <v>23.0</v>
      </c>
      <c r="F314" s="7">
        <v>44.6</v>
      </c>
    </row>
    <row r="315">
      <c r="A315" s="26" t="s">
        <v>19</v>
      </c>
      <c r="B315" s="26" t="s">
        <v>416</v>
      </c>
      <c r="C315" s="7">
        <v>2023.0</v>
      </c>
      <c r="D315" s="9" t="s">
        <v>5</v>
      </c>
      <c r="E315" s="7">
        <v>23.0</v>
      </c>
      <c r="F315" s="7">
        <v>38.8</v>
      </c>
    </row>
    <row r="316">
      <c r="A316" s="26" t="s">
        <v>20</v>
      </c>
      <c r="B316" s="26" t="s">
        <v>417</v>
      </c>
      <c r="C316" s="7">
        <v>2023.0</v>
      </c>
      <c r="D316" s="9" t="s">
        <v>5</v>
      </c>
      <c r="E316" s="7">
        <v>23.0</v>
      </c>
      <c r="F316" s="7">
        <v>40.3</v>
      </c>
    </row>
    <row r="317">
      <c r="A317" s="26" t="s">
        <v>21</v>
      </c>
      <c r="B317" s="26" t="s">
        <v>419</v>
      </c>
      <c r="C317" s="7">
        <v>2023.0</v>
      </c>
      <c r="D317" s="9" t="s">
        <v>5</v>
      </c>
      <c r="E317" s="7">
        <v>23.0</v>
      </c>
      <c r="F317" s="7">
        <v>41.8</v>
      </c>
    </row>
    <row r="318">
      <c r="A318" s="26" t="s">
        <v>22</v>
      </c>
      <c r="B318" s="26" t="s">
        <v>420</v>
      </c>
      <c r="C318" s="7">
        <v>2023.0</v>
      </c>
      <c r="D318" s="9" t="s">
        <v>5</v>
      </c>
      <c r="E318" s="7">
        <v>23.0</v>
      </c>
      <c r="F318" s="7">
        <v>52.0</v>
      </c>
    </row>
    <row r="319">
      <c r="A319" s="26" t="s">
        <v>23</v>
      </c>
      <c r="B319" s="26" t="s">
        <v>421</v>
      </c>
      <c r="C319" s="7">
        <v>2023.0</v>
      </c>
      <c r="D319" s="9" t="s">
        <v>5</v>
      </c>
      <c r="E319" s="7">
        <v>23.0</v>
      </c>
      <c r="F319" s="7">
        <v>30.9</v>
      </c>
    </row>
    <row r="320">
      <c r="A320" s="26" t="s">
        <v>24</v>
      </c>
      <c r="B320" s="26" t="s">
        <v>422</v>
      </c>
      <c r="C320" s="7">
        <v>2023.0</v>
      </c>
      <c r="D320" s="9" t="s">
        <v>5</v>
      </c>
      <c r="E320" s="7">
        <v>23.0</v>
      </c>
      <c r="F320" s="7">
        <v>36.7</v>
      </c>
    </row>
    <row r="321">
      <c r="A321" s="26" t="s">
        <v>25</v>
      </c>
      <c r="B321" s="26" t="s">
        <v>423</v>
      </c>
      <c r="C321" s="7">
        <v>2023.0</v>
      </c>
      <c r="D321" s="9" t="s">
        <v>5</v>
      </c>
      <c r="E321" s="7">
        <v>23.0</v>
      </c>
      <c r="F321" s="7">
        <v>49.9</v>
      </c>
    </row>
    <row r="322">
      <c r="A322" s="26" t="s">
        <v>26</v>
      </c>
      <c r="B322" s="26" t="s">
        <v>424</v>
      </c>
      <c r="C322" s="7">
        <v>2023.0</v>
      </c>
      <c r="D322" s="9" t="s">
        <v>5</v>
      </c>
      <c r="E322" s="7">
        <v>23.0</v>
      </c>
      <c r="F322" s="7">
        <v>46.6</v>
      </c>
    </row>
    <row r="323">
      <c r="A323" s="26" t="s">
        <v>27</v>
      </c>
      <c r="B323" s="26" t="s">
        <v>426</v>
      </c>
      <c r="C323" s="7">
        <v>2023.0</v>
      </c>
      <c r="D323" s="9" t="s">
        <v>5</v>
      </c>
      <c r="E323" s="7">
        <v>23.0</v>
      </c>
      <c r="F323" s="7">
        <v>38.8</v>
      </c>
    </row>
    <row r="324">
      <c r="A324" s="26" t="s">
        <v>28</v>
      </c>
      <c r="B324" s="26" t="s">
        <v>425</v>
      </c>
      <c r="C324" s="7">
        <v>2023.0</v>
      </c>
      <c r="D324" s="9" t="s">
        <v>5</v>
      </c>
      <c r="E324" s="7">
        <v>23.0</v>
      </c>
      <c r="F324" s="7">
        <v>47.1</v>
      </c>
    </row>
    <row r="325">
      <c r="A325" s="26" t="s">
        <v>29</v>
      </c>
      <c r="B325" s="26" t="s">
        <v>427</v>
      </c>
      <c r="C325" s="7">
        <v>2023.0</v>
      </c>
      <c r="D325" s="9" t="s">
        <v>5</v>
      </c>
      <c r="E325" s="7">
        <v>23.0</v>
      </c>
      <c r="F325" s="7">
        <v>47.9</v>
      </c>
    </row>
    <row r="326">
      <c r="A326" s="26" t="s">
        <v>30</v>
      </c>
      <c r="B326" s="26" t="s">
        <v>428</v>
      </c>
      <c r="C326" s="7">
        <v>2023.0</v>
      </c>
      <c r="D326" s="9" t="s">
        <v>5</v>
      </c>
      <c r="E326" s="7">
        <v>23.0</v>
      </c>
      <c r="F326" s="7">
        <v>35.9</v>
      </c>
    </row>
    <row r="327">
      <c r="A327" s="26" t="s">
        <v>31</v>
      </c>
      <c r="B327" s="26" t="s">
        <v>429</v>
      </c>
      <c r="C327" s="7">
        <v>2023.0</v>
      </c>
      <c r="D327" s="9" t="s">
        <v>5</v>
      </c>
      <c r="E327" s="7">
        <v>23.0</v>
      </c>
      <c r="F327" s="7">
        <v>45.7</v>
      </c>
    </row>
    <row r="328">
      <c r="A328" s="26" t="s">
        <v>32</v>
      </c>
      <c r="B328" s="26" t="s">
        <v>430</v>
      </c>
      <c r="C328" s="7">
        <v>2023.0</v>
      </c>
      <c r="D328" s="9" t="s">
        <v>5</v>
      </c>
      <c r="E328" s="7">
        <v>23.0</v>
      </c>
      <c r="F328" s="7">
        <v>38.2</v>
      </c>
    </row>
    <row r="329">
      <c r="A329" s="26" t="s">
        <v>33</v>
      </c>
      <c r="B329" s="26" t="s">
        <v>431</v>
      </c>
      <c r="C329" s="7">
        <v>2023.0</v>
      </c>
      <c r="D329" s="9" t="s">
        <v>5</v>
      </c>
      <c r="E329" s="7">
        <v>23.0</v>
      </c>
      <c r="F329" s="7">
        <v>31.8</v>
      </c>
    </row>
    <row r="330">
      <c r="A330" s="26" t="s">
        <v>34</v>
      </c>
      <c r="B330" s="26" t="s">
        <v>432</v>
      </c>
      <c r="C330" s="7">
        <v>2023.0</v>
      </c>
      <c r="D330" s="9" t="s">
        <v>5</v>
      </c>
      <c r="E330" s="7">
        <v>23.0</v>
      </c>
      <c r="F330" s="7">
        <v>45.3</v>
      </c>
    </row>
    <row r="331">
      <c r="A331" s="26" t="s">
        <v>35</v>
      </c>
      <c r="B331" s="26" t="s">
        <v>433</v>
      </c>
      <c r="C331" s="7">
        <v>2023.0</v>
      </c>
      <c r="D331" s="9" t="s">
        <v>5</v>
      </c>
      <c r="E331" s="7">
        <v>23.0</v>
      </c>
      <c r="F331" s="7">
        <v>38.1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43" t="s">
        <v>1</v>
      </c>
      <c r="B1" s="43" t="s">
        <v>399</v>
      </c>
      <c r="C1" s="43" t="s">
        <v>0</v>
      </c>
      <c r="D1" s="43" t="s">
        <v>36</v>
      </c>
      <c r="E1" s="43" t="s">
        <v>38</v>
      </c>
      <c r="F1" s="43" t="s">
        <v>400</v>
      </c>
    </row>
    <row r="2">
      <c r="A2" s="87" t="s">
        <v>3</v>
      </c>
      <c r="B2" s="43" t="s">
        <v>418</v>
      </c>
      <c r="C2" s="88">
        <v>2015.0</v>
      </c>
      <c r="D2" s="89" t="s">
        <v>5</v>
      </c>
      <c r="E2" s="88">
        <v>24.0</v>
      </c>
      <c r="F2" s="88">
        <v>39.2</v>
      </c>
    </row>
    <row r="3">
      <c r="A3" s="87" t="s">
        <v>4</v>
      </c>
      <c r="B3" s="43" t="s">
        <v>401</v>
      </c>
      <c r="C3" s="88">
        <v>2015.0</v>
      </c>
      <c r="D3" s="89" t="s">
        <v>5</v>
      </c>
      <c r="E3" s="88">
        <v>24.0</v>
      </c>
      <c r="F3" s="43">
        <v>40.3</v>
      </c>
    </row>
    <row r="4">
      <c r="A4" s="43" t="s">
        <v>5</v>
      </c>
      <c r="B4" s="43" t="s">
        <v>402</v>
      </c>
      <c r="C4" s="88">
        <v>2015.0</v>
      </c>
      <c r="D4" s="89" t="s">
        <v>5</v>
      </c>
      <c r="E4" s="88">
        <v>24.0</v>
      </c>
      <c r="F4" s="43">
        <v>56.5</v>
      </c>
    </row>
    <row r="5">
      <c r="A5" s="43" t="s">
        <v>6</v>
      </c>
      <c r="B5" s="43" t="s">
        <v>403</v>
      </c>
      <c r="C5" s="88">
        <v>2015.0</v>
      </c>
      <c r="D5" s="89" t="s">
        <v>5</v>
      </c>
      <c r="E5" s="88">
        <v>24.0</v>
      </c>
      <c r="F5" s="43">
        <v>57.7</v>
      </c>
    </row>
    <row r="6">
      <c r="A6" s="43" t="s">
        <v>7</v>
      </c>
      <c r="B6" s="43" t="s">
        <v>404</v>
      </c>
      <c r="C6" s="88">
        <v>2015.0</v>
      </c>
      <c r="D6" s="89" t="s">
        <v>5</v>
      </c>
      <c r="E6" s="88">
        <v>24.0</v>
      </c>
      <c r="F6" s="43">
        <v>40.2</v>
      </c>
    </row>
    <row r="7">
      <c r="A7" s="43" t="s">
        <v>8</v>
      </c>
      <c r="B7" s="43" t="s">
        <v>408</v>
      </c>
      <c r="C7" s="88">
        <v>2015.0</v>
      </c>
      <c r="D7" s="89" t="s">
        <v>5</v>
      </c>
      <c r="E7" s="88">
        <v>24.0</v>
      </c>
      <c r="F7" s="43">
        <v>41.0</v>
      </c>
    </row>
    <row r="8">
      <c r="A8" s="43" t="s">
        <v>9</v>
      </c>
      <c r="B8" s="43" t="s">
        <v>409</v>
      </c>
      <c r="C8" s="88">
        <v>2015.0</v>
      </c>
      <c r="D8" s="89" t="s">
        <v>5</v>
      </c>
      <c r="E8" s="88">
        <v>24.0</v>
      </c>
      <c r="F8" s="43">
        <v>47.8</v>
      </c>
    </row>
    <row r="9">
      <c r="A9" s="43" t="s">
        <v>10</v>
      </c>
      <c r="B9" s="43" t="s">
        <v>407</v>
      </c>
      <c r="C9" s="88">
        <v>2015.0</v>
      </c>
      <c r="D9" s="89" t="s">
        <v>5</v>
      </c>
      <c r="E9" s="88">
        <v>24.0</v>
      </c>
      <c r="F9" s="43">
        <v>13.1</v>
      </c>
    </row>
    <row r="10">
      <c r="A10" s="43" t="s">
        <v>11</v>
      </c>
      <c r="B10" s="43" t="s">
        <v>406</v>
      </c>
      <c r="C10" s="88">
        <v>2015.0</v>
      </c>
      <c r="D10" s="89" t="s">
        <v>5</v>
      </c>
      <c r="E10" s="88">
        <v>24.0</v>
      </c>
      <c r="F10" s="43">
        <v>41.8</v>
      </c>
    </row>
    <row r="11">
      <c r="A11" s="43" t="s">
        <v>12</v>
      </c>
      <c r="B11" s="43" t="s">
        <v>405</v>
      </c>
      <c r="C11" s="88">
        <v>2015.0</v>
      </c>
      <c r="D11" s="89" t="s">
        <v>5</v>
      </c>
      <c r="E11" s="88">
        <v>24.0</v>
      </c>
      <c r="F11" s="43">
        <v>63.1</v>
      </c>
    </row>
    <row r="12">
      <c r="A12" s="43" t="s">
        <v>13</v>
      </c>
      <c r="B12" s="43" t="s">
        <v>410</v>
      </c>
      <c r="C12" s="88">
        <v>2015.0</v>
      </c>
      <c r="D12" s="89" t="s">
        <v>5</v>
      </c>
      <c r="E12" s="88">
        <v>24.0</v>
      </c>
      <c r="F12" s="43">
        <v>28.2</v>
      </c>
    </row>
    <row r="13">
      <c r="A13" s="43" t="s">
        <v>14</v>
      </c>
      <c r="B13" s="43" t="s">
        <v>412</v>
      </c>
      <c r="C13" s="88">
        <v>2015.0</v>
      </c>
      <c r="D13" s="89" t="s">
        <v>5</v>
      </c>
      <c r="E13" s="88">
        <v>24.0</v>
      </c>
      <c r="F13" s="43">
        <v>36.3</v>
      </c>
    </row>
    <row r="14">
      <c r="A14" s="43" t="s">
        <v>15</v>
      </c>
      <c r="B14" s="43" t="s">
        <v>411</v>
      </c>
      <c r="C14" s="88">
        <v>2015.0</v>
      </c>
      <c r="D14" s="89" t="s">
        <v>5</v>
      </c>
      <c r="E14" s="88">
        <v>24.0</v>
      </c>
      <c r="F14" s="43">
        <v>21.7</v>
      </c>
    </row>
    <row r="15">
      <c r="A15" s="43" t="s">
        <v>16</v>
      </c>
      <c r="B15" s="43" t="s">
        <v>413</v>
      </c>
      <c r="C15" s="88">
        <v>2015.0</v>
      </c>
      <c r="D15" s="89" t="s">
        <v>5</v>
      </c>
      <c r="E15" s="88">
        <v>24.0</v>
      </c>
      <c r="F15" s="43">
        <v>31.8</v>
      </c>
    </row>
    <row r="16">
      <c r="A16" s="43" t="s">
        <v>17</v>
      </c>
      <c r="B16" s="43" t="s">
        <v>414</v>
      </c>
      <c r="C16" s="88">
        <v>2015.0</v>
      </c>
      <c r="D16" s="89" t="s">
        <v>5</v>
      </c>
      <c r="E16" s="88">
        <v>24.0</v>
      </c>
      <c r="F16" s="43">
        <v>47.4</v>
      </c>
    </row>
    <row r="17">
      <c r="A17" s="43" t="s">
        <v>18</v>
      </c>
      <c r="B17" s="43" t="s">
        <v>415</v>
      </c>
      <c r="C17" s="88">
        <v>2015.0</v>
      </c>
      <c r="D17" s="89" t="s">
        <v>5</v>
      </c>
      <c r="E17" s="88">
        <v>24.0</v>
      </c>
      <c r="F17" s="43">
        <v>40.9</v>
      </c>
    </row>
    <row r="18">
      <c r="A18" s="43" t="s">
        <v>19</v>
      </c>
      <c r="B18" s="43" t="s">
        <v>416</v>
      </c>
      <c r="C18" s="88">
        <v>2015.0</v>
      </c>
      <c r="D18" s="89" t="s">
        <v>5</v>
      </c>
      <c r="E18" s="88">
        <v>24.0</v>
      </c>
      <c r="F18" s="43">
        <v>25.0</v>
      </c>
    </row>
    <row r="19">
      <c r="A19" s="43" t="s">
        <v>20</v>
      </c>
      <c r="B19" s="43" t="s">
        <v>417</v>
      </c>
      <c r="C19" s="88">
        <v>2015.0</v>
      </c>
      <c r="D19" s="89" t="s">
        <v>5</v>
      </c>
      <c r="E19" s="88">
        <v>24.0</v>
      </c>
      <c r="F19" s="43">
        <v>40.5</v>
      </c>
    </row>
    <row r="20">
      <c r="A20" s="43" t="s">
        <v>21</v>
      </c>
      <c r="B20" s="43" t="s">
        <v>419</v>
      </c>
      <c r="C20" s="88">
        <v>2015.0</v>
      </c>
      <c r="D20" s="89" t="s">
        <v>5</v>
      </c>
      <c r="E20" s="88">
        <v>24.0</v>
      </c>
      <c r="F20" s="43">
        <v>34.5</v>
      </c>
    </row>
    <row r="21">
      <c r="A21" s="43" t="s">
        <v>22</v>
      </c>
      <c r="B21" s="43" t="s">
        <v>420</v>
      </c>
      <c r="C21" s="88">
        <v>2015.0</v>
      </c>
      <c r="D21" s="89" t="s">
        <v>5</v>
      </c>
      <c r="E21" s="88">
        <v>24.0</v>
      </c>
      <c r="F21" s="43">
        <v>59.1</v>
      </c>
    </row>
    <row r="22">
      <c r="A22" s="43" t="s">
        <v>23</v>
      </c>
      <c r="B22" s="43" t="s">
        <v>421</v>
      </c>
      <c r="C22" s="88">
        <v>2015.0</v>
      </c>
      <c r="D22" s="89" t="s">
        <v>5</v>
      </c>
      <c r="E22" s="88">
        <v>24.0</v>
      </c>
      <c r="F22" s="43">
        <v>17.8</v>
      </c>
    </row>
    <row r="23">
      <c r="A23" s="43" t="s">
        <v>24</v>
      </c>
      <c r="B23" s="43" t="s">
        <v>422</v>
      </c>
      <c r="C23" s="88">
        <v>2015.0</v>
      </c>
      <c r="D23" s="89" t="s">
        <v>5</v>
      </c>
      <c r="E23" s="88">
        <v>24.0</v>
      </c>
      <c r="F23" s="43">
        <v>26.0</v>
      </c>
    </row>
    <row r="24">
      <c r="A24" s="43" t="s">
        <v>25</v>
      </c>
      <c r="B24" s="43" t="s">
        <v>423</v>
      </c>
      <c r="C24" s="88">
        <v>2015.0</v>
      </c>
      <c r="D24" s="89" t="s">
        <v>5</v>
      </c>
      <c r="E24" s="88">
        <v>24.0</v>
      </c>
      <c r="F24" s="43">
        <v>43.4</v>
      </c>
    </row>
    <row r="25">
      <c r="A25" s="43" t="s">
        <v>26</v>
      </c>
      <c r="B25" s="43" t="s">
        <v>424</v>
      </c>
      <c r="C25" s="88">
        <v>2015.0</v>
      </c>
      <c r="D25" s="89" t="s">
        <v>5</v>
      </c>
      <c r="E25" s="88">
        <v>24.0</v>
      </c>
      <c r="F25" s="43">
        <v>50.0</v>
      </c>
    </row>
    <row r="26">
      <c r="A26" s="43" t="s">
        <v>27</v>
      </c>
      <c r="B26" s="43" t="s">
        <v>426</v>
      </c>
      <c r="C26" s="88">
        <v>2015.0</v>
      </c>
      <c r="D26" s="89" t="s">
        <v>5</v>
      </c>
      <c r="E26" s="88">
        <v>24.0</v>
      </c>
      <c r="F26" s="43">
        <v>40.0</v>
      </c>
    </row>
    <row r="27">
      <c r="A27" s="43" t="s">
        <v>28</v>
      </c>
      <c r="B27" s="43" t="s">
        <v>425</v>
      </c>
      <c r="C27" s="88">
        <v>2015.0</v>
      </c>
      <c r="D27" s="89" t="s">
        <v>5</v>
      </c>
      <c r="E27" s="88">
        <v>24.0</v>
      </c>
      <c r="F27" s="43">
        <v>38.4</v>
      </c>
    </row>
    <row r="28">
      <c r="A28" s="43" t="s">
        <v>29</v>
      </c>
      <c r="B28" s="43" t="s">
        <v>427</v>
      </c>
      <c r="C28" s="88">
        <v>2015.0</v>
      </c>
      <c r="D28" s="89" t="s">
        <v>5</v>
      </c>
      <c r="E28" s="88">
        <v>24.0</v>
      </c>
      <c r="F28" s="43">
        <v>57.1</v>
      </c>
    </row>
    <row r="29">
      <c r="A29" s="43" t="s">
        <v>30</v>
      </c>
      <c r="B29" s="43" t="s">
        <v>428</v>
      </c>
      <c r="C29" s="88">
        <v>2015.0</v>
      </c>
      <c r="D29" s="89" t="s">
        <v>5</v>
      </c>
      <c r="E29" s="88">
        <v>24.0</v>
      </c>
      <c r="F29" s="88">
        <v>21.5</v>
      </c>
    </row>
    <row r="30">
      <c r="A30" s="43" t="s">
        <v>31</v>
      </c>
      <c r="B30" s="43" t="s">
        <v>429</v>
      </c>
      <c r="C30" s="88">
        <v>2015.0</v>
      </c>
      <c r="D30" s="89" t="s">
        <v>5</v>
      </c>
      <c r="E30" s="88">
        <v>24.0</v>
      </c>
      <c r="F30" s="88">
        <v>44.4</v>
      </c>
    </row>
    <row r="31">
      <c r="A31" s="43" t="s">
        <v>32</v>
      </c>
      <c r="B31" s="43" t="s">
        <v>430</v>
      </c>
      <c r="C31" s="88">
        <v>2015.0</v>
      </c>
      <c r="D31" s="89" t="s">
        <v>5</v>
      </c>
      <c r="E31" s="88">
        <v>24.0</v>
      </c>
      <c r="F31" s="88">
        <v>23.4</v>
      </c>
    </row>
    <row r="32">
      <c r="A32" s="43" t="s">
        <v>33</v>
      </c>
      <c r="B32" s="43" t="s">
        <v>431</v>
      </c>
      <c r="C32" s="88">
        <v>2015.0</v>
      </c>
      <c r="D32" s="89" t="s">
        <v>5</v>
      </c>
      <c r="E32" s="88">
        <v>24.0</v>
      </c>
      <c r="F32" s="88">
        <v>26.7</v>
      </c>
      <c r="I32" s="90"/>
    </row>
    <row r="33">
      <c r="A33" s="43" t="s">
        <v>34</v>
      </c>
      <c r="B33" s="43" t="s">
        <v>432</v>
      </c>
      <c r="C33" s="88">
        <v>2015.0</v>
      </c>
      <c r="D33" s="89" t="s">
        <v>5</v>
      </c>
      <c r="E33" s="88">
        <v>24.0</v>
      </c>
      <c r="F33" s="88">
        <v>47.3</v>
      </c>
    </row>
    <row r="34">
      <c r="A34" s="43" t="s">
        <v>35</v>
      </c>
      <c r="B34" s="43" t="s">
        <v>433</v>
      </c>
      <c r="C34" s="88">
        <v>2015.0</v>
      </c>
      <c r="D34" s="89" t="s">
        <v>5</v>
      </c>
      <c r="E34" s="88">
        <v>24.0</v>
      </c>
      <c r="F34" s="88">
        <v>29.9</v>
      </c>
    </row>
    <row r="35">
      <c r="A35" s="87" t="s">
        <v>3</v>
      </c>
      <c r="B35" s="43" t="s">
        <v>418</v>
      </c>
      <c r="C35" s="88">
        <v>2016.0</v>
      </c>
      <c r="D35" s="89" t="s">
        <v>5</v>
      </c>
      <c r="E35" s="88">
        <v>24.0</v>
      </c>
      <c r="F35" s="88">
        <v>47.0</v>
      </c>
    </row>
    <row r="36">
      <c r="A36" s="87" t="s">
        <v>4</v>
      </c>
      <c r="B36" s="43" t="s">
        <v>401</v>
      </c>
      <c r="C36" s="88">
        <v>2016.0</v>
      </c>
      <c r="D36" s="89" t="s">
        <v>5</v>
      </c>
      <c r="E36" s="88">
        <v>24.0</v>
      </c>
      <c r="F36" s="43">
        <v>46.9</v>
      </c>
    </row>
    <row r="37">
      <c r="A37" s="43" t="s">
        <v>5</v>
      </c>
      <c r="B37" s="43" t="s">
        <v>402</v>
      </c>
      <c r="C37" s="88">
        <v>2016.0</v>
      </c>
      <c r="D37" s="89" t="s">
        <v>5</v>
      </c>
      <c r="E37" s="88">
        <v>24.0</v>
      </c>
      <c r="F37" s="43">
        <v>68.0</v>
      </c>
    </row>
    <row r="38">
      <c r="A38" s="43" t="s">
        <v>6</v>
      </c>
      <c r="B38" s="43" t="s">
        <v>403</v>
      </c>
      <c r="C38" s="88">
        <v>2016.0</v>
      </c>
      <c r="D38" s="89" t="s">
        <v>5</v>
      </c>
      <c r="E38" s="88">
        <v>24.0</v>
      </c>
      <c r="F38" s="43">
        <v>75.5</v>
      </c>
    </row>
    <row r="39">
      <c r="A39" s="43" t="s">
        <v>7</v>
      </c>
      <c r="B39" s="43" t="s">
        <v>404</v>
      </c>
      <c r="C39" s="88">
        <v>2016.0</v>
      </c>
      <c r="D39" s="89" t="s">
        <v>5</v>
      </c>
      <c r="E39" s="88">
        <v>24.0</v>
      </c>
      <c r="F39" s="43">
        <v>53.7</v>
      </c>
    </row>
    <row r="40">
      <c r="A40" s="43" t="s">
        <v>8</v>
      </c>
      <c r="B40" s="43" t="s">
        <v>408</v>
      </c>
      <c r="C40" s="88">
        <v>2016.0</v>
      </c>
      <c r="D40" s="89" t="s">
        <v>5</v>
      </c>
      <c r="E40" s="88">
        <v>24.0</v>
      </c>
      <c r="F40" s="43">
        <v>52.2</v>
      </c>
    </row>
    <row r="41">
      <c r="A41" s="43" t="s">
        <v>9</v>
      </c>
      <c r="B41" s="43" t="s">
        <v>409</v>
      </c>
      <c r="C41" s="88">
        <v>2016.0</v>
      </c>
      <c r="D41" s="89" t="s">
        <v>5</v>
      </c>
      <c r="E41" s="88">
        <v>24.0</v>
      </c>
      <c r="F41" s="43">
        <v>54.3</v>
      </c>
    </row>
    <row r="42">
      <c r="A42" s="43" t="s">
        <v>10</v>
      </c>
      <c r="B42" s="43" t="s">
        <v>407</v>
      </c>
      <c r="C42" s="88">
        <v>2016.0</v>
      </c>
      <c r="D42" s="89" t="s">
        <v>5</v>
      </c>
      <c r="E42" s="88">
        <v>24.0</v>
      </c>
      <c r="F42" s="43">
        <v>13.3</v>
      </c>
    </row>
    <row r="43">
      <c r="A43" s="43" t="s">
        <v>11</v>
      </c>
      <c r="B43" s="43" t="s">
        <v>406</v>
      </c>
      <c r="C43" s="88">
        <v>2016.0</v>
      </c>
      <c r="D43" s="89" t="s">
        <v>5</v>
      </c>
      <c r="E43" s="88">
        <v>24.0</v>
      </c>
      <c r="F43" s="43">
        <v>46.9</v>
      </c>
    </row>
    <row r="44">
      <c r="A44" s="43" t="s">
        <v>12</v>
      </c>
      <c r="B44" s="43" t="s">
        <v>405</v>
      </c>
      <c r="C44" s="88">
        <v>2016.0</v>
      </c>
      <c r="D44" s="89" t="s">
        <v>5</v>
      </c>
      <c r="E44" s="88">
        <v>24.0</v>
      </c>
      <c r="F44" s="43">
        <v>67.6</v>
      </c>
    </row>
    <row r="45">
      <c r="A45" s="43" t="s">
        <v>13</v>
      </c>
      <c r="B45" s="43" t="s">
        <v>410</v>
      </c>
      <c r="C45" s="88">
        <v>2016.0</v>
      </c>
      <c r="D45" s="89" t="s">
        <v>5</v>
      </c>
      <c r="E45" s="88">
        <v>24.0</v>
      </c>
      <c r="F45" s="43">
        <v>46.1</v>
      </c>
    </row>
    <row r="46">
      <c r="A46" s="43" t="s">
        <v>14</v>
      </c>
      <c r="B46" s="43" t="s">
        <v>412</v>
      </c>
      <c r="C46" s="88">
        <v>2016.0</v>
      </c>
      <c r="D46" s="89" t="s">
        <v>5</v>
      </c>
      <c r="E46" s="88">
        <v>24.0</v>
      </c>
      <c r="F46" s="43">
        <v>40.7</v>
      </c>
    </row>
    <row r="47">
      <c r="A47" s="43" t="s">
        <v>15</v>
      </c>
      <c r="B47" s="43" t="s">
        <v>411</v>
      </c>
      <c r="C47" s="88">
        <v>2016.0</v>
      </c>
      <c r="D47" s="89" t="s">
        <v>5</v>
      </c>
      <c r="E47" s="88">
        <v>24.0</v>
      </c>
      <c r="F47" s="43">
        <v>33.1</v>
      </c>
    </row>
    <row r="48">
      <c r="A48" s="43" t="s">
        <v>16</v>
      </c>
      <c r="B48" s="43" t="s">
        <v>413</v>
      </c>
      <c r="C48" s="88">
        <v>2016.0</v>
      </c>
      <c r="D48" s="89" t="s">
        <v>5</v>
      </c>
      <c r="E48" s="88">
        <v>24.0</v>
      </c>
      <c r="F48" s="43">
        <v>37.5</v>
      </c>
    </row>
    <row r="49">
      <c r="A49" s="43" t="s">
        <v>17</v>
      </c>
      <c r="B49" s="43" t="s">
        <v>414</v>
      </c>
      <c r="C49" s="88">
        <v>2016.0</v>
      </c>
      <c r="D49" s="89" t="s">
        <v>5</v>
      </c>
      <c r="E49" s="88">
        <v>24.0</v>
      </c>
      <c r="F49" s="43">
        <v>59.5</v>
      </c>
    </row>
    <row r="50">
      <c r="A50" s="43" t="s">
        <v>18</v>
      </c>
      <c r="B50" s="43" t="s">
        <v>415</v>
      </c>
      <c r="C50" s="88">
        <v>2016.0</v>
      </c>
      <c r="D50" s="89" t="s">
        <v>5</v>
      </c>
      <c r="E50" s="88">
        <v>24.0</v>
      </c>
      <c r="F50" s="43">
        <v>45.3</v>
      </c>
    </row>
    <row r="51">
      <c r="A51" s="43" t="s">
        <v>19</v>
      </c>
      <c r="B51" s="43" t="s">
        <v>416</v>
      </c>
      <c r="C51" s="88">
        <v>2016.0</v>
      </c>
      <c r="D51" s="89" t="s">
        <v>5</v>
      </c>
      <c r="E51" s="88">
        <v>24.0</v>
      </c>
      <c r="F51" s="43">
        <v>33.6</v>
      </c>
    </row>
    <row r="52">
      <c r="A52" s="43" t="s">
        <v>20</v>
      </c>
      <c r="B52" s="43" t="s">
        <v>417</v>
      </c>
      <c r="C52" s="88">
        <v>2016.0</v>
      </c>
      <c r="D52" s="89" t="s">
        <v>5</v>
      </c>
      <c r="E52" s="88">
        <v>24.0</v>
      </c>
      <c r="F52" s="43">
        <v>53.4</v>
      </c>
    </row>
    <row r="53">
      <c r="A53" s="43" t="s">
        <v>21</v>
      </c>
      <c r="B53" s="43" t="s">
        <v>419</v>
      </c>
      <c r="C53" s="88">
        <v>2016.0</v>
      </c>
      <c r="D53" s="89" t="s">
        <v>5</v>
      </c>
      <c r="E53" s="88">
        <v>24.0</v>
      </c>
      <c r="F53" s="43">
        <v>46.0</v>
      </c>
    </row>
    <row r="54">
      <c r="A54" s="43" t="s">
        <v>22</v>
      </c>
      <c r="B54" s="43" t="s">
        <v>420</v>
      </c>
      <c r="C54" s="88">
        <v>2016.0</v>
      </c>
      <c r="D54" s="89" t="s">
        <v>5</v>
      </c>
      <c r="E54" s="88">
        <v>24.0</v>
      </c>
      <c r="F54" s="43">
        <v>67.4</v>
      </c>
    </row>
    <row r="55">
      <c r="A55" s="43" t="s">
        <v>23</v>
      </c>
      <c r="B55" s="43" t="s">
        <v>421</v>
      </c>
      <c r="C55" s="88">
        <v>2016.0</v>
      </c>
      <c r="D55" s="89" t="s">
        <v>5</v>
      </c>
      <c r="E55" s="88">
        <v>24.0</v>
      </c>
      <c r="F55" s="43">
        <v>20.6</v>
      </c>
    </row>
    <row r="56">
      <c r="A56" s="43" t="s">
        <v>24</v>
      </c>
      <c r="B56" s="43" t="s">
        <v>422</v>
      </c>
      <c r="C56" s="88">
        <v>2016.0</v>
      </c>
      <c r="D56" s="89" t="s">
        <v>5</v>
      </c>
      <c r="E56" s="88">
        <v>24.0</v>
      </c>
      <c r="F56" s="43">
        <v>29.2</v>
      </c>
    </row>
    <row r="57">
      <c r="A57" s="43" t="s">
        <v>25</v>
      </c>
      <c r="B57" s="43" t="s">
        <v>423</v>
      </c>
      <c r="C57" s="88">
        <v>2016.0</v>
      </c>
      <c r="D57" s="89" t="s">
        <v>5</v>
      </c>
      <c r="E57" s="88">
        <v>24.0</v>
      </c>
      <c r="F57" s="43">
        <v>54.2</v>
      </c>
    </row>
    <row r="58">
      <c r="A58" s="43" t="s">
        <v>26</v>
      </c>
      <c r="B58" s="43" t="s">
        <v>424</v>
      </c>
      <c r="C58" s="88">
        <v>2016.0</v>
      </c>
      <c r="D58" s="89" t="s">
        <v>5</v>
      </c>
      <c r="E58" s="88">
        <v>24.0</v>
      </c>
      <c r="F58" s="43">
        <v>63.6</v>
      </c>
    </row>
    <row r="59">
      <c r="A59" s="43" t="s">
        <v>27</v>
      </c>
      <c r="B59" s="43" t="s">
        <v>426</v>
      </c>
      <c r="C59" s="88">
        <v>2016.0</v>
      </c>
      <c r="D59" s="89" t="s">
        <v>5</v>
      </c>
      <c r="E59" s="88">
        <v>24.0</v>
      </c>
      <c r="F59" s="43">
        <v>51.4</v>
      </c>
    </row>
    <row r="60">
      <c r="A60" s="43" t="s">
        <v>28</v>
      </c>
      <c r="B60" s="43" t="s">
        <v>425</v>
      </c>
      <c r="C60" s="88">
        <v>2016.0</v>
      </c>
      <c r="D60" s="89" t="s">
        <v>5</v>
      </c>
      <c r="E60" s="88">
        <v>24.0</v>
      </c>
      <c r="F60" s="43">
        <v>41.1</v>
      </c>
    </row>
    <row r="61">
      <c r="A61" s="43" t="s">
        <v>29</v>
      </c>
      <c r="B61" s="43" t="s">
        <v>427</v>
      </c>
      <c r="C61" s="88">
        <v>2016.0</v>
      </c>
      <c r="D61" s="89" t="s">
        <v>5</v>
      </c>
      <c r="E61" s="88">
        <v>24.0</v>
      </c>
      <c r="F61" s="88">
        <v>71.7</v>
      </c>
    </row>
    <row r="62">
      <c r="A62" s="43" t="s">
        <v>30</v>
      </c>
      <c r="B62" s="43" t="s">
        <v>428</v>
      </c>
      <c r="C62" s="88">
        <v>2016.0</v>
      </c>
      <c r="D62" s="89" t="s">
        <v>5</v>
      </c>
      <c r="E62" s="88">
        <v>24.0</v>
      </c>
      <c r="F62" s="43">
        <v>62.5</v>
      </c>
    </row>
    <row r="63">
      <c r="A63" s="43" t="s">
        <v>31</v>
      </c>
      <c r="B63" s="43" t="s">
        <v>429</v>
      </c>
      <c r="C63" s="88">
        <v>2016.0</v>
      </c>
      <c r="D63" s="89" t="s">
        <v>5</v>
      </c>
      <c r="E63" s="88">
        <v>24.0</v>
      </c>
      <c r="F63" s="43">
        <v>55.9</v>
      </c>
    </row>
    <row r="64">
      <c r="A64" s="43" t="s">
        <v>32</v>
      </c>
      <c r="B64" s="43" t="s">
        <v>430</v>
      </c>
      <c r="C64" s="88">
        <v>2016.0</v>
      </c>
      <c r="D64" s="89" t="s">
        <v>5</v>
      </c>
      <c r="E64" s="88">
        <v>24.0</v>
      </c>
      <c r="F64" s="43">
        <v>28.4</v>
      </c>
    </row>
    <row r="65">
      <c r="A65" s="43" t="s">
        <v>33</v>
      </c>
      <c r="B65" s="43" t="s">
        <v>431</v>
      </c>
      <c r="C65" s="88">
        <v>2016.0</v>
      </c>
      <c r="D65" s="89" t="s">
        <v>5</v>
      </c>
      <c r="E65" s="88">
        <v>24.0</v>
      </c>
      <c r="F65" s="43">
        <v>30.3</v>
      </c>
    </row>
    <row r="66">
      <c r="A66" s="43" t="s">
        <v>34</v>
      </c>
      <c r="B66" s="43" t="s">
        <v>432</v>
      </c>
      <c r="C66" s="88">
        <v>2016.0</v>
      </c>
      <c r="D66" s="89" t="s">
        <v>5</v>
      </c>
      <c r="E66" s="88">
        <v>24.0</v>
      </c>
      <c r="F66" s="43">
        <v>59.0</v>
      </c>
    </row>
    <row r="67">
      <c r="A67" s="43" t="s">
        <v>35</v>
      </c>
      <c r="B67" s="43" t="s">
        <v>433</v>
      </c>
      <c r="C67" s="88">
        <v>2016.0</v>
      </c>
      <c r="D67" s="89" t="s">
        <v>5</v>
      </c>
      <c r="E67" s="88">
        <v>24.0</v>
      </c>
      <c r="F67" s="43">
        <v>33.3</v>
      </c>
    </row>
    <row r="68">
      <c r="A68" s="87" t="s">
        <v>3</v>
      </c>
      <c r="B68" s="43" t="s">
        <v>418</v>
      </c>
      <c r="C68" s="88">
        <v>2017.0</v>
      </c>
      <c r="D68" s="89" t="s">
        <v>5</v>
      </c>
      <c r="E68" s="88">
        <v>24.0</v>
      </c>
      <c r="F68" s="88">
        <v>50.7</v>
      </c>
    </row>
    <row r="69">
      <c r="A69" s="87" t="s">
        <v>4</v>
      </c>
      <c r="B69" s="43" t="s">
        <v>401</v>
      </c>
      <c r="C69" s="88">
        <v>2017.0</v>
      </c>
      <c r="D69" s="89" t="s">
        <v>5</v>
      </c>
      <c r="E69" s="88">
        <v>24.0</v>
      </c>
      <c r="F69" s="43">
        <v>51.68680469</v>
      </c>
    </row>
    <row r="70">
      <c r="A70" s="43" t="s">
        <v>5</v>
      </c>
      <c r="B70" s="43" t="s">
        <v>402</v>
      </c>
      <c r="C70" s="88">
        <v>2017.0</v>
      </c>
      <c r="D70" s="89" t="s">
        <v>5</v>
      </c>
      <c r="E70" s="88">
        <v>24.0</v>
      </c>
      <c r="F70" s="43">
        <v>71.68692696</v>
      </c>
    </row>
    <row r="71">
      <c r="A71" s="43" t="s">
        <v>6</v>
      </c>
      <c r="B71" s="43" t="s">
        <v>403</v>
      </c>
      <c r="C71" s="88">
        <v>2017.0</v>
      </c>
      <c r="D71" s="89" t="s">
        <v>5</v>
      </c>
      <c r="E71" s="88">
        <v>24.0</v>
      </c>
      <c r="F71" s="43">
        <v>77.39262766</v>
      </c>
    </row>
    <row r="72">
      <c r="A72" s="43" t="s">
        <v>7</v>
      </c>
      <c r="B72" s="43" t="s">
        <v>404</v>
      </c>
      <c r="C72" s="88">
        <v>2017.0</v>
      </c>
      <c r="D72" s="89" t="s">
        <v>5</v>
      </c>
      <c r="E72" s="88">
        <v>24.0</v>
      </c>
      <c r="F72" s="43">
        <v>61.40567304</v>
      </c>
    </row>
    <row r="73">
      <c r="A73" s="43" t="s">
        <v>8</v>
      </c>
      <c r="B73" s="43" t="s">
        <v>408</v>
      </c>
      <c r="C73" s="88">
        <v>2017.0</v>
      </c>
      <c r="D73" s="89" t="s">
        <v>5</v>
      </c>
      <c r="E73" s="88">
        <v>24.0</v>
      </c>
      <c r="F73" s="43">
        <v>49.95058924</v>
      </c>
    </row>
    <row r="74">
      <c r="A74" s="43" t="s">
        <v>9</v>
      </c>
      <c r="B74" s="43" t="s">
        <v>409</v>
      </c>
      <c r="C74" s="88">
        <v>2017.0</v>
      </c>
      <c r="D74" s="89" t="s">
        <v>5</v>
      </c>
      <c r="E74" s="88">
        <v>24.0</v>
      </c>
      <c r="F74" s="43">
        <v>63.16229769</v>
      </c>
    </row>
    <row r="75">
      <c r="A75" s="43" t="s">
        <v>10</v>
      </c>
      <c r="B75" s="43" t="s">
        <v>407</v>
      </c>
      <c r="C75" s="88">
        <v>2017.0</v>
      </c>
      <c r="D75" s="89" t="s">
        <v>5</v>
      </c>
      <c r="E75" s="88">
        <v>24.0</v>
      </c>
      <c r="F75" s="43">
        <v>16.65058142</v>
      </c>
    </row>
    <row r="76">
      <c r="A76" s="43" t="s">
        <v>11</v>
      </c>
      <c r="B76" s="43" t="s">
        <v>406</v>
      </c>
      <c r="C76" s="88">
        <v>2017.0</v>
      </c>
      <c r="D76" s="89" t="s">
        <v>5</v>
      </c>
      <c r="E76" s="88">
        <v>24.0</v>
      </c>
      <c r="F76" s="43">
        <v>53.04630548</v>
      </c>
    </row>
    <row r="77">
      <c r="A77" s="43" t="s">
        <v>12</v>
      </c>
      <c r="B77" s="43" t="s">
        <v>405</v>
      </c>
      <c r="C77" s="88">
        <v>2017.0</v>
      </c>
      <c r="D77" s="89" t="s">
        <v>5</v>
      </c>
      <c r="E77" s="88">
        <v>24.0</v>
      </c>
      <c r="F77" s="43">
        <v>74.60047153</v>
      </c>
    </row>
    <row r="78">
      <c r="A78" s="43" t="s">
        <v>13</v>
      </c>
      <c r="B78" s="43" t="s">
        <v>410</v>
      </c>
      <c r="C78" s="88">
        <v>2017.0</v>
      </c>
      <c r="D78" s="89" t="s">
        <v>5</v>
      </c>
      <c r="E78" s="88">
        <v>24.0</v>
      </c>
      <c r="F78" s="43">
        <v>40.26445079</v>
      </c>
    </row>
    <row r="79">
      <c r="A79" s="43" t="s">
        <v>14</v>
      </c>
      <c r="B79" s="43" t="s">
        <v>412</v>
      </c>
      <c r="C79" s="88">
        <v>2017.0</v>
      </c>
      <c r="D79" s="89" t="s">
        <v>5</v>
      </c>
      <c r="E79" s="88">
        <v>24.0</v>
      </c>
      <c r="F79" s="43">
        <v>41.90008921</v>
      </c>
    </row>
    <row r="80">
      <c r="A80" s="43" t="s">
        <v>15</v>
      </c>
      <c r="B80" s="43" t="s">
        <v>411</v>
      </c>
      <c r="C80" s="88">
        <v>2017.0</v>
      </c>
      <c r="D80" s="89" t="s">
        <v>5</v>
      </c>
      <c r="E80" s="88">
        <v>24.0</v>
      </c>
      <c r="F80" s="43">
        <v>31.10956986</v>
      </c>
    </row>
    <row r="81">
      <c r="A81" s="43" t="s">
        <v>16</v>
      </c>
      <c r="B81" s="43" t="s">
        <v>413</v>
      </c>
      <c r="C81" s="88">
        <v>2017.0</v>
      </c>
      <c r="D81" s="89" t="s">
        <v>5</v>
      </c>
      <c r="E81" s="88">
        <v>24.0</v>
      </c>
      <c r="F81" s="43">
        <v>32.2528067</v>
      </c>
    </row>
    <row r="82">
      <c r="A82" s="43" t="s">
        <v>17</v>
      </c>
      <c r="B82" s="43" t="s">
        <v>414</v>
      </c>
      <c r="C82" s="88">
        <v>2017.0</v>
      </c>
      <c r="D82" s="89" t="s">
        <v>5</v>
      </c>
      <c r="E82" s="88">
        <v>24.0</v>
      </c>
      <c r="F82" s="43">
        <v>54.40514428</v>
      </c>
    </row>
    <row r="83">
      <c r="A83" s="43" t="s">
        <v>18</v>
      </c>
      <c r="B83" s="43" t="s">
        <v>415</v>
      </c>
      <c r="C83" s="88">
        <v>2017.0</v>
      </c>
      <c r="D83" s="89" t="s">
        <v>5</v>
      </c>
      <c r="E83" s="88">
        <v>24.0</v>
      </c>
      <c r="F83" s="43">
        <v>50.83416723</v>
      </c>
    </row>
    <row r="84">
      <c r="A84" s="43" t="s">
        <v>19</v>
      </c>
      <c r="B84" s="43" t="s">
        <v>416</v>
      </c>
      <c r="C84" s="88">
        <v>2017.0</v>
      </c>
      <c r="D84" s="89" t="s">
        <v>5</v>
      </c>
      <c r="E84" s="88">
        <v>24.0</v>
      </c>
      <c r="F84" s="43">
        <v>41.52643836</v>
      </c>
    </row>
    <row r="85">
      <c r="A85" s="43" t="s">
        <v>20</v>
      </c>
      <c r="B85" s="43" t="s">
        <v>417</v>
      </c>
      <c r="C85" s="88">
        <v>2017.0</v>
      </c>
      <c r="D85" s="89" t="s">
        <v>5</v>
      </c>
      <c r="E85" s="88">
        <v>24.0</v>
      </c>
      <c r="F85" s="43">
        <v>54.90435086</v>
      </c>
    </row>
    <row r="86">
      <c r="A86" s="43" t="s">
        <v>21</v>
      </c>
      <c r="B86" s="43" t="s">
        <v>419</v>
      </c>
      <c r="C86" s="88">
        <v>2017.0</v>
      </c>
      <c r="D86" s="89" t="s">
        <v>5</v>
      </c>
      <c r="E86" s="88">
        <v>24.0</v>
      </c>
      <c r="F86" s="43">
        <v>42.60470118</v>
      </c>
    </row>
    <row r="87">
      <c r="A87" s="43" t="s">
        <v>22</v>
      </c>
      <c r="B87" s="43" t="s">
        <v>420</v>
      </c>
      <c r="C87" s="88">
        <v>2017.0</v>
      </c>
      <c r="D87" s="89" t="s">
        <v>5</v>
      </c>
      <c r="E87" s="88">
        <v>24.0</v>
      </c>
      <c r="F87" s="43">
        <v>64.90131841</v>
      </c>
    </row>
    <row r="88">
      <c r="A88" s="43" t="s">
        <v>23</v>
      </c>
      <c r="B88" s="43" t="s">
        <v>421</v>
      </c>
      <c r="C88" s="88">
        <v>2017.0</v>
      </c>
      <c r="D88" s="89" t="s">
        <v>5</v>
      </c>
      <c r="E88" s="88">
        <v>24.0</v>
      </c>
      <c r="F88" s="43">
        <v>39.33562004</v>
      </c>
    </row>
    <row r="89">
      <c r="A89" s="43" t="s">
        <v>24</v>
      </c>
      <c r="B89" s="43" t="s">
        <v>422</v>
      </c>
      <c r="C89" s="88">
        <v>2017.0</v>
      </c>
      <c r="D89" s="89" t="s">
        <v>5</v>
      </c>
      <c r="E89" s="88">
        <v>24.0</v>
      </c>
      <c r="F89" s="43">
        <v>33.09722658</v>
      </c>
    </row>
    <row r="90">
      <c r="A90" s="43" t="s">
        <v>25</v>
      </c>
      <c r="B90" s="43" t="s">
        <v>423</v>
      </c>
      <c r="C90" s="88">
        <v>2017.0</v>
      </c>
      <c r="D90" s="89" t="s">
        <v>5</v>
      </c>
      <c r="E90" s="88">
        <v>24.0</v>
      </c>
      <c r="F90" s="43">
        <v>51.34421389</v>
      </c>
    </row>
    <row r="91">
      <c r="A91" s="43" t="s">
        <v>26</v>
      </c>
      <c r="B91" s="43" t="s">
        <v>424</v>
      </c>
      <c r="C91" s="88">
        <v>2017.0</v>
      </c>
      <c r="D91" s="89" t="s">
        <v>5</v>
      </c>
      <c r="E91" s="88">
        <v>24.0</v>
      </c>
      <c r="F91" s="43">
        <v>68.21669534</v>
      </c>
    </row>
    <row r="92">
      <c r="A92" s="43" t="s">
        <v>27</v>
      </c>
      <c r="B92" s="43" t="s">
        <v>426</v>
      </c>
      <c r="C92" s="88">
        <v>2017.0</v>
      </c>
      <c r="D92" s="89" t="s">
        <v>5</v>
      </c>
      <c r="E92" s="88">
        <v>24.0</v>
      </c>
      <c r="F92" s="43">
        <v>34.08873653</v>
      </c>
    </row>
    <row r="93">
      <c r="A93" s="43" t="s">
        <v>28</v>
      </c>
      <c r="B93" s="43" t="s">
        <v>425</v>
      </c>
      <c r="C93" s="88">
        <v>2017.0</v>
      </c>
      <c r="D93" s="89" t="s">
        <v>5</v>
      </c>
      <c r="E93" s="88">
        <v>24.0</v>
      </c>
      <c r="F93" s="88">
        <v>62.08931913</v>
      </c>
    </row>
    <row r="94">
      <c r="A94" s="43" t="s">
        <v>29</v>
      </c>
      <c r="B94" s="43" t="s">
        <v>427</v>
      </c>
      <c r="C94" s="88">
        <v>2017.0</v>
      </c>
      <c r="D94" s="89" t="s">
        <v>5</v>
      </c>
      <c r="E94" s="88">
        <v>24.0</v>
      </c>
      <c r="F94" s="43">
        <v>82.74172089</v>
      </c>
    </row>
    <row r="95">
      <c r="A95" s="43" t="s">
        <v>30</v>
      </c>
      <c r="B95" s="43" t="s">
        <v>428</v>
      </c>
      <c r="C95" s="88">
        <v>2017.0</v>
      </c>
      <c r="D95" s="89" t="s">
        <v>5</v>
      </c>
      <c r="E95" s="88">
        <v>24.0</v>
      </c>
      <c r="F95" s="43">
        <v>55.19582852</v>
      </c>
    </row>
    <row r="96">
      <c r="A96" s="43" t="s">
        <v>31</v>
      </c>
      <c r="B96" s="43" t="s">
        <v>429</v>
      </c>
      <c r="C96" s="88">
        <v>2017.0</v>
      </c>
      <c r="D96" s="89" t="s">
        <v>5</v>
      </c>
      <c r="E96" s="88">
        <v>24.0</v>
      </c>
      <c r="F96" s="43">
        <v>60.03728619</v>
      </c>
    </row>
    <row r="97">
      <c r="A97" s="43" t="s">
        <v>32</v>
      </c>
      <c r="B97" s="43" t="s">
        <v>430</v>
      </c>
      <c r="C97" s="88">
        <v>2017.0</v>
      </c>
      <c r="D97" s="89" t="s">
        <v>5</v>
      </c>
      <c r="E97" s="88">
        <v>24.0</v>
      </c>
      <c r="F97" s="43">
        <v>27.55668129</v>
      </c>
    </row>
    <row r="98">
      <c r="A98" s="43" t="s">
        <v>33</v>
      </c>
      <c r="B98" s="43" t="s">
        <v>431</v>
      </c>
      <c r="C98" s="88">
        <v>2017.0</v>
      </c>
      <c r="D98" s="89" t="s">
        <v>5</v>
      </c>
      <c r="E98" s="88">
        <v>24.0</v>
      </c>
      <c r="F98" s="43">
        <v>37.86914271</v>
      </c>
    </row>
    <row r="99">
      <c r="A99" s="43" t="s">
        <v>34</v>
      </c>
      <c r="B99" s="43" t="s">
        <v>432</v>
      </c>
      <c r="C99" s="88">
        <v>2017.0</v>
      </c>
      <c r="D99" s="89" t="s">
        <v>5</v>
      </c>
      <c r="E99" s="88">
        <v>24.0</v>
      </c>
      <c r="F99" s="43">
        <v>66.0321541</v>
      </c>
    </row>
    <row r="100">
      <c r="A100" s="43" t="s">
        <v>35</v>
      </c>
      <c r="B100" s="43" t="s">
        <v>433</v>
      </c>
      <c r="C100" s="88">
        <v>2017.0</v>
      </c>
      <c r="D100" s="89" t="s">
        <v>5</v>
      </c>
      <c r="E100" s="88">
        <v>24.0</v>
      </c>
      <c r="F100" s="43">
        <v>35.83791257</v>
      </c>
    </row>
    <row r="101">
      <c r="A101" s="87" t="s">
        <v>3</v>
      </c>
      <c r="B101" s="43" t="s">
        <v>418</v>
      </c>
      <c r="C101" s="88">
        <v>2018.0</v>
      </c>
      <c r="D101" s="89" t="s">
        <v>5</v>
      </c>
      <c r="E101" s="88">
        <v>24.0</v>
      </c>
      <c r="F101" s="88">
        <v>52.5</v>
      </c>
    </row>
    <row r="102">
      <c r="A102" s="87" t="s">
        <v>4</v>
      </c>
      <c r="B102" s="43" t="s">
        <v>401</v>
      </c>
      <c r="C102" s="88">
        <v>2018.0</v>
      </c>
      <c r="D102" s="89" t="s">
        <v>5</v>
      </c>
      <c r="E102" s="88">
        <v>24.0</v>
      </c>
      <c r="F102" s="88">
        <v>56.65</v>
      </c>
    </row>
    <row r="103">
      <c r="A103" s="43" t="s">
        <v>5</v>
      </c>
      <c r="B103" s="43" t="s">
        <v>402</v>
      </c>
      <c r="C103" s="88">
        <v>2018.0</v>
      </c>
      <c r="D103" s="89" t="s">
        <v>5</v>
      </c>
      <c r="E103" s="88">
        <v>24.0</v>
      </c>
      <c r="F103" s="88">
        <v>71.81</v>
      </c>
    </row>
    <row r="104">
      <c r="A104" s="43" t="s">
        <v>6</v>
      </c>
      <c r="B104" s="43" t="s">
        <v>403</v>
      </c>
      <c r="C104" s="88">
        <v>2018.0</v>
      </c>
      <c r="D104" s="89" t="s">
        <v>5</v>
      </c>
      <c r="E104" s="88">
        <v>24.0</v>
      </c>
      <c r="F104" s="88">
        <v>73.91</v>
      </c>
    </row>
    <row r="105">
      <c r="A105" s="43" t="s">
        <v>7</v>
      </c>
      <c r="B105" s="43" t="s">
        <v>404</v>
      </c>
      <c r="C105" s="88">
        <v>2018.0</v>
      </c>
      <c r="D105" s="89" t="s">
        <v>5</v>
      </c>
      <c r="E105" s="88">
        <v>24.0</v>
      </c>
      <c r="F105" s="88">
        <v>49.93</v>
      </c>
    </row>
    <row r="106">
      <c r="A106" s="43" t="s">
        <v>8</v>
      </c>
      <c r="B106" s="43" t="s">
        <v>408</v>
      </c>
      <c r="C106" s="88">
        <v>2018.0</v>
      </c>
      <c r="D106" s="89" t="s">
        <v>5</v>
      </c>
      <c r="E106" s="88">
        <v>24.0</v>
      </c>
      <c r="F106" s="88">
        <v>56.04</v>
      </c>
    </row>
    <row r="107">
      <c r="A107" s="43" t="s">
        <v>9</v>
      </c>
      <c r="B107" s="43" t="s">
        <v>409</v>
      </c>
      <c r="C107" s="88">
        <v>2018.0</v>
      </c>
      <c r="D107" s="89" t="s">
        <v>5</v>
      </c>
      <c r="E107" s="88">
        <v>24.0</v>
      </c>
      <c r="F107" s="88">
        <v>60.71</v>
      </c>
    </row>
    <row r="108">
      <c r="A108" s="43" t="s">
        <v>10</v>
      </c>
      <c r="B108" s="43" t="s">
        <v>407</v>
      </c>
      <c r="C108" s="88">
        <v>2018.0</v>
      </c>
      <c r="D108" s="89" t="s">
        <v>5</v>
      </c>
      <c r="E108" s="88">
        <v>24.0</v>
      </c>
      <c r="F108" s="88">
        <v>24.58</v>
      </c>
    </row>
    <row r="109">
      <c r="A109" s="43" t="s">
        <v>11</v>
      </c>
      <c r="B109" s="43" t="s">
        <v>406</v>
      </c>
      <c r="C109" s="88">
        <v>2018.0</v>
      </c>
      <c r="D109" s="89" t="s">
        <v>5</v>
      </c>
      <c r="E109" s="88">
        <v>24.0</v>
      </c>
      <c r="F109" s="88">
        <v>53.09</v>
      </c>
    </row>
    <row r="110">
      <c r="A110" s="43" t="s">
        <v>12</v>
      </c>
      <c r="B110" s="43" t="s">
        <v>405</v>
      </c>
      <c r="C110" s="88">
        <v>2018.0</v>
      </c>
      <c r="D110" s="89" t="s">
        <v>5</v>
      </c>
      <c r="E110" s="88">
        <v>24.0</v>
      </c>
      <c r="F110" s="88">
        <v>72.18</v>
      </c>
    </row>
    <row r="111">
      <c r="A111" s="43" t="s">
        <v>13</v>
      </c>
      <c r="B111" s="43" t="s">
        <v>410</v>
      </c>
      <c r="C111" s="88">
        <v>2018.0</v>
      </c>
      <c r="D111" s="89" t="s">
        <v>5</v>
      </c>
      <c r="E111" s="88">
        <v>24.0</v>
      </c>
      <c r="F111" s="88">
        <v>51.57</v>
      </c>
    </row>
    <row r="112">
      <c r="A112" s="43" t="s">
        <v>14</v>
      </c>
      <c r="B112" s="43" t="s">
        <v>412</v>
      </c>
      <c r="C112" s="88">
        <v>2018.0</v>
      </c>
      <c r="D112" s="89" t="s">
        <v>5</v>
      </c>
      <c r="E112" s="88">
        <v>24.0</v>
      </c>
      <c r="F112" s="88">
        <v>48.17</v>
      </c>
    </row>
    <row r="113">
      <c r="A113" s="43" t="s">
        <v>15</v>
      </c>
      <c r="B113" s="43" t="s">
        <v>411</v>
      </c>
      <c r="C113" s="88">
        <v>2018.0</v>
      </c>
      <c r="D113" s="89" t="s">
        <v>5</v>
      </c>
      <c r="E113" s="88">
        <v>24.0</v>
      </c>
      <c r="F113" s="88">
        <v>34.65</v>
      </c>
    </row>
    <row r="114">
      <c r="A114" s="43" t="s">
        <v>16</v>
      </c>
      <c r="B114" s="43" t="s">
        <v>413</v>
      </c>
      <c r="C114" s="88">
        <v>2018.0</v>
      </c>
      <c r="D114" s="89" t="s">
        <v>5</v>
      </c>
      <c r="E114" s="88">
        <v>24.0</v>
      </c>
      <c r="F114" s="88">
        <v>37.84</v>
      </c>
    </row>
    <row r="115">
      <c r="A115" s="43" t="s">
        <v>17</v>
      </c>
      <c r="B115" s="43" t="s">
        <v>414</v>
      </c>
      <c r="C115" s="88">
        <v>2018.0</v>
      </c>
      <c r="D115" s="89" t="s">
        <v>5</v>
      </c>
      <c r="E115" s="88">
        <v>24.0</v>
      </c>
      <c r="F115" s="88">
        <v>60.19</v>
      </c>
    </row>
    <row r="116">
      <c r="A116" s="43" t="s">
        <v>18</v>
      </c>
      <c r="B116" s="43" t="s">
        <v>415</v>
      </c>
      <c r="C116" s="88">
        <v>2018.0</v>
      </c>
      <c r="D116" s="89" t="s">
        <v>5</v>
      </c>
      <c r="E116" s="88">
        <v>24.0</v>
      </c>
      <c r="F116" s="88">
        <v>58.03</v>
      </c>
    </row>
    <row r="117">
      <c r="A117" s="43" t="s">
        <v>19</v>
      </c>
      <c r="B117" s="43" t="s">
        <v>416</v>
      </c>
      <c r="C117" s="88">
        <v>2018.0</v>
      </c>
      <c r="D117" s="89" t="s">
        <v>5</v>
      </c>
      <c r="E117" s="88">
        <v>24.0</v>
      </c>
      <c r="F117" s="88">
        <v>43.34</v>
      </c>
    </row>
    <row r="118">
      <c r="A118" s="43" t="s">
        <v>20</v>
      </c>
      <c r="B118" s="43" t="s">
        <v>417</v>
      </c>
      <c r="C118" s="88">
        <v>2018.0</v>
      </c>
      <c r="D118" s="89" t="s">
        <v>5</v>
      </c>
      <c r="E118" s="88">
        <v>24.0</v>
      </c>
      <c r="F118" s="88">
        <v>53.97</v>
      </c>
    </row>
    <row r="119">
      <c r="A119" s="43" t="s">
        <v>21</v>
      </c>
      <c r="B119" s="43" t="s">
        <v>419</v>
      </c>
      <c r="C119" s="88">
        <v>2018.0</v>
      </c>
      <c r="D119" s="89" t="s">
        <v>5</v>
      </c>
      <c r="E119" s="88">
        <v>24.0</v>
      </c>
      <c r="F119" s="88">
        <v>41.16</v>
      </c>
    </row>
    <row r="120">
      <c r="A120" s="43" t="s">
        <v>22</v>
      </c>
      <c r="B120" s="43" t="s">
        <v>420</v>
      </c>
      <c r="C120" s="88">
        <v>2018.0</v>
      </c>
      <c r="D120" s="89" t="s">
        <v>5</v>
      </c>
      <c r="E120" s="88">
        <v>24.0</v>
      </c>
      <c r="F120" s="88">
        <v>71.66</v>
      </c>
    </row>
    <row r="121">
      <c r="A121" s="43" t="s">
        <v>23</v>
      </c>
      <c r="B121" s="43" t="s">
        <v>421</v>
      </c>
      <c r="C121" s="88">
        <v>2018.0</v>
      </c>
      <c r="D121" s="89" t="s">
        <v>5</v>
      </c>
      <c r="E121" s="88">
        <v>24.0</v>
      </c>
      <c r="F121" s="88">
        <v>27.53</v>
      </c>
    </row>
    <row r="122">
      <c r="A122" s="43" t="s">
        <v>24</v>
      </c>
      <c r="B122" s="43" t="s">
        <v>422</v>
      </c>
      <c r="C122" s="88">
        <v>2018.0</v>
      </c>
      <c r="D122" s="89" t="s">
        <v>5</v>
      </c>
      <c r="E122" s="88">
        <v>24.0</v>
      </c>
      <c r="F122" s="88">
        <v>39.93</v>
      </c>
    </row>
    <row r="123">
      <c r="A123" s="43" t="s">
        <v>25</v>
      </c>
      <c r="B123" s="43" t="s">
        <v>423</v>
      </c>
      <c r="C123" s="88">
        <v>2018.0</v>
      </c>
      <c r="D123" s="89" t="s">
        <v>5</v>
      </c>
      <c r="E123" s="88">
        <v>24.0</v>
      </c>
      <c r="F123" s="88">
        <v>54.31</v>
      </c>
    </row>
    <row r="124">
      <c r="A124" s="43" t="s">
        <v>26</v>
      </c>
      <c r="B124" s="43" t="s">
        <v>424</v>
      </c>
      <c r="C124" s="88">
        <v>2018.0</v>
      </c>
      <c r="D124" s="89" t="s">
        <v>5</v>
      </c>
      <c r="E124" s="88">
        <v>24.0</v>
      </c>
      <c r="F124" s="88">
        <v>73.54</v>
      </c>
    </row>
    <row r="125">
      <c r="A125" s="43" t="s">
        <v>27</v>
      </c>
      <c r="B125" s="43" t="s">
        <v>426</v>
      </c>
      <c r="C125" s="88">
        <v>2018.0</v>
      </c>
      <c r="D125" s="89" t="s">
        <v>5</v>
      </c>
      <c r="E125" s="88">
        <v>24.0</v>
      </c>
      <c r="F125" s="88">
        <v>36.73</v>
      </c>
    </row>
    <row r="126">
      <c r="A126" s="43" t="s">
        <v>28</v>
      </c>
      <c r="B126" s="43" t="s">
        <v>425</v>
      </c>
      <c r="C126" s="88">
        <v>2018.0</v>
      </c>
      <c r="D126" s="89" t="s">
        <v>5</v>
      </c>
      <c r="E126" s="88">
        <v>24.0</v>
      </c>
      <c r="F126" s="43">
        <v>62.94</v>
      </c>
    </row>
    <row r="127">
      <c r="A127" s="43" t="s">
        <v>29</v>
      </c>
      <c r="B127" s="43" t="s">
        <v>427</v>
      </c>
      <c r="C127" s="88">
        <v>2018.0</v>
      </c>
      <c r="D127" s="89" t="s">
        <v>5</v>
      </c>
      <c r="E127" s="88">
        <v>24.0</v>
      </c>
      <c r="F127" s="43">
        <v>81.33</v>
      </c>
    </row>
    <row r="128">
      <c r="A128" s="43" t="s">
        <v>30</v>
      </c>
      <c r="B128" s="43" t="s">
        <v>428</v>
      </c>
      <c r="C128" s="88">
        <v>2018.0</v>
      </c>
      <c r="D128" s="89" t="s">
        <v>5</v>
      </c>
      <c r="E128" s="88">
        <v>24.0</v>
      </c>
      <c r="F128" s="43">
        <v>43.76</v>
      </c>
    </row>
    <row r="129">
      <c r="A129" s="43" t="s">
        <v>31</v>
      </c>
      <c r="B129" s="43" t="s">
        <v>429</v>
      </c>
      <c r="C129" s="88">
        <v>2018.0</v>
      </c>
      <c r="D129" s="89" t="s">
        <v>5</v>
      </c>
      <c r="E129" s="88">
        <v>24.0</v>
      </c>
      <c r="F129" s="43">
        <v>56.93</v>
      </c>
    </row>
    <row r="130">
      <c r="A130" s="43" t="s">
        <v>32</v>
      </c>
      <c r="B130" s="43" t="s">
        <v>430</v>
      </c>
      <c r="C130" s="88">
        <v>2018.0</v>
      </c>
      <c r="D130" s="89" t="s">
        <v>5</v>
      </c>
      <c r="E130" s="88">
        <v>24.0</v>
      </c>
      <c r="F130" s="43">
        <v>34.09</v>
      </c>
    </row>
    <row r="131">
      <c r="A131" s="43" t="s">
        <v>33</v>
      </c>
      <c r="B131" s="43" t="s">
        <v>431</v>
      </c>
      <c r="C131" s="88">
        <v>2018.0</v>
      </c>
      <c r="D131" s="89" t="s">
        <v>5</v>
      </c>
      <c r="E131" s="88">
        <v>24.0</v>
      </c>
      <c r="F131" s="43">
        <v>35.14</v>
      </c>
    </row>
    <row r="132">
      <c r="A132" s="43" t="s">
        <v>34</v>
      </c>
      <c r="B132" s="43" t="s">
        <v>432</v>
      </c>
      <c r="C132" s="88">
        <v>2018.0</v>
      </c>
      <c r="D132" s="89" t="s">
        <v>5</v>
      </c>
      <c r="E132" s="88">
        <v>24.0</v>
      </c>
      <c r="F132" s="43">
        <v>50.06</v>
      </c>
    </row>
    <row r="133">
      <c r="A133" s="43" t="s">
        <v>35</v>
      </c>
      <c r="B133" s="43" t="s">
        <v>433</v>
      </c>
      <c r="C133" s="88">
        <v>2018.0</v>
      </c>
      <c r="D133" s="89" t="s">
        <v>5</v>
      </c>
      <c r="E133" s="88">
        <v>24.0</v>
      </c>
      <c r="F133" s="43">
        <v>40.4</v>
      </c>
    </row>
    <row r="134">
      <c r="A134" s="87" t="s">
        <v>3</v>
      </c>
      <c r="B134" s="43" t="s">
        <v>418</v>
      </c>
      <c r="C134" s="88">
        <v>2020.0</v>
      </c>
      <c r="D134" s="89" t="s">
        <v>5</v>
      </c>
      <c r="E134" s="88">
        <v>24.0</v>
      </c>
      <c r="F134" s="88">
        <v>59.9</v>
      </c>
    </row>
    <row r="135">
      <c r="A135" s="87" t="s">
        <v>4</v>
      </c>
      <c r="B135" s="43" t="s">
        <v>401</v>
      </c>
      <c r="C135" s="88">
        <v>2020.0</v>
      </c>
      <c r="D135" s="89" t="s">
        <v>5</v>
      </c>
      <c r="E135" s="88">
        <v>24.0</v>
      </c>
      <c r="F135" s="88">
        <v>68.1</v>
      </c>
    </row>
    <row r="136">
      <c r="A136" s="43" t="s">
        <v>5</v>
      </c>
      <c r="B136" s="43" t="s">
        <v>402</v>
      </c>
      <c r="C136" s="88">
        <v>2020.0</v>
      </c>
      <c r="D136" s="89" t="s">
        <v>5</v>
      </c>
      <c r="E136" s="88">
        <v>24.0</v>
      </c>
      <c r="F136" s="88">
        <v>74.3</v>
      </c>
    </row>
    <row r="137">
      <c r="A137" s="43" t="s">
        <v>6</v>
      </c>
      <c r="B137" s="43" t="s">
        <v>403</v>
      </c>
      <c r="C137" s="88">
        <v>2020.0</v>
      </c>
      <c r="D137" s="89" t="s">
        <v>5</v>
      </c>
      <c r="E137" s="88">
        <v>24.0</v>
      </c>
      <c r="F137" s="88">
        <v>68.9</v>
      </c>
    </row>
    <row r="138">
      <c r="A138" s="43" t="s">
        <v>7</v>
      </c>
      <c r="B138" s="43" t="s">
        <v>404</v>
      </c>
      <c r="C138" s="88">
        <v>2020.0</v>
      </c>
      <c r="D138" s="89" t="s">
        <v>5</v>
      </c>
      <c r="E138" s="88">
        <v>24.0</v>
      </c>
      <c r="F138" s="88">
        <v>52.8</v>
      </c>
    </row>
    <row r="139">
      <c r="A139" s="43" t="s">
        <v>8</v>
      </c>
      <c r="B139" s="43" t="s">
        <v>408</v>
      </c>
      <c r="C139" s="88">
        <v>2020.0</v>
      </c>
      <c r="D139" s="89" t="s">
        <v>5</v>
      </c>
      <c r="E139" s="88">
        <v>24.0</v>
      </c>
      <c r="F139" s="88">
        <v>64.6</v>
      </c>
    </row>
    <row r="140">
      <c r="A140" s="43" t="s">
        <v>9</v>
      </c>
      <c r="B140" s="43" t="s">
        <v>409</v>
      </c>
      <c r="C140" s="88">
        <v>2020.0</v>
      </c>
      <c r="D140" s="89" t="s">
        <v>5</v>
      </c>
      <c r="E140" s="88">
        <v>24.0</v>
      </c>
      <c r="F140" s="88">
        <v>67.4</v>
      </c>
    </row>
    <row r="141">
      <c r="A141" s="43" t="s">
        <v>10</v>
      </c>
      <c r="B141" s="43" t="s">
        <v>407</v>
      </c>
      <c r="C141" s="88">
        <v>2020.0</v>
      </c>
      <c r="D141" s="89" t="s">
        <v>5</v>
      </c>
      <c r="E141" s="88">
        <v>24.0</v>
      </c>
      <c r="F141" s="88">
        <v>26.5</v>
      </c>
    </row>
    <row r="142">
      <c r="A142" s="43" t="s">
        <v>11</v>
      </c>
      <c r="B142" s="43" t="s">
        <v>406</v>
      </c>
      <c r="C142" s="88">
        <v>2020.0</v>
      </c>
      <c r="D142" s="89" t="s">
        <v>5</v>
      </c>
      <c r="E142" s="88">
        <v>24.0</v>
      </c>
      <c r="F142" s="88">
        <v>65.6</v>
      </c>
    </row>
    <row r="143">
      <c r="A143" s="43" t="s">
        <v>12</v>
      </c>
      <c r="B143" s="43" t="s">
        <v>405</v>
      </c>
      <c r="C143" s="88">
        <v>2020.0</v>
      </c>
      <c r="D143" s="89" t="s">
        <v>5</v>
      </c>
      <c r="E143" s="88">
        <v>24.0</v>
      </c>
      <c r="F143" s="88">
        <v>80.5</v>
      </c>
    </row>
    <row r="144">
      <c r="A144" s="43" t="s">
        <v>13</v>
      </c>
      <c r="B144" s="43" t="s">
        <v>410</v>
      </c>
      <c r="C144" s="88">
        <v>2020.0</v>
      </c>
      <c r="D144" s="89" t="s">
        <v>5</v>
      </c>
      <c r="E144" s="88">
        <v>24.0</v>
      </c>
      <c r="F144" s="88">
        <v>50.8</v>
      </c>
    </row>
    <row r="145">
      <c r="A145" s="43" t="s">
        <v>14</v>
      </c>
      <c r="B145" s="43" t="s">
        <v>412</v>
      </c>
      <c r="C145" s="88">
        <v>2020.0</v>
      </c>
      <c r="D145" s="89" t="s">
        <v>5</v>
      </c>
      <c r="E145" s="88">
        <v>24.0</v>
      </c>
      <c r="F145" s="88">
        <v>54.8</v>
      </c>
    </row>
    <row r="146">
      <c r="A146" s="43" t="s">
        <v>15</v>
      </c>
      <c r="B146" s="43" t="s">
        <v>411</v>
      </c>
      <c r="C146" s="88">
        <v>2020.0</v>
      </c>
      <c r="D146" s="89" t="s">
        <v>5</v>
      </c>
      <c r="E146" s="88">
        <v>24.0</v>
      </c>
      <c r="F146" s="88">
        <v>47.0</v>
      </c>
    </row>
    <row r="147">
      <c r="A147" s="43" t="s">
        <v>16</v>
      </c>
      <c r="B147" s="43" t="s">
        <v>413</v>
      </c>
      <c r="C147" s="88">
        <v>2020.0</v>
      </c>
      <c r="D147" s="89" t="s">
        <v>5</v>
      </c>
      <c r="E147" s="88">
        <v>24.0</v>
      </c>
      <c r="F147" s="88">
        <v>44.7</v>
      </c>
    </row>
    <row r="148">
      <c r="A148" s="43" t="s">
        <v>17</v>
      </c>
      <c r="B148" s="43" t="s">
        <v>414</v>
      </c>
      <c r="C148" s="88">
        <v>2020.0</v>
      </c>
      <c r="D148" s="89" t="s">
        <v>5</v>
      </c>
      <c r="E148" s="88">
        <v>24.0</v>
      </c>
      <c r="F148" s="88">
        <v>66.2</v>
      </c>
    </row>
    <row r="149">
      <c r="A149" s="43" t="s">
        <v>18</v>
      </c>
      <c r="B149" s="43" t="s">
        <v>415</v>
      </c>
      <c r="C149" s="88">
        <v>2020.0</v>
      </c>
      <c r="D149" s="89" t="s">
        <v>5</v>
      </c>
      <c r="E149" s="88">
        <v>24.0</v>
      </c>
      <c r="F149" s="88">
        <v>69.5</v>
      </c>
    </row>
    <row r="150">
      <c r="A150" s="43" t="s">
        <v>19</v>
      </c>
      <c r="B150" s="43" t="s">
        <v>416</v>
      </c>
      <c r="C150" s="88">
        <v>2020.0</v>
      </c>
      <c r="D150" s="89" t="s">
        <v>5</v>
      </c>
      <c r="E150" s="88">
        <v>24.0</v>
      </c>
      <c r="F150" s="88">
        <v>48.2</v>
      </c>
    </row>
    <row r="151">
      <c r="A151" s="43" t="s">
        <v>20</v>
      </c>
      <c r="B151" s="43" t="s">
        <v>417</v>
      </c>
      <c r="C151" s="88">
        <v>2020.0</v>
      </c>
      <c r="D151" s="89" t="s">
        <v>5</v>
      </c>
      <c r="E151" s="88">
        <v>24.0</v>
      </c>
      <c r="F151" s="88">
        <v>64.8</v>
      </c>
    </row>
    <row r="152">
      <c r="A152" s="43" t="s">
        <v>21</v>
      </c>
      <c r="B152" s="43" t="s">
        <v>419</v>
      </c>
      <c r="C152" s="88">
        <v>2020.0</v>
      </c>
      <c r="D152" s="89" t="s">
        <v>5</v>
      </c>
      <c r="E152" s="88">
        <v>24.0</v>
      </c>
      <c r="F152" s="88">
        <v>52.9</v>
      </c>
    </row>
    <row r="153">
      <c r="A153" s="43" t="s">
        <v>22</v>
      </c>
      <c r="B153" s="43" t="s">
        <v>420</v>
      </c>
      <c r="C153" s="88">
        <v>2020.0</v>
      </c>
      <c r="D153" s="89" t="s">
        <v>5</v>
      </c>
      <c r="E153" s="88">
        <v>24.0</v>
      </c>
      <c r="F153" s="88">
        <v>77.0</v>
      </c>
    </row>
    <row r="154">
      <c r="A154" s="43" t="s">
        <v>23</v>
      </c>
      <c r="B154" s="43" t="s">
        <v>421</v>
      </c>
      <c r="C154" s="88">
        <v>2020.0</v>
      </c>
      <c r="D154" s="89" t="s">
        <v>5</v>
      </c>
      <c r="E154" s="88">
        <v>24.0</v>
      </c>
      <c r="F154" s="88">
        <v>38.8</v>
      </c>
    </row>
    <row r="155">
      <c r="A155" s="43" t="s">
        <v>24</v>
      </c>
      <c r="B155" s="43" t="s">
        <v>422</v>
      </c>
      <c r="C155" s="88">
        <v>2020.0</v>
      </c>
      <c r="D155" s="89" t="s">
        <v>5</v>
      </c>
      <c r="E155" s="88">
        <v>24.0</v>
      </c>
      <c r="F155" s="88">
        <v>48.4</v>
      </c>
    </row>
    <row r="156">
      <c r="A156" s="43" t="s">
        <v>25</v>
      </c>
      <c r="B156" s="43" t="s">
        <v>423</v>
      </c>
      <c r="C156" s="88">
        <v>2020.0</v>
      </c>
      <c r="D156" s="89" t="s">
        <v>5</v>
      </c>
      <c r="E156" s="88">
        <v>24.0</v>
      </c>
      <c r="F156" s="88">
        <v>60.3</v>
      </c>
    </row>
    <row r="157">
      <c r="A157" s="43" t="s">
        <v>26</v>
      </c>
      <c r="B157" s="43" t="s">
        <v>424</v>
      </c>
      <c r="C157" s="88">
        <v>2020.0</v>
      </c>
      <c r="D157" s="89" t="s">
        <v>5</v>
      </c>
      <c r="E157" s="88">
        <v>24.0</v>
      </c>
      <c r="F157" s="88">
        <v>65.3</v>
      </c>
    </row>
    <row r="158">
      <c r="A158" s="43" t="s">
        <v>27</v>
      </c>
      <c r="B158" s="43" t="s">
        <v>426</v>
      </c>
      <c r="C158" s="88">
        <v>2020.0</v>
      </c>
      <c r="D158" s="89" t="s">
        <v>5</v>
      </c>
      <c r="E158" s="88">
        <v>24.0</v>
      </c>
      <c r="F158" s="88">
        <v>51.4</v>
      </c>
    </row>
    <row r="159">
      <c r="A159" s="43" t="s">
        <v>28</v>
      </c>
      <c r="B159" s="43" t="s">
        <v>425</v>
      </c>
      <c r="C159" s="88">
        <v>2020.0</v>
      </c>
      <c r="D159" s="89" t="s">
        <v>5</v>
      </c>
      <c r="E159" s="88">
        <v>24.0</v>
      </c>
      <c r="F159" s="88">
        <v>58.4</v>
      </c>
    </row>
    <row r="160">
      <c r="A160" s="43" t="s">
        <v>29</v>
      </c>
      <c r="B160" s="43" t="s">
        <v>427</v>
      </c>
      <c r="C160" s="88">
        <v>2020.0</v>
      </c>
      <c r="D160" s="89" t="s">
        <v>5</v>
      </c>
      <c r="E160" s="88">
        <v>24.0</v>
      </c>
      <c r="F160" s="88">
        <v>79.2</v>
      </c>
    </row>
    <row r="161">
      <c r="A161" s="43" t="s">
        <v>30</v>
      </c>
      <c r="B161" s="43" t="s">
        <v>428</v>
      </c>
      <c r="C161" s="88">
        <v>2020.0</v>
      </c>
      <c r="D161" s="89" t="s">
        <v>5</v>
      </c>
      <c r="E161" s="88">
        <v>24.0</v>
      </c>
      <c r="F161" s="88">
        <v>43.6</v>
      </c>
    </row>
    <row r="162">
      <c r="A162" s="43" t="s">
        <v>31</v>
      </c>
      <c r="B162" s="43" t="s">
        <v>429</v>
      </c>
      <c r="C162" s="88">
        <v>2020.0</v>
      </c>
      <c r="D162" s="89" t="s">
        <v>5</v>
      </c>
      <c r="E162" s="88">
        <v>24.0</v>
      </c>
      <c r="F162" s="88">
        <v>66.3</v>
      </c>
    </row>
    <row r="163">
      <c r="A163" s="43" t="s">
        <v>32</v>
      </c>
      <c r="B163" s="43" t="s">
        <v>430</v>
      </c>
      <c r="C163" s="88">
        <v>2020.0</v>
      </c>
      <c r="D163" s="89" t="s">
        <v>5</v>
      </c>
      <c r="E163" s="88">
        <v>24.0</v>
      </c>
      <c r="F163" s="88">
        <v>47.0</v>
      </c>
    </row>
    <row r="164">
      <c r="A164" s="43" t="s">
        <v>33</v>
      </c>
      <c r="B164" s="43" t="s">
        <v>431</v>
      </c>
      <c r="C164" s="88">
        <v>2020.0</v>
      </c>
      <c r="D164" s="89" t="s">
        <v>5</v>
      </c>
      <c r="E164" s="88">
        <v>24.0</v>
      </c>
      <c r="F164" s="88">
        <v>46.5</v>
      </c>
    </row>
    <row r="165">
      <c r="A165" s="43" t="s">
        <v>34</v>
      </c>
      <c r="B165" s="43" t="s">
        <v>432</v>
      </c>
      <c r="C165" s="88">
        <v>2020.0</v>
      </c>
      <c r="D165" s="89" t="s">
        <v>5</v>
      </c>
      <c r="E165" s="88">
        <v>24.0</v>
      </c>
      <c r="F165" s="88">
        <v>55.2</v>
      </c>
    </row>
    <row r="166">
      <c r="A166" s="43" t="s">
        <v>35</v>
      </c>
      <c r="B166" s="43" t="s">
        <v>433</v>
      </c>
      <c r="C166" s="88">
        <v>2020.0</v>
      </c>
      <c r="D166" s="89" t="s">
        <v>5</v>
      </c>
      <c r="E166" s="88">
        <v>24.0</v>
      </c>
      <c r="F166" s="88">
        <v>57.7</v>
      </c>
    </row>
    <row r="167">
      <c r="A167" s="87" t="s">
        <v>3</v>
      </c>
      <c r="B167" s="43" t="s">
        <v>418</v>
      </c>
      <c r="C167" s="88">
        <v>2021.0</v>
      </c>
      <c r="D167" s="89" t="s">
        <v>5</v>
      </c>
      <c r="E167" s="88">
        <v>24.0</v>
      </c>
      <c r="F167" s="88">
        <v>66.4</v>
      </c>
    </row>
    <row r="168">
      <c r="A168" s="87" t="s">
        <v>4</v>
      </c>
      <c r="B168" s="43" t="s">
        <v>401</v>
      </c>
      <c r="C168" s="88">
        <v>2021.0</v>
      </c>
      <c r="D168" s="89" t="s">
        <v>5</v>
      </c>
      <c r="E168" s="88">
        <v>24.0</v>
      </c>
      <c r="F168" s="43">
        <v>71.6</v>
      </c>
    </row>
    <row r="169">
      <c r="A169" s="43" t="s">
        <v>5</v>
      </c>
      <c r="B169" s="43" t="s">
        <v>402</v>
      </c>
      <c r="C169" s="88">
        <v>2021.0</v>
      </c>
      <c r="D169" s="89" t="s">
        <v>5</v>
      </c>
      <c r="E169" s="88">
        <v>24.0</v>
      </c>
      <c r="F169" s="43">
        <v>79.1</v>
      </c>
    </row>
    <row r="170">
      <c r="A170" s="43" t="s">
        <v>6</v>
      </c>
      <c r="B170" s="43" t="s">
        <v>403</v>
      </c>
      <c r="C170" s="88">
        <v>2021.0</v>
      </c>
      <c r="D170" s="89" t="s">
        <v>5</v>
      </c>
      <c r="E170" s="88">
        <v>24.0</v>
      </c>
      <c r="F170" s="43">
        <v>72.5</v>
      </c>
    </row>
    <row r="171">
      <c r="A171" s="43" t="s">
        <v>7</v>
      </c>
      <c r="B171" s="43" t="s">
        <v>404</v>
      </c>
      <c r="C171" s="88">
        <v>2021.0</v>
      </c>
      <c r="D171" s="89" t="s">
        <v>5</v>
      </c>
      <c r="E171" s="88">
        <v>24.0</v>
      </c>
      <c r="F171" s="43">
        <v>61.8</v>
      </c>
    </row>
    <row r="172">
      <c r="A172" s="43" t="s">
        <v>8</v>
      </c>
      <c r="B172" s="43" t="s">
        <v>408</v>
      </c>
      <c r="C172" s="88">
        <v>2021.0</v>
      </c>
      <c r="D172" s="89" t="s">
        <v>5</v>
      </c>
      <c r="E172" s="88">
        <v>24.0</v>
      </c>
      <c r="F172" s="43">
        <v>71.4</v>
      </c>
    </row>
    <row r="173">
      <c r="A173" s="43" t="s">
        <v>9</v>
      </c>
      <c r="B173" s="43" t="s">
        <v>409</v>
      </c>
      <c r="C173" s="88">
        <v>2021.0</v>
      </c>
      <c r="D173" s="89" t="s">
        <v>5</v>
      </c>
      <c r="E173" s="88">
        <v>24.0</v>
      </c>
      <c r="F173" s="43">
        <v>73.7</v>
      </c>
    </row>
    <row r="174">
      <c r="A174" s="43" t="s">
        <v>10</v>
      </c>
      <c r="B174" s="43" t="s">
        <v>407</v>
      </c>
      <c r="C174" s="88">
        <v>2021.0</v>
      </c>
      <c r="D174" s="89" t="s">
        <v>5</v>
      </c>
      <c r="E174" s="88">
        <v>24.0</v>
      </c>
      <c r="F174" s="43">
        <v>30.8</v>
      </c>
    </row>
    <row r="175">
      <c r="A175" s="43" t="s">
        <v>11</v>
      </c>
      <c r="B175" s="43" t="s">
        <v>406</v>
      </c>
      <c r="C175" s="88">
        <v>2021.0</v>
      </c>
      <c r="D175" s="89" t="s">
        <v>5</v>
      </c>
      <c r="E175" s="88">
        <v>24.0</v>
      </c>
      <c r="F175" s="43">
        <v>68.7</v>
      </c>
    </row>
    <row r="176">
      <c r="A176" s="43" t="s">
        <v>12</v>
      </c>
      <c r="B176" s="43" t="s">
        <v>405</v>
      </c>
      <c r="C176" s="88">
        <v>2021.0</v>
      </c>
      <c r="D176" s="89" t="s">
        <v>5</v>
      </c>
      <c r="E176" s="88">
        <v>24.0</v>
      </c>
      <c r="F176" s="43">
        <v>85.1</v>
      </c>
    </row>
    <row r="177">
      <c r="A177" s="43" t="s">
        <v>13</v>
      </c>
      <c r="B177" s="43" t="s">
        <v>410</v>
      </c>
      <c r="C177" s="88">
        <v>2021.0</v>
      </c>
      <c r="D177" s="89" t="s">
        <v>5</v>
      </c>
      <c r="E177" s="88">
        <v>24.0</v>
      </c>
      <c r="F177" s="43">
        <v>55.8</v>
      </c>
    </row>
    <row r="178">
      <c r="A178" s="43" t="s">
        <v>14</v>
      </c>
      <c r="B178" s="43" t="s">
        <v>412</v>
      </c>
      <c r="C178" s="88">
        <v>2021.0</v>
      </c>
      <c r="D178" s="89" t="s">
        <v>5</v>
      </c>
      <c r="E178" s="88">
        <v>24.0</v>
      </c>
      <c r="F178" s="43">
        <v>62.1</v>
      </c>
    </row>
    <row r="179">
      <c r="A179" s="43" t="s">
        <v>15</v>
      </c>
      <c r="B179" s="43" t="s">
        <v>411</v>
      </c>
      <c r="C179" s="88">
        <v>2021.0</v>
      </c>
      <c r="D179" s="89" t="s">
        <v>5</v>
      </c>
      <c r="E179" s="88">
        <v>24.0</v>
      </c>
      <c r="F179" s="43">
        <v>55.5</v>
      </c>
    </row>
    <row r="180">
      <c r="A180" s="43" t="s">
        <v>16</v>
      </c>
      <c r="B180" s="43" t="s">
        <v>413</v>
      </c>
      <c r="C180" s="88">
        <v>2021.0</v>
      </c>
      <c r="D180" s="89" t="s">
        <v>5</v>
      </c>
      <c r="E180" s="88">
        <v>24.0</v>
      </c>
      <c r="F180" s="43">
        <v>54.7</v>
      </c>
    </row>
    <row r="181">
      <c r="A181" s="43" t="s">
        <v>17</v>
      </c>
      <c r="B181" s="43" t="s">
        <v>414</v>
      </c>
      <c r="C181" s="88">
        <v>2021.0</v>
      </c>
      <c r="D181" s="89" t="s">
        <v>5</v>
      </c>
      <c r="E181" s="88">
        <v>24.0</v>
      </c>
      <c r="F181" s="43">
        <v>71.0</v>
      </c>
    </row>
    <row r="182">
      <c r="A182" s="43" t="s">
        <v>18</v>
      </c>
      <c r="B182" s="43" t="s">
        <v>415</v>
      </c>
      <c r="C182" s="88">
        <v>2021.0</v>
      </c>
      <c r="D182" s="89" t="s">
        <v>5</v>
      </c>
      <c r="E182" s="88">
        <v>24.0</v>
      </c>
      <c r="F182" s="43">
        <v>76.9</v>
      </c>
    </row>
    <row r="183">
      <c r="A183" s="43" t="s">
        <v>19</v>
      </c>
      <c r="B183" s="43" t="s">
        <v>416</v>
      </c>
      <c r="C183" s="88">
        <v>2021.0</v>
      </c>
      <c r="D183" s="89" t="s">
        <v>5</v>
      </c>
      <c r="E183" s="88">
        <v>24.0</v>
      </c>
      <c r="F183" s="43">
        <v>59.5</v>
      </c>
    </row>
    <row r="184">
      <c r="A184" s="43" t="s">
        <v>20</v>
      </c>
      <c r="B184" s="43" t="s">
        <v>417</v>
      </c>
      <c r="C184" s="88">
        <v>2021.0</v>
      </c>
      <c r="D184" s="89" t="s">
        <v>5</v>
      </c>
      <c r="E184" s="88">
        <v>24.0</v>
      </c>
      <c r="F184" s="43">
        <v>69.3</v>
      </c>
    </row>
    <row r="185">
      <c r="A185" s="43" t="s">
        <v>21</v>
      </c>
      <c r="B185" s="43" t="s">
        <v>419</v>
      </c>
      <c r="C185" s="88">
        <v>2021.0</v>
      </c>
      <c r="D185" s="89" t="s">
        <v>5</v>
      </c>
      <c r="E185" s="88">
        <v>24.0</v>
      </c>
      <c r="F185" s="43">
        <v>63.1</v>
      </c>
    </row>
    <row r="186">
      <c r="A186" s="43" t="s">
        <v>22</v>
      </c>
      <c r="B186" s="43" t="s">
        <v>420</v>
      </c>
      <c r="C186" s="88">
        <v>2021.0</v>
      </c>
      <c r="D186" s="89" t="s">
        <v>5</v>
      </c>
      <c r="E186" s="88">
        <v>24.0</v>
      </c>
      <c r="F186" s="43">
        <v>77.5</v>
      </c>
    </row>
    <row r="187">
      <c r="A187" s="43" t="s">
        <v>23</v>
      </c>
      <c r="B187" s="43" t="s">
        <v>421</v>
      </c>
      <c r="C187" s="88">
        <v>2021.0</v>
      </c>
      <c r="D187" s="89" t="s">
        <v>5</v>
      </c>
      <c r="E187" s="88">
        <v>24.0</v>
      </c>
      <c r="F187" s="43">
        <v>39.0</v>
      </c>
    </row>
    <row r="188">
      <c r="A188" s="43" t="s">
        <v>24</v>
      </c>
      <c r="B188" s="43" t="s">
        <v>422</v>
      </c>
      <c r="C188" s="88">
        <v>2021.0</v>
      </c>
      <c r="D188" s="89" t="s">
        <v>5</v>
      </c>
      <c r="E188" s="88">
        <v>24.0</v>
      </c>
      <c r="F188" s="43">
        <v>55.8</v>
      </c>
    </row>
    <row r="189">
      <c r="A189" s="43" t="s">
        <v>25</v>
      </c>
      <c r="B189" s="43" t="s">
        <v>423</v>
      </c>
      <c r="C189" s="88">
        <v>2021.0</v>
      </c>
      <c r="D189" s="89" t="s">
        <v>5</v>
      </c>
      <c r="E189" s="88">
        <v>24.0</v>
      </c>
      <c r="F189" s="43">
        <v>74.1</v>
      </c>
    </row>
    <row r="190">
      <c r="A190" s="43" t="s">
        <v>26</v>
      </c>
      <c r="B190" s="43" t="s">
        <v>424</v>
      </c>
      <c r="C190" s="88">
        <v>2021.0</v>
      </c>
      <c r="D190" s="89" t="s">
        <v>5</v>
      </c>
      <c r="E190" s="88">
        <v>24.0</v>
      </c>
      <c r="F190" s="43">
        <v>72.4</v>
      </c>
    </row>
    <row r="191">
      <c r="A191" s="43" t="s">
        <v>27</v>
      </c>
      <c r="B191" s="43" t="s">
        <v>426</v>
      </c>
      <c r="C191" s="88">
        <v>2021.0</v>
      </c>
      <c r="D191" s="89" t="s">
        <v>5</v>
      </c>
      <c r="E191" s="88">
        <v>24.0</v>
      </c>
      <c r="F191" s="43">
        <v>61.8</v>
      </c>
    </row>
    <row r="192">
      <c r="A192" s="43" t="s">
        <v>28</v>
      </c>
      <c r="B192" s="43" t="s">
        <v>425</v>
      </c>
      <c r="C192" s="88">
        <v>2021.0</v>
      </c>
      <c r="D192" s="89" t="s">
        <v>5</v>
      </c>
      <c r="E192" s="88">
        <v>24.0</v>
      </c>
      <c r="F192" s="43">
        <v>76.9</v>
      </c>
    </row>
    <row r="193">
      <c r="A193" s="43" t="s">
        <v>29</v>
      </c>
      <c r="B193" s="43" t="s">
        <v>427</v>
      </c>
      <c r="C193" s="88">
        <v>2021.0</v>
      </c>
      <c r="D193" s="89" t="s">
        <v>5</v>
      </c>
      <c r="E193" s="88">
        <v>24.0</v>
      </c>
      <c r="F193" s="43">
        <v>86.2</v>
      </c>
    </row>
    <row r="194">
      <c r="A194" s="43" t="s">
        <v>30</v>
      </c>
      <c r="B194" s="43" t="s">
        <v>428</v>
      </c>
      <c r="C194" s="88">
        <v>2021.0</v>
      </c>
      <c r="D194" s="89" t="s">
        <v>5</v>
      </c>
      <c r="E194" s="88">
        <v>24.0</v>
      </c>
      <c r="F194" s="43">
        <v>52.7</v>
      </c>
    </row>
    <row r="195">
      <c r="A195" s="43" t="s">
        <v>31</v>
      </c>
      <c r="B195" s="43" t="s">
        <v>429</v>
      </c>
      <c r="C195" s="88">
        <v>2021.0</v>
      </c>
      <c r="D195" s="89" t="s">
        <v>5</v>
      </c>
      <c r="E195" s="88">
        <v>24.0</v>
      </c>
      <c r="F195" s="43">
        <v>69.7</v>
      </c>
    </row>
    <row r="196">
      <c r="A196" s="43" t="s">
        <v>32</v>
      </c>
      <c r="B196" s="43" t="s">
        <v>430</v>
      </c>
      <c r="C196" s="88">
        <v>2021.0</v>
      </c>
      <c r="D196" s="89" t="s">
        <v>5</v>
      </c>
      <c r="E196" s="88">
        <v>24.0</v>
      </c>
      <c r="F196" s="43">
        <v>55.7</v>
      </c>
    </row>
    <row r="197">
      <c r="A197" s="43" t="s">
        <v>33</v>
      </c>
      <c r="B197" s="43" t="s">
        <v>431</v>
      </c>
      <c r="C197" s="88">
        <v>2021.0</v>
      </c>
      <c r="D197" s="89" t="s">
        <v>5</v>
      </c>
      <c r="E197" s="88">
        <v>24.0</v>
      </c>
      <c r="F197" s="43">
        <v>51.1</v>
      </c>
    </row>
    <row r="198">
      <c r="A198" s="43" t="s">
        <v>34</v>
      </c>
      <c r="B198" s="43" t="s">
        <v>432</v>
      </c>
      <c r="C198" s="88">
        <v>2021.0</v>
      </c>
      <c r="D198" s="89" t="s">
        <v>5</v>
      </c>
      <c r="E198" s="88">
        <v>24.0</v>
      </c>
      <c r="F198" s="43">
        <v>66.4</v>
      </c>
    </row>
    <row r="199">
      <c r="A199" s="43" t="s">
        <v>35</v>
      </c>
      <c r="B199" s="43" t="s">
        <v>433</v>
      </c>
      <c r="C199" s="88">
        <v>2021.0</v>
      </c>
      <c r="D199" s="89" t="s">
        <v>5</v>
      </c>
      <c r="E199" s="88">
        <v>24.0</v>
      </c>
      <c r="F199" s="43">
        <v>63.2</v>
      </c>
    </row>
    <row r="200">
      <c r="A200" s="40" t="s">
        <v>4</v>
      </c>
      <c r="B200" s="39" t="s">
        <v>401</v>
      </c>
      <c r="C200" s="39">
        <v>2022.0</v>
      </c>
      <c r="D200" s="88" t="s">
        <v>5</v>
      </c>
      <c r="E200" s="88">
        <v>24.0</v>
      </c>
      <c r="F200" s="43">
        <v>75.8</v>
      </c>
    </row>
    <row r="201">
      <c r="A201" s="40" t="s">
        <v>5</v>
      </c>
      <c r="B201" s="39" t="s">
        <v>402</v>
      </c>
      <c r="C201" s="39">
        <v>2022.0</v>
      </c>
      <c r="D201" s="88" t="s">
        <v>5</v>
      </c>
      <c r="E201" s="88">
        <v>24.0</v>
      </c>
      <c r="F201" s="43">
        <v>83.1</v>
      </c>
    </row>
    <row r="202">
      <c r="A202" s="40" t="s">
        <v>6</v>
      </c>
      <c r="B202" s="39" t="s">
        <v>403</v>
      </c>
      <c r="C202" s="39">
        <v>2022.0</v>
      </c>
      <c r="D202" s="88" t="s">
        <v>5</v>
      </c>
      <c r="E202" s="88">
        <v>24.0</v>
      </c>
      <c r="F202" s="43">
        <v>75.4</v>
      </c>
    </row>
    <row r="203">
      <c r="A203" s="40" t="s">
        <v>7</v>
      </c>
      <c r="B203" s="39" t="s">
        <v>404</v>
      </c>
      <c r="C203" s="39">
        <v>2022.0</v>
      </c>
      <c r="D203" s="88" t="s">
        <v>5</v>
      </c>
      <c r="E203" s="88">
        <v>24.0</v>
      </c>
      <c r="F203" s="43">
        <v>65.0</v>
      </c>
    </row>
    <row r="204">
      <c r="A204" s="40" t="s">
        <v>8</v>
      </c>
      <c r="B204" s="39" t="s">
        <v>408</v>
      </c>
      <c r="C204" s="39">
        <v>2022.0</v>
      </c>
      <c r="D204" s="88" t="s">
        <v>5</v>
      </c>
      <c r="E204" s="88">
        <v>24.0</v>
      </c>
      <c r="F204" s="43">
        <v>70.0</v>
      </c>
    </row>
    <row r="205">
      <c r="A205" s="40" t="s">
        <v>9</v>
      </c>
      <c r="B205" s="39" t="s">
        <v>409</v>
      </c>
      <c r="C205" s="39">
        <v>2022.0</v>
      </c>
      <c r="D205" s="88" t="s">
        <v>5</v>
      </c>
      <c r="E205" s="88">
        <v>24.0</v>
      </c>
      <c r="F205" s="43">
        <v>76.4</v>
      </c>
    </row>
    <row r="206">
      <c r="A206" s="40" t="s">
        <v>10</v>
      </c>
      <c r="B206" s="39" t="s">
        <v>407</v>
      </c>
      <c r="C206" s="39">
        <v>2022.0</v>
      </c>
      <c r="D206" s="88" t="s">
        <v>5</v>
      </c>
      <c r="E206" s="88">
        <v>24.0</v>
      </c>
      <c r="F206" s="43">
        <v>38.4</v>
      </c>
    </row>
    <row r="207">
      <c r="A207" s="40" t="s">
        <v>11</v>
      </c>
      <c r="B207" s="39" t="s">
        <v>406</v>
      </c>
      <c r="C207" s="39">
        <v>2022.0</v>
      </c>
      <c r="D207" s="88" t="s">
        <v>5</v>
      </c>
      <c r="E207" s="88">
        <v>24.0</v>
      </c>
      <c r="F207" s="43">
        <v>71.1</v>
      </c>
    </row>
    <row r="208">
      <c r="A208" s="40" t="s">
        <v>12</v>
      </c>
      <c r="B208" s="39" t="s">
        <v>405</v>
      </c>
      <c r="C208" s="39">
        <v>2022.0</v>
      </c>
      <c r="D208" s="88" t="s">
        <v>5</v>
      </c>
      <c r="E208" s="88">
        <v>24.0</v>
      </c>
      <c r="F208" s="43">
        <v>86.0</v>
      </c>
    </row>
    <row r="209">
      <c r="A209" s="39">
        <v>10.0</v>
      </c>
      <c r="B209" s="39" t="s">
        <v>410</v>
      </c>
      <c r="C209" s="39">
        <v>2022.0</v>
      </c>
      <c r="D209" s="88" t="s">
        <v>5</v>
      </c>
      <c r="E209" s="88">
        <v>24.0</v>
      </c>
      <c r="F209" s="43">
        <v>60.0</v>
      </c>
    </row>
    <row r="210">
      <c r="A210" s="39">
        <v>11.0</v>
      </c>
      <c r="B210" s="39" t="s">
        <v>412</v>
      </c>
      <c r="C210" s="39">
        <v>2022.0</v>
      </c>
      <c r="D210" s="88" t="s">
        <v>5</v>
      </c>
      <c r="E210" s="88">
        <v>24.0</v>
      </c>
      <c r="F210" s="43">
        <v>65.0</v>
      </c>
    </row>
    <row r="211">
      <c r="A211" s="39">
        <v>12.0</v>
      </c>
      <c r="B211" s="39" t="s">
        <v>411</v>
      </c>
      <c r="C211" s="39">
        <v>2022.0</v>
      </c>
      <c r="D211" s="88" t="s">
        <v>5</v>
      </c>
      <c r="E211" s="88">
        <v>24.0</v>
      </c>
      <c r="F211" s="43">
        <v>53.6</v>
      </c>
    </row>
    <row r="212">
      <c r="A212" s="39">
        <v>13.0</v>
      </c>
      <c r="B212" s="39" t="s">
        <v>413</v>
      </c>
      <c r="C212" s="39">
        <v>2022.0</v>
      </c>
      <c r="D212" s="88" t="s">
        <v>5</v>
      </c>
      <c r="E212" s="88">
        <v>24.0</v>
      </c>
      <c r="F212" s="43">
        <v>58.3</v>
      </c>
    </row>
    <row r="213">
      <c r="A213" s="39">
        <v>14.0</v>
      </c>
      <c r="B213" s="39" t="s">
        <v>414</v>
      </c>
      <c r="C213" s="39">
        <v>2022.0</v>
      </c>
      <c r="D213" s="88" t="s">
        <v>5</v>
      </c>
      <c r="E213" s="88">
        <v>24.0</v>
      </c>
      <c r="F213" s="43">
        <v>75.7</v>
      </c>
    </row>
    <row r="214">
      <c r="A214" s="39">
        <v>15.0</v>
      </c>
      <c r="B214" s="39" t="s">
        <v>415</v>
      </c>
      <c r="C214" s="39">
        <v>2022.0</v>
      </c>
      <c r="D214" s="88" t="s">
        <v>5</v>
      </c>
      <c r="E214" s="88">
        <v>24.0</v>
      </c>
      <c r="F214" s="43">
        <v>75.9</v>
      </c>
    </row>
    <row r="215">
      <c r="A215" s="39">
        <v>16.0</v>
      </c>
      <c r="B215" s="39" t="s">
        <v>416</v>
      </c>
      <c r="C215" s="39">
        <v>2022.0</v>
      </c>
      <c r="D215" s="88" t="s">
        <v>5</v>
      </c>
      <c r="E215" s="88">
        <v>24.0</v>
      </c>
      <c r="F215" s="43">
        <v>56.9</v>
      </c>
    </row>
    <row r="216">
      <c r="A216" s="39">
        <v>17.0</v>
      </c>
      <c r="B216" s="39" t="s">
        <v>417</v>
      </c>
      <c r="C216" s="39">
        <v>2022.0</v>
      </c>
      <c r="D216" s="88" t="s">
        <v>5</v>
      </c>
      <c r="E216" s="88">
        <v>24.0</v>
      </c>
      <c r="F216" s="43">
        <v>69.8</v>
      </c>
    </row>
    <row r="217">
      <c r="A217" s="39">
        <v>18.0</v>
      </c>
      <c r="B217" s="39" t="s">
        <v>419</v>
      </c>
      <c r="C217" s="39">
        <v>2022.0</v>
      </c>
      <c r="D217" s="88" t="s">
        <v>5</v>
      </c>
      <c r="E217" s="88">
        <v>24.0</v>
      </c>
      <c r="F217" s="43">
        <v>63.8</v>
      </c>
    </row>
    <row r="218">
      <c r="A218" s="39">
        <v>19.0</v>
      </c>
      <c r="B218" s="39" t="s">
        <v>420</v>
      </c>
      <c r="C218" s="39">
        <v>2022.0</v>
      </c>
      <c r="D218" s="88" t="s">
        <v>5</v>
      </c>
      <c r="E218" s="88">
        <v>24.0</v>
      </c>
      <c r="F218" s="43">
        <v>81.5</v>
      </c>
    </row>
    <row r="219">
      <c r="A219" s="39">
        <v>20.0</v>
      </c>
      <c r="B219" s="39" t="s">
        <v>421</v>
      </c>
      <c r="C219" s="39">
        <v>2022.0</v>
      </c>
      <c r="D219" s="88" t="s">
        <v>5</v>
      </c>
      <c r="E219" s="88">
        <v>24.0</v>
      </c>
      <c r="F219" s="43">
        <v>47.4</v>
      </c>
    </row>
    <row r="220">
      <c r="A220" s="39">
        <v>21.0</v>
      </c>
      <c r="B220" s="39" t="s">
        <v>422</v>
      </c>
      <c r="C220" s="39">
        <v>2022.0</v>
      </c>
      <c r="D220" s="88" t="s">
        <v>5</v>
      </c>
      <c r="E220" s="88">
        <v>24.0</v>
      </c>
      <c r="F220" s="43">
        <v>58.1</v>
      </c>
    </row>
    <row r="221">
      <c r="A221" s="39">
        <v>22.0</v>
      </c>
      <c r="B221" s="39" t="s">
        <v>423</v>
      </c>
      <c r="C221" s="39">
        <v>2022.0</v>
      </c>
      <c r="D221" s="88" t="s">
        <v>5</v>
      </c>
      <c r="E221" s="88">
        <v>24.0</v>
      </c>
      <c r="F221" s="43">
        <v>77.4</v>
      </c>
    </row>
    <row r="222">
      <c r="A222" s="39">
        <v>23.0</v>
      </c>
      <c r="B222" s="39" t="s">
        <v>424</v>
      </c>
      <c r="C222" s="39">
        <v>2022.0</v>
      </c>
      <c r="D222" s="88" t="s">
        <v>5</v>
      </c>
      <c r="E222" s="88">
        <v>24.0</v>
      </c>
      <c r="F222" s="43">
        <v>77.5</v>
      </c>
    </row>
    <row r="223">
      <c r="A223" s="39">
        <v>24.0</v>
      </c>
      <c r="B223" s="39" t="s">
        <v>426</v>
      </c>
      <c r="C223" s="39">
        <v>2022.0</v>
      </c>
      <c r="D223" s="88" t="s">
        <v>5</v>
      </c>
      <c r="E223" s="88">
        <v>24.0</v>
      </c>
      <c r="F223" s="43">
        <v>65.1</v>
      </c>
    </row>
    <row r="224">
      <c r="A224" s="39">
        <v>25.0</v>
      </c>
      <c r="B224" s="39" t="s">
        <v>425</v>
      </c>
      <c r="C224" s="39">
        <v>2022.0</v>
      </c>
      <c r="D224" s="88" t="s">
        <v>5</v>
      </c>
      <c r="E224" s="88">
        <v>24.0</v>
      </c>
      <c r="F224" s="43">
        <v>80.2</v>
      </c>
    </row>
    <row r="225">
      <c r="A225" s="39">
        <v>26.0</v>
      </c>
      <c r="B225" s="39" t="s">
        <v>427</v>
      </c>
      <c r="C225" s="39">
        <v>2022.0</v>
      </c>
      <c r="D225" s="88" t="s">
        <v>5</v>
      </c>
      <c r="E225" s="88">
        <v>24.0</v>
      </c>
      <c r="F225" s="43">
        <v>80.6</v>
      </c>
    </row>
    <row r="226">
      <c r="A226" s="39">
        <v>27.0</v>
      </c>
      <c r="B226" s="39" t="s">
        <v>428</v>
      </c>
      <c r="C226" s="39">
        <v>2022.0</v>
      </c>
      <c r="D226" s="88" t="s">
        <v>5</v>
      </c>
      <c r="E226" s="88">
        <v>24.0</v>
      </c>
      <c r="F226" s="43">
        <v>57.8</v>
      </c>
    </row>
    <row r="227">
      <c r="A227" s="39">
        <v>28.0</v>
      </c>
      <c r="B227" s="39" t="s">
        <v>429</v>
      </c>
      <c r="C227" s="39">
        <v>2022.0</v>
      </c>
      <c r="D227" s="88" t="s">
        <v>5</v>
      </c>
      <c r="E227" s="88">
        <v>24.0</v>
      </c>
      <c r="F227" s="43">
        <v>68.5</v>
      </c>
    </row>
    <row r="228">
      <c r="A228" s="39">
        <v>29.0</v>
      </c>
      <c r="B228" s="39" t="s">
        <v>430</v>
      </c>
      <c r="C228" s="39">
        <v>2022.0</v>
      </c>
      <c r="D228" s="88" t="s">
        <v>5</v>
      </c>
      <c r="E228" s="88">
        <v>24.0</v>
      </c>
      <c r="F228" s="43">
        <v>55.6</v>
      </c>
    </row>
    <row r="229">
      <c r="A229" s="39">
        <v>30.0</v>
      </c>
      <c r="B229" s="39" t="s">
        <v>431</v>
      </c>
      <c r="C229" s="39">
        <v>2022.0</v>
      </c>
      <c r="D229" s="88" t="s">
        <v>5</v>
      </c>
      <c r="E229" s="88">
        <v>24.0</v>
      </c>
      <c r="F229" s="43">
        <v>53.9</v>
      </c>
    </row>
    <row r="230">
      <c r="A230" s="39">
        <v>31.0</v>
      </c>
      <c r="B230" s="39" t="s">
        <v>432</v>
      </c>
      <c r="C230" s="39">
        <v>2022.0</v>
      </c>
      <c r="D230" s="88" t="s">
        <v>5</v>
      </c>
      <c r="E230" s="88">
        <v>24.0</v>
      </c>
      <c r="F230" s="43">
        <v>65.9</v>
      </c>
    </row>
    <row r="231">
      <c r="A231" s="39">
        <v>32.0</v>
      </c>
      <c r="B231" s="39" t="s">
        <v>433</v>
      </c>
      <c r="C231" s="39">
        <v>2022.0</v>
      </c>
      <c r="D231" s="88" t="s">
        <v>5</v>
      </c>
      <c r="E231" s="88">
        <v>24.0</v>
      </c>
      <c r="F231" s="43">
        <v>68.6</v>
      </c>
    </row>
    <row r="232">
      <c r="A232" s="40" t="s">
        <v>3</v>
      </c>
      <c r="B232" s="39" t="s">
        <v>418</v>
      </c>
      <c r="C232" s="39">
        <v>2022.0</v>
      </c>
      <c r="D232" s="88" t="s">
        <v>5</v>
      </c>
      <c r="E232" s="88">
        <v>24.0</v>
      </c>
      <c r="F232" s="43">
        <v>68.5</v>
      </c>
    </row>
    <row r="233">
      <c r="A233" s="40" t="s">
        <v>4</v>
      </c>
      <c r="B233" s="39" t="s">
        <v>401</v>
      </c>
      <c r="C233" s="39">
        <v>2023.0</v>
      </c>
      <c r="D233" s="88" t="s">
        <v>5</v>
      </c>
      <c r="E233" s="88">
        <v>24.0</v>
      </c>
      <c r="F233" s="41">
        <v>81.43</v>
      </c>
    </row>
    <row r="234">
      <c r="A234" s="40" t="s">
        <v>5</v>
      </c>
      <c r="B234" s="39" t="s">
        <v>402</v>
      </c>
      <c r="C234" s="39">
        <v>2023.0</v>
      </c>
      <c r="D234" s="88" t="s">
        <v>5</v>
      </c>
      <c r="E234" s="88">
        <v>24.0</v>
      </c>
      <c r="F234" s="41">
        <v>86.44</v>
      </c>
    </row>
    <row r="235">
      <c r="A235" s="40" t="s">
        <v>6</v>
      </c>
      <c r="B235" s="39" t="s">
        <v>403</v>
      </c>
      <c r="C235" s="39">
        <v>2023.0</v>
      </c>
      <c r="D235" s="88" t="s">
        <v>5</v>
      </c>
      <c r="E235" s="88">
        <v>24.0</v>
      </c>
      <c r="F235" s="41">
        <v>78.94</v>
      </c>
    </row>
    <row r="236">
      <c r="A236" s="40" t="s">
        <v>7</v>
      </c>
      <c r="B236" s="39" t="s">
        <v>404</v>
      </c>
      <c r="C236" s="39">
        <v>2023.0</v>
      </c>
      <c r="D236" s="88" t="s">
        <v>5</v>
      </c>
      <c r="E236" s="88">
        <v>24.0</v>
      </c>
      <c r="F236" s="41">
        <v>70.9</v>
      </c>
    </row>
    <row r="237">
      <c r="A237" s="40" t="s">
        <v>8</v>
      </c>
      <c r="B237" s="39" t="s">
        <v>408</v>
      </c>
      <c r="C237" s="39">
        <v>2023.0</v>
      </c>
      <c r="D237" s="88" t="s">
        <v>5</v>
      </c>
      <c r="E237" s="88">
        <v>24.0</v>
      </c>
      <c r="F237" s="41">
        <v>76.89</v>
      </c>
    </row>
    <row r="238">
      <c r="A238" s="40" t="s">
        <v>9</v>
      </c>
      <c r="B238" s="39" t="s">
        <v>409</v>
      </c>
      <c r="C238" s="39">
        <v>2023.0</v>
      </c>
      <c r="D238" s="88" t="s">
        <v>5</v>
      </c>
      <c r="E238" s="88">
        <v>24.0</v>
      </c>
      <c r="F238" s="41">
        <v>75.53</v>
      </c>
    </row>
    <row r="239">
      <c r="A239" s="40" t="s">
        <v>10</v>
      </c>
      <c r="B239" s="39" t="s">
        <v>407</v>
      </c>
      <c r="C239" s="39">
        <v>2023.0</v>
      </c>
      <c r="D239" s="88" t="s">
        <v>5</v>
      </c>
      <c r="E239" s="88">
        <v>24.0</v>
      </c>
      <c r="F239" s="41">
        <v>44.28</v>
      </c>
    </row>
    <row r="240">
      <c r="A240" s="40" t="s">
        <v>11</v>
      </c>
      <c r="B240" s="39" t="s">
        <v>406</v>
      </c>
      <c r="C240" s="39">
        <v>2023.0</v>
      </c>
      <c r="D240" s="88" t="s">
        <v>5</v>
      </c>
      <c r="E240" s="88">
        <v>24.0</v>
      </c>
      <c r="F240" s="41">
        <v>74.11</v>
      </c>
    </row>
    <row r="241">
      <c r="A241" s="40" t="s">
        <v>12</v>
      </c>
      <c r="B241" s="39" t="s">
        <v>405</v>
      </c>
      <c r="C241" s="39">
        <v>2023.0</v>
      </c>
      <c r="D241" s="88" t="s">
        <v>5</v>
      </c>
      <c r="E241" s="88">
        <v>24.0</v>
      </c>
      <c r="F241" s="41">
        <v>89.47</v>
      </c>
    </row>
    <row r="242">
      <c r="A242" s="39">
        <v>10.0</v>
      </c>
      <c r="B242" s="39" t="s">
        <v>410</v>
      </c>
      <c r="C242" s="39">
        <v>2023.0</v>
      </c>
      <c r="D242" s="88" t="s">
        <v>5</v>
      </c>
      <c r="E242" s="88">
        <v>24.0</v>
      </c>
      <c r="F242" s="41">
        <v>64.67</v>
      </c>
    </row>
    <row r="243">
      <c r="A243" s="39">
        <v>11.0</v>
      </c>
      <c r="B243" s="39" t="s">
        <v>412</v>
      </c>
      <c r="C243" s="39">
        <v>2023.0</v>
      </c>
      <c r="D243" s="88" t="s">
        <v>5</v>
      </c>
      <c r="E243" s="88">
        <v>24.0</v>
      </c>
      <c r="F243" s="41">
        <v>71.72</v>
      </c>
    </row>
    <row r="244">
      <c r="A244" s="39">
        <v>12.0</v>
      </c>
      <c r="B244" s="39" t="s">
        <v>411</v>
      </c>
      <c r="C244" s="39">
        <v>2023.0</v>
      </c>
      <c r="D244" s="88" t="s">
        <v>5</v>
      </c>
      <c r="E244" s="88">
        <v>24.0</v>
      </c>
      <c r="F244" s="41">
        <v>53.86</v>
      </c>
    </row>
    <row r="245">
      <c r="A245" s="39">
        <v>13.0</v>
      </c>
      <c r="B245" s="39" t="s">
        <v>413</v>
      </c>
      <c r="C245" s="39">
        <v>2023.0</v>
      </c>
      <c r="D245" s="88" t="s">
        <v>5</v>
      </c>
      <c r="E245" s="88">
        <v>24.0</v>
      </c>
      <c r="F245" s="41">
        <v>64.76</v>
      </c>
    </row>
    <row r="246">
      <c r="A246" s="39">
        <v>14.0</v>
      </c>
      <c r="B246" s="39" t="s">
        <v>414</v>
      </c>
      <c r="C246" s="39">
        <v>2023.0</v>
      </c>
      <c r="D246" s="88" t="s">
        <v>5</v>
      </c>
      <c r="E246" s="88">
        <v>24.0</v>
      </c>
      <c r="F246" s="41">
        <v>83.34</v>
      </c>
    </row>
    <row r="247">
      <c r="A247" s="39">
        <v>15.0</v>
      </c>
      <c r="B247" s="39" t="s">
        <v>415</v>
      </c>
      <c r="C247" s="39">
        <v>2023.0</v>
      </c>
      <c r="D247" s="88" t="s">
        <v>5</v>
      </c>
      <c r="E247" s="88">
        <v>24.0</v>
      </c>
      <c r="F247" s="41">
        <v>73.36</v>
      </c>
    </row>
    <row r="248">
      <c r="A248" s="39">
        <v>16.0</v>
      </c>
      <c r="B248" s="39" t="s">
        <v>416</v>
      </c>
      <c r="C248" s="39">
        <v>2023.0</v>
      </c>
      <c r="D248" s="88" t="s">
        <v>5</v>
      </c>
      <c r="E248" s="88">
        <v>24.0</v>
      </c>
      <c r="F248" s="41">
        <v>65.03</v>
      </c>
    </row>
    <row r="249">
      <c r="A249" s="39">
        <v>17.0</v>
      </c>
      <c r="B249" s="39" t="s">
        <v>417</v>
      </c>
      <c r="C249" s="39">
        <v>2023.0</v>
      </c>
      <c r="D249" s="88" t="s">
        <v>5</v>
      </c>
      <c r="E249" s="88">
        <v>24.0</v>
      </c>
      <c r="F249" s="41">
        <v>74.07</v>
      </c>
    </row>
    <row r="250">
      <c r="A250" s="39">
        <v>18.0</v>
      </c>
      <c r="B250" s="39" t="s">
        <v>419</v>
      </c>
      <c r="C250" s="39">
        <v>2023.0</v>
      </c>
      <c r="D250" s="88" t="s">
        <v>5</v>
      </c>
      <c r="E250" s="88">
        <v>24.0</v>
      </c>
      <c r="F250" s="41">
        <v>69.6</v>
      </c>
    </row>
    <row r="251">
      <c r="A251" s="39">
        <v>19.0</v>
      </c>
      <c r="B251" s="39" t="s">
        <v>420</v>
      </c>
      <c r="C251" s="39">
        <v>2023.0</v>
      </c>
      <c r="D251" s="88" t="s">
        <v>5</v>
      </c>
      <c r="E251" s="88">
        <v>24.0</v>
      </c>
      <c r="F251" s="41">
        <v>80.62</v>
      </c>
    </row>
    <row r="252">
      <c r="A252" s="39">
        <v>20.0</v>
      </c>
      <c r="B252" s="39" t="s">
        <v>421</v>
      </c>
      <c r="C252" s="39">
        <v>2023.0</v>
      </c>
      <c r="D252" s="88" t="s">
        <v>5</v>
      </c>
      <c r="E252" s="88">
        <v>24.0</v>
      </c>
      <c r="F252" s="41">
        <v>52.96</v>
      </c>
    </row>
    <row r="253">
      <c r="A253" s="39">
        <v>21.0</v>
      </c>
      <c r="B253" s="39" t="s">
        <v>422</v>
      </c>
      <c r="C253" s="39">
        <v>2023.0</v>
      </c>
      <c r="D253" s="88" t="s">
        <v>5</v>
      </c>
      <c r="E253" s="88">
        <v>24.0</v>
      </c>
      <c r="F253" s="41">
        <v>58.33</v>
      </c>
    </row>
    <row r="254">
      <c r="A254" s="39">
        <v>22.0</v>
      </c>
      <c r="B254" s="39" t="s">
        <v>423</v>
      </c>
      <c r="C254" s="39">
        <v>2023.0</v>
      </c>
      <c r="D254" s="88" t="s">
        <v>5</v>
      </c>
      <c r="E254" s="88">
        <v>24.0</v>
      </c>
      <c r="F254" s="41">
        <v>75.93</v>
      </c>
    </row>
    <row r="255">
      <c r="A255" s="39">
        <v>23.0</v>
      </c>
      <c r="B255" s="39" t="s">
        <v>424</v>
      </c>
      <c r="C255" s="39">
        <v>2023.0</v>
      </c>
      <c r="D255" s="88" t="s">
        <v>5</v>
      </c>
      <c r="E255" s="88">
        <v>24.0</v>
      </c>
      <c r="F255" s="41">
        <v>83.6</v>
      </c>
    </row>
    <row r="256">
      <c r="A256" s="39">
        <v>24.0</v>
      </c>
      <c r="B256" s="39" t="s">
        <v>426</v>
      </c>
      <c r="C256" s="39">
        <v>2023.0</v>
      </c>
      <c r="D256" s="88" t="s">
        <v>5</v>
      </c>
      <c r="E256" s="88">
        <v>24.0</v>
      </c>
      <c r="F256" s="41">
        <v>63.54</v>
      </c>
    </row>
    <row r="257">
      <c r="A257" s="39">
        <v>25.0</v>
      </c>
      <c r="B257" s="39" t="s">
        <v>425</v>
      </c>
      <c r="C257" s="39">
        <v>2023.0</v>
      </c>
      <c r="D257" s="88" t="s">
        <v>5</v>
      </c>
      <c r="E257" s="88">
        <v>24.0</v>
      </c>
      <c r="F257" s="41">
        <v>81.35</v>
      </c>
    </row>
    <row r="258">
      <c r="A258" s="39">
        <v>26.0</v>
      </c>
      <c r="B258" s="39" t="s">
        <v>427</v>
      </c>
      <c r="C258" s="39">
        <v>2023.0</v>
      </c>
      <c r="D258" s="88" t="s">
        <v>5</v>
      </c>
      <c r="E258" s="88">
        <v>24.0</v>
      </c>
      <c r="F258" s="41">
        <v>80.26</v>
      </c>
    </row>
    <row r="259">
      <c r="A259" s="39">
        <v>27.0</v>
      </c>
      <c r="B259" s="39" t="s">
        <v>428</v>
      </c>
      <c r="C259" s="39">
        <v>2023.0</v>
      </c>
      <c r="D259" s="88" t="s">
        <v>5</v>
      </c>
      <c r="E259" s="88">
        <v>24.0</v>
      </c>
      <c r="F259" s="41">
        <v>68.29</v>
      </c>
    </row>
    <row r="260">
      <c r="A260" s="39">
        <v>28.0</v>
      </c>
      <c r="B260" s="39" t="s">
        <v>429</v>
      </c>
      <c r="C260" s="39">
        <v>2023.0</v>
      </c>
      <c r="D260" s="88" t="s">
        <v>5</v>
      </c>
      <c r="E260" s="88">
        <v>24.0</v>
      </c>
      <c r="F260" s="41">
        <v>73.23</v>
      </c>
    </row>
    <row r="261">
      <c r="A261" s="39">
        <v>29.0</v>
      </c>
      <c r="B261" s="39" t="s">
        <v>430</v>
      </c>
      <c r="C261" s="39">
        <v>2023.0</v>
      </c>
      <c r="D261" s="88" t="s">
        <v>5</v>
      </c>
      <c r="E261" s="88">
        <v>24.0</v>
      </c>
      <c r="F261" s="41">
        <v>62.73</v>
      </c>
    </row>
    <row r="262">
      <c r="A262" s="39">
        <v>30.0</v>
      </c>
      <c r="B262" s="39" t="s">
        <v>431</v>
      </c>
      <c r="C262" s="39">
        <v>2023.0</v>
      </c>
      <c r="D262" s="88" t="s">
        <v>5</v>
      </c>
      <c r="E262" s="88">
        <v>24.0</v>
      </c>
      <c r="F262" s="41">
        <v>58.18</v>
      </c>
    </row>
    <row r="263">
      <c r="A263" s="39">
        <v>31.0</v>
      </c>
      <c r="B263" s="39" t="s">
        <v>432</v>
      </c>
      <c r="C263" s="39">
        <v>2023.0</v>
      </c>
      <c r="D263" s="88" t="s">
        <v>5</v>
      </c>
      <c r="E263" s="88">
        <v>24.0</v>
      </c>
      <c r="F263" s="41">
        <v>70.55</v>
      </c>
    </row>
    <row r="264">
      <c r="A264" s="39">
        <v>32.0</v>
      </c>
      <c r="B264" s="39" t="s">
        <v>433</v>
      </c>
      <c r="C264" s="39">
        <v>2023.0</v>
      </c>
      <c r="D264" s="88" t="s">
        <v>5</v>
      </c>
      <c r="E264" s="88">
        <v>24.0</v>
      </c>
      <c r="F264" s="41">
        <v>73.93</v>
      </c>
    </row>
    <row r="265">
      <c r="A265" s="40" t="s">
        <v>3</v>
      </c>
      <c r="B265" s="39" t="s">
        <v>418</v>
      </c>
      <c r="C265" s="39">
        <v>2023.0</v>
      </c>
      <c r="D265" s="88" t="s">
        <v>5</v>
      </c>
      <c r="E265" s="88">
        <v>24.0</v>
      </c>
      <c r="F265" s="41">
        <v>71.65</v>
      </c>
    </row>
  </sheetData>
  <autoFilter ref="$A$1:$F$265">
    <sortState ref="A1:F265">
      <sortCondition ref="C1:C265"/>
      <sortCondition ref="A1:A265"/>
    </sortState>
  </autoFil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2" t="s">
        <v>3</v>
      </c>
      <c r="B2" s="1" t="s">
        <v>418</v>
      </c>
      <c r="C2" s="1">
        <v>2010.0</v>
      </c>
      <c r="D2" s="91" t="s">
        <v>5</v>
      </c>
      <c r="E2" s="91" t="s">
        <v>28</v>
      </c>
      <c r="F2" s="1">
        <v>0.13723841737861237</v>
      </c>
    </row>
    <row r="3">
      <c r="A3" s="2" t="s">
        <v>4</v>
      </c>
      <c r="B3" s="1" t="s">
        <v>401</v>
      </c>
      <c r="C3" s="1">
        <v>2010.0</v>
      </c>
      <c r="D3" s="91" t="s">
        <v>5</v>
      </c>
      <c r="E3" s="91" t="s">
        <v>28</v>
      </c>
      <c r="F3" s="1">
        <v>0.0</v>
      </c>
    </row>
    <row r="4">
      <c r="A4" s="2" t="s">
        <v>5</v>
      </c>
      <c r="B4" s="1" t="s">
        <v>402</v>
      </c>
      <c r="C4" s="1">
        <v>2010.0</v>
      </c>
      <c r="D4" s="91" t="s">
        <v>5</v>
      </c>
      <c r="E4" s="91" t="s">
        <v>28</v>
      </c>
      <c r="F4" s="1">
        <v>0.06322339417320555</v>
      </c>
    </row>
    <row r="5">
      <c r="A5" s="2" t="s">
        <v>6</v>
      </c>
      <c r="B5" s="1" t="s">
        <v>403</v>
      </c>
      <c r="C5" s="1">
        <v>2010.0</v>
      </c>
      <c r="D5" s="91" t="s">
        <v>5</v>
      </c>
      <c r="E5" s="91" t="s">
        <v>28</v>
      </c>
      <c r="F5" s="1">
        <v>0.15882343598621412</v>
      </c>
    </row>
    <row r="6">
      <c r="A6" s="2" t="s">
        <v>7</v>
      </c>
      <c r="B6" s="1" t="s">
        <v>404</v>
      </c>
      <c r="C6" s="1">
        <v>2010.0</v>
      </c>
      <c r="D6" s="91" t="s">
        <v>5</v>
      </c>
      <c r="E6" s="91" t="s">
        <v>28</v>
      </c>
      <c r="F6" s="1">
        <v>0.0</v>
      </c>
    </row>
    <row r="7">
      <c r="A7" s="2" t="s">
        <v>8</v>
      </c>
      <c r="B7" s="1" t="s">
        <v>408</v>
      </c>
      <c r="C7" s="1">
        <v>2010.0</v>
      </c>
      <c r="D7" s="91" t="s">
        <v>5</v>
      </c>
      <c r="E7" s="91" t="s">
        <v>28</v>
      </c>
      <c r="F7" s="1">
        <v>0.25317893276399417</v>
      </c>
    </row>
    <row r="8">
      <c r="A8" s="2" t="s">
        <v>9</v>
      </c>
      <c r="B8" s="1" t="s">
        <v>409</v>
      </c>
      <c r="C8" s="1">
        <v>2010.0</v>
      </c>
      <c r="D8" s="91" t="s">
        <v>5</v>
      </c>
      <c r="E8" s="91" t="s">
        <v>28</v>
      </c>
      <c r="F8" s="1">
        <v>0.0</v>
      </c>
    </row>
    <row r="9">
      <c r="A9" s="2" t="s">
        <v>10</v>
      </c>
      <c r="B9" s="1" t="s">
        <v>407</v>
      </c>
      <c r="C9" s="1">
        <v>2010.0</v>
      </c>
      <c r="D9" s="91" t="s">
        <v>5</v>
      </c>
      <c r="E9" s="91" t="s">
        <v>28</v>
      </c>
      <c r="F9" s="1">
        <v>0.10375596596804317</v>
      </c>
    </row>
    <row r="10">
      <c r="A10" s="2" t="s">
        <v>11</v>
      </c>
      <c r="B10" s="1" t="s">
        <v>406</v>
      </c>
      <c r="C10" s="1">
        <v>2010.0</v>
      </c>
      <c r="D10" s="91" t="s">
        <v>5</v>
      </c>
      <c r="E10" s="91" t="s">
        <v>28</v>
      </c>
      <c r="F10" s="1">
        <v>0.6393101959224214</v>
      </c>
    </row>
    <row r="11">
      <c r="A11" s="2" t="s">
        <v>12</v>
      </c>
      <c r="B11" s="1" t="s">
        <v>405</v>
      </c>
      <c r="C11" s="1">
        <v>2010.0</v>
      </c>
      <c r="D11" s="91" t="s">
        <v>5</v>
      </c>
      <c r="E11" s="91" t="s">
        <v>28</v>
      </c>
      <c r="F11" s="1">
        <v>0.11186418077609579</v>
      </c>
    </row>
    <row r="12">
      <c r="A12" s="2" t="s">
        <v>13</v>
      </c>
      <c r="B12" s="1" t="s">
        <v>410</v>
      </c>
      <c r="C12" s="1">
        <v>2010.0</v>
      </c>
      <c r="D12" s="91" t="s">
        <v>5</v>
      </c>
      <c r="E12" s="91" t="s">
        <v>28</v>
      </c>
      <c r="F12" s="1">
        <v>0.24328399331212303</v>
      </c>
    </row>
    <row r="13">
      <c r="A13" s="2" t="s">
        <v>14</v>
      </c>
      <c r="B13" s="1" t="s">
        <v>412</v>
      </c>
      <c r="C13" s="1">
        <v>2010.0</v>
      </c>
      <c r="D13" s="91" t="s">
        <v>5</v>
      </c>
      <c r="E13" s="91" t="s">
        <v>28</v>
      </c>
      <c r="F13" s="1">
        <v>0.01816964121863057</v>
      </c>
    </row>
    <row r="14">
      <c r="A14" s="2" t="s">
        <v>15</v>
      </c>
      <c r="B14" s="1" t="s">
        <v>411</v>
      </c>
      <c r="C14" s="1">
        <v>2010.0</v>
      </c>
      <c r="D14" s="91" t="s">
        <v>5</v>
      </c>
      <c r="E14" s="91" t="s">
        <v>28</v>
      </c>
      <c r="F14" s="1">
        <v>0.2052530711723821</v>
      </c>
    </row>
    <row r="15">
      <c r="A15" s="2" t="s">
        <v>16</v>
      </c>
      <c r="B15" s="1" t="s">
        <v>413</v>
      </c>
      <c r="C15" s="1">
        <v>2010.0</v>
      </c>
      <c r="D15" s="91" t="s">
        <v>5</v>
      </c>
      <c r="E15" s="91" t="s">
        <v>28</v>
      </c>
      <c r="F15" s="1">
        <v>0.0</v>
      </c>
    </row>
    <row r="16">
      <c r="A16" s="2" t="s">
        <v>17</v>
      </c>
      <c r="B16" s="1" t="s">
        <v>414</v>
      </c>
      <c r="C16" s="1">
        <v>2010.0</v>
      </c>
      <c r="D16" s="91" t="s">
        <v>5</v>
      </c>
      <c r="E16" s="91" t="s">
        <v>28</v>
      </c>
      <c r="F16" s="1">
        <v>0.12147683436768608</v>
      </c>
    </row>
    <row r="17">
      <c r="A17" s="2" t="s">
        <v>18</v>
      </c>
      <c r="B17" s="1" t="s">
        <v>415</v>
      </c>
      <c r="C17" s="1">
        <v>2010.0</v>
      </c>
      <c r="D17" s="91" t="s">
        <v>5</v>
      </c>
      <c r="E17" s="91" t="s">
        <v>28</v>
      </c>
      <c r="F17" s="1">
        <v>0.01309887311049574</v>
      </c>
    </row>
    <row r="18">
      <c r="A18" s="2" t="s">
        <v>19</v>
      </c>
      <c r="B18" s="1" t="s">
        <v>416</v>
      </c>
      <c r="C18" s="1">
        <v>2010.0</v>
      </c>
      <c r="D18" s="91" t="s">
        <v>5</v>
      </c>
      <c r="E18" s="91" t="s">
        <v>28</v>
      </c>
      <c r="F18" s="1">
        <v>0.11444132833423093</v>
      </c>
    </row>
    <row r="19">
      <c r="A19" s="2" t="s">
        <v>20</v>
      </c>
      <c r="B19" s="1" t="s">
        <v>417</v>
      </c>
      <c r="C19" s="1">
        <v>2010.0</v>
      </c>
      <c r="D19" s="91" t="s">
        <v>5</v>
      </c>
      <c r="E19" s="91" t="s">
        <v>28</v>
      </c>
      <c r="F19" s="1">
        <v>0.504642995919681</v>
      </c>
    </row>
    <row r="20">
      <c r="A20" s="2" t="s">
        <v>21</v>
      </c>
      <c r="B20" s="1" t="s">
        <v>419</v>
      </c>
      <c r="C20" s="1">
        <v>2010.0</v>
      </c>
      <c r="D20" s="91" t="s">
        <v>5</v>
      </c>
      <c r="E20" s="91" t="s">
        <v>28</v>
      </c>
      <c r="F20" s="1">
        <v>0.0921557912081532</v>
      </c>
    </row>
    <row r="21">
      <c r="A21" s="2" t="s">
        <v>22</v>
      </c>
      <c r="B21" s="1" t="s">
        <v>420</v>
      </c>
      <c r="C21" s="1">
        <v>2010.0</v>
      </c>
      <c r="D21" s="91" t="s">
        <v>5</v>
      </c>
      <c r="E21" s="91" t="s">
        <v>28</v>
      </c>
      <c r="F21" s="1">
        <v>0.1284888469539363</v>
      </c>
    </row>
    <row r="22">
      <c r="A22" s="2" t="s">
        <v>23</v>
      </c>
      <c r="B22" s="1" t="s">
        <v>421</v>
      </c>
      <c r="C22" s="1">
        <v>2010.0</v>
      </c>
      <c r="D22" s="91" t="s">
        <v>5</v>
      </c>
      <c r="E22" s="91" t="s">
        <v>28</v>
      </c>
      <c r="F22" s="1">
        <v>0.2876838365097988</v>
      </c>
    </row>
    <row r="23">
      <c r="A23" s="2" t="s">
        <v>24</v>
      </c>
      <c r="B23" s="1" t="s">
        <v>422</v>
      </c>
      <c r="C23" s="1">
        <v>2010.0</v>
      </c>
      <c r="D23" s="91" t="s">
        <v>5</v>
      </c>
      <c r="E23" s="91" t="s">
        <v>28</v>
      </c>
      <c r="F23" s="1">
        <v>0.08579781847034844</v>
      </c>
    </row>
    <row r="24">
      <c r="A24" s="2" t="s">
        <v>25</v>
      </c>
      <c r="B24" s="1" t="s">
        <v>423</v>
      </c>
      <c r="C24" s="1">
        <v>2010.0</v>
      </c>
      <c r="D24" s="91" t="s">
        <v>5</v>
      </c>
      <c r="E24" s="91" t="s">
        <v>28</v>
      </c>
      <c r="F24" s="1">
        <v>0.10962580328307356</v>
      </c>
    </row>
    <row r="25">
      <c r="A25" s="2" t="s">
        <v>26</v>
      </c>
      <c r="B25" s="1" t="s">
        <v>424</v>
      </c>
      <c r="C25" s="1">
        <v>2010.0</v>
      </c>
      <c r="D25" s="91" t="s">
        <v>5</v>
      </c>
      <c r="E25" s="91" t="s">
        <v>28</v>
      </c>
      <c r="F25" s="1">
        <v>0.30330488586258014</v>
      </c>
    </row>
    <row r="26">
      <c r="A26" s="2" t="s">
        <v>27</v>
      </c>
      <c r="B26" s="1" t="s">
        <v>426</v>
      </c>
      <c r="C26" s="1">
        <v>2010.0</v>
      </c>
      <c r="D26" s="91" t="s">
        <v>5</v>
      </c>
      <c r="E26" s="91" t="s">
        <v>28</v>
      </c>
      <c r="F26" s="1">
        <v>0.03839427464576482</v>
      </c>
    </row>
    <row r="27">
      <c r="A27" s="2" t="s">
        <v>28</v>
      </c>
      <c r="B27" s="1" t="s">
        <v>425</v>
      </c>
      <c r="C27" s="1">
        <v>2010.0</v>
      </c>
      <c r="D27" s="91" t="s">
        <v>5</v>
      </c>
      <c r="E27" s="91" t="s">
        <v>28</v>
      </c>
      <c r="F27" s="1">
        <v>0.28721065321754913</v>
      </c>
    </row>
    <row r="28">
      <c r="A28" s="2" t="s">
        <v>29</v>
      </c>
      <c r="B28" s="1" t="s">
        <v>427</v>
      </c>
      <c r="C28" s="1">
        <v>2010.0</v>
      </c>
      <c r="D28" s="91" t="s">
        <v>5</v>
      </c>
      <c r="E28" s="91" t="s">
        <v>28</v>
      </c>
      <c r="F28" s="1">
        <v>0.0</v>
      </c>
    </row>
    <row r="29">
      <c r="A29" s="2" t="s">
        <v>30</v>
      </c>
      <c r="B29" s="1" t="s">
        <v>428</v>
      </c>
      <c r="C29" s="1">
        <v>2010.0</v>
      </c>
      <c r="D29" s="91" t="s">
        <v>5</v>
      </c>
      <c r="E29" s="91" t="s">
        <v>28</v>
      </c>
      <c r="F29" s="1">
        <v>0.3127011617741592</v>
      </c>
    </row>
    <row r="30">
      <c r="A30" s="2" t="s">
        <v>31</v>
      </c>
      <c r="B30" s="1" t="s">
        <v>429</v>
      </c>
      <c r="C30" s="1">
        <v>2010.0</v>
      </c>
      <c r="D30" s="91" t="s">
        <v>5</v>
      </c>
      <c r="E30" s="91" t="s">
        <v>28</v>
      </c>
      <c r="F30" s="1">
        <v>0.2736865024507106</v>
      </c>
    </row>
    <row r="31">
      <c r="A31" s="2" t="s">
        <v>32</v>
      </c>
      <c r="B31" s="1" t="s">
        <v>430</v>
      </c>
      <c r="C31" s="1">
        <v>2010.0</v>
      </c>
      <c r="D31" s="91" t="s">
        <v>5</v>
      </c>
      <c r="E31" s="91" t="s">
        <v>28</v>
      </c>
      <c r="F31" s="1">
        <v>0.08502374713257413</v>
      </c>
    </row>
    <row r="32">
      <c r="A32" s="2" t="s">
        <v>33</v>
      </c>
      <c r="B32" s="1" t="s">
        <v>431</v>
      </c>
      <c r="C32" s="1">
        <v>2010.0</v>
      </c>
      <c r="D32" s="91" t="s">
        <v>5</v>
      </c>
      <c r="E32" s="91" t="s">
        <v>28</v>
      </c>
      <c r="F32" s="1">
        <v>0.12999262681820686</v>
      </c>
    </row>
    <row r="33">
      <c r="A33" s="2" t="s">
        <v>34</v>
      </c>
      <c r="B33" s="1" t="s">
        <v>432</v>
      </c>
      <c r="C33" s="1">
        <v>2010.0</v>
      </c>
      <c r="D33" s="91" t="s">
        <v>5</v>
      </c>
      <c r="E33" s="91" t="s">
        <v>28</v>
      </c>
      <c r="F33" s="1">
        <v>0.1527088255011522</v>
      </c>
    </row>
    <row r="34">
      <c r="A34" s="2" t="s">
        <v>35</v>
      </c>
      <c r="B34" s="1" t="s">
        <v>433</v>
      </c>
      <c r="C34" s="1">
        <v>2010.0</v>
      </c>
      <c r="D34" s="91" t="s">
        <v>5</v>
      </c>
      <c r="E34" s="91" t="s">
        <v>28</v>
      </c>
      <c r="F34" s="1">
        <v>0.20029817721982124</v>
      </c>
    </row>
    <row r="35">
      <c r="A35" s="2" t="s">
        <v>3</v>
      </c>
      <c r="B35" s="1" t="s">
        <v>418</v>
      </c>
      <c r="C35" s="1">
        <v>2011.0</v>
      </c>
      <c r="D35" s="91" t="s">
        <v>5</v>
      </c>
      <c r="E35" s="91" t="s">
        <v>28</v>
      </c>
      <c r="F35" s="1">
        <v>0.14840452650566824</v>
      </c>
    </row>
    <row r="36">
      <c r="A36" s="2" t="s">
        <v>4</v>
      </c>
      <c r="B36" s="1" t="s">
        <v>401</v>
      </c>
      <c r="C36" s="1">
        <v>2011.0</v>
      </c>
      <c r="D36" s="91" t="s">
        <v>5</v>
      </c>
      <c r="E36" s="91" t="s">
        <v>28</v>
      </c>
      <c r="F36" s="1">
        <v>0.08268884271176406</v>
      </c>
    </row>
    <row r="37">
      <c r="A37" s="2" t="s">
        <v>5</v>
      </c>
      <c r="B37" s="1" t="s">
        <v>402</v>
      </c>
      <c r="C37" s="1">
        <v>2011.0</v>
      </c>
      <c r="D37" s="91" t="s">
        <v>5</v>
      </c>
      <c r="E37" s="91" t="s">
        <v>28</v>
      </c>
      <c r="F37" s="1">
        <v>0.031212739791873452</v>
      </c>
    </row>
    <row r="38">
      <c r="A38" s="2" t="s">
        <v>6</v>
      </c>
      <c r="B38" s="1" t="s">
        <v>403</v>
      </c>
      <c r="C38" s="1">
        <v>2011.0</v>
      </c>
      <c r="D38" s="91" t="s">
        <v>5</v>
      </c>
      <c r="E38" s="91" t="s">
        <v>28</v>
      </c>
      <c r="F38" s="1">
        <v>0.0</v>
      </c>
    </row>
    <row r="39">
      <c r="A39" s="2" t="s">
        <v>7</v>
      </c>
      <c r="B39" s="1" t="s">
        <v>404</v>
      </c>
      <c r="C39" s="1">
        <v>2011.0</v>
      </c>
      <c r="D39" s="91" t="s">
        <v>5</v>
      </c>
      <c r="E39" s="91" t="s">
        <v>28</v>
      </c>
      <c r="F39" s="1">
        <v>0.0</v>
      </c>
    </row>
    <row r="40">
      <c r="A40" s="2" t="s">
        <v>8</v>
      </c>
      <c r="B40" s="1" t="s">
        <v>408</v>
      </c>
      <c r="C40" s="1">
        <v>2011.0</v>
      </c>
      <c r="D40" s="91" t="s">
        <v>5</v>
      </c>
      <c r="E40" s="91" t="s">
        <v>28</v>
      </c>
      <c r="F40" s="1">
        <v>0.5343216145916821</v>
      </c>
    </row>
    <row r="41">
      <c r="A41" s="2" t="s">
        <v>9</v>
      </c>
      <c r="B41" s="1" t="s">
        <v>409</v>
      </c>
      <c r="C41" s="1">
        <v>2011.0</v>
      </c>
      <c r="D41" s="91" t="s">
        <v>5</v>
      </c>
      <c r="E41" s="91" t="s">
        <v>28</v>
      </c>
      <c r="F41" s="1">
        <v>0.45384680552361817</v>
      </c>
    </row>
    <row r="42">
      <c r="A42" s="2" t="s">
        <v>10</v>
      </c>
      <c r="B42" s="1" t="s">
        <v>407</v>
      </c>
      <c r="C42" s="1">
        <v>2011.0</v>
      </c>
      <c r="D42" s="91" t="s">
        <v>5</v>
      </c>
      <c r="E42" s="91" t="s">
        <v>28</v>
      </c>
      <c r="F42" s="1">
        <v>0.16337513422288372</v>
      </c>
    </row>
    <row r="43">
      <c r="A43" s="2" t="s">
        <v>11</v>
      </c>
      <c r="B43" s="1" t="s">
        <v>406</v>
      </c>
      <c r="C43" s="1">
        <v>2011.0</v>
      </c>
      <c r="D43" s="91" t="s">
        <v>5</v>
      </c>
      <c r="E43" s="91" t="s">
        <v>28</v>
      </c>
      <c r="F43" s="1">
        <v>0.430730001206044</v>
      </c>
    </row>
    <row r="44">
      <c r="A44" s="2" t="s">
        <v>12</v>
      </c>
      <c r="B44" s="1" t="s">
        <v>405</v>
      </c>
      <c r="C44" s="1">
        <v>2011.0</v>
      </c>
      <c r="D44" s="91" t="s">
        <v>5</v>
      </c>
      <c r="E44" s="91" t="s">
        <v>28</v>
      </c>
      <c r="F44" s="1">
        <v>0.23270706690361417</v>
      </c>
    </row>
    <row r="45">
      <c r="A45" s="2" t="s">
        <v>13</v>
      </c>
      <c r="B45" s="1" t="s">
        <v>410</v>
      </c>
      <c r="C45" s="1">
        <v>2011.0</v>
      </c>
      <c r="D45" s="91" t="s">
        <v>5</v>
      </c>
      <c r="E45" s="91" t="s">
        <v>28</v>
      </c>
      <c r="F45" s="1">
        <v>0.23967437838952</v>
      </c>
    </row>
    <row r="46">
      <c r="A46" s="2" t="s">
        <v>14</v>
      </c>
      <c r="B46" s="1" t="s">
        <v>412</v>
      </c>
      <c r="C46" s="1">
        <v>2011.0</v>
      </c>
      <c r="D46" s="91" t="s">
        <v>5</v>
      </c>
      <c r="E46" s="91" t="s">
        <v>28</v>
      </c>
      <c r="F46" s="1">
        <v>0.035828951154032604</v>
      </c>
    </row>
    <row r="47">
      <c r="A47" s="2" t="s">
        <v>15</v>
      </c>
      <c r="B47" s="1" t="s">
        <v>411</v>
      </c>
      <c r="C47" s="1">
        <v>2011.0</v>
      </c>
      <c r="D47" s="91" t="s">
        <v>5</v>
      </c>
      <c r="E47" s="91" t="s">
        <v>28</v>
      </c>
      <c r="F47" s="1">
        <v>0.20294366892581625</v>
      </c>
    </row>
    <row r="48">
      <c r="A48" s="2" t="s">
        <v>16</v>
      </c>
      <c r="B48" s="1" t="s">
        <v>413</v>
      </c>
      <c r="C48" s="1">
        <v>2011.0</v>
      </c>
      <c r="D48" s="91" t="s">
        <v>5</v>
      </c>
      <c r="E48" s="91" t="s">
        <v>28</v>
      </c>
      <c r="F48" s="1">
        <v>0.1845462450744607</v>
      </c>
    </row>
    <row r="49">
      <c r="A49" s="2" t="s">
        <v>17</v>
      </c>
      <c r="B49" s="1" t="s">
        <v>414</v>
      </c>
      <c r="C49" s="1">
        <v>2011.0</v>
      </c>
      <c r="D49" s="91" t="s">
        <v>5</v>
      </c>
      <c r="E49" s="91" t="s">
        <v>28</v>
      </c>
      <c r="F49" s="1">
        <v>0.026614194121536646</v>
      </c>
    </row>
    <row r="50">
      <c r="A50" s="2" t="s">
        <v>18</v>
      </c>
      <c r="B50" s="1" t="s">
        <v>415</v>
      </c>
      <c r="C50" s="1">
        <v>2011.0</v>
      </c>
      <c r="D50" s="91" t="s">
        <v>5</v>
      </c>
      <c r="E50" s="91" t="s">
        <v>28</v>
      </c>
      <c r="F50" s="1">
        <v>0.006456895476873692</v>
      </c>
    </row>
    <row r="51">
      <c r="A51" s="2" t="s">
        <v>19</v>
      </c>
      <c r="B51" s="1" t="s">
        <v>416</v>
      </c>
      <c r="C51" s="1">
        <v>2011.0</v>
      </c>
      <c r="D51" s="91" t="s">
        <v>5</v>
      </c>
      <c r="E51" s="91" t="s">
        <v>28</v>
      </c>
      <c r="F51" s="1">
        <v>0.045179892779078454</v>
      </c>
    </row>
    <row r="52">
      <c r="A52" s="2" t="s">
        <v>20</v>
      </c>
      <c r="B52" s="1" t="s">
        <v>417</v>
      </c>
      <c r="C52" s="1">
        <v>2011.0</v>
      </c>
      <c r="D52" s="91" t="s">
        <v>5</v>
      </c>
      <c r="E52" s="91" t="s">
        <v>28</v>
      </c>
      <c r="F52" s="1">
        <v>0.27614682395253365</v>
      </c>
    </row>
    <row r="53">
      <c r="A53" s="2" t="s">
        <v>21</v>
      </c>
      <c r="B53" s="1" t="s">
        <v>419</v>
      </c>
      <c r="C53" s="1">
        <v>2011.0</v>
      </c>
      <c r="D53" s="91" t="s">
        <v>5</v>
      </c>
      <c r="E53" s="91" t="s">
        <v>28</v>
      </c>
      <c r="F53" s="1">
        <v>0.0</v>
      </c>
    </row>
    <row r="54">
      <c r="A54" s="2" t="s">
        <v>22</v>
      </c>
      <c r="B54" s="1" t="s">
        <v>420</v>
      </c>
      <c r="C54" s="1">
        <v>2011.0</v>
      </c>
      <c r="D54" s="91" t="s">
        <v>5</v>
      </c>
      <c r="E54" s="91" t="s">
        <v>28</v>
      </c>
      <c r="F54" s="1">
        <v>0.12616948599392536</v>
      </c>
    </row>
    <row r="55">
      <c r="A55" s="2" t="s">
        <v>23</v>
      </c>
      <c r="B55" s="1" t="s">
        <v>421</v>
      </c>
      <c r="C55" s="1">
        <v>2011.0</v>
      </c>
      <c r="D55" s="91" t="s">
        <v>5</v>
      </c>
      <c r="E55" s="91" t="s">
        <v>28</v>
      </c>
      <c r="F55" s="1">
        <v>0.2842834905980989</v>
      </c>
    </row>
    <row r="56">
      <c r="A56" s="2" t="s">
        <v>24</v>
      </c>
      <c r="B56" s="1" t="s">
        <v>422</v>
      </c>
      <c r="C56" s="1">
        <v>2011.0</v>
      </c>
      <c r="D56" s="91" t="s">
        <v>5</v>
      </c>
      <c r="E56" s="91" t="s">
        <v>28</v>
      </c>
      <c r="F56" s="1">
        <v>0.08459708691623145</v>
      </c>
    </row>
    <row r="57">
      <c r="A57" s="2" t="s">
        <v>25</v>
      </c>
      <c r="B57" s="1" t="s">
        <v>423</v>
      </c>
      <c r="C57" s="1">
        <v>2011.0</v>
      </c>
      <c r="D57" s="91" t="s">
        <v>5</v>
      </c>
      <c r="E57" s="91" t="s">
        <v>28</v>
      </c>
      <c r="F57" s="1">
        <v>0.10751376041741142</v>
      </c>
    </row>
    <row r="58">
      <c r="A58" s="2" t="s">
        <v>26</v>
      </c>
      <c r="B58" s="1" t="s">
        <v>424</v>
      </c>
      <c r="C58" s="1">
        <v>2011.0</v>
      </c>
      <c r="D58" s="91" t="s">
        <v>5</v>
      </c>
      <c r="E58" s="91" t="s">
        <v>28</v>
      </c>
      <c r="F58" s="1">
        <v>0.14848460326027643</v>
      </c>
    </row>
    <row r="59">
      <c r="A59" s="2" t="s">
        <v>27</v>
      </c>
      <c r="B59" s="1" t="s">
        <v>426</v>
      </c>
      <c r="C59" s="1">
        <v>2011.0</v>
      </c>
      <c r="D59" s="91" t="s">
        <v>5</v>
      </c>
      <c r="E59" s="91" t="s">
        <v>28</v>
      </c>
      <c r="F59" s="1">
        <v>0.0379140163189509</v>
      </c>
    </row>
    <row r="60">
      <c r="A60" s="2" t="s">
        <v>28</v>
      </c>
      <c r="B60" s="1" t="s">
        <v>425</v>
      </c>
      <c r="C60" s="1">
        <v>2011.0</v>
      </c>
      <c r="D60" s="91" t="s">
        <v>5</v>
      </c>
      <c r="E60" s="91" t="s">
        <v>28</v>
      </c>
      <c r="F60" s="1">
        <v>0.2828977356511616</v>
      </c>
    </row>
    <row r="61">
      <c r="A61" s="2" t="s">
        <v>29</v>
      </c>
      <c r="B61" s="1" t="s">
        <v>427</v>
      </c>
      <c r="C61" s="1">
        <v>2011.0</v>
      </c>
      <c r="D61" s="91" t="s">
        <v>5</v>
      </c>
      <c r="E61" s="91" t="s">
        <v>28</v>
      </c>
      <c r="F61" s="1">
        <v>0.18466845548843883</v>
      </c>
    </row>
    <row r="62">
      <c r="A62" s="2" t="s">
        <v>30</v>
      </c>
      <c r="B62" s="1" t="s">
        <v>428</v>
      </c>
      <c r="C62" s="1">
        <v>2011.0</v>
      </c>
      <c r="D62" s="91" t="s">
        <v>5</v>
      </c>
      <c r="E62" s="91" t="s">
        <v>28</v>
      </c>
      <c r="F62" s="1">
        <v>0.0</v>
      </c>
    </row>
    <row r="63">
      <c r="A63" s="2" t="s">
        <v>31</v>
      </c>
      <c r="B63" s="1" t="s">
        <v>429</v>
      </c>
      <c r="C63" s="1">
        <v>2011.0</v>
      </c>
      <c r="D63" s="91" t="s">
        <v>5</v>
      </c>
      <c r="E63" s="91" t="s">
        <v>28</v>
      </c>
      <c r="F63" s="1">
        <v>0.24009070626882836</v>
      </c>
    </row>
    <row r="64">
      <c r="A64" s="2" t="s">
        <v>32</v>
      </c>
      <c r="B64" s="1" t="s">
        <v>430</v>
      </c>
      <c r="C64" s="1">
        <v>2011.0</v>
      </c>
      <c r="D64" s="91" t="s">
        <v>5</v>
      </c>
      <c r="E64" s="91" t="s">
        <v>28</v>
      </c>
      <c r="F64" s="1">
        <v>0.0</v>
      </c>
    </row>
    <row r="65">
      <c r="A65" s="2" t="s">
        <v>33</v>
      </c>
      <c r="B65" s="1" t="s">
        <v>431</v>
      </c>
      <c r="C65" s="1">
        <v>2011.0</v>
      </c>
      <c r="D65" s="91" t="s">
        <v>5</v>
      </c>
      <c r="E65" s="91" t="s">
        <v>28</v>
      </c>
      <c r="F65" s="1">
        <v>0.37167498278760336</v>
      </c>
    </row>
    <row r="66">
      <c r="A66" s="2" t="s">
        <v>34</v>
      </c>
      <c r="B66" s="1" t="s">
        <v>432</v>
      </c>
      <c r="C66" s="1">
        <v>2011.0</v>
      </c>
      <c r="D66" s="91" t="s">
        <v>5</v>
      </c>
      <c r="E66" s="91" t="s">
        <v>28</v>
      </c>
      <c r="F66" s="1">
        <v>0.0</v>
      </c>
    </row>
    <row r="67">
      <c r="A67" s="2" t="s">
        <v>35</v>
      </c>
      <c r="B67" s="1" t="s">
        <v>433</v>
      </c>
      <c r="C67" s="1">
        <v>2011.0</v>
      </c>
      <c r="D67" s="91" t="s">
        <v>5</v>
      </c>
      <c r="E67" s="91" t="s">
        <v>28</v>
      </c>
      <c r="F67" s="1">
        <v>0.06586179166466337</v>
      </c>
    </row>
    <row r="68">
      <c r="A68" s="2" t="s">
        <v>3</v>
      </c>
      <c r="B68" s="1" t="s">
        <v>418</v>
      </c>
      <c r="C68" s="1">
        <v>2012.0</v>
      </c>
      <c r="D68" s="91" t="s">
        <v>5</v>
      </c>
      <c r="E68" s="91" t="s">
        <v>28</v>
      </c>
      <c r="F68" s="1">
        <v>0.17731150551808036</v>
      </c>
    </row>
    <row r="69">
      <c r="A69" s="2" t="s">
        <v>4</v>
      </c>
      <c r="B69" s="1" t="s">
        <v>401</v>
      </c>
      <c r="C69" s="1">
        <v>2012.0</v>
      </c>
      <c r="D69" s="91" t="s">
        <v>5</v>
      </c>
      <c r="E69" s="91" t="s">
        <v>28</v>
      </c>
      <c r="F69" s="1">
        <v>0.0</v>
      </c>
    </row>
    <row r="70">
      <c r="A70" s="2" t="s">
        <v>5</v>
      </c>
      <c r="B70" s="1" t="s">
        <v>402</v>
      </c>
      <c r="C70" s="1">
        <v>2012.0</v>
      </c>
      <c r="D70" s="91" t="s">
        <v>5</v>
      </c>
      <c r="E70" s="91" t="s">
        <v>28</v>
      </c>
      <c r="F70" s="1">
        <v>0.5244826980870881</v>
      </c>
    </row>
    <row r="71">
      <c r="A71" s="2" t="s">
        <v>6</v>
      </c>
      <c r="B71" s="1" t="s">
        <v>403</v>
      </c>
      <c r="C71" s="1">
        <v>2012.0</v>
      </c>
      <c r="D71" s="91" t="s">
        <v>5</v>
      </c>
      <c r="E71" s="91" t="s">
        <v>28</v>
      </c>
      <c r="F71" s="1">
        <v>0.0</v>
      </c>
    </row>
    <row r="72">
      <c r="A72" s="2" t="s">
        <v>7</v>
      </c>
      <c r="B72" s="1" t="s">
        <v>404</v>
      </c>
      <c r="C72" s="1">
        <v>2012.0</v>
      </c>
      <c r="D72" s="91" t="s">
        <v>5</v>
      </c>
      <c r="E72" s="91" t="s">
        <v>28</v>
      </c>
      <c r="F72" s="1">
        <v>0.34938037390687615</v>
      </c>
    </row>
    <row r="73">
      <c r="A73" s="2" t="s">
        <v>8</v>
      </c>
      <c r="B73" s="1" t="s">
        <v>408</v>
      </c>
      <c r="C73" s="1">
        <v>2012.0</v>
      </c>
      <c r="D73" s="91" t="s">
        <v>5</v>
      </c>
      <c r="E73" s="91" t="s">
        <v>28</v>
      </c>
      <c r="F73" s="1">
        <v>0.315433421292527</v>
      </c>
    </row>
    <row r="74">
      <c r="A74" s="2" t="s">
        <v>9</v>
      </c>
      <c r="B74" s="1" t="s">
        <v>409</v>
      </c>
      <c r="C74" s="1">
        <v>2012.0</v>
      </c>
      <c r="D74" s="91" t="s">
        <v>5</v>
      </c>
      <c r="E74" s="91" t="s">
        <v>28</v>
      </c>
      <c r="F74" s="1">
        <v>0.4443641297424762</v>
      </c>
    </row>
    <row r="75">
      <c r="A75" s="2" t="s">
        <v>10</v>
      </c>
      <c r="B75" s="1" t="s">
        <v>407</v>
      </c>
      <c r="C75" s="1">
        <v>2012.0</v>
      </c>
      <c r="D75" s="91" t="s">
        <v>5</v>
      </c>
      <c r="E75" s="91" t="s">
        <v>28</v>
      </c>
      <c r="F75" s="1">
        <v>0.06008340778668948</v>
      </c>
    </row>
    <row r="76">
      <c r="A76" s="2" t="s">
        <v>11</v>
      </c>
      <c r="B76" s="1" t="s">
        <v>406</v>
      </c>
      <c r="C76" s="1">
        <v>2012.0</v>
      </c>
      <c r="D76" s="91" t="s">
        <v>5</v>
      </c>
      <c r="E76" s="91" t="s">
        <v>28</v>
      </c>
      <c r="F76" s="1">
        <v>0.22749660461317614</v>
      </c>
    </row>
    <row r="77">
      <c r="A77" s="2" t="s">
        <v>12</v>
      </c>
      <c r="B77" s="1" t="s">
        <v>405</v>
      </c>
      <c r="C77" s="1">
        <v>2012.0</v>
      </c>
      <c r="D77" s="91" t="s">
        <v>5</v>
      </c>
      <c r="E77" s="91" t="s">
        <v>28</v>
      </c>
      <c r="F77" s="1">
        <v>0.30957588987589546</v>
      </c>
    </row>
    <row r="78">
      <c r="A78" s="2" t="s">
        <v>13</v>
      </c>
      <c r="B78" s="1" t="s">
        <v>410</v>
      </c>
      <c r="C78" s="1">
        <v>2012.0</v>
      </c>
      <c r="D78" s="91" t="s">
        <v>5</v>
      </c>
      <c r="E78" s="91" t="s">
        <v>28</v>
      </c>
      <c r="F78" s="1">
        <v>0.23587089135020164</v>
      </c>
    </row>
    <row r="79">
      <c r="A79" s="2" t="s">
        <v>14</v>
      </c>
      <c r="B79" s="1" t="s">
        <v>412</v>
      </c>
      <c r="C79" s="1">
        <v>2012.0</v>
      </c>
      <c r="D79" s="91" t="s">
        <v>5</v>
      </c>
      <c r="E79" s="91" t="s">
        <v>28</v>
      </c>
      <c r="F79" s="1">
        <v>0.05295469549284935</v>
      </c>
    </row>
    <row r="80">
      <c r="A80" s="2" t="s">
        <v>15</v>
      </c>
      <c r="B80" s="1" t="s">
        <v>411</v>
      </c>
      <c r="C80" s="1">
        <v>2012.0</v>
      </c>
      <c r="D80" s="91" t="s">
        <v>5</v>
      </c>
      <c r="E80" s="91" t="s">
        <v>28</v>
      </c>
      <c r="F80" s="1">
        <v>0.08616705666833926</v>
      </c>
    </row>
    <row r="81">
      <c r="A81" s="2" t="s">
        <v>16</v>
      </c>
      <c r="B81" s="1" t="s">
        <v>413</v>
      </c>
      <c r="C81" s="1">
        <v>2012.0</v>
      </c>
      <c r="D81" s="91" t="s">
        <v>5</v>
      </c>
      <c r="E81" s="91" t="s">
        <v>28</v>
      </c>
      <c r="F81" s="1">
        <v>0.07262148303235359</v>
      </c>
    </row>
    <row r="82">
      <c r="A82" s="2" t="s">
        <v>17</v>
      </c>
      <c r="B82" s="1" t="s">
        <v>414</v>
      </c>
      <c r="C82" s="1">
        <v>2012.0</v>
      </c>
      <c r="D82" s="91" t="s">
        <v>5</v>
      </c>
      <c r="E82" s="91" t="s">
        <v>28</v>
      </c>
      <c r="F82" s="1">
        <v>0.013118375630255958</v>
      </c>
    </row>
    <row r="83">
      <c r="A83" s="2" t="s">
        <v>18</v>
      </c>
      <c r="B83" s="1" t="s">
        <v>415</v>
      </c>
      <c r="C83" s="1">
        <v>2012.0</v>
      </c>
      <c r="D83" s="91" t="s">
        <v>5</v>
      </c>
      <c r="E83" s="91" t="s">
        <v>28</v>
      </c>
      <c r="F83" s="1">
        <v>0.025454922418805637</v>
      </c>
    </row>
    <row r="84">
      <c r="A84" s="2" t="s">
        <v>19</v>
      </c>
      <c r="B84" s="1" t="s">
        <v>416</v>
      </c>
      <c r="C84" s="1">
        <v>2012.0</v>
      </c>
      <c r="D84" s="91" t="s">
        <v>5</v>
      </c>
      <c r="E84" s="91" t="s">
        <v>28</v>
      </c>
      <c r="F84" s="1">
        <v>0.11158539864887936</v>
      </c>
    </row>
    <row r="85">
      <c r="A85" s="2" t="s">
        <v>20</v>
      </c>
      <c r="B85" s="1" t="s">
        <v>417</v>
      </c>
      <c r="C85" s="1">
        <v>2012.0</v>
      </c>
      <c r="D85" s="91" t="s">
        <v>5</v>
      </c>
      <c r="E85" s="91" t="s">
        <v>28</v>
      </c>
      <c r="F85" s="1">
        <v>0.48941291114762975</v>
      </c>
    </row>
    <row r="86">
      <c r="A86" s="2" t="s">
        <v>21</v>
      </c>
      <c r="B86" s="1" t="s">
        <v>419</v>
      </c>
      <c r="C86" s="1">
        <v>2012.0</v>
      </c>
      <c r="D86" s="91" t="s">
        <v>5</v>
      </c>
      <c r="E86" s="91" t="s">
        <v>28</v>
      </c>
      <c r="F86" s="1">
        <v>0.26660434049639953</v>
      </c>
    </row>
    <row r="87">
      <c r="A87" s="2" t="s">
        <v>22</v>
      </c>
      <c r="B87" s="1" t="s">
        <v>420</v>
      </c>
      <c r="C87" s="1">
        <v>2012.0</v>
      </c>
      <c r="D87" s="91" t="s">
        <v>5</v>
      </c>
      <c r="E87" s="91" t="s">
        <v>28</v>
      </c>
      <c r="F87" s="1">
        <v>0.1234691370371605</v>
      </c>
    </row>
    <row r="88">
      <c r="A88" s="2" t="s">
        <v>23</v>
      </c>
      <c r="B88" s="1" t="s">
        <v>421</v>
      </c>
      <c r="C88" s="1">
        <v>2012.0</v>
      </c>
      <c r="D88" s="91" t="s">
        <v>5</v>
      </c>
      <c r="E88" s="91" t="s">
        <v>28</v>
      </c>
      <c r="F88" s="1">
        <v>0.5886215864426629</v>
      </c>
    </row>
    <row r="89">
      <c r="A89" s="2" t="s">
        <v>24</v>
      </c>
      <c r="B89" s="1" t="s">
        <v>422</v>
      </c>
      <c r="C89" s="1">
        <v>2012.0</v>
      </c>
      <c r="D89" s="91" t="s">
        <v>5</v>
      </c>
      <c r="E89" s="91" t="s">
        <v>28</v>
      </c>
      <c r="F89" s="1">
        <v>0.15006492809222124</v>
      </c>
    </row>
    <row r="90">
      <c r="A90" s="2" t="s">
        <v>25</v>
      </c>
      <c r="B90" s="1" t="s">
        <v>423</v>
      </c>
      <c r="C90" s="1">
        <v>2012.0</v>
      </c>
      <c r="D90" s="91" t="s">
        <v>5</v>
      </c>
      <c r="E90" s="91" t="s">
        <v>28</v>
      </c>
      <c r="F90" s="1">
        <v>0.0</v>
      </c>
    </row>
    <row r="91">
      <c r="A91" s="2" t="s">
        <v>26</v>
      </c>
      <c r="B91" s="1" t="s">
        <v>424</v>
      </c>
      <c r="C91" s="1">
        <v>2012.0</v>
      </c>
      <c r="D91" s="91" t="s">
        <v>5</v>
      </c>
      <c r="E91" s="91" t="s">
        <v>28</v>
      </c>
      <c r="F91" s="1">
        <v>0.36052847706281776</v>
      </c>
    </row>
    <row r="92">
      <c r="A92" s="2" t="s">
        <v>27</v>
      </c>
      <c r="B92" s="1" t="s">
        <v>426</v>
      </c>
      <c r="C92" s="1">
        <v>2012.0</v>
      </c>
      <c r="D92" s="91" t="s">
        <v>5</v>
      </c>
      <c r="E92" s="91" t="s">
        <v>28</v>
      </c>
      <c r="F92" s="1">
        <v>0.07498458129547111</v>
      </c>
    </row>
    <row r="93">
      <c r="A93" s="2" t="s">
        <v>28</v>
      </c>
      <c r="B93" s="1" t="s">
        <v>425</v>
      </c>
      <c r="C93" s="1">
        <v>2012.0</v>
      </c>
      <c r="D93" s="91" t="s">
        <v>5</v>
      </c>
      <c r="E93" s="91" t="s">
        <v>28</v>
      </c>
      <c r="F93" s="1">
        <v>0.17406422203910665</v>
      </c>
    </row>
    <row r="94">
      <c r="A94" s="2" t="s">
        <v>29</v>
      </c>
      <c r="B94" s="1" t="s">
        <v>427</v>
      </c>
      <c r="C94" s="1">
        <v>2012.0</v>
      </c>
      <c r="D94" s="91" t="s">
        <v>5</v>
      </c>
      <c r="E94" s="91" t="s">
        <v>28</v>
      </c>
      <c r="F94" s="1">
        <v>0.4363950568077265</v>
      </c>
    </row>
    <row r="95">
      <c r="A95" s="2" t="s">
        <v>30</v>
      </c>
      <c r="B95" s="1" t="s">
        <v>428</v>
      </c>
      <c r="C95" s="1">
        <v>2012.0</v>
      </c>
      <c r="D95" s="91" t="s">
        <v>5</v>
      </c>
      <c r="E95" s="91" t="s">
        <v>28</v>
      </c>
      <c r="F95" s="1">
        <v>0.0</v>
      </c>
    </row>
    <row r="96">
      <c r="A96" s="2" t="s">
        <v>31</v>
      </c>
      <c r="B96" s="1" t="s">
        <v>429</v>
      </c>
      <c r="C96" s="1">
        <v>2012.0</v>
      </c>
      <c r="D96" s="91" t="s">
        <v>5</v>
      </c>
      <c r="E96" s="91" t="s">
        <v>28</v>
      </c>
      <c r="F96" s="1">
        <v>0.3262090270341283</v>
      </c>
    </row>
    <row r="97">
      <c r="A97" s="2" t="s">
        <v>32</v>
      </c>
      <c r="B97" s="1" t="s">
        <v>430</v>
      </c>
      <c r="C97" s="1">
        <v>2012.0</v>
      </c>
      <c r="D97" s="91" t="s">
        <v>5</v>
      </c>
      <c r="E97" s="91" t="s">
        <v>28</v>
      </c>
      <c r="F97" s="1">
        <v>0.0</v>
      </c>
    </row>
    <row r="98">
      <c r="A98" s="2" t="s">
        <v>33</v>
      </c>
      <c r="B98" s="1" t="s">
        <v>431</v>
      </c>
      <c r="C98" s="1">
        <v>2012.0</v>
      </c>
      <c r="D98" s="91" t="s">
        <v>5</v>
      </c>
      <c r="E98" s="91" t="s">
        <v>28</v>
      </c>
      <c r="F98" s="1">
        <v>0.3540550365909558</v>
      </c>
    </row>
    <row r="99">
      <c r="A99" s="2" t="s">
        <v>34</v>
      </c>
      <c r="B99" s="1" t="s">
        <v>432</v>
      </c>
      <c r="C99" s="1">
        <v>2012.0</v>
      </c>
      <c r="D99" s="91" t="s">
        <v>5</v>
      </c>
      <c r="E99" s="91" t="s">
        <v>28</v>
      </c>
      <c r="F99" s="1">
        <v>0.0</v>
      </c>
    </row>
    <row r="100">
      <c r="A100" s="2" t="s">
        <v>35</v>
      </c>
      <c r="B100" s="1" t="s">
        <v>433</v>
      </c>
      <c r="C100" s="1">
        <v>2012.0</v>
      </c>
      <c r="D100" s="91" t="s">
        <v>5</v>
      </c>
      <c r="E100" s="91" t="s">
        <v>28</v>
      </c>
      <c r="F100" s="1">
        <v>0.0</v>
      </c>
    </row>
    <row r="101">
      <c r="A101" s="2" t="s">
        <v>3</v>
      </c>
      <c r="B101" s="1" t="s">
        <v>418</v>
      </c>
      <c r="C101" s="1">
        <v>2013.0</v>
      </c>
      <c r="D101" s="91" t="s">
        <v>5</v>
      </c>
      <c r="E101" s="91" t="s">
        <v>28</v>
      </c>
      <c r="F101" s="1">
        <v>0.2804018457544964</v>
      </c>
    </row>
    <row r="102">
      <c r="A102" s="2" t="s">
        <v>4</v>
      </c>
      <c r="B102" s="1" t="s">
        <v>401</v>
      </c>
      <c r="C102" s="1">
        <v>2013.0</v>
      </c>
      <c r="D102" s="91" t="s">
        <v>5</v>
      </c>
      <c r="E102" s="91" t="s">
        <v>28</v>
      </c>
      <c r="F102" s="1">
        <v>0.23726237184866142</v>
      </c>
    </row>
    <row r="103">
      <c r="A103" s="2" t="s">
        <v>5</v>
      </c>
      <c r="B103" s="1" t="s">
        <v>402</v>
      </c>
      <c r="C103" s="1">
        <v>2013.0</v>
      </c>
      <c r="D103" s="91" t="s">
        <v>5</v>
      </c>
      <c r="E103" s="91" t="s">
        <v>28</v>
      </c>
      <c r="F103" s="1">
        <v>0.549555729988615</v>
      </c>
    </row>
    <row r="104">
      <c r="A104" s="2" t="s">
        <v>6</v>
      </c>
      <c r="B104" s="1" t="s">
        <v>403</v>
      </c>
      <c r="C104" s="1">
        <v>2013.0</v>
      </c>
      <c r="D104" s="91" t="s">
        <v>5</v>
      </c>
      <c r="E104" s="91" t="s">
        <v>28</v>
      </c>
      <c r="F104" s="1">
        <v>0.0</v>
      </c>
    </row>
    <row r="105">
      <c r="A105" s="2" t="s">
        <v>7</v>
      </c>
      <c r="B105" s="1" t="s">
        <v>404</v>
      </c>
      <c r="C105" s="1">
        <v>2013.0</v>
      </c>
      <c r="D105" s="91" t="s">
        <v>5</v>
      </c>
      <c r="E105" s="91" t="s">
        <v>28</v>
      </c>
      <c r="F105" s="1">
        <v>0.0</v>
      </c>
    </row>
    <row r="106">
      <c r="A106" s="2" t="s">
        <v>8</v>
      </c>
      <c r="B106" s="1" t="s">
        <v>408</v>
      </c>
      <c r="C106" s="1">
        <v>2013.0</v>
      </c>
      <c r="D106" s="91" t="s">
        <v>5</v>
      </c>
      <c r="E106" s="91" t="s">
        <v>28</v>
      </c>
      <c r="F106" s="1">
        <v>0.7250930536085465</v>
      </c>
    </row>
    <row r="107">
      <c r="A107" s="2" t="s">
        <v>9</v>
      </c>
      <c r="B107" s="1" t="s">
        <v>409</v>
      </c>
      <c r="C107" s="1">
        <v>2013.0</v>
      </c>
      <c r="D107" s="91" t="s">
        <v>5</v>
      </c>
      <c r="E107" s="91" t="s">
        <v>28</v>
      </c>
      <c r="F107" s="1">
        <v>0.0</v>
      </c>
    </row>
    <row r="108">
      <c r="A108" s="2" t="s">
        <v>10</v>
      </c>
      <c r="B108" s="1" t="s">
        <v>407</v>
      </c>
      <c r="C108" s="1">
        <v>2013.0</v>
      </c>
      <c r="D108" s="91" t="s">
        <v>5</v>
      </c>
      <c r="E108" s="91" t="s">
        <v>28</v>
      </c>
      <c r="F108" s="1">
        <v>0.5900389622394732</v>
      </c>
    </row>
    <row r="109">
      <c r="A109" s="2" t="s">
        <v>11</v>
      </c>
      <c r="B109" s="1" t="s">
        <v>406</v>
      </c>
      <c r="C109" s="1">
        <v>2013.0</v>
      </c>
      <c r="D109" s="91" t="s">
        <v>5</v>
      </c>
      <c r="E109" s="91" t="s">
        <v>28</v>
      </c>
      <c r="F109" s="1">
        <v>0.16917830660410077</v>
      </c>
    </row>
    <row r="110">
      <c r="A110" s="2" t="s">
        <v>12</v>
      </c>
      <c r="B110" s="1" t="s">
        <v>405</v>
      </c>
      <c r="C110" s="1">
        <v>2013.0</v>
      </c>
      <c r="D110" s="91" t="s">
        <v>5</v>
      </c>
      <c r="E110" s="91" t="s">
        <v>28</v>
      </c>
      <c r="F110" s="1">
        <v>0.9057305683514544</v>
      </c>
    </row>
    <row r="111">
      <c r="A111" s="2" t="s">
        <v>13</v>
      </c>
      <c r="B111" s="1" t="s">
        <v>410</v>
      </c>
      <c r="C111" s="1">
        <v>2013.0</v>
      </c>
      <c r="D111" s="91" t="s">
        <v>5</v>
      </c>
      <c r="E111" s="91" t="s">
        <v>28</v>
      </c>
      <c r="F111" s="1">
        <v>0.11621616439008885</v>
      </c>
    </row>
    <row r="112">
      <c r="A112" s="2" t="s">
        <v>14</v>
      </c>
      <c r="B112" s="1" t="s">
        <v>412</v>
      </c>
      <c r="C112" s="1">
        <v>2013.0</v>
      </c>
      <c r="D112" s="91" t="s">
        <v>5</v>
      </c>
      <c r="E112" s="91" t="s">
        <v>28</v>
      </c>
      <c r="F112" s="1">
        <v>0.01741357252152187</v>
      </c>
    </row>
    <row r="113">
      <c r="A113" s="2" t="s">
        <v>15</v>
      </c>
      <c r="B113" s="1" t="s">
        <v>411</v>
      </c>
      <c r="C113" s="1">
        <v>2013.0</v>
      </c>
      <c r="D113" s="91" t="s">
        <v>5</v>
      </c>
      <c r="E113" s="91" t="s">
        <v>28</v>
      </c>
      <c r="F113" s="1">
        <v>0.4843126848044616</v>
      </c>
    </row>
    <row r="114">
      <c r="A114" s="2" t="s">
        <v>16</v>
      </c>
      <c r="B114" s="1" t="s">
        <v>413</v>
      </c>
      <c r="C114" s="1">
        <v>2013.0</v>
      </c>
      <c r="D114" s="91" t="s">
        <v>5</v>
      </c>
      <c r="E114" s="91" t="s">
        <v>28</v>
      </c>
      <c r="F114" s="1">
        <v>0.0</v>
      </c>
    </row>
    <row r="115">
      <c r="A115" s="2" t="s">
        <v>17</v>
      </c>
      <c r="B115" s="1" t="s">
        <v>414</v>
      </c>
      <c r="C115" s="1">
        <v>2013.0</v>
      </c>
      <c r="D115" s="91" t="s">
        <v>5</v>
      </c>
      <c r="E115" s="91" t="s">
        <v>28</v>
      </c>
      <c r="F115" s="1">
        <v>0.012948636256103825</v>
      </c>
    </row>
    <row r="116">
      <c r="A116" s="2" t="s">
        <v>18</v>
      </c>
      <c r="B116" s="1" t="s">
        <v>415</v>
      </c>
      <c r="C116" s="1">
        <v>2013.0</v>
      </c>
      <c r="D116" s="91" t="s">
        <v>5</v>
      </c>
      <c r="E116" s="91" t="s">
        <v>28</v>
      </c>
      <c r="F116" s="1">
        <v>0.05023031226050344</v>
      </c>
    </row>
    <row r="117">
      <c r="A117" s="2" t="s">
        <v>19</v>
      </c>
      <c r="B117" s="1" t="s">
        <v>416</v>
      </c>
      <c r="C117" s="1">
        <v>2013.0</v>
      </c>
      <c r="D117" s="91" t="s">
        <v>5</v>
      </c>
      <c r="E117" s="91" t="s">
        <v>28</v>
      </c>
      <c r="F117" s="1">
        <v>0.1986831282261173</v>
      </c>
    </row>
    <row r="118">
      <c r="A118" s="2" t="s">
        <v>20</v>
      </c>
      <c r="B118" s="1" t="s">
        <v>417</v>
      </c>
      <c r="C118" s="1">
        <v>2013.0</v>
      </c>
      <c r="D118" s="91" t="s">
        <v>5</v>
      </c>
      <c r="E118" s="91" t="s">
        <v>28</v>
      </c>
      <c r="F118" s="1">
        <v>0.10721118512852208</v>
      </c>
    </row>
    <row r="119">
      <c r="A119" s="2" t="s">
        <v>21</v>
      </c>
      <c r="B119" s="1" t="s">
        <v>419</v>
      </c>
      <c r="C119" s="1">
        <v>2013.0</v>
      </c>
      <c r="D119" s="91" t="s">
        <v>5</v>
      </c>
      <c r="E119" s="91" t="s">
        <v>28</v>
      </c>
      <c r="F119" s="1">
        <v>0.0</v>
      </c>
    </row>
    <row r="120">
      <c r="A120" s="2" t="s">
        <v>22</v>
      </c>
      <c r="B120" s="1" t="s">
        <v>420</v>
      </c>
      <c r="C120" s="1">
        <v>2013.0</v>
      </c>
      <c r="D120" s="91" t="s">
        <v>5</v>
      </c>
      <c r="E120" s="91" t="s">
        <v>28</v>
      </c>
      <c r="F120" s="1">
        <v>0.040330524782805</v>
      </c>
    </row>
    <row r="121">
      <c r="A121" s="2" t="s">
        <v>23</v>
      </c>
      <c r="B121" s="1" t="s">
        <v>421</v>
      </c>
      <c r="C121" s="1">
        <v>2013.0</v>
      </c>
      <c r="D121" s="91" t="s">
        <v>5</v>
      </c>
      <c r="E121" s="91" t="s">
        <v>28</v>
      </c>
      <c r="F121" s="1">
        <v>0.5582200696354164</v>
      </c>
    </row>
    <row r="122">
      <c r="A122" s="2" t="s">
        <v>24</v>
      </c>
      <c r="B122" s="1" t="s">
        <v>422</v>
      </c>
      <c r="C122" s="1">
        <v>2013.0</v>
      </c>
      <c r="D122" s="91" t="s">
        <v>5</v>
      </c>
      <c r="E122" s="91" t="s">
        <v>28</v>
      </c>
      <c r="F122" s="1">
        <v>0.04935575115422537</v>
      </c>
    </row>
    <row r="123">
      <c r="A123" s="2" t="s">
        <v>25</v>
      </c>
      <c r="B123" s="1" t="s">
        <v>423</v>
      </c>
      <c r="C123" s="1">
        <v>2013.0</v>
      </c>
      <c r="D123" s="91" t="s">
        <v>5</v>
      </c>
      <c r="E123" s="91" t="s">
        <v>28</v>
      </c>
      <c r="F123" s="1">
        <v>0.1023603267751072</v>
      </c>
    </row>
    <row r="124">
      <c r="A124" s="2" t="s">
        <v>26</v>
      </c>
      <c r="B124" s="1" t="s">
        <v>424</v>
      </c>
      <c r="C124" s="1">
        <v>2013.0</v>
      </c>
      <c r="D124" s="91" t="s">
        <v>5</v>
      </c>
      <c r="E124" s="91" t="s">
        <v>28</v>
      </c>
      <c r="F124" s="1">
        <v>0.5610593923446251</v>
      </c>
    </row>
    <row r="125">
      <c r="A125" s="2" t="s">
        <v>27</v>
      </c>
      <c r="B125" s="1" t="s">
        <v>426</v>
      </c>
      <c r="C125" s="1">
        <v>2013.0</v>
      </c>
      <c r="D125" s="91" t="s">
        <v>5</v>
      </c>
      <c r="E125" s="91" t="s">
        <v>28</v>
      </c>
      <c r="F125" s="1">
        <v>0.037118174617255945</v>
      </c>
    </row>
    <row r="126">
      <c r="A126" s="2" t="s">
        <v>28</v>
      </c>
      <c r="B126" s="1" t="s">
        <v>425</v>
      </c>
      <c r="C126" s="1">
        <v>2013.0</v>
      </c>
      <c r="D126" s="91" t="s">
        <v>5</v>
      </c>
      <c r="E126" s="91" t="s">
        <v>28</v>
      </c>
      <c r="F126" s="1">
        <v>0.2058869954910748</v>
      </c>
    </row>
    <row r="127">
      <c r="A127" s="2" t="s">
        <v>29</v>
      </c>
      <c r="B127" s="1" t="s">
        <v>427</v>
      </c>
      <c r="C127" s="1">
        <v>2013.0</v>
      </c>
      <c r="D127" s="91" t="s">
        <v>5</v>
      </c>
      <c r="E127" s="91" t="s">
        <v>28</v>
      </c>
      <c r="F127" s="1">
        <v>0.21511714203969773</v>
      </c>
    </row>
    <row r="128">
      <c r="A128" s="2" t="s">
        <v>30</v>
      </c>
      <c r="B128" s="1" t="s">
        <v>428</v>
      </c>
      <c r="C128" s="1">
        <v>2013.0</v>
      </c>
      <c r="D128" s="91" t="s">
        <v>5</v>
      </c>
      <c r="E128" s="91" t="s">
        <v>28</v>
      </c>
      <c r="F128" s="1">
        <v>0.0</v>
      </c>
    </row>
    <row r="129">
      <c r="A129" s="2" t="s">
        <v>31</v>
      </c>
      <c r="B129" s="1" t="s">
        <v>429</v>
      </c>
      <c r="C129" s="1">
        <v>2013.0</v>
      </c>
      <c r="D129" s="91" t="s">
        <v>5</v>
      </c>
      <c r="E129" s="91" t="s">
        <v>28</v>
      </c>
      <c r="F129" s="1">
        <v>0.17603846557831862</v>
      </c>
    </row>
    <row r="130">
      <c r="A130" s="2" t="s">
        <v>32</v>
      </c>
      <c r="B130" s="1" t="s">
        <v>430</v>
      </c>
      <c r="C130" s="1">
        <v>2013.0</v>
      </c>
      <c r="D130" s="91" t="s">
        <v>5</v>
      </c>
      <c r="E130" s="91" t="s">
        <v>28</v>
      </c>
      <c r="F130" s="1">
        <v>2.01528716229833</v>
      </c>
    </row>
    <row r="131">
      <c r="A131" s="2" t="s">
        <v>33</v>
      </c>
      <c r="B131" s="1" t="s">
        <v>431</v>
      </c>
      <c r="C131" s="1">
        <v>2013.0</v>
      </c>
      <c r="D131" s="91" t="s">
        <v>5</v>
      </c>
      <c r="E131" s="91" t="s">
        <v>28</v>
      </c>
      <c r="F131" s="1">
        <v>0.47464431341763264</v>
      </c>
    </row>
    <row r="132">
      <c r="A132" s="2" t="s">
        <v>34</v>
      </c>
      <c r="B132" s="1" t="s">
        <v>432</v>
      </c>
      <c r="C132" s="1">
        <v>2013.0</v>
      </c>
      <c r="D132" s="91" t="s">
        <v>5</v>
      </c>
      <c r="E132" s="91" t="s">
        <v>28</v>
      </c>
      <c r="F132" s="1">
        <v>0.09725682268768257</v>
      </c>
    </row>
    <row r="133">
      <c r="A133" s="2" t="s">
        <v>35</v>
      </c>
      <c r="B133" s="1" t="s">
        <v>433</v>
      </c>
      <c r="C133" s="1">
        <v>2013.0</v>
      </c>
      <c r="D133" s="91" t="s">
        <v>5</v>
      </c>
      <c r="E133" s="91" t="s">
        <v>28</v>
      </c>
      <c r="F133" s="1">
        <v>0.5779381734585105</v>
      </c>
    </row>
    <row r="134">
      <c r="A134" s="2" t="s">
        <v>3</v>
      </c>
      <c r="B134" s="1" t="s">
        <v>418</v>
      </c>
      <c r="C134" s="1">
        <v>2014.0</v>
      </c>
      <c r="D134" s="91" t="s">
        <v>5</v>
      </c>
      <c r="E134" s="91" t="s">
        <v>28</v>
      </c>
      <c r="F134" s="1">
        <v>0.2751303010395228</v>
      </c>
    </row>
    <row r="135">
      <c r="A135" s="2" t="s">
        <v>4</v>
      </c>
      <c r="B135" s="1" t="s">
        <v>401</v>
      </c>
      <c r="C135" s="1">
        <v>2014.0</v>
      </c>
      <c r="D135" s="91" t="s">
        <v>5</v>
      </c>
      <c r="E135" s="91" t="s">
        <v>28</v>
      </c>
      <c r="F135" s="1">
        <v>0.0</v>
      </c>
    </row>
    <row r="136">
      <c r="A136" s="2" t="s">
        <v>5</v>
      </c>
      <c r="B136" s="1" t="s">
        <v>402</v>
      </c>
      <c r="C136" s="1">
        <v>2014.0</v>
      </c>
      <c r="D136" s="91" t="s">
        <v>5</v>
      </c>
      <c r="E136" s="91" t="s">
        <v>28</v>
      </c>
      <c r="F136" s="1">
        <v>0.27189905173695156</v>
      </c>
    </row>
    <row r="137">
      <c r="A137" s="2" t="s">
        <v>6</v>
      </c>
      <c r="B137" s="1" t="s">
        <v>403</v>
      </c>
      <c r="C137" s="1">
        <v>2014.0</v>
      </c>
      <c r="D137" s="91" t="s">
        <v>5</v>
      </c>
      <c r="E137" s="91" t="s">
        <v>28</v>
      </c>
      <c r="F137" s="1">
        <v>0.28802341054280894</v>
      </c>
    </row>
    <row r="138">
      <c r="A138" s="2" t="s">
        <v>7</v>
      </c>
      <c r="B138" s="1" t="s">
        <v>404</v>
      </c>
      <c r="C138" s="1">
        <v>2014.0</v>
      </c>
      <c r="D138" s="91" t="s">
        <v>5</v>
      </c>
      <c r="E138" s="91" t="s">
        <v>28</v>
      </c>
      <c r="F138" s="1">
        <v>0.0</v>
      </c>
    </row>
    <row r="139">
      <c r="A139" s="2" t="s">
        <v>8</v>
      </c>
      <c r="B139" s="1" t="s">
        <v>408</v>
      </c>
      <c r="C139" s="1">
        <v>2014.0</v>
      </c>
      <c r="D139" s="91" t="s">
        <v>5</v>
      </c>
      <c r="E139" s="91" t="s">
        <v>28</v>
      </c>
      <c r="F139" s="1">
        <v>0.10205605530893899</v>
      </c>
    </row>
    <row r="140">
      <c r="A140" s="2" t="s">
        <v>9</v>
      </c>
      <c r="B140" s="1" t="s">
        <v>409</v>
      </c>
      <c r="C140" s="1">
        <v>2014.0</v>
      </c>
      <c r="D140" s="91" t="s">
        <v>5</v>
      </c>
      <c r="E140" s="91" t="s">
        <v>28</v>
      </c>
      <c r="F140" s="1">
        <v>0.14241991372201626</v>
      </c>
    </row>
    <row r="141">
      <c r="A141" s="2" t="s">
        <v>10</v>
      </c>
      <c r="B141" s="1" t="s">
        <v>407</v>
      </c>
      <c r="C141" s="1">
        <v>2014.0</v>
      </c>
      <c r="D141" s="91" t="s">
        <v>5</v>
      </c>
      <c r="E141" s="91" t="s">
        <v>28</v>
      </c>
      <c r="F141" s="1">
        <v>0.11590926082153007</v>
      </c>
    </row>
    <row r="142">
      <c r="A142" s="2" t="s">
        <v>11</v>
      </c>
      <c r="B142" s="1" t="s">
        <v>406</v>
      </c>
      <c r="C142" s="1">
        <v>2014.0</v>
      </c>
      <c r="D142" s="91" t="s">
        <v>5</v>
      </c>
      <c r="E142" s="91" t="s">
        <v>28</v>
      </c>
      <c r="F142" s="1">
        <v>0.2236669866968468</v>
      </c>
    </row>
    <row r="143">
      <c r="A143" s="2" t="s">
        <v>12</v>
      </c>
      <c r="B143" s="1" t="s">
        <v>405</v>
      </c>
      <c r="C143" s="1">
        <v>2014.0</v>
      </c>
      <c r="D143" s="91" t="s">
        <v>5</v>
      </c>
      <c r="E143" s="91" t="s">
        <v>28</v>
      </c>
      <c r="F143" s="1">
        <v>0.9379722276354868</v>
      </c>
    </row>
    <row r="144">
      <c r="A144" s="2" t="s">
        <v>13</v>
      </c>
      <c r="B144" s="1" t="s">
        <v>410</v>
      </c>
      <c r="C144" s="1">
        <v>2014.0</v>
      </c>
      <c r="D144" s="91" t="s">
        <v>5</v>
      </c>
      <c r="E144" s="91" t="s">
        <v>28</v>
      </c>
      <c r="F144" s="1">
        <v>0.17180270864150443</v>
      </c>
    </row>
    <row r="145">
      <c r="A145" s="2" t="s">
        <v>14</v>
      </c>
      <c r="B145" s="1" t="s">
        <v>412</v>
      </c>
      <c r="C145" s="1">
        <v>2014.0</v>
      </c>
      <c r="D145" s="91" t="s">
        <v>5</v>
      </c>
      <c r="E145" s="91" t="s">
        <v>28</v>
      </c>
      <c r="F145" s="1">
        <v>0.01717922015273701</v>
      </c>
    </row>
    <row r="146">
      <c r="A146" s="2" t="s">
        <v>15</v>
      </c>
      <c r="B146" s="1" t="s">
        <v>411</v>
      </c>
      <c r="C146" s="1">
        <v>2014.0</v>
      </c>
      <c r="D146" s="91" t="s">
        <v>5</v>
      </c>
      <c r="E146" s="91" t="s">
        <v>28</v>
      </c>
      <c r="F146" s="1">
        <v>0.7912221811226255</v>
      </c>
    </row>
    <row r="147">
      <c r="A147" s="2" t="s">
        <v>16</v>
      </c>
      <c r="B147" s="1" t="s">
        <v>413</v>
      </c>
      <c r="C147" s="1">
        <v>2014.0</v>
      </c>
      <c r="D147" s="91" t="s">
        <v>5</v>
      </c>
      <c r="E147" s="91" t="s">
        <v>28</v>
      </c>
      <c r="F147" s="1">
        <v>0.03522608985118739</v>
      </c>
    </row>
    <row r="148">
      <c r="A148" s="2" t="s">
        <v>17</v>
      </c>
      <c r="B148" s="1" t="s">
        <v>414</v>
      </c>
      <c r="C148" s="1">
        <v>2014.0</v>
      </c>
      <c r="D148" s="91" t="s">
        <v>5</v>
      </c>
      <c r="E148" s="91" t="s">
        <v>28</v>
      </c>
      <c r="F148" s="1">
        <v>0.025563672589684394</v>
      </c>
    </row>
    <row r="149">
      <c r="A149" s="2" t="s">
        <v>18</v>
      </c>
      <c r="B149" s="1" t="s">
        <v>415</v>
      </c>
      <c r="C149" s="1">
        <v>2014.0</v>
      </c>
      <c r="D149" s="91" t="s">
        <v>5</v>
      </c>
      <c r="E149" s="91" t="s">
        <v>28</v>
      </c>
      <c r="F149" s="1">
        <v>0.043359211556097066</v>
      </c>
    </row>
    <row r="150">
      <c r="A150" s="2" t="s">
        <v>19</v>
      </c>
      <c r="B150" s="1" t="s">
        <v>416</v>
      </c>
      <c r="C150" s="1">
        <v>2014.0</v>
      </c>
      <c r="D150" s="91" t="s">
        <v>5</v>
      </c>
      <c r="E150" s="91" t="s">
        <v>28</v>
      </c>
      <c r="F150" s="1">
        <v>0.13103927246995925</v>
      </c>
    </row>
    <row r="151">
      <c r="A151" s="2" t="s">
        <v>20</v>
      </c>
      <c r="B151" s="1" t="s">
        <v>417</v>
      </c>
      <c r="C151" s="1">
        <v>2014.0</v>
      </c>
      <c r="D151" s="91" t="s">
        <v>5</v>
      </c>
      <c r="E151" s="91" t="s">
        <v>28</v>
      </c>
      <c r="F151" s="1">
        <v>0.36989674596548333</v>
      </c>
    </row>
    <row r="152">
      <c r="A152" s="2" t="s">
        <v>21</v>
      </c>
      <c r="B152" s="1" t="s">
        <v>419</v>
      </c>
      <c r="C152" s="1">
        <v>2014.0</v>
      </c>
      <c r="D152" s="91" t="s">
        <v>5</v>
      </c>
      <c r="E152" s="91" t="s">
        <v>28</v>
      </c>
      <c r="F152" s="1">
        <v>0.0</v>
      </c>
    </row>
    <row r="153">
      <c r="A153" s="2" t="s">
        <v>22</v>
      </c>
      <c r="B153" s="1" t="s">
        <v>420</v>
      </c>
      <c r="C153" s="1">
        <v>2014.0</v>
      </c>
      <c r="D153" s="91" t="s">
        <v>5</v>
      </c>
      <c r="E153" s="91" t="s">
        <v>28</v>
      </c>
      <c r="F153" s="1">
        <v>0.059288502398121105</v>
      </c>
    </row>
    <row r="154">
      <c r="A154" s="2" t="s">
        <v>23</v>
      </c>
      <c r="B154" s="1" t="s">
        <v>421</v>
      </c>
      <c r="C154" s="1">
        <v>2014.0</v>
      </c>
      <c r="D154" s="91" t="s">
        <v>5</v>
      </c>
      <c r="E154" s="91" t="s">
        <v>28</v>
      </c>
      <c r="F154" s="1">
        <v>0.5534754104712013</v>
      </c>
    </row>
    <row r="155">
      <c r="A155" s="2" t="s">
        <v>24</v>
      </c>
      <c r="B155" s="1" t="s">
        <v>422</v>
      </c>
      <c r="C155" s="1">
        <v>2014.0</v>
      </c>
      <c r="D155" s="91" t="s">
        <v>5</v>
      </c>
      <c r="E155" s="91" t="s">
        <v>28</v>
      </c>
      <c r="F155" s="1">
        <v>0.2597333447616005</v>
      </c>
    </row>
    <row r="156">
      <c r="A156" s="2" t="s">
        <v>25</v>
      </c>
      <c r="B156" s="1" t="s">
        <v>423</v>
      </c>
      <c r="C156" s="1">
        <v>2014.0</v>
      </c>
      <c r="D156" s="91" t="s">
        <v>5</v>
      </c>
      <c r="E156" s="91" t="s">
        <v>28</v>
      </c>
      <c r="F156" s="1">
        <v>0.049979858117178776</v>
      </c>
    </row>
    <row r="157">
      <c r="A157" s="2" t="s">
        <v>26</v>
      </c>
      <c r="B157" s="1" t="s">
        <v>424</v>
      </c>
      <c r="C157" s="1">
        <v>2014.0</v>
      </c>
      <c r="D157" s="91" t="s">
        <v>5</v>
      </c>
      <c r="E157" s="91" t="s">
        <v>28</v>
      </c>
      <c r="F157" s="1">
        <v>2.8653705640481957</v>
      </c>
    </row>
    <row r="158">
      <c r="A158" s="2" t="s">
        <v>27</v>
      </c>
      <c r="B158" s="1" t="s">
        <v>426</v>
      </c>
      <c r="C158" s="1">
        <v>2014.0</v>
      </c>
      <c r="D158" s="91" t="s">
        <v>5</v>
      </c>
      <c r="E158" s="91" t="s">
        <v>28</v>
      </c>
      <c r="F158" s="1">
        <v>0.07349471793462203</v>
      </c>
    </row>
    <row r="159">
      <c r="A159" s="2" t="s">
        <v>28</v>
      </c>
      <c r="B159" s="1" t="s">
        <v>425</v>
      </c>
      <c r="C159" s="1">
        <v>2014.0</v>
      </c>
      <c r="D159" s="91" t="s">
        <v>5</v>
      </c>
      <c r="E159" s="91" t="s">
        <v>28</v>
      </c>
      <c r="F159" s="1">
        <v>0.4397168494084794</v>
      </c>
    </row>
    <row r="160">
      <c r="A160" s="2" t="s">
        <v>29</v>
      </c>
      <c r="B160" s="1" t="s">
        <v>427</v>
      </c>
      <c r="C160" s="1">
        <v>2014.0</v>
      </c>
      <c r="D160" s="91" t="s">
        <v>5</v>
      </c>
      <c r="E160" s="91" t="s">
        <v>28</v>
      </c>
      <c r="F160" s="1">
        <v>0.17674227229762834</v>
      </c>
    </row>
    <row r="161">
      <c r="A161" s="2" t="s">
        <v>30</v>
      </c>
      <c r="B161" s="1" t="s">
        <v>428</v>
      </c>
      <c r="C161" s="1">
        <v>2014.0</v>
      </c>
      <c r="D161" s="91" t="s">
        <v>5</v>
      </c>
      <c r="E161" s="91" t="s">
        <v>28</v>
      </c>
      <c r="F161" s="1">
        <v>0.16827353873362383</v>
      </c>
    </row>
    <row r="162">
      <c r="A162" s="2" t="s">
        <v>31</v>
      </c>
      <c r="B162" s="1" t="s">
        <v>429</v>
      </c>
      <c r="C162" s="1">
        <v>2014.0</v>
      </c>
      <c r="D162" s="91" t="s">
        <v>5</v>
      </c>
      <c r="E162" s="91" t="s">
        <v>28</v>
      </c>
      <c r="F162" s="1">
        <v>0.17416929952591118</v>
      </c>
    </row>
    <row r="163">
      <c r="A163" s="2" t="s">
        <v>32</v>
      </c>
      <c r="B163" s="1" t="s">
        <v>430</v>
      </c>
      <c r="C163" s="1">
        <v>2014.0</v>
      </c>
      <c r="D163" s="91" t="s">
        <v>5</v>
      </c>
      <c r="E163" s="91" t="s">
        <v>28</v>
      </c>
      <c r="F163" s="1">
        <v>0.0</v>
      </c>
    </row>
    <row r="164">
      <c r="A164" s="2" t="s">
        <v>33</v>
      </c>
      <c r="B164" s="1" t="s">
        <v>431</v>
      </c>
      <c r="C164" s="1">
        <v>2014.0</v>
      </c>
      <c r="D164" s="91" t="s">
        <v>5</v>
      </c>
      <c r="E164" s="91" t="s">
        <v>28</v>
      </c>
      <c r="F164" s="1">
        <v>0.5058811771484836</v>
      </c>
    </row>
    <row r="165">
      <c r="A165" s="2" t="s">
        <v>34</v>
      </c>
      <c r="B165" s="1" t="s">
        <v>432</v>
      </c>
      <c r="C165" s="1">
        <v>2014.0</v>
      </c>
      <c r="D165" s="91" t="s">
        <v>5</v>
      </c>
      <c r="E165" s="91" t="s">
        <v>28</v>
      </c>
      <c r="F165" s="1">
        <v>0.09585241794913207</v>
      </c>
    </row>
    <row r="166">
      <c r="A166" s="2" t="s">
        <v>35</v>
      </c>
      <c r="B166" s="1" t="s">
        <v>433</v>
      </c>
      <c r="C166" s="1">
        <v>2014.0</v>
      </c>
      <c r="D166" s="91" t="s">
        <v>5</v>
      </c>
      <c r="E166" s="91" t="s">
        <v>28</v>
      </c>
      <c r="F166" s="1">
        <v>0.1269046001013968</v>
      </c>
    </row>
    <row r="167">
      <c r="A167" s="2" t="s">
        <v>3</v>
      </c>
      <c r="B167" s="1" t="s">
        <v>418</v>
      </c>
      <c r="C167" s="1">
        <v>2015.0</v>
      </c>
      <c r="D167" s="91" t="s">
        <v>5</v>
      </c>
      <c r="E167" s="91" t="s">
        <v>28</v>
      </c>
      <c r="F167" s="1">
        <v>0.5238149612708871</v>
      </c>
    </row>
    <row r="168">
      <c r="A168" s="2" t="s">
        <v>4</v>
      </c>
      <c r="B168" s="1" t="s">
        <v>401</v>
      </c>
      <c r="C168" s="1">
        <v>2015.0</v>
      </c>
      <c r="D168" s="91" t="s">
        <v>5</v>
      </c>
      <c r="E168" s="91" t="s">
        <v>28</v>
      </c>
      <c r="F168" s="1">
        <v>0.15167912584286194</v>
      </c>
    </row>
    <row r="169">
      <c r="A169" s="2" t="s">
        <v>5</v>
      </c>
      <c r="B169" s="1" t="s">
        <v>402</v>
      </c>
      <c r="C169" s="1">
        <v>2015.0</v>
      </c>
      <c r="D169" s="91" t="s">
        <v>5</v>
      </c>
      <c r="E169" s="91" t="s">
        <v>28</v>
      </c>
      <c r="F169" s="1">
        <v>0.26927742096857293</v>
      </c>
    </row>
    <row r="170">
      <c r="A170" s="2" t="s">
        <v>6</v>
      </c>
      <c r="B170" s="1" t="s">
        <v>403</v>
      </c>
      <c r="C170" s="1">
        <v>2015.0</v>
      </c>
      <c r="D170" s="91" t="s">
        <v>5</v>
      </c>
      <c r="E170" s="91" t="s">
        <v>28</v>
      </c>
      <c r="F170" s="1">
        <v>0.8434678336512739</v>
      </c>
    </row>
    <row r="171">
      <c r="A171" s="2" t="s">
        <v>7</v>
      </c>
      <c r="B171" s="1" t="s">
        <v>404</v>
      </c>
      <c r="C171" s="1">
        <v>2015.0</v>
      </c>
      <c r="D171" s="91" t="s">
        <v>5</v>
      </c>
      <c r="E171" s="91" t="s">
        <v>28</v>
      </c>
      <c r="F171" s="1">
        <v>1.2104845569681544</v>
      </c>
    </row>
    <row r="172">
      <c r="A172" s="2" t="s">
        <v>8</v>
      </c>
      <c r="B172" s="1" t="s">
        <v>408</v>
      </c>
      <c r="C172" s="1">
        <v>2015.0</v>
      </c>
      <c r="D172" s="91" t="s">
        <v>5</v>
      </c>
      <c r="E172" s="91" t="s">
        <v>28</v>
      </c>
      <c r="F172" s="1">
        <v>0.36904862953791423</v>
      </c>
    </row>
    <row r="173">
      <c r="A173" s="2" t="s">
        <v>9</v>
      </c>
      <c r="B173" s="1" t="s">
        <v>409</v>
      </c>
      <c r="C173" s="1">
        <v>2015.0</v>
      </c>
      <c r="D173" s="91" t="s">
        <v>5</v>
      </c>
      <c r="E173" s="91" t="s">
        <v>28</v>
      </c>
      <c r="F173" s="1">
        <v>0.5592567477821975</v>
      </c>
    </row>
    <row r="174">
      <c r="A174" s="2" t="s">
        <v>10</v>
      </c>
      <c r="B174" s="1" t="s">
        <v>407</v>
      </c>
      <c r="C174" s="1">
        <v>2015.0</v>
      </c>
      <c r="D174" s="91" t="s">
        <v>5</v>
      </c>
      <c r="E174" s="91" t="s">
        <v>28</v>
      </c>
      <c r="F174" s="1">
        <v>0.22793403816869437</v>
      </c>
    </row>
    <row r="175">
      <c r="A175" s="2" t="s">
        <v>11</v>
      </c>
      <c r="B175" s="1" t="s">
        <v>406</v>
      </c>
      <c r="C175" s="1">
        <v>2015.0</v>
      </c>
      <c r="D175" s="91" t="s">
        <v>5</v>
      </c>
      <c r="E175" s="91" t="s">
        <v>28</v>
      </c>
      <c r="F175" s="1">
        <v>0.055496328640378796</v>
      </c>
    </row>
    <row r="176">
      <c r="A176" s="2" t="s">
        <v>12</v>
      </c>
      <c r="B176" s="1" t="s">
        <v>405</v>
      </c>
      <c r="C176" s="1">
        <v>2015.0</v>
      </c>
      <c r="D176" s="91" t="s">
        <v>5</v>
      </c>
      <c r="E176" s="91" t="s">
        <v>28</v>
      </c>
      <c r="F176" s="1">
        <v>1.1035291302998642</v>
      </c>
    </row>
    <row r="177">
      <c r="A177" s="2" t="s">
        <v>13</v>
      </c>
      <c r="B177" s="1" t="s">
        <v>410</v>
      </c>
      <c r="C177" s="1">
        <v>2015.0</v>
      </c>
      <c r="D177" s="91" t="s">
        <v>5</v>
      </c>
      <c r="E177" s="91" t="s">
        <v>28</v>
      </c>
      <c r="F177" s="1">
        <v>0.056496217578233136</v>
      </c>
    </row>
    <row r="178">
      <c r="A178" s="2" t="s">
        <v>14</v>
      </c>
      <c r="B178" s="1" t="s">
        <v>412</v>
      </c>
      <c r="C178" s="1">
        <v>2015.0</v>
      </c>
      <c r="D178" s="91" t="s">
        <v>5</v>
      </c>
      <c r="E178" s="91" t="s">
        <v>28</v>
      </c>
      <c r="F178" s="1">
        <v>0.4071340056133601</v>
      </c>
    </row>
    <row r="179">
      <c r="A179" s="2" t="s">
        <v>15</v>
      </c>
      <c r="B179" s="1" t="s">
        <v>411</v>
      </c>
      <c r="C179" s="1">
        <v>2015.0</v>
      </c>
      <c r="D179" s="91" t="s">
        <v>5</v>
      </c>
      <c r="E179" s="91" t="s">
        <v>28</v>
      </c>
      <c r="F179" s="1">
        <v>2.6370560803640033</v>
      </c>
    </row>
    <row r="180">
      <c r="A180" s="2" t="s">
        <v>16</v>
      </c>
      <c r="B180" s="1" t="s">
        <v>413</v>
      </c>
      <c r="C180" s="1">
        <v>2015.0</v>
      </c>
      <c r="D180" s="91" t="s">
        <v>5</v>
      </c>
      <c r="E180" s="91" t="s">
        <v>28</v>
      </c>
      <c r="F180" s="1">
        <v>0.1389094841492124</v>
      </c>
    </row>
    <row r="181">
      <c r="A181" s="2" t="s">
        <v>17</v>
      </c>
      <c r="B181" s="1" t="s">
        <v>414</v>
      </c>
      <c r="C181" s="1">
        <v>2015.0</v>
      </c>
      <c r="D181" s="91" t="s">
        <v>5</v>
      </c>
      <c r="E181" s="91" t="s">
        <v>28</v>
      </c>
      <c r="F181" s="1">
        <v>0.13892483042645756</v>
      </c>
    </row>
    <row r="182">
      <c r="A182" s="2" t="s">
        <v>18</v>
      </c>
      <c r="B182" s="1" t="s">
        <v>415</v>
      </c>
      <c r="C182" s="1">
        <v>2015.0</v>
      </c>
      <c r="D182" s="91" t="s">
        <v>5</v>
      </c>
      <c r="E182" s="91" t="s">
        <v>28</v>
      </c>
      <c r="F182" s="1">
        <v>0.13454127753914707</v>
      </c>
    </row>
    <row r="183">
      <c r="A183" s="2" t="s">
        <v>19</v>
      </c>
      <c r="B183" s="1" t="s">
        <v>416</v>
      </c>
      <c r="C183" s="1">
        <v>2015.0</v>
      </c>
      <c r="D183" s="91" t="s">
        <v>5</v>
      </c>
      <c r="E183" s="91" t="s">
        <v>28</v>
      </c>
      <c r="F183" s="1">
        <v>0.17302504883632003</v>
      </c>
    </row>
    <row r="184">
      <c r="A184" s="2" t="s">
        <v>20</v>
      </c>
      <c r="B184" s="1" t="s">
        <v>417</v>
      </c>
      <c r="C184" s="1">
        <v>2015.0</v>
      </c>
      <c r="D184" s="91" t="s">
        <v>5</v>
      </c>
      <c r="E184" s="91" t="s">
        <v>28</v>
      </c>
      <c r="F184" s="1">
        <v>0.2606835958069565</v>
      </c>
    </row>
    <row r="185">
      <c r="A185" s="2" t="s">
        <v>21</v>
      </c>
      <c r="B185" s="1" t="s">
        <v>419</v>
      </c>
      <c r="C185" s="1">
        <v>2015.0</v>
      </c>
      <c r="D185" s="91" t="s">
        <v>5</v>
      </c>
      <c r="E185" s="91" t="s">
        <v>28</v>
      </c>
      <c r="F185" s="1">
        <v>0.7589147182233975</v>
      </c>
    </row>
    <row r="186">
      <c r="A186" s="2" t="s">
        <v>22</v>
      </c>
      <c r="B186" s="1" t="s">
        <v>420</v>
      </c>
      <c r="C186" s="1">
        <v>2015.0</v>
      </c>
      <c r="D186" s="91" t="s">
        <v>5</v>
      </c>
      <c r="E186" s="91" t="s">
        <v>28</v>
      </c>
      <c r="F186" s="1">
        <v>0.09694576252980355</v>
      </c>
    </row>
    <row r="187">
      <c r="A187" s="2" t="s">
        <v>23</v>
      </c>
      <c r="B187" s="1" t="s">
        <v>421</v>
      </c>
      <c r="C187" s="1">
        <v>2015.0</v>
      </c>
      <c r="D187" s="91" t="s">
        <v>5</v>
      </c>
      <c r="E187" s="91" t="s">
        <v>28</v>
      </c>
      <c r="F187" s="1">
        <v>1.3981963267385074</v>
      </c>
    </row>
    <row r="188">
      <c r="A188" s="2" t="s">
        <v>24</v>
      </c>
      <c r="B188" s="1" t="s">
        <v>422</v>
      </c>
      <c r="C188" s="1">
        <v>2015.0</v>
      </c>
      <c r="D188" s="91" t="s">
        <v>5</v>
      </c>
      <c r="E188" s="91" t="s">
        <v>28</v>
      </c>
      <c r="F188" s="1">
        <v>1.074192211465158</v>
      </c>
    </row>
    <row r="189">
      <c r="A189" s="2" t="s">
        <v>25</v>
      </c>
      <c r="B189" s="1" t="s">
        <v>423</v>
      </c>
      <c r="C189" s="1">
        <v>2015.0</v>
      </c>
      <c r="D189" s="91" t="s">
        <v>5</v>
      </c>
      <c r="E189" s="91" t="s">
        <v>28</v>
      </c>
      <c r="F189" s="1">
        <v>0.1954335963055233</v>
      </c>
    </row>
    <row r="190">
      <c r="A190" s="2" t="s">
        <v>26</v>
      </c>
      <c r="B190" s="1" t="s">
        <v>424</v>
      </c>
      <c r="C190" s="1">
        <v>2015.0</v>
      </c>
      <c r="D190" s="91" t="s">
        <v>5</v>
      </c>
      <c r="E190" s="91" t="s">
        <v>28</v>
      </c>
      <c r="F190" s="1">
        <v>1.926742589183267</v>
      </c>
    </row>
    <row r="191">
      <c r="A191" s="2" t="s">
        <v>27</v>
      </c>
      <c r="B191" s="1" t="s">
        <v>426</v>
      </c>
      <c r="C191" s="1">
        <v>2015.0</v>
      </c>
      <c r="D191" s="91" t="s">
        <v>5</v>
      </c>
      <c r="E191" s="91" t="s">
        <v>28</v>
      </c>
      <c r="F191" s="1">
        <v>0.07282480500248151</v>
      </c>
    </row>
    <row r="192">
      <c r="A192" s="2" t="s">
        <v>28</v>
      </c>
      <c r="B192" s="1" t="s">
        <v>425</v>
      </c>
      <c r="C192" s="1">
        <v>2015.0</v>
      </c>
      <c r="D192" s="91" t="s">
        <v>5</v>
      </c>
      <c r="E192" s="91" t="s">
        <v>28</v>
      </c>
      <c r="F192" s="1">
        <v>0.3003594301180413</v>
      </c>
    </row>
    <row r="193">
      <c r="A193" s="2" t="s">
        <v>29</v>
      </c>
      <c r="B193" s="1" t="s">
        <v>427</v>
      </c>
      <c r="C193" s="1">
        <v>2015.0</v>
      </c>
      <c r="D193" s="91" t="s">
        <v>5</v>
      </c>
      <c r="E193" s="91" t="s">
        <v>28</v>
      </c>
      <c r="F193" s="1">
        <v>0.06977013531220043</v>
      </c>
    </row>
    <row r="194">
      <c r="A194" s="2" t="s">
        <v>30</v>
      </c>
      <c r="B194" s="1" t="s">
        <v>428</v>
      </c>
      <c r="C194" s="1">
        <v>2015.0</v>
      </c>
      <c r="D194" s="91" t="s">
        <v>5</v>
      </c>
      <c r="E194" s="91" t="s">
        <v>28</v>
      </c>
      <c r="F194" s="1">
        <v>0.1244752331628576</v>
      </c>
    </row>
    <row r="195">
      <c r="A195" s="2" t="s">
        <v>31</v>
      </c>
      <c r="B195" s="1" t="s">
        <v>429</v>
      </c>
      <c r="C195" s="1">
        <v>2015.0</v>
      </c>
      <c r="D195" s="91" t="s">
        <v>5</v>
      </c>
      <c r="E195" s="91" t="s">
        <v>28</v>
      </c>
      <c r="F195" s="1">
        <v>0.40245219874009464</v>
      </c>
    </row>
    <row r="196">
      <c r="A196" s="2" t="s">
        <v>32</v>
      </c>
      <c r="B196" s="1" t="s">
        <v>430</v>
      </c>
      <c r="C196" s="1">
        <v>2015.0</v>
      </c>
      <c r="D196" s="91" t="s">
        <v>5</v>
      </c>
      <c r="E196" s="91" t="s">
        <v>28</v>
      </c>
      <c r="F196" s="1">
        <v>0.0</v>
      </c>
    </row>
    <row r="197">
      <c r="A197" s="2" t="s">
        <v>33</v>
      </c>
      <c r="B197" s="1" t="s">
        <v>431</v>
      </c>
      <c r="C197" s="1">
        <v>2015.0</v>
      </c>
      <c r="D197" s="91" t="s">
        <v>5</v>
      </c>
      <c r="E197" s="91" t="s">
        <v>28</v>
      </c>
      <c r="F197" s="1">
        <v>1.11016523406553</v>
      </c>
    </row>
    <row r="198">
      <c r="A198" s="2" t="s">
        <v>34</v>
      </c>
      <c r="B198" s="1" t="s">
        <v>432</v>
      </c>
      <c r="C198" s="1">
        <v>2015.0</v>
      </c>
      <c r="D198" s="91" t="s">
        <v>5</v>
      </c>
      <c r="E198" s="91" t="s">
        <v>28</v>
      </c>
      <c r="F198" s="1">
        <v>0.3309708320133901</v>
      </c>
    </row>
    <row r="199">
      <c r="A199" s="2" t="s">
        <v>35</v>
      </c>
      <c r="B199" s="1" t="s">
        <v>433</v>
      </c>
      <c r="C199" s="1">
        <v>2015.0</v>
      </c>
      <c r="D199" s="91" t="s">
        <v>5</v>
      </c>
      <c r="E199" s="91" t="s">
        <v>28</v>
      </c>
      <c r="F199" s="1">
        <v>0.5020741940140204</v>
      </c>
    </row>
    <row r="200">
      <c r="A200" s="2" t="s">
        <v>3</v>
      </c>
      <c r="B200" s="1" t="s">
        <v>418</v>
      </c>
      <c r="C200" s="1">
        <v>2018.0</v>
      </c>
      <c r="D200" s="91" t="s">
        <v>5</v>
      </c>
      <c r="E200" s="91" t="s">
        <v>28</v>
      </c>
      <c r="F200" s="1">
        <v>0.4346708760344004</v>
      </c>
    </row>
    <row r="201">
      <c r="A201" s="2" t="s">
        <v>4</v>
      </c>
      <c r="B201" s="1" t="s">
        <v>401</v>
      </c>
      <c r="C201" s="1">
        <v>2018.0</v>
      </c>
      <c r="D201" s="91" t="s">
        <v>5</v>
      </c>
      <c r="E201" s="91" t="s">
        <v>28</v>
      </c>
      <c r="F201" s="1">
        <v>0.07215647564682869</v>
      </c>
    </row>
    <row r="202">
      <c r="A202" s="2" t="s">
        <v>5</v>
      </c>
      <c r="B202" s="1" t="s">
        <v>402</v>
      </c>
      <c r="C202" s="1">
        <v>2018.0</v>
      </c>
      <c r="D202" s="91" t="s">
        <v>5</v>
      </c>
      <c r="E202" s="91" t="s">
        <v>28</v>
      </c>
      <c r="F202" s="1">
        <v>0.5726894700159838</v>
      </c>
    </row>
    <row r="203">
      <c r="A203" s="2" t="s">
        <v>6</v>
      </c>
      <c r="B203" s="1" t="s">
        <v>403</v>
      </c>
      <c r="C203" s="1">
        <v>2018.0</v>
      </c>
      <c r="D203" s="91" t="s">
        <v>5</v>
      </c>
      <c r="E203" s="91" t="s">
        <v>28</v>
      </c>
      <c r="F203" s="1">
        <v>1.5732134195104683</v>
      </c>
    </row>
    <row r="204">
      <c r="A204" s="2" t="s">
        <v>7</v>
      </c>
      <c r="B204" s="1" t="s">
        <v>404</v>
      </c>
      <c r="C204" s="1">
        <v>2018.0</v>
      </c>
      <c r="D204" s="91" t="s">
        <v>5</v>
      </c>
      <c r="E204" s="91" t="s">
        <v>28</v>
      </c>
      <c r="F204" s="1">
        <v>2.2944103991022597</v>
      </c>
    </row>
    <row r="205">
      <c r="A205" s="2" t="s">
        <v>8</v>
      </c>
      <c r="B205" s="1" t="s">
        <v>408</v>
      </c>
      <c r="C205" s="1">
        <v>2018.0</v>
      </c>
      <c r="D205" s="91" t="s">
        <v>5</v>
      </c>
      <c r="E205" s="91" t="s">
        <v>28</v>
      </c>
      <c r="F205" s="1">
        <v>1.5112812320736322</v>
      </c>
    </row>
    <row r="206">
      <c r="A206" s="2" t="s">
        <v>9</v>
      </c>
      <c r="B206" s="1" t="s">
        <v>409</v>
      </c>
      <c r="C206" s="1">
        <v>2018.0</v>
      </c>
      <c r="D206" s="91" t="s">
        <v>5</v>
      </c>
      <c r="E206" s="91" t="s">
        <v>28</v>
      </c>
      <c r="F206" s="1">
        <v>0.7958002965682438</v>
      </c>
    </row>
    <row r="207">
      <c r="A207" s="2" t="s">
        <v>10</v>
      </c>
      <c r="B207" s="1" t="s">
        <v>407</v>
      </c>
      <c r="C207" s="1">
        <v>2018.0</v>
      </c>
      <c r="D207" s="91" t="s">
        <v>5</v>
      </c>
      <c r="E207" s="91" t="s">
        <v>28</v>
      </c>
      <c r="F207" s="1">
        <v>0.217326460746223</v>
      </c>
    </row>
    <row r="208">
      <c r="A208" s="2" t="s">
        <v>11</v>
      </c>
      <c r="B208" s="1" t="s">
        <v>406</v>
      </c>
      <c r="C208" s="1">
        <v>2018.0</v>
      </c>
      <c r="D208" s="91" t="s">
        <v>5</v>
      </c>
      <c r="E208" s="91" t="s">
        <v>28</v>
      </c>
      <c r="F208" s="1">
        <v>0.29657621631298603</v>
      </c>
    </row>
    <row r="209">
      <c r="A209" s="2" t="s">
        <v>12</v>
      </c>
      <c r="B209" s="1" t="s">
        <v>405</v>
      </c>
      <c r="C209" s="1">
        <v>2018.0</v>
      </c>
      <c r="D209" s="91" t="s">
        <v>5</v>
      </c>
      <c r="E209" s="91" t="s">
        <v>28</v>
      </c>
      <c r="F209" s="1">
        <v>0.4421981270919426</v>
      </c>
    </row>
    <row r="210">
      <c r="A210" s="2" t="s">
        <v>13</v>
      </c>
      <c r="B210" s="1" t="s">
        <v>410</v>
      </c>
      <c r="C210" s="1">
        <v>2018.0</v>
      </c>
      <c r="D210" s="91" t="s">
        <v>5</v>
      </c>
      <c r="E210" s="91" t="s">
        <v>28</v>
      </c>
      <c r="F210" s="1">
        <v>0.0</v>
      </c>
    </row>
    <row r="211">
      <c r="A211" s="2" t="s">
        <v>14</v>
      </c>
      <c r="B211" s="1" t="s">
        <v>412</v>
      </c>
      <c r="C211" s="1">
        <v>2018.0</v>
      </c>
      <c r="D211" s="91" t="s">
        <v>5</v>
      </c>
      <c r="E211" s="91" t="s">
        <v>28</v>
      </c>
      <c r="F211" s="1">
        <v>0.4106153596752394</v>
      </c>
    </row>
    <row r="212">
      <c r="A212" s="2" t="s">
        <v>15</v>
      </c>
      <c r="B212" s="1" t="s">
        <v>411</v>
      </c>
      <c r="C212" s="1">
        <v>2018.0</v>
      </c>
      <c r="D212" s="91" t="s">
        <v>5</v>
      </c>
      <c r="E212" s="91" t="s">
        <v>28</v>
      </c>
      <c r="F212" s="1">
        <v>0.9386159004294168</v>
      </c>
    </row>
    <row r="213">
      <c r="A213" s="2" t="s">
        <v>16</v>
      </c>
      <c r="B213" s="1" t="s">
        <v>413</v>
      </c>
      <c r="C213" s="1">
        <v>2018.0</v>
      </c>
      <c r="D213" s="91" t="s">
        <v>5</v>
      </c>
      <c r="E213" s="91" t="s">
        <v>28</v>
      </c>
      <c r="F213" s="1">
        <v>0.23366334386264867</v>
      </c>
    </row>
    <row r="214">
      <c r="A214" s="2" t="s">
        <v>17</v>
      </c>
      <c r="B214" s="1" t="s">
        <v>414</v>
      </c>
      <c r="C214" s="1">
        <v>2018.0</v>
      </c>
      <c r="D214" s="91" t="s">
        <v>5</v>
      </c>
      <c r="E214" s="91" t="s">
        <v>28</v>
      </c>
      <c r="F214" s="1">
        <v>0.24405172725169444</v>
      </c>
    </row>
    <row r="215">
      <c r="A215" s="2" t="s">
        <v>18</v>
      </c>
      <c r="B215" s="1" t="s">
        <v>415</v>
      </c>
      <c r="C215" s="1">
        <v>2018.0</v>
      </c>
      <c r="D215" s="91" t="s">
        <v>5</v>
      </c>
      <c r="E215" s="91" t="s">
        <v>28</v>
      </c>
      <c r="F215" s="1">
        <v>0.1120253757522725</v>
      </c>
    </row>
    <row r="216">
      <c r="A216" s="2" t="s">
        <v>19</v>
      </c>
      <c r="B216" s="1" t="s">
        <v>416</v>
      </c>
      <c r="C216" s="1">
        <v>2018.0</v>
      </c>
      <c r="D216" s="91" t="s">
        <v>5</v>
      </c>
      <c r="E216" s="91" t="s">
        <v>28</v>
      </c>
      <c r="F216" s="1">
        <v>0.29537154892629275</v>
      </c>
    </row>
    <row r="217">
      <c r="A217" s="2" t="s">
        <v>20</v>
      </c>
      <c r="B217" s="1" t="s">
        <v>417</v>
      </c>
      <c r="C217" s="1">
        <v>2018.0</v>
      </c>
      <c r="D217" s="91" t="s">
        <v>5</v>
      </c>
      <c r="E217" s="91" t="s">
        <v>28</v>
      </c>
      <c r="F217" s="1">
        <v>0.40215110626742445</v>
      </c>
    </row>
    <row r="218">
      <c r="A218" s="2" t="s">
        <v>21</v>
      </c>
      <c r="B218" s="1" t="s">
        <v>419</v>
      </c>
      <c r="C218" s="1">
        <v>2018.0</v>
      </c>
      <c r="D218" s="91" t="s">
        <v>5</v>
      </c>
      <c r="E218" s="91" t="s">
        <v>28</v>
      </c>
      <c r="F218" s="1">
        <v>0.2413311828043488</v>
      </c>
    </row>
    <row r="219">
      <c r="A219" s="2" t="s">
        <v>22</v>
      </c>
      <c r="B219" s="1" t="s">
        <v>420</v>
      </c>
      <c r="C219" s="1">
        <v>2018.0</v>
      </c>
      <c r="D219" s="91" t="s">
        <v>5</v>
      </c>
      <c r="E219" s="91" t="s">
        <v>28</v>
      </c>
      <c r="F219" s="1">
        <v>0.05539840873610746</v>
      </c>
    </row>
    <row r="220">
      <c r="A220" s="2" t="s">
        <v>23</v>
      </c>
      <c r="B220" s="1" t="s">
        <v>421</v>
      </c>
      <c r="C220" s="1">
        <v>2018.0</v>
      </c>
      <c r="D220" s="91" t="s">
        <v>5</v>
      </c>
      <c r="E220" s="91" t="s">
        <v>28</v>
      </c>
      <c r="F220" s="1">
        <v>0.9547513937534289</v>
      </c>
    </row>
    <row r="221">
      <c r="A221" s="2" t="s">
        <v>24</v>
      </c>
      <c r="B221" s="1" t="s">
        <v>422</v>
      </c>
      <c r="C221" s="1">
        <v>2018.0</v>
      </c>
      <c r="D221" s="91" t="s">
        <v>5</v>
      </c>
      <c r="E221" s="91" t="s">
        <v>28</v>
      </c>
      <c r="F221" s="1">
        <v>0.698052124327737</v>
      </c>
    </row>
    <row r="222">
      <c r="A222" s="2" t="s">
        <v>25</v>
      </c>
      <c r="B222" s="1" t="s">
        <v>423</v>
      </c>
      <c r="C222" s="1">
        <v>2018.0</v>
      </c>
      <c r="D222" s="91" t="s">
        <v>5</v>
      </c>
      <c r="E222" s="91" t="s">
        <v>28</v>
      </c>
      <c r="F222" s="1">
        <v>0.1377960260544726</v>
      </c>
    </row>
    <row r="223">
      <c r="A223" s="2" t="s">
        <v>26</v>
      </c>
      <c r="B223" s="1" t="s">
        <v>424</v>
      </c>
      <c r="C223" s="1">
        <v>2018.0</v>
      </c>
      <c r="D223" s="91" t="s">
        <v>5</v>
      </c>
      <c r="E223" s="91" t="s">
        <v>28</v>
      </c>
      <c r="F223" s="1">
        <v>1.5996072349004768</v>
      </c>
    </row>
    <row r="224">
      <c r="A224" s="2" t="s">
        <v>27</v>
      </c>
      <c r="B224" s="1" t="s">
        <v>426</v>
      </c>
      <c r="C224" s="1">
        <v>2018.0</v>
      </c>
      <c r="D224" s="91" t="s">
        <v>5</v>
      </c>
      <c r="E224" s="91" t="s">
        <v>28</v>
      </c>
      <c r="F224" s="1">
        <v>0.42635544614011534</v>
      </c>
    </row>
    <row r="225">
      <c r="A225" s="2" t="s">
        <v>28</v>
      </c>
      <c r="B225" s="1" t="s">
        <v>425</v>
      </c>
      <c r="C225" s="1">
        <v>2018.0</v>
      </c>
      <c r="D225" s="91" t="s">
        <v>5</v>
      </c>
      <c r="E225" s="91" t="s">
        <v>28</v>
      </c>
      <c r="F225" s="1">
        <v>0.48525378449426526</v>
      </c>
    </row>
    <row r="226">
      <c r="A226" s="2" t="s">
        <v>29</v>
      </c>
      <c r="B226" s="1" t="s">
        <v>427</v>
      </c>
      <c r="C226" s="1">
        <v>2018.0</v>
      </c>
      <c r="D226" s="91" t="s">
        <v>5</v>
      </c>
      <c r="E226" s="91" t="s">
        <v>28</v>
      </c>
      <c r="F226" s="1">
        <v>0.3689858658286886</v>
      </c>
    </row>
    <row r="227">
      <c r="A227" s="2" t="s">
        <v>30</v>
      </c>
      <c r="B227" s="1" t="s">
        <v>428</v>
      </c>
      <c r="C227" s="1">
        <v>2018.0</v>
      </c>
      <c r="D227" s="91" t="s">
        <v>5</v>
      </c>
      <c r="E227" s="91" t="s">
        <v>28</v>
      </c>
      <c r="F227" s="1">
        <v>0.2798382534894831</v>
      </c>
    </row>
    <row r="228">
      <c r="A228" s="2" t="s">
        <v>31</v>
      </c>
      <c r="B228" s="1" t="s">
        <v>429</v>
      </c>
      <c r="C228" s="1">
        <v>2018.0</v>
      </c>
      <c r="D228" s="91" t="s">
        <v>5</v>
      </c>
      <c r="E228" s="91" t="s">
        <v>28</v>
      </c>
      <c r="F228" s="1">
        <v>0.1678328250795947</v>
      </c>
    </row>
    <row r="229">
      <c r="A229" s="2" t="s">
        <v>32</v>
      </c>
      <c r="B229" s="1" t="s">
        <v>430</v>
      </c>
      <c r="C229" s="1">
        <v>2018.0</v>
      </c>
      <c r="D229" s="91" t="s">
        <v>5</v>
      </c>
      <c r="E229" s="91" t="s">
        <v>28</v>
      </c>
      <c r="F229" s="1">
        <v>0.1492883796164632</v>
      </c>
    </row>
    <row r="230">
      <c r="A230" s="2" t="s">
        <v>33</v>
      </c>
      <c r="B230" s="1" t="s">
        <v>431</v>
      </c>
      <c r="C230" s="1">
        <v>2018.0</v>
      </c>
      <c r="D230" s="91" t="s">
        <v>5</v>
      </c>
      <c r="E230" s="91" t="s">
        <v>28</v>
      </c>
      <c r="F230" s="1">
        <v>0.678073851521336</v>
      </c>
    </row>
    <row r="231">
      <c r="A231" s="2" t="s">
        <v>34</v>
      </c>
      <c r="B231" s="1" t="s">
        <v>432</v>
      </c>
      <c r="C231" s="1">
        <v>2018.0</v>
      </c>
      <c r="D231" s="91" t="s">
        <v>5</v>
      </c>
      <c r="E231" s="91" t="s">
        <v>28</v>
      </c>
      <c r="F231" s="1">
        <v>0.5466293015170786</v>
      </c>
    </row>
    <row r="232">
      <c r="A232" s="2" t="s">
        <v>35</v>
      </c>
      <c r="B232" s="1" t="s">
        <v>433</v>
      </c>
      <c r="C232" s="1">
        <v>2018.0</v>
      </c>
      <c r="D232" s="91" t="s">
        <v>5</v>
      </c>
      <c r="E232" s="91" t="s">
        <v>28</v>
      </c>
      <c r="F232" s="1">
        <v>0.18335872851723298</v>
      </c>
    </row>
    <row r="233">
      <c r="A233" s="2" t="s">
        <v>3</v>
      </c>
      <c r="B233" s="1" t="s">
        <v>418</v>
      </c>
      <c r="C233" s="1">
        <v>2019.0</v>
      </c>
      <c r="D233" s="91" t="s">
        <v>5</v>
      </c>
      <c r="E233" s="91" t="s">
        <v>28</v>
      </c>
      <c r="F233" s="1">
        <v>0.4818983728252887</v>
      </c>
    </row>
    <row r="234">
      <c r="A234" s="2" t="s">
        <v>4</v>
      </c>
      <c r="B234" s="1" t="s">
        <v>401</v>
      </c>
      <c r="C234" s="1">
        <v>2019.0</v>
      </c>
      <c r="D234" s="91" t="s">
        <v>5</v>
      </c>
      <c r="E234" s="91" t="s">
        <v>28</v>
      </c>
      <c r="F234" s="1">
        <v>0.21342819030680302</v>
      </c>
    </row>
    <row r="235">
      <c r="A235" s="2" t="s">
        <v>5</v>
      </c>
      <c r="B235" s="1" t="s">
        <v>402</v>
      </c>
      <c r="C235" s="1">
        <v>2019.0</v>
      </c>
      <c r="D235" s="91" t="s">
        <v>5</v>
      </c>
      <c r="E235" s="91" t="s">
        <v>28</v>
      </c>
      <c r="F235" s="1">
        <v>0.9013883916386086</v>
      </c>
    </row>
    <row r="236">
      <c r="A236" s="2" t="s">
        <v>6</v>
      </c>
      <c r="B236" s="1" t="s">
        <v>403</v>
      </c>
      <c r="C236" s="1">
        <v>2019.0</v>
      </c>
      <c r="D236" s="91" t="s">
        <v>5</v>
      </c>
      <c r="E236" s="91" t="s">
        <v>28</v>
      </c>
      <c r="F236" s="1">
        <v>1.2825018019150316</v>
      </c>
    </row>
    <row r="237">
      <c r="A237" s="2" t="s">
        <v>7</v>
      </c>
      <c r="B237" s="1" t="s">
        <v>404</v>
      </c>
      <c r="C237" s="1">
        <v>2019.0</v>
      </c>
      <c r="D237" s="91" t="s">
        <v>5</v>
      </c>
      <c r="E237" s="91" t="s">
        <v>28</v>
      </c>
      <c r="F237" s="1">
        <v>1.1274130482686522</v>
      </c>
    </row>
    <row r="238">
      <c r="A238" s="2" t="s">
        <v>8</v>
      </c>
      <c r="B238" s="1" t="s">
        <v>408</v>
      </c>
      <c r="C238" s="1">
        <v>2019.0</v>
      </c>
      <c r="D238" s="91" t="s">
        <v>5</v>
      </c>
      <c r="E238" s="91" t="s">
        <v>28</v>
      </c>
      <c r="F238" s="1">
        <v>0.8560601448834236</v>
      </c>
    </row>
    <row r="239">
      <c r="A239" s="2" t="s">
        <v>9</v>
      </c>
      <c r="B239" s="1" t="s">
        <v>409</v>
      </c>
      <c r="C239" s="1">
        <v>2019.0</v>
      </c>
      <c r="D239" s="91" t="s">
        <v>5</v>
      </c>
      <c r="E239" s="91" t="s">
        <v>28</v>
      </c>
      <c r="F239" s="1">
        <v>0.0</v>
      </c>
    </row>
    <row r="240">
      <c r="A240" s="2" t="s">
        <v>10</v>
      </c>
      <c r="B240" s="1" t="s">
        <v>407</v>
      </c>
      <c r="C240" s="1">
        <v>2019.0</v>
      </c>
      <c r="D240" s="91" t="s">
        <v>5</v>
      </c>
      <c r="E240" s="91" t="s">
        <v>28</v>
      </c>
      <c r="F240" s="1">
        <v>0.3746009830600084</v>
      </c>
    </row>
    <row r="241">
      <c r="A241" s="2" t="s">
        <v>11</v>
      </c>
      <c r="B241" s="1" t="s">
        <v>406</v>
      </c>
      <c r="C241" s="1">
        <v>2019.0</v>
      </c>
      <c r="D241" s="91" t="s">
        <v>5</v>
      </c>
      <c r="E241" s="91" t="s">
        <v>28</v>
      </c>
      <c r="F241" s="1">
        <v>0.1067559146112817</v>
      </c>
    </row>
    <row r="242">
      <c r="A242" s="2" t="s">
        <v>12</v>
      </c>
      <c r="B242" s="1" t="s">
        <v>405</v>
      </c>
      <c r="C242" s="1">
        <v>2019.0</v>
      </c>
      <c r="D242" s="91" t="s">
        <v>5</v>
      </c>
      <c r="E242" s="91" t="s">
        <v>28</v>
      </c>
      <c r="F242" s="1">
        <v>0.9295163261796724</v>
      </c>
    </row>
    <row r="243">
      <c r="A243" s="2" t="s">
        <v>13</v>
      </c>
      <c r="B243" s="1" t="s">
        <v>410</v>
      </c>
      <c r="C243" s="1">
        <v>2019.0</v>
      </c>
      <c r="D243" s="91" t="s">
        <v>5</v>
      </c>
      <c r="E243" s="91" t="s">
        <v>28</v>
      </c>
      <c r="F243" s="1">
        <v>0.21683307701856688</v>
      </c>
    </row>
    <row r="244">
      <c r="A244" s="2" t="s">
        <v>14</v>
      </c>
      <c r="B244" s="1" t="s">
        <v>412</v>
      </c>
      <c r="C244" s="1">
        <v>2019.0</v>
      </c>
      <c r="D244" s="91" t="s">
        <v>5</v>
      </c>
      <c r="E244" s="91" t="s">
        <v>28</v>
      </c>
      <c r="F244" s="1">
        <v>0.29287951327329953</v>
      </c>
    </row>
    <row r="245">
      <c r="A245" s="2" t="s">
        <v>15</v>
      </c>
      <c r="B245" s="1" t="s">
        <v>411</v>
      </c>
      <c r="C245" s="1">
        <v>2019.0</v>
      </c>
      <c r="D245" s="91" t="s">
        <v>5</v>
      </c>
      <c r="E245" s="91" t="s">
        <v>28</v>
      </c>
      <c r="F245" s="1">
        <v>1.4022573043170554</v>
      </c>
    </row>
    <row r="246">
      <c r="A246" s="2" t="s">
        <v>16</v>
      </c>
      <c r="B246" s="1" t="s">
        <v>413</v>
      </c>
      <c r="C246" s="1">
        <v>2019.0</v>
      </c>
      <c r="D246" s="91" t="s">
        <v>5</v>
      </c>
      <c r="E246" s="91" t="s">
        <v>28</v>
      </c>
      <c r="F246" s="1">
        <v>0.09892338383921653</v>
      </c>
    </row>
    <row r="247">
      <c r="A247" s="2" t="s">
        <v>17</v>
      </c>
      <c r="B247" s="1" t="s">
        <v>414</v>
      </c>
      <c r="C247" s="1">
        <v>2019.0</v>
      </c>
      <c r="D247" s="91" t="s">
        <v>5</v>
      </c>
      <c r="E247" s="91" t="s">
        <v>28</v>
      </c>
      <c r="F247" s="1">
        <v>0.13280385643082152</v>
      </c>
    </row>
    <row r="248">
      <c r="A248" s="2" t="s">
        <v>18</v>
      </c>
      <c r="B248" s="1" t="s">
        <v>415</v>
      </c>
      <c r="C248" s="1">
        <v>2019.0</v>
      </c>
      <c r="D248" s="91" t="s">
        <v>5</v>
      </c>
      <c r="E248" s="91" t="s">
        <v>28</v>
      </c>
      <c r="F248" s="1">
        <v>0.11659919557048984</v>
      </c>
    </row>
    <row r="249">
      <c r="A249" s="2" t="s">
        <v>19</v>
      </c>
      <c r="B249" s="1" t="s">
        <v>416</v>
      </c>
      <c r="C249" s="1">
        <v>2019.0</v>
      </c>
      <c r="D249" s="91" t="s">
        <v>5</v>
      </c>
      <c r="E249" s="91" t="s">
        <v>28</v>
      </c>
      <c r="F249" s="1">
        <v>0.16753744252418612</v>
      </c>
    </row>
    <row r="250">
      <c r="A250" s="2" t="s">
        <v>20</v>
      </c>
      <c r="B250" s="1" t="s">
        <v>417</v>
      </c>
      <c r="C250" s="1">
        <v>2019.0</v>
      </c>
      <c r="D250" s="91" t="s">
        <v>5</v>
      </c>
      <c r="E250" s="91" t="s">
        <v>28</v>
      </c>
      <c r="F250" s="1">
        <v>1.043920208704505</v>
      </c>
    </row>
    <row r="251">
      <c r="A251" s="2" t="s">
        <v>21</v>
      </c>
      <c r="B251" s="1" t="s">
        <v>419</v>
      </c>
      <c r="C251" s="1">
        <v>2019.0</v>
      </c>
      <c r="D251" s="91" t="s">
        <v>5</v>
      </c>
      <c r="E251" s="91" t="s">
        <v>28</v>
      </c>
      <c r="F251" s="1">
        <v>0.0</v>
      </c>
    </row>
    <row r="252">
      <c r="A252" s="2" t="s">
        <v>22</v>
      </c>
      <c r="B252" s="1" t="s">
        <v>420</v>
      </c>
      <c r="C252" s="1">
        <v>2019.0</v>
      </c>
      <c r="D252" s="91" t="s">
        <v>5</v>
      </c>
      <c r="E252" s="91" t="s">
        <v>28</v>
      </c>
      <c r="F252" s="1">
        <v>0.18200737020644914</v>
      </c>
    </row>
    <row r="253">
      <c r="A253" s="2" t="s">
        <v>23</v>
      </c>
      <c r="B253" s="1" t="s">
        <v>421</v>
      </c>
      <c r="C253" s="1">
        <v>2019.0</v>
      </c>
      <c r="D253" s="91" t="s">
        <v>5</v>
      </c>
      <c r="E253" s="91" t="s">
        <v>28</v>
      </c>
      <c r="F253" s="1">
        <v>0.8031016271569058</v>
      </c>
    </row>
    <row r="254">
      <c r="A254" s="2" t="s">
        <v>24</v>
      </c>
      <c r="B254" s="1" t="s">
        <v>422</v>
      </c>
      <c r="C254" s="1">
        <v>2019.0</v>
      </c>
      <c r="D254" s="91" t="s">
        <v>5</v>
      </c>
      <c r="E254" s="91" t="s">
        <v>28</v>
      </c>
      <c r="F254" s="1">
        <v>0.522192008465654</v>
      </c>
    </row>
    <row r="255">
      <c r="A255" s="2" t="s">
        <v>25</v>
      </c>
      <c r="B255" s="1" t="s">
        <v>423</v>
      </c>
      <c r="C255" s="1">
        <v>2019.0</v>
      </c>
      <c r="D255" s="91" t="s">
        <v>5</v>
      </c>
      <c r="E255" s="91" t="s">
        <v>28</v>
      </c>
      <c r="F255" s="1">
        <v>0.04507269775420776</v>
      </c>
    </row>
    <row r="256">
      <c r="A256" s="2" t="s">
        <v>26</v>
      </c>
      <c r="B256" s="1" t="s">
        <v>424</v>
      </c>
      <c r="C256" s="1">
        <v>2019.0</v>
      </c>
      <c r="D256" s="91" t="s">
        <v>5</v>
      </c>
      <c r="E256" s="91" t="s">
        <v>28</v>
      </c>
      <c r="F256" s="1">
        <v>3.4234789392981146</v>
      </c>
    </row>
    <row r="257">
      <c r="A257" s="2" t="s">
        <v>27</v>
      </c>
      <c r="B257" s="1" t="s">
        <v>426</v>
      </c>
      <c r="C257" s="1">
        <v>2019.0</v>
      </c>
      <c r="D257" s="91" t="s">
        <v>5</v>
      </c>
      <c r="E257" s="91" t="s">
        <v>28</v>
      </c>
      <c r="F257" s="1">
        <v>0.4937137891792749</v>
      </c>
    </row>
    <row r="258">
      <c r="A258" s="2" t="s">
        <v>28</v>
      </c>
      <c r="B258" s="1" t="s">
        <v>425</v>
      </c>
      <c r="C258" s="1">
        <v>2019.0</v>
      </c>
      <c r="D258" s="91" t="s">
        <v>5</v>
      </c>
      <c r="E258" s="91" t="s">
        <v>28</v>
      </c>
      <c r="F258" s="1">
        <v>0.6093776810613435</v>
      </c>
    </row>
    <row r="259">
      <c r="A259" s="2" t="s">
        <v>29</v>
      </c>
      <c r="B259" s="1" t="s">
        <v>427</v>
      </c>
      <c r="C259" s="1">
        <v>2019.0</v>
      </c>
      <c r="D259" s="91" t="s">
        <v>5</v>
      </c>
      <c r="E259" s="91" t="s">
        <v>28</v>
      </c>
      <c r="F259" s="1">
        <v>0.7618401553358953</v>
      </c>
    </row>
    <row r="260">
      <c r="A260" s="2" t="s">
        <v>30</v>
      </c>
      <c r="B260" s="1" t="s">
        <v>428</v>
      </c>
      <c r="C260" s="1">
        <v>2019.0</v>
      </c>
      <c r="D260" s="91" t="s">
        <v>5</v>
      </c>
      <c r="E260" s="91" t="s">
        <v>28</v>
      </c>
      <c r="F260" s="1">
        <v>0.19760518326299906</v>
      </c>
    </row>
    <row r="261">
      <c r="A261" s="2" t="s">
        <v>31</v>
      </c>
      <c r="B261" s="1" t="s">
        <v>429</v>
      </c>
      <c r="C261" s="1">
        <v>2019.0</v>
      </c>
      <c r="D261" s="91" t="s">
        <v>5</v>
      </c>
      <c r="E261" s="91" t="s">
        <v>28</v>
      </c>
      <c r="F261" s="1">
        <v>0.4159866440554815</v>
      </c>
    </row>
    <row r="262">
      <c r="A262" s="2" t="s">
        <v>32</v>
      </c>
      <c r="B262" s="1" t="s">
        <v>430</v>
      </c>
      <c r="C262" s="1">
        <v>2019.0</v>
      </c>
      <c r="D262" s="91" t="s">
        <v>5</v>
      </c>
      <c r="E262" s="91" t="s">
        <v>28</v>
      </c>
      <c r="F262" s="1">
        <v>0.4424524253029693</v>
      </c>
    </row>
    <row r="263">
      <c r="A263" s="2" t="s">
        <v>33</v>
      </c>
      <c r="B263" s="1" t="s">
        <v>431</v>
      </c>
      <c r="C263" s="1">
        <v>2019.0</v>
      </c>
      <c r="D263" s="91" t="s">
        <v>5</v>
      </c>
      <c r="E263" s="91" t="s">
        <v>28</v>
      </c>
      <c r="F263" s="1">
        <v>0.389975825044082</v>
      </c>
    </row>
    <row r="264">
      <c r="A264" s="2" t="s">
        <v>34</v>
      </c>
      <c r="B264" s="1" t="s">
        <v>432</v>
      </c>
      <c r="C264" s="1">
        <v>2019.0</v>
      </c>
      <c r="D264" s="91" t="s">
        <v>5</v>
      </c>
      <c r="E264" s="91" t="s">
        <v>28</v>
      </c>
      <c r="F264" s="1">
        <v>1.1705885133750993</v>
      </c>
    </row>
    <row r="265">
      <c r="A265" s="2" t="s">
        <v>35</v>
      </c>
      <c r="B265" s="1" t="s">
        <v>433</v>
      </c>
      <c r="C265" s="1">
        <v>2019.0</v>
      </c>
      <c r="D265" s="91" t="s">
        <v>5</v>
      </c>
      <c r="E265" s="91" t="s">
        <v>28</v>
      </c>
      <c r="F265" s="1">
        <v>0.18197909545470814</v>
      </c>
    </row>
    <row r="266">
      <c r="A266" s="2" t="s">
        <v>3</v>
      </c>
      <c r="B266" s="1" t="s">
        <v>418</v>
      </c>
      <c r="C266" s="1">
        <v>2020.0</v>
      </c>
      <c r="D266" s="91" t="s">
        <v>5</v>
      </c>
      <c r="E266" s="91" t="s">
        <v>28</v>
      </c>
      <c r="F266" s="1">
        <v>0.5385566207690108</v>
      </c>
    </row>
    <row r="267">
      <c r="A267" s="2" t="s">
        <v>4</v>
      </c>
      <c r="B267" s="1" t="s">
        <v>401</v>
      </c>
      <c r="C267" s="1">
        <v>2020.0</v>
      </c>
      <c r="D267" s="91" t="s">
        <v>5</v>
      </c>
      <c r="E267" s="91" t="s">
        <v>28</v>
      </c>
      <c r="F267" s="1">
        <v>0.4911918770897583</v>
      </c>
    </row>
    <row r="268">
      <c r="A268" s="2" t="s">
        <v>5</v>
      </c>
      <c r="B268" s="1" t="s">
        <v>402</v>
      </c>
      <c r="C268" s="1">
        <v>2020.0</v>
      </c>
      <c r="D268" s="91" t="s">
        <v>5</v>
      </c>
      <c r="E268" s="91" t="s">
        <v>28</v>
      </c>
      <c r="F268" s="1">
        <v>0.942627268543419</v>
      </c>
    </row>
    <row r="269">
      <c r="A269" s="2" t="s">
        <v>6</v>
      </c>
      <c r="B269" s="1" t="s">
        <v>403</v>
      </c>
      <c r="C269" s="1">
        <v>2020.0</v>
      </c>
      <c r="D269" s="91" t="s">
        <v>5</v>
      </c>
      <c r="E269" s="91" t="s">
        <v>28</v>
      </c>
      <c r="F269" s="1">
        <v>1.0045228641960426</v>
      </c>
    </row>
    <row r="270">
      <c r="A270" s="2" t="s">
        <v>7</v>
      </c>
      <c r="B270" s="1" t="s">
        <v>404</v>
      </c>
      <c r="C270" s="1">
        <v>2020.0</v>
      </c>
      <c r="D270" s="91" t="s">
        <v>5</v>
      </c>
      <c r="E270" s="91" t="s">
        <v>28</v>
      </c>
      <c r="F270" s="1">
        <v>0.7054275596439001</v>
      </c>
    </row>
    <row r="271">
      <c r="A271" s="2" t="s">
        <v>8</v>
      </c>
      <c r="B271" s="1" t="s">
        <v>408</v>
      </c>
      <c r="C271" s="1">
        <v>2020.0</v>
      </c>
      <c r="D271" s="91" t="s">
        <v>5</v>
      </c>
      <c r="E271" s="91" t="s">
        <v>28</v>
      </c>
      <c r="F271" s="1">
        <v>0.5942722167104343</v>
      </c>
    </row>
    <row r="272">
      <c r="A272" s="2" t="s">
        <v>9</v>
      </c>
      <c r="B272" s="1" t="s">
        <v>409</v>
      </c>
      <c r="C272" s="1">
        <v>2020.0</v>
      </c>
      <c r="D272" s="91" t="s">
        <v>5</v>
      </c>
      <c r="E272" s="91" t="s">
        <v>28</v>
      </c>
      <c r="F272" s="1">
        <v>0.0</v>
      </c>
    </row>
    <row r="273">
      <c r="A273" s="2" t="s">
        <v>10</v>
      </c>
      <c r="B273" s="1" t="s">
        <v>407</v>
      </c>
      <c r="C273" s="1">
        <v>2020.0</v>
      </c>
      <c r="D273" s="91" t="s">
        <v>5</v>
      </c>
      <c r="E273" s="91" t="s">
        <v>28</v>
      </c>
      <c r="F273" s="1">
        <v>0.28124460581634936</v>
      </c>
    </row>
    <row r="274">
      <c r="A274" s="2" t="s">
        <v>11</v>
      </c>
      <c r="B274" s="1" t="s">
        <v>406</v>
      </c>
      <c r="C274" s="1">
        <v>2020.0</v>
      </c>
      <c r="D274" s="91" t="s">
        <v>5</v>
      </c>
      <c r="E274" s="91" t="s">
        <v>28</v>
      </c>
      <c r="F274" s="1">
        <v>0.4492980378890392</v>
      </c>
    </row>
    <row r="275">
      <c r="A275" s="2" t="s">
        <v>12</v>
      </c>
      <c r="B275" s="1" t="s">
        <v>405</v>
      </c>
      <c r="C275" s="1">
        <v>2020.0</v>
      </c>
      <c r="D275" s="91" t="s">
        <v>5</v>
      </c>
      <c r="E275" s="91" t="s">
        <v>28</v>
      </c>
      <c r="F275" s="1">
        <v>1.0193495818395337</v>
      </c>
    </row>
    <row r="276">
      <c r="A276" s="2" t="s">
        <v>13</v>
      </c>
      <c r="B276" s="1" t="s">
        <v>410</v>
      </c>
      <c r="C276" s="1">
        <v>2020.0</v>
      </c>
      <c r="D276" s="91" t="s">
        <v>5</v>
      </c>
      <c r="E276" s="91" t="s">
        <v>28</v>
      </c>
      <c r="F276" s="1">
        <v>0.3761315514727968</v>
      </c>
    </row>
    <row r="277">
      <c r="A277" s="2" t="s">
        <v>14</v>
      </c>
      <c r="B277" s="1" t="s">
        <v>412</v>
      </c>
      <c r="C277" s="1">
        <v>2020.0</v>
      </c>
      <c r="D277" s="91" t="s">
        <v>5</v>
      </c>
      <c r="E277" s="91" t="s">
        <v>28</v>
      </c>
      <c r="F277" s="1">
        <v>0.4031315906975934</v>
      </c>
    </row>
    <row r="278">
      <c r="A278" s="2" t="s">
        <v>15</v>
      </c>
      <c r="B278" s="1" t="s">
        <v>411</v>
      </c>
      <c r="C278" s="1">
        <v>2020.0</v>
      </c>
      <c r="D278" s="91" t="s">
        <v>5</v>
      </c>
      <c r="E278" s="91" t="s">
        <v>28</v>
      </c>
      <c r="F278" s="1">
        <v>1.1230261445964638</v>
      </c>
    </row>
    <row r="279">
      <c r="A279" s="2" t="s">
        <v>16</v>
      </c>
      <c r="B279" s="1" t="s">
        <v>413</v>
      </c>
      <c r="C279" s="1">
        <v>2020.0</v>
      </c>
      <c r="D279" s="91" t="s">
        <v>5</v>
      </c>
      <c r="E279" s="91" t="s">
        <v>28</v>
      </c>
      <c r="F279" s="1">
        <v>0.1955227888327811</v>
      </c>
    </row>
    <row r="280">
      <c r="A280" s="2" t="s">
        <v>17</v>
      </c>
      <c r="B280" s="1" t="s">
        <v>414</v>
      </c>
      <c r="C280" s="1">
        <v>2020.0</v>
      </c>
      <c r="D280" s="91" t="s">
        <v>5</v>
      </c>
      <c r="E280" s="91" t="s">
        <v>28</v>
      </c>
      <c r="F280" s="1">
        <v>0.15534255303335012</v>
      </c>
    </row>
    <row r="281">
      <c r="A281" s="2" t="s">
        <v>18</v>
      </c>
      <c r="B281" s="1" t="s">
        <v>415</v>
      </c>
      <c r="C281" s="1">
        <v>2020.0</v>
      </c>
      <c r="D281" s="91" t="s">
        <v>5</v>
      </c>
      <c r="E281" s="91" t="s">
        <v>28</v>
      </c>
      <c r="F281" s="1">
        <v>0.1672605377022555</v>
      </c>
    </row>
    <row r="282">
      <c r="A282" s="2" t="s">
        <v>19</v>
      </c>
      <c r="B282" s="1" t="s">
        <v>416</v>
      </c>
      <c r="C282" s="1">
        <v>2020.0</v>
      </c>
      <c r="D282" s="91" t="s">
        <v>5</v>
      </c>
      <c r="E282" s="91" t="s">
        <v>28</v>
      </c>
      <c r="F282" s="1">
        <v>0.31192871555449175</v>
      </c>
    </row>
    <row r="283">
      <c r="A283" s="2" t="s">
        <v>20</v>
      </c>
      <c r="B283" s="1" t="s">
        <v>417</v>
      </c>
      <c r="C283" s="1">
        <v>2020.0</v>
      </c>
      <c r="D283" s="91" t="s">
        <v>5</v>
      </c>
      <c r="E283" s="91" t="s">
        <v>28</v>
      </c>
      <c r="F283" s="1">
        <v>0.2950762108083465</v>
      </c>
    </row>
    <row r="284">
      <c r="A284" s="2" t="s">
        <v>21</v>
      </c>
      <c r="B284" s="1" t="s">
        <v>419</v>
      </c>
      <c r="C284" s="1">
        <v>2020.0</v>
      </c>
      <c r="D284" s="91" t="s">
        <v>5</v>
      </c>
      <c r="E284" s="91" t="s">
        <v>28</v>
      </c>
      <c r="F284" s="1">
        <v>0.3907254286453315</v>
      </c>
    </row>
    <row r="285">
      <c r="A285" s="2" t="s">
        <v>22</v>
      </c>
      <c r="B285" s="1" t="s">
        <v>420</v>
      </c>
      <c r="C285" s="1">
        <v>2020.0</v>
      </c>
      <c r="D285" s="91" t="s">
        <v>5</v>
      </c>
      <c r="E285" s="91" t="s">
        <v>28</v>
      </c>
      <c r="F285" s="1">
        <v>0.08973593227736874</v>
      </c>
    </row>
    <row r="286">
      <c r="A286" s="2" t="s">
        <v>23</v>
      </c>
      <c r="B286" s="1" t="s">
        <v>421</v>
      </c>
      <c r="C286" s="1">
        <v>2020.0</v>
      </c>
      <c r="D286" s="91" t="s">
        <v>5</v>
      </c>
      <c r="E286" s="91" t="s">
        <v>28</v>
      </c>
      <c r="F286" s="1">
        <v>1.0647776865188012</v>
      </c>
    </row>
    <row r="287">
      <c r="A287" s="2" t="s">
        <v>24</v>
      </c>
      <c r="B287" s="1" t="s">
        <v>422</v>
      </c>
      <c r="C287" s="1">
        <v>2020.0</v>
      </c>
      <c r="D287" s="91" t="s">
        <v>5</v>
      </c>
      <c r="E287" s="91" t="s">
        <v>28</v>
      </c>
      <c r="F287" s="1">
        <v>1.1408851717328814</v>
      </c>
    </row>
    <row r="288">
      <c r="A288" s="2" t="s">
        <v>25</v>
      </c>
      <c r="B288" s="1" t="s">
        <v>423</v>
      </c>
      <c r="C288" s="1">
        <v>2020.0</v>
      </c>
      <c r="D288" s="91" t="s">
        <v>5</v>
      </c>
      <c r="E288" s="91" t="s">
        <v>28</v>
      </c>
      <c r="F288" s="1">
        <v>0.0</v>
      </c>
    </row>
    <row r="289">
      <c r="A289" s="2" t="s">
        <v>26</v>
      </c>
      <c r="B289" s="1" t="s">
        <v>424</v>
      </c>
      <c r="C289" s="1">
        <v>2020.0</v>
      </c>
      <c r="D289" s="91" t="s">
        <v>5</v>
      </c>
      <c r="E289" s="91" t="s">
        <v>28</v>
      </c>
      <c r="F289" s="1">
        <v>3.5211060967952066</v>
      </c>
    </row>
    <row r="290">
      <c r="A290" s="2" t="s">
        <v>27</v>
      </c>
      <c r="B290" s="1" t="s">
        <v>426</v>
      </c>
      <c r="C290" s="1">
        <v>2020.0</v>
      </c>
      <c r="D290" s="91" t="s">
        <v>5</v>
      </c>
      <c r="E290" s="91" t="s">
        <v>28</v>
      </c>
      <c r="F290" s="1">
        <v>0.5952024581161282</v>
      </c>
    </row>
    <row r="291">
      <c r="A291" s="2" t="s">
        <v>28</v>
      </c>
      <c r="B291" s="1" t="s">
        <v>425</v>
      </c>
      <c r="C291" s="1">
        <v>2020.0</v>
      </c>
      <c r="D291" s="91" t="s">
        <v>5</v>
      </c>
      <c r="E291" s="91" t="s">
        <v>28</v>
      </c>
      <c r="F291" s="1">
        <v>0.19084090865717976</v>
      </c>
    </row>
    <row r="292">
      <c r="A292" s="2" t="s">
        <v>29</v>
      </c>
      <c r="B292" s="1" t="s">
        <v>427</v>
      </c>
      <c r="C292" s="1">
        <v>2020.0</v>
      </c>
      <c r="D292" s="91" t="s">
        <v>5</v>
      </c>
      <c r="E292" s="91" t="s">
        <v>28</v>
      </c>
      <c r="F292" s="1">
        <v>0.4253374152637894</v>
      </c>
    </row>
    <row r="293">
      <c r="A293" s="2" t="s">
        <v>30</v>
      </c>
      <c r="B293" s="1" t="s">
        <v>428</v>
      </c>
      <c r="C293" s="1">
        <v>2020.0</v>
      </c>
      <c r="D293" s="91" t="s">
        <v>5</v>
      </c>
      <c r="E293" s="91" t="s">
        <v>28</v>
      </c>
      <c r="F293" s="1">
        <v>0.0781754170365341</v>
      </c>
    </row>
    <row r="294">
      <c r="A294" s="2" t="s">
        <v>31</v>
      </c>
      <c r="B294" s="1" t="s">
        <v>429</v>
      </c>
      <c r="C294" s="1">
        <v>2020.0</v>
      </c>
      <c r="D294" s="91" t="s">
        <v>5</v>
      </c>
      <c r="E294" s="91" t="s">
        <v>28</v>
      </c>
      <c r="F294" s="1">
        <v>0.38505618932442714</v>
      </c>
    </row>
    <row r="295">
      <c r="A295" s="2" t="s">
        <v>32</v>
      </c>
      <c r="B295" s="1" t="s">
        <v>430</v>
      </c>
      <c r="C295" s="1">
        <v>2020.0</v>
      </c>
      <c r="D295" s="91" t="s">
        <v>5</v>
      </c>
      <c r="E295" s="91" t="s">
        <v>28</v>
      </c>
      <c r="F295" s="1">
        <v>1.5304917688695059</v>
      </c>
    </row>
    <row r="296">
      <c r="A296" s="2" t="s">
        <v>33</v>
      </c>
      <c r="B296" s="1" t="s">
        <v>431</v>
      </c>
      <c r="C296" s="1">
        <v>2020.0</v>
      </c>
      <c r="D296" s="91" t="s">
        <v>5</v>
      </c>
      <c r="E296" s="91" t="s">
        <v>28</v>
      </c>
      <c r="F296" s="1">
        <v>0.6107068179778934</v>
      </c>
    </row>
    <row r="297">
      <c r="A297" s="2" t="s">
        <v>34</v>
      </c>
      <c r="B297" s="1" t="s">
        <v>432</v>
      </c>
      <c r="C297" s="1">
        <v>2020.0</v>
      </c>
      <c r="D297" s="91" t="s">
        <v>5</v>
      </c>
      <c r="E297" s="91" t="s">
        <v>28</v>
      </c>
      <c r="F297" s="1">
        <v>1.1573533110320253</v>
      </c>
    </row>
    <row r="298">
      <c r="A298" s="2" t="s">
        <v>35</v>
      </c>
      <c r="B298" s="1" t="s">
        <v>433</v>
      </c>
      <c r="C298" s="1">
        <v>2020.0</v>
      </c>
      <c r="D298" s="91" t="s">
        <v>5</v>
      </c>
      <c r="E298" s="91" t="s">
        <v>28</v>
      </c>
      <c r="F298" s="1">
        <v>0.1806637949152777</v>
      </c>
    </row>
    <row r="299">
      <c r="A299" s="2" t="s">
        <v>3</v>
      </c>
      <c r="B299" s="1" t="s">
        <v>418</v>
      </c>
      <c r="C299" s="1">
        <v>2021.0</v>
      </c>
      <c r="D299" s="91" t="s">
        <v>5</v>
      </c>
      <c r="E299" s="91" t="s">
        <v>28</v>
      </c>
      <c r="F299" s="1">
        <v>0.4984839467528795</v>
      </c>
    </row>
    <row r="300">
      <c r="A300" s="2" t="s">
        <v>4</v>
      </c>
      <c r="B300" s="1" t="s">
        <v>401</v>
      </c>
      <c r="C300" s="1">
        <v>2021.0</v>
      </c>
      <c r="D300" s="91" t="s">
        <v>5</v>
      </c>
      <c r="E300" s="91" t="s">
        <v>28</v>
      </c>
      <c r="F300" s="1">
        <v>0.41549462557701816</v>
      </c>
    </row>
    <row r="301">
      <c r="A301" s="2" t="s">
        <v>5</v>
      </c>
      <c r="B301" s="1" t="s">
        <v>402</v>
      </c>
      <c r="C301" s="1">
        <v>2021.0</v>
      </c>
      <c r="D301" s="91" t="s">
        <v>5</v>
      </c>
      <c r="E301" s="91" t="s">
        <v>28</v>
      </c>
      <c r="F301" s="1">
        <v>1.2013018836140512</v>
      </c>
    </row>
    <row r="302">
      <c r="A302" s="2" t="s">
        <v>6</v>
      </c>
      <c r="B302" s="1" t="s">
        <v>403</v>
      </c>
      <c r="C302" s="1">
        <v>2021.0</v>
      </c>
      <c r="D302" s="91" t="s">
        <v>5</v>
      </c>
      <c r="E302" s="91" t="s">
        <v>28</v>
      </c>
      <c r="F302" s="1">
        <v>0.2460324196919428</v>
      </c>
    </row>
    <row r="303">
      <c r="A303" s="2" t="s">
        <v>7</v>
      </c>
      <c r="B303" s="1" t="s">
        <v>404</v>
      </c>
      <c r="C303" s="1">
        <v>2021.0</v>
      </c>
      <c r="D303" s="91" t="s">
        <v>5</v>
      </c>
      <c r="E303" s="91" t="s">
        <v>28</v>
      </c>
      <c r="F303" s="1">
        <v>0.1982514224539561</v>
      </c>
    </row>
    <row r="304">
      <c r="A304" s="2" t="s">
        <v>8</v>
      </c>
      <c r="B304" s="1" t="s">
        <v>408</v>
      </c>
      <c r="C304" s="1">
        <v>2021.0</v>
      </c>
      <c r="D304" s="91" t="s">
        <v>5</v>
      </c>
      <c r="E304" s="91" t="s">
        <v>28</v>
      </c>
      <c r="F304" s="1">
        <v>0.8332955264066723</v>
      </c>
    </row>
    <row r="305">
      <c r="A305" s="2" t="s">
        <v>9</v>
      </c>
      <c r="B305" s="1" t="s">
        <v>409</v>
      </c>
      <c r="C305" s="1">
        <v>2021.0</v>
      </c>
      <c r="D305" s="91" t="s">
        <v>5</v>
      </c>
      <c r="E305" s="91" t="s">
        <v>28</v>
      </c>
      <c r="F305" s="1">
        <v>0.3791656081626772</v>
      </c>
    </row>
    <row r="306">
      <c r="A306" s="2" t="s">
        <v>10</v>
      </c>
      <c r="B306" s="1" t="s">
        <v>407</v>
      </c>
      <c r="C306" s="1">
        <v>2021.0</v>
      </c>
      <c r="D306" s="91" t="s">
        <v>5</v>
      </c>
      <c r="E306" s="91" t="s">
        <v>28</v>
      </c>
      <c r="F306" s="1">
        <v>0.3985008743628967</v>
      </c>
    </row>
    <row r="307">
      <c r="A307" s="2" t="s">
        <v>11</v>
      </c>
      <c r="B307" s="1" t="s">
        <v>406</v>
      </c>
      <c r="C307" s="1">
        <v>2021.0</v>
      </c>
      <c r="D307" s="91" t="s">
        <v>5</v>
      </c>
      <c r="E307" s="91" t="s">
        <v>28</v>
      </c>
      <c r="F307" s="1">
        <v>0.13091781241572165</v>
      </c>
    </row>
    <row r="308">
      <c r="A308" s="2" t="s">
        <v>12</v>
      </c>
      <c r="B308" s="1" t="s">
        <v>405</v>
      </c>
      <c r="C308" s="1">
        <v>2021.0</v>
      </c>
      <c r="D308" s="91" t="s">
        <v>5</v>
      </c>
      <c r="E308" s="91" t="s">
        <v>28</v>
      </c>
      <c r="F308" s="1">
        <v>1.109653396432664</v>
      </c>
    </row>
    <row r="309">
      <c r="A309" s="2" t="s">
        <v>13</v>
      </c>
      <c r="B309" s="1" t="s">
        <v>410</v>
      </c>
      <c r="C309" s="1">
        <v>2021.0</v>
      </c>
      <c r="D309" s="91" t="s">
        <v>5</v>
      </c>
      <c r="E309" s="91" t="s">
        <v>28</v>
      </c>
      <c r="F309" s="1">
        <v>0.15984433293230166</v>
      </c>
    </row>
    <row r="310">
      <c r="A310" s="2" t="s">
        <v>14</v>
      </c>
      <c r="B310" s="1" t="s">
        <v>412</v>
      </c>
      <c r="C310" s="1">
        <v>2021.0</v>
      </c>
      <c r="D310" s="91" t="s">
        <v>5</v>
      </c>
      <c r="E310" s="91" t="s">
        <v>28</v>
      </c>
      <c r="F310" s="1">
        <v>0.49561944356645193</v>
      </c>
    </row>
    <row r="311">
      <c r="A311" s="2" t="s">
        <v>15</v>
      </c>
      <c r="B311" s="1" t="s">
        <v>411</v>
      </c>
      <c r="C311" s="1">
        <v>2021.0</v>
      </c>
      <c r="D311" s="91" t="s">
        <v>5</v>
      </c>
      <c r="E311" s="91" t="s">
        <v>28</v>
      </c>
      <c r="F311" s="1">
        <v>1.4195529773076268</v>
      </c>
    </row>
    <row r="312">
      <c r="A312" s="2" t="s">
        <v>16</v>
      </c>
      <c r="B312" s="1" t="s">
        <v>413</v>
      </c>
      <c r="C312" s="1">
        <v>2021.0</v>
      </c>
      <c r="D312" s="91" t="s">
        <v>5</v>
      </c>
      <c r="E312" s="91" t="s">
        <v>28</v>
      </c>
      <c r="F312" s="1">
        <v>0.16108143633095148</v>
      </c>
    </row>
    <row r="313">
      <c r="A313" s="2" t="s">
        <v>17</v>
      </c>
      <c r="B313" s="1" t="s">
        <v>414</v>
      </c>
      <c r="C313" s="1">
        <v>2021.0</v>
      </c>
      <c r="D313" s="91" t="s">
        <v>5</v>
      </c>
      <c r="E313" s="91" t="s">
        <v>28</v>
      </c>
      <c r="F313" s="1">
        <v>0.24850077118072655</v>
      </c>
    </row>
    <row r="314">
      <c r="A314" s="2" t="s">
        <v>18</v>
      </c>
      <c r="B314" s="1" t="s">
        <v>415</v>
      </c>
      <c r="C314" s="1">
        <v>2021.0</v>
      </c>
      <c r="D314" s="91" t="s">
        <v>5</v>
      </c>
      <c r="E314" s="91" t="s">
        <v>28</v>
      </c>
      <c r="F314" s="1">
        <v>0.07992125244823058</v>
      </c>
    </row>
    <row r="315">
      <c r="A315" s="2" t="s">
        <v>19</v>
      </c>
      <c r="B315" s="1" t="s">
        <v>416</v>
      </c>
      <c r="C315" s="1">
        <v>2021.0</v>
      </c>
      <c r="D315" s="91" t="s">
        <v>5</v>
      </c>
      <c r="E315" s="91" t="s">
        <v>28</v>
      </c>
      <c r="F315" s="1">
        <v>0.06195925064003906</v>
      </c>
    </row>
    <row r="316">
      <c r="A316" s="2" t="s">
        <v>20</v>
      </c>
      <c r="B316" s="1" t="s">
        <v>417</v>
      </c>
      <c r="C316" s="1">
        <v>2021.0</v>
      </c>
      <c r="D316" s="91" t="s">
        <v>5</v>
      </c>
      <c r="E316" s="91" t="s">
        <v>28</v>
      </c>
      <c r="F316" s="1">
        <v>0.19468092769355663</v>
      </c>
    </row>
    <row r="317">
      <c r="A317" s="2" t="s">
        <v>21</v>
      </c>
      <c r="B317" s="1" t="s">
        <v>419</v>
      </c>
      <c r="C317" s="1">
        <v>2021.0</v>
      </c>
      <c r="D317" s="91" t="s">
        <v>5</v>
      </c>
      <c r="E317" s="91" t="s">
        <v>28</v>
      </c>
      <c r="F317" s="1">
        <v>0.30831890657782973</v>
      </c>
    </row>
    <row r="318">
      <c r="A318" s="2" t="s">
        <v>22</v>
      </c>
      <c r="B318" s="1" t="s">
        <v>420</v>
      </c>
      <c r="C318" s="1">
        <v>2021.0</v>
      </c>
      <c r="D318" s="91" t="s">
        <v>5</v>
      </c>
      <c r="E318" s="91" t="s">
        <v>28</v>
      </c>
      <c r="F318" s="1">
        <v>0.08852235127404023</v>
      </c>
    </row>
    <row r="319">
      <c r="A319" s="2" t="s">
        <v>23</v>
      </c>
      <c r="B319" s="1" t="s">
        <v>421</v>
      </c>
      <c r="C319" s="1">
        <v>2021.0</v>
      </c>
      <c r="D319" s="91" t="s">
        <v>5</v>
      </c>
      <c r="E319" s="91" t="s">
        <v>28</v>
      </c>
      <c r="F319" s="1">
        <v>0.7461299922113657</v>
      </c>
    </row>
    <row r="320">
      <c r="A320" s="2" t="s">
        <v>24</v>
      </c>
      <c r="B320" s="1" t="s">
        <v>422</v>
      </c>
      <c r="C320" s="1">
        <v>2021.0</v>
      </c>
      <c r="D320" s="91" t="s">
        <v>5</v>
      </c>
      <c r="E320" s="91" t="s">
        <v>28</v>
      </c>
      <c r="F320" s="1">
        <v>0.6932983669809117</v>
      </c>
    </row>
    <row r="321">
      <c r="A321" s="2" t="s">
        <v>25</v>
      </c>
      <c r="B321" s="1" t="s">
        <v>423</v>
      </c>
      <c r="C321" s="1">
        <v>2021.0</v>
      </c>
      <c r="D321" s="91" t="s">
        <v>5</v>
      </c>
      <c r="E321" s="91" t="s">
        <v>28</v>
      </c>
      <c r="F321" s="1">
        <v>0.08696752502164404</v>
      </c>
    </row>
    <row r="322">
      <c r="A322" s="2" t="s">
        <v>26</v>
      </c>
      <c r="B322" s="1" t="s">
        <v>424</v>
      </c>
      <c r="C322" s="1">
        <v>2021.0</v>
      </c>
      <c r="D322" s="91" t="s">
        <v>5</v>
      </c>
      <c r="E322" s="91" t="s">
        <v>28</v>
      </c>
      <c r="F322" s="1">
        <v>2.123499274279775</v>
      </c>
    </row>
    <row r="323">
      <c r="A323" s="2" t="s">
        <v>27</v>
      </c>
      <c r="B323" s="1" t="s">
        <v>426</v>
      </c>
      <c r="C323" s="1">
        <v>2021.0</v>
      </c>
      <c r="D323" s="91" t="s">
        <v>5</v>
      </c>
      <c r="E323" s="91" t="s">
        <v>28</v>
      </c>
      <c r="F323" s="1">
        <v>0.5563268795938258</v>
      </c>
    </row>
    <row r="324">
      <c r="A324" s="2" t="s">
        <v>28</v>
      </c>
      <c r="B324" s="1" t="s">
        <v>425</v>
      </c>
      <c r="C324" s="1">
        <v>2021.0</v>
      </c>
      <c r="D324" s="91" t="s">
        <v>5</v>
      </c>
      <c r="E324" s="91" t="s">
        <v>28</v>
      </c>
      <c r="F324" s="1">
        <v>0.6310633354095317</v>
      </c>
    </row>
    <row r="325">
      <c r="A325" s="2" t="s">
        <v>29</v>
      </c>
      <c r="B325" s="1" t="s">
        <v>427</v>
      </c>
      <c r="C325" s="1">
        <v>2021.0</v>
      </c>
      <c r="D325" s="91" t="s">
        <v>5</v>
      </c>
      <c r="E325" s="91" t="s">
        <v>28</v>
      </c>
      <c r="F325" s="1">
        <v>0.6142958940462442</v>
      </c>
    </row>
    <row r="326">
      <c r="A326" s="2" t="s">
        <v>30</v>
      </c>
      <c r="B326" s="1" t="s">
        <v>428</v>
      </c>
      <c r="C326" s="1">
        <v>2021.0</v>
      </c>
      <c r="D326" s="91" t="s">
        <v>5</v>
      </c>
      <c r="E326" s="91" t="s">
        <v>28</v>
      </c>
      <c r="F326" s="1">
        <v>0.07733608134209036</v>
      </c>
    </row>
    <row r="327">
      <c r="A327" s="2" t="s">
        <v>31</v>
      </c>
      <c r="B327" s="1" t="s">
        <v>429</v>
      </c>
      <c r="C327" s="1">
        <v>2021.0</v>
      </c>
      <c r="D327" s="91" t="s">
        <v>5</v>
      </c>
      <c r="E327" s="91" t="s">
        <v>28</v>
      </c>
      <c r="F327" s="1">
        <v>0.7639288094742451</v>
      </c>
    </row>
    <row r="328">
      <c r="A328" s="2" t="s">
        <v>32</v>
      </c>
      <c r="B328" s="1" t="s">
        <v>430</v>
      </c>
      <c r="C328" s="1">
        <v>2021.0</v>
      </c>
      <c r="D328" s="91" t="s">
        <v>5</v>
      </c>
      <c r="E328" s="91" t="s">
        <v>28</v>
      </c>
      <c r="F328" s="1">
        <v>1.1528939078203675</v>
      </c>
    </row>
    <row r="329">
      <c r="A329" s="2" t="s">
        <v>33</v>
      </c>
      <c r="B329" s="1" t="s">
        <v>431</v>
      </c>
      <c r="C329" s="1">
        <v>2021.0</v>
      </c>
      <c r="D329" s="91" t="s">
        <v>5</v>
      </c>
      <c r="E329" s="91" t="s">
        <v>28</v>
      </c>
      <c r="F329" s="1">
        <v>0.3385916223092182</v>
      </c>
    </row>
    <row r="330">
      <c r="A330" s="2" t="s">
        <v>34</v>
      </c>
      <c r="B330" s="1" t="s">
        <v>432</v>
      </c>
      <c r="C330" s="1">
        <v>2021.0</v>
      </c>
      <c r="D330" s="91" t="s">
        <v>5</v>
      </c>
      <c r="E330" s="91" t="s">
        <v>28</v>
      </c>
      <c r="F330" s="1">
        <v>1.7168666742971852</v>
      </c>
    </row>
    <row r="331">
      <c r="A331" s="2" t="s">
        <v>35</v>
      </c>
      <c r="B331" s="1" t="s">
        <v>433</v>
      </c>
      <c r="C331" s="1">
        <v>2021.0</v>
      </c>
      <c r="D331" s="91" t="s">
        <v>5</v>
      </c>
      <c r="E331" s="91" t="s">
        <v>28</v>
      </c>
      <c r="F331" s="1">
        <v>0.0598012803454122</v>
      </c>
    </row>
    <row r="332">
      <c r="A332" s="2" t="s">
        <v>3</v>
      </c>
      <c r="B332" s="1" t="s">
        <v>418</v>
      </c>
      <c r="C332" s="1">
        <v>2022.0</v>
      </c>
      <c r="D332" s="91" t="s">
        <v>5</v>
      </c>
      <c r="E332" s="91" t="s">
        <v>28</v>
      </c>
      <c r="F332" s="1">
        <v>0.5333758387306118</v>
      </c>
    </row>
    <row r="333">
      <c r="A333" s="2" t="s">
        <v>4</v>
      </c>
      <c r="B333" s="1" t="s">
        <v>401</v>
      </c>
      <c r="C333" s="1">
        <v>2022.0</v>
      </c>
      <c r="D333" s="91" t="s">
        <v>5</v>
      </c>
      <c r="E333" s="91" t="s">
        <v>28</v>
      </c>
      <c r="F333" s="1">
        <v>0.2050951094387504</v>
      </c>
    </row>
    <row r="334">
      <c r="A334" s="2" t="s">
        <v>5</v>
      </c>
      <c r="B334" s="1" t="s">
        <v>402</v>
      </c>
      <c r="C334" s="1">
        <v>2022.0</v>
      </c>
      <c r="D334" s="91" t="s">
        <v>5</v>
      </c>
      <c r="E334" s="91" t="s">
        <v>28</v>
      </c>
      <c r="F334" s="1">
        <v>0.29589626845215855</v>
      </c>
    </row>
    <row r="335">
      <c r="A335" s="2" t="s">
        <v>6</v>
      </c>
      <c r="B335" s="1" t="s">
        <v>403</v>
      </c>
      <c r="C335" s="1">
        <v>2022.0</v>
      </c>
      <c r="D335" s="91" t="s">
        <v>5</v>
      </c>
      <c r="E335" s="91" t="s">
        <v>28</v>
      </c>
      <c r="F335" s="1">
        <v>1.9297940909704934</v>
      </c>
    </row>
    <row r="336">
      <c r="A336" s="2" t="s">
        <v>7</v>
      </c>
      <c r="B336" s="1" t="s">
        <v>404</v>
      </c>
      <c r="C336" s="1">
        <v>2022.0</v>
      </c>
      <c r="D336" s="91" t="s">
        <v>5</v>
      </c>
      <c r="E336" s="91" t="s">
        <v>28</v>
      </c>
      <c r="F336" s="1">
        <v>1.0730754635442121</v>
      </c>
    </row>
    <row r="337">
      <c r="A337" s="2" t="s">
        <v>8</v>
      </c>
      <c r="B337" s="1" t="s">
        <v>408</v>
      </c>
      <c r="C337" s="1">
        <v>2022.0</v>
      </c>
      <c r="D337" s="91" t="s">
        <v>5</v>
      </c>
      <c r="E337" s="91" t="s">
        <v>28</v>
      </c>
      <c r="F337" s="1">
        <v>0.4570030229226623</v>
      </c>
    </row>
    <row r="338">
      <c r="A338" s="2" t="s">
        <v>9</v>
      </c>
      <c r="B338" s="1" t="s">
        <v>409</v>
      </c>
      <c r="C338" s="1">
        <v>2022.0</v>
      </c>
      <c r="D338" s="91" t="s">
        <v>5</v>
      </c>
      <c r="E338" s="91" t="s">
        <v>28</v>
      </c>
      <c r="F338" s="1">
        <v>0.7470379943523927</v>
      </c>
    </row>
    <row r="339">
      <c r="A339" s="2" t="s">
        <v>10</v>
      </c>
      <c r="B339" s="1" t="s">
        <v>407</v>
      </c>
      <c r="C339" s="1">
        <v>2022.0</v>
      </c>
      <c r="D339" s="91" t="s">
        <v>5</v>
      </c>
      <c r="E339" s="91" t="s">
        <v>28</v>
      </c>
      <c r="F339" s="1">
        <v>0.5296430086524874</v>
      </c>
    </row>
    <row r="340">
      <c r="A340" s="2" t="s">
        <v>11</v>
      </c>
      <c r="B340" s="1" t="s">
        <v>406</v>
      </c>
      <c r="C340" s="1">
        <v>2022.0</v>
      </c>
      <c r="D340" s="91" t="s">
        <v>5</v>
      </c>
      <c r="E340" s="91" t="s">
        <v>28</v>
      </c>
      <c r="F340" s="1">
        <v>0.15569396172108257</v>
      </c>
    </row>
    <row r="341">
      <c r="A341" s="2" t="s">
        <v>12</v>
      </c>
      <c r="B341" s="1" t="s">
        <v>405</v>
      </c>
      <c r="C341" s="1">
        <v>2022.0</v>
      </c>
      <c r="D341" s="91" t="s">
        <v>5</v>
      </c>
      <c r="E341" s="91" t="s">
        <v>28</v>
      </c>
      <c r="F341" s="1">
        <v>1.5451790912590553</v>
      </c>
    </row>
    <row r="342">
      <c r="A342" s="2" t="s">
        <v>13</v>
      </c>
      <c r="B342" s="1" t="s">
        <v>410</v>
      </c>
      <c r="C342" s="1">
        <v>2022.0</v>
      </c>
      <c r="D342" s="91" t="s">
        <v>5</v>
      </c>
      <c r="E342" s="91" t="s">
        <v>28</v>
      </c>
      <c r="F342" s="1">
        <v>0.10569053705061045</v>
      </c>
    </row>
    <row r="343">
      <c r="A343" s="2" t="s">
        <v>14</v>
      </c>
      <c r="B343" s="1" t="s">
        <v>412</v>
      </c>
      <c r="C343" s="1">
        <v>2022.0</v>
      </c>
      <c r="D343" s="91" t="s">
        <v>5</v>
      </c>
      <c r="E343" s="91" t="s">
        <v>28</v>
      </c>
      <c r="F343" s="1">
        <v>0.412280504238085</v>
      </c>
    </row>
    <row r="344">
      <c r="A344" s="2" t="s">
        <v>15</v>
      </c>
      <c r="B344" s="1" t="s">
        <v>411</v>
      </c>
      <c r="C344" s="1">
        <v>2022.0</v>
      </c>
      <c r="D344" s="91" t="s">
        <v>5</v>
      </c>
      <c r="E344" s="91" t="s">
        <v>28</v>
      </c>
      <c r="F344" s="1">
        <v>1.0340929562486156</v>
      </c>
    </row>
    <row r="345">
      <c r="A345" s="2" t="s">
        <v>16</v>
      </c>
      <c r="B345" s="1" t="s">
        <v>413</v>
      </c>
      <c r="C345" s="1">
        <v>2022.0</v>
      </c>
      <c r="D345" s="91" t="s">
        <v>5</v>
      </c>
      <c r="E345" s="91" t="s">
        <v>28</v>
      </c>
      <c r="F345" s="1">
        <v>0.28675269459914043</v>
      </c>
    </row>
    <row r="346">
      <c r="A346" s="2" t="s">
        <v>17</v>
      </c>
      <c r="B346" s="1" t="s">
        <v>414</v>
      </c>
      <c r="C346" s="1">
        <v>2022.0</v>
      </c>
      <c r="D346" s="91" t="s">
        <v>5</v>
      </c>
      <c r="E346" s="91" t="s">
        <v>28</v>
      </c>
      <c r="F346" s="1">
        <v>0.11722188813984102</v>
      </c>
    </row>
    <row r="347">
      <c r="A347" s="2" t="s">
        <v>18</v>
      </c>
      <c r="B347" s="1" t="s">
        <v>415</v>
      </c>
      <c r="C347" s="1">
        <v>2022.0</v>
      </c>
      <c r="D347" s="91" t="s">
        <v>5</v>
      </c>
      <c r="E347" s="91" t="s">
        <v>28</v>
      </c>
      <c r="F347" s="1">
        <v>0.10175523828900376</v>
      </c>
    </row>
    <row r="348">
      <c r="A348" s="2" t="s">
        <v>19</v>
      </c>
      <c r="B348" s="1" t="s">
        <v>416</v>
      </c>
      <c r="C348" s="1">
        <v>2022.0</v>
      </c>
      <c r="D348" s="91" t="s">
        <v>5</v>
      </c>
      <c r="E348" s="91" t="s">
        <v>28</v>
      </c>
      <c r="F348" s="1">
        <v>0.697642113289282</v>
      </c>
    </row>
    <row r="349">
      <c r="A349" s="2" t="s">
        <v>20</v>
      </c>
      <c r="B349" s="1" t="s">
        <v>417</v>
      </c>
      <c r="C349" s="1">
        <v>2022.0</v>
      </c>
      <c r="D349" s="91" t="s">
        <v>5</v>
      </c>
      <c r="E349" s="91" t="s">
        <v>28</v>
      </c>
      <c r="F349" s="1">
        <v>0.5782352260899734</v>
      </c>
    </row>
    <row r="350">
      <c r="A350" s="2" t="s">
        <v>21</v>
      </c>
      <c r="B350" s="1" t="s">
        <v>419</v>
      </c>
      <c r="C350" s="1">
        <v>2022.0</v>
      </c>
      <c r="D350" s="91" t="s">
        <v>5</v>
      </c>
      <c r="E350" s="91" t="s">
        <v>28</v>
      </c>
      <c r="F350" s="1">
        <v>0.0</v>
      </c>
    </row>
    <row r="351">
      <c r="A351" s="2" t="s">
        <v>22</v>
      </c>
      <c r="B351" s="1" t="s">
        <v>420</v>
      </c>
      <c r="C351" s="1">
        <v>2022.0</v>
      </c>
      <c r="D351" s="91" t="s">
        <v>5</v>
      </c>
      <c r="E351" s="91" t="s">
        <v>28</v>
      </c>
      <c r="F351" s="1">
        <v>0.1397776173053077</v>
      </c>
    </row>
    <row r="352">
      <c r="A352" s="2" t="s">
        <v>23</v>
      </c>
      <c r="B352" s="1" t="s">
        <v>421</v>
      </c>
      <c r="C352" s="1">
        <v>2022.0</v>
      </c>
      <c r="D352" s="91" t="s">
        <v>5</v>
      </c>
      <c r="E352" s="91" t="s">
        <v>28</v>
      </c>
      <c r="F352" s="1">
        <v>0.5746631037554234</v>
      </c>
    </row>
    <row r="353">
      <c r="A353" s="2" t="s">
        <v>24</v>
      </c>
      <c r="B353" s="1" t="s">
        <v>422</v>
      </c>
      <c r="C353" s="1">
        <v>2022.0</v>
      </c>
      <c r="D353" s="91" t="s">
        <v>5</v>
      </c>
      <c r="E353" s="91" t="s">
        <v>28</v>
      </c>
      <c r="F353" s="1">
        <v>0.537757283250205</v>
      </c>
    </row>
    <row r="354">
      <c r="A354" s="2" t="s">
        <v>25</v>
      </c>
      <c r="B354" s="1" t="s">
        <v>423</v>
      </c>
      <c r="C354" s="1">
        <v>2022.0</v>
      </c>
      <c r="D354" s="91" t="s">
        <v>5</v>
      </c>
      <c r="E354" s="91" t="s">
        <v>28</v>
      </c>
      <c r="F354" s="1">
        <v>0.21374308167080402</v>
      </c>
    </row>
    <row r="355">
      <c r="A355" s="2" t="s">
        <v>26</v>
      </c>
      <c r="B355" s="1" t="s">
        <v>424</v>
      </c>
      <c r="C355" s="1">
        <v>2022.0</v>
      </c>
      <c r="D355" s="91" t="s">
        <v>5</v>
      </c>
      <c r="E355" s="91" t="s">
        <v>28</v>
      </c>
      <c r="F355" s="1">
        <v>2.527707891335523</v>
      </c>
    </row>
    <row r="356">
      <c r="A356" s="2" t="s">
        <v>27</v>
      </c>
      <c r="B356" s="1" t="s">
        <v>426</v>
      </c>
      <c r="C356" s="1">
        <v>2022.0</v>
      </c>
      <c r="D356" s="91" t="s">
        <v>5</v>
      </c>
      <c r="E356" s="91" t="s">
        <v>28</v>
      </c>
      <c r="F356" s="1">
        <v>0.24177156386482207</v>
      </c>
    </row>
    <row r="357">
      <c r="A357" s="2" t="s">
        <v>28</v>
      </c>
      <c r="B357" s="1" t="s">
        <v>425</v>
      </c>
      <c r="C357" s="1">
        <v>2022.0</v>
      </c>
      <c r="D357" s="91" t="s">
        <v>5</v>
      </c>
      <c r="E357" s="91" t="s">
        <v>28</v>
      </c>
      <c r="F357" s="1">
        <v>0.5948912617048769</v>
      </c>
    </row>
    <row r="358">
      <c r="A358" s="2" t="s">
        <v>29</v>
      </c>
      <c r="B358" s="1" t="s">
        <v>427</v>
      </c>
      <c r="C358" s="1">
        <v>2022.0</v>
      </c>
      <c r="D358" s="91" t="s">
        <v>5</v>
      </c>
      <c r="E358" s="91" t="s">
        <v>28</v>
      </c>
      <c r="F358" s="1">
        <v>0.25565991096004453</v>
      </c>
    </row>
    <row r="359">
      <c r="A359" s="2" t="s">
        <v>30</v>
      </c>
      <c r="B359" s="1" t="s">
        <v>428</v>
      </c>
      <c r="C359" s="1">
        <v>2022.0</v>
      </c>
      <c r="D359" s="91" t="s">
        <v>5</v>
      </c>
      <c r="E359" s="91" t="s">
        <v>28</v>
      </c>
      <c r="F359" s="1">
        <v>0.0</v>
      </c>
    </row>
    <row r="360">
      <c r="A360" s="2" t="s">
        <v>31</v>
      </c>
      <c r="B360" s="1" t="s">
        <v>429</v>
      </c>
      <c r="C360" s="1">
        <v>2022.0</v>
      </c>
      <c r="D360" s="91" t="s">
        <v>5</v>
      </c>
      <c r="E360" s="91" t="s">
        <v>28</v>
      </c>
      <c r="F360" s="1">
        <v>1.0558015482923628</v>
      </c>
    </row>
    <row r="361">
      <c r="A361" s="2" t="s">
        <v>32</v>
      </c>
      <c r="B361" s="1" t="s">
        <v>430</v>
      </c>
      <c r="C361" s="1">
        <v>2022.0</v>
      </c>
      <c r="D361" s="91" t="s">
        <v>5</v>
      </c>
      <c r="E361" s="91" t="s">
        <v>28</v>
      </c>
      <c r="F361" s="1">
        <v>1.3540700852422751</v>
      </c>
    </row>
    <row r="362">
      <c r="A362" s="2" t="s">
        <v>33</v>
      </c>
      <c r="B362" s="1" t="s">
        <v>431</v>
      </c>
      <c r="C362" s="1">
        <v>2022.0</v>
      </c>
      <c r="D362" s="91" t="s">
        <v>5</v>
      </c>
      <c r="E362" s="91" t="s">
        <v>28</v>
      </c>
      <c r="F362" s="1">
        <v>0.4644708805787307</v>
      </c>
    </row>
    <row r="363">
      <c r="A363" s="2" t="s">
        <v>34</v>
      </c>
      <c r="B363" s="1" t="s">
        <v>432</v>
      </c>
      <c r="C363" s="1">
        <v>2022.0</v>
      </c>
      <c r="D363" s="91" t="s">
        <v>5</v>
      </c>
      <c r="E363" s="91" t="s">
        <v>28</v>
      </c>
      <c r="F363" s="1">
        <v>2.1775258428767033</v>
      </c>
    </row>
    <row r="364">
      <c r="A364" s="2" t="s">
        <v>35</v>
      </c>
      <c r="B364" s="1" t="s">
        <v>433</v>
      </c>
      <c r="C364" s="1">
        <v>2022.0</v>
      </c>
      <c r="D364" s="91" t="s">
        <v>5</v>
      </c>
      <c r="E364" s="91" t="s">
        <v>28</v>
      </c>
      <c r="F364" s="1">
        <v>0.23759727380888032</v>
      </c>
    </row>
    <row r="365">
      <c r="A365" s="2" t="s">
        <v>3</v>
      </c>
      <c r="B365" s="1" t="s">
        <v>418</v>
      </c>
      <c r="C365" s="1">
        <v>2023.0</v>
      </c>
      <c r="D365" s="91" t="s">
        <v>5</v>
      </c>
      <c r="E365" s="91" t="s">
        <v>28</v>
      </c>
      <c r="F365" s="1">
        <v>0.42469787567040856</v>
      </c>
    </row>
    <row r="366">
      <c r="A366" s="2" t="s">
        <v>4</v>
      </c>
      <c r="B366" s="1" t="s">
        <v>401</v>
      </c>
      <c r="C366" s="1">
        <v>2023.0</v>
      </c>
      <c r="D366" s="91" t="s">
        <v>5</v>
      </c>
      <c r="E366" s="91" t="s">
        <v>28</v>
      </c>
      <c r="F366" s="1">
        <v>0.0675271881341225</v>
      </c>
    </row>
    <row r="367">
      <c r="A367" s="2" t="s">
        <v>5</v>
      </c>
      <c r="B367" s="1" t="s">
        <v>402</v>
      </c>
      <c r="C367" s="1">
        <v>2023.0</v>
      </c>
      <c r="D367" s="91" t="s">
        <v>5</v>
      </c>
      <c r="E367" s="91" t="s">
        <v>28</v>
      </c>
      <c r="F367" s="1">
        <v>0.5038170772775846</v>
      </c>
    </row>
    <row r="368">
      <c r="A368" s="2" t="s">
        <v>6</v>
      </c>
      <c r="B368" s="1" t="s">
        <v>403</v>
      </c>
      <c r="C368" s="1">
        <v>2023.0</v>
      </c>
      <c r="D368" s="91" t="s">
        <v>5</v>
      </c>
      <c r="E368" s="91" t="s">
        <v>28</v>
      </c>
      <c r="F368" s="1">
        <v>0.7099524686822217</v>
      </c>
    </row>
    <row r="369">
      <c r="A369" s="2" t="s">
        <v>7</v>
      </c>
      <c r="B369" s="1" t="s">
        <v>404</v>
      </c>
      <c r="C369" s="1">
        <v>2023.0</v>
      </c>
      <c r="D369" s="91" t="s">
        <v>5</v>
      </c>
      <c r="E369" s="91" t="s">
        <v>28</v>
      </c>
      <c r="F369" s="1">
        <v>0.864343247990642</v>
      </c>
    </row>
    <row r="370">
      <c r="A370" s="2" t="s">
        <v>8</v>
      </c>
      <c r="B370" s="1" t="s">
        <v>408</v>
      </c>
      <c r="C370" s="1">
        <v>2023.0</v>
      </c>
      <c r="D370" s="91" t="s">
        <v>5</v>
      </c>
      <c r="E370" s="91" t="s">
        <v>28</v>
      </c>
      <c r="F370" s="1">
        <v>0.7520880219754104</v>
      </c>
    </row>
    <row r="371">
      <c r="A371" s="2" t="s">
        <v>9</v>
      </c>
      <c r="B371" s="1" t="s">
        <v>409</v>
      </c>
      <c r="C371" s="1">
        <v>2023.0</v>
      </c>
      <c r="D371" s="91" t="s">
        <v>5</v>
      </c>
      <c r="E371" s="91" t="s">
        <v>28</v>
      </c>
      <c r="F371" s="1">
        <v>0.9816468844368476</v>
      </c>
    </row>
    <row r="372">
      <c r="A372" s="2" t="s">
        <v>10</v>
      </c>
      <c r="B372" s="1" t="s">
        <v>407</v>
      </c>
      <c r="C372" s="1">
        <v>2023.0</v>
      </c>
      <c r="D372" s="91" t="s">
        <v>5</v>
      </c>
      <c r="E372" s="91" t="s">
        <v>28</v>
      </c>
      <c r="F372" s="1">
        <v>0.13481765322573985</v>
      </c>
    </row>
    <row r="373">
      <c r="A373" s="2" t="s">
        <v>11</v>
      </c>
      <c r="B373" s="1" t="s">
        <v>406</v>
      </c>
      <c r="C373" s="1">
        <v>2023.0</v>
      </c>
      <c r="D373" s="91" t="s">
        <v>5</v>
      </c>
      <c r="E373" s="91" t="s">
        <v>28</v>
      </c>
      <c r="F373" s="1">
        <v>0.12863592662503837</v>
      </c>
    </row>
    <row r="374">
      <c r="A374" s="2" t="s">
        <v>12</v>
      </c>
      <c r="B374" s="1" t="s">
        <v>405</v>
      </c>
      <c r="C374" s="1">
        <v>2023.0</v>
      </c>
      <c r="D374" s="91" t="s">
        <v>5</v>
      </c>
      <c r="E374" s="91" t="s">
        <v>28</v>
      </c>
      <c r="F374" s="1">
        <v>1.2809471256214822</v>
      </c>
    </row>
    <row r="375">
      <c r="A375" s="2" t="s">
        <v>13</v>
      </c>
      <c r="B375" s="1" t="s">
        <v>410</v>
      </c>
      <c r="C375" s="1">
        <v>2023.0</v>
      </c>
      <c r="D375" s="91" t="s">
        <v>5</v>
      </c>
      <c r="E375" s="91" t="s">
        <v>28</v>
      </c>
      <c r="F375" s="1">
        <v>0.10486076849311406</v>
      </c>
    </row>
    <row r="376">
      <c r="A376" s="2" t="s">
        <v>14</v>
      </c>
      <c r="B376" s="1" t="s">
        <v>412</v>
      </c>
      <c r="C376" s="1">
        <v>2023.0</v>
      </c>
      <c r="D376" s="91" t="s">
        <v>5</v>
      </c>
      <c r="E376" s="91" t="s">
        <v>28</v>
      </c>
      <c r="F376" s="1">
        <v>0.5978793847569392</v>
      </c>
    </row>
    <row r="377">
      <c r="A377" s="2" t="s">
        <v>15</v>
      </c>
      <c r="B377" s="1" t="s">
        <v>411</v>
      </c>
      <c r="C377" s="1">
        <v>2023.0</v>
      </c>
      <c r="D377" s="91" t="s">
        <v>5</v>
      </c>
      <c r="E377" s="91" t="s">
        <v>28</v>
      </c>
      <c r="F377" s="1">
        <v>1.3026448303590061</v>
      </c>
    </row>
    <row r="378">
      <c r="A378" s="2" t="s">
        <v>16</v>
      </c>
      <c r="B378" s="1" t="s">
        <v>413</v>
      </c>
      <c r="C378" s="1">
        <v>2023.0</v>
      </c>
      <c r="D378" s="91" t="s">
        <v>5</v>
      </c>
      <c r="E378" s="91" t="s">
        <v>28</v>
      </c>
      <c r="F378" s="1">
        <v>0.0</v>
      </c>
    </row>
    <row r="379">
      <c r="A379" s="2" t="s">
        <v>17</v>
      </c>
      <c r="B379" s="1" t="s">
        <v>414</v>
      </c>
      <c r="C379" s="1">
        <v>2023.0</v>
      </c>
      <c r="D379" s="91" t="s">
        <v>5</v>
      </c>
      <c r="E379" s="91" t="s">
        <v>28</v>
      </c>
      <c r="F379" s="1">
        <v>0.16264941963201732</v>
      </c>
    </row>
    <row r="380">
      <c r="A380" s="2" t="s">
        <v>18</v>
      </c>
      <c r="B380" s="1" t="s">
        <v>415</v>
      </c>
      <c r="C380" s="1">
        <v>2023.0</v>
      </c>
      <c r="D380" s="91" t="s">
        <v>5</v>
      </c>
      <c r="E380" s="91" t="s">
        <v>28</v>
      </c>
      <c r="F380" s="1">
        <v>0.07840812684553129</v>
      </c>
    </row>
    <row r="381">
      <c r="A381" s="2" t="s">
        <v>19</v>
      </c>
      <c r="B381" s="1" t="s">
        <v>416</v>
      </c>
      <c r="C381" s="1">
        <v>2023.0</v>
      </c>
      <c r="D381" s="91" t="s">
        <v>5</v>
      </c>
      <c r="E381" s="91" t="s">
        <v>28</v>
      </c>
      <c r="F381" s="1">
        <v>0.16311301183079063</v>
      </c>
    </row>
    <row r="382">
      <c r="A382" s="2" t="s">
        <v>20</v>
      </c>
      <c r="B382" s="1" t="s">
        <v>417</v>
      </c>
      <c r="C382" s="1">
        <v>2023.0</v>
      </c>
      <c r="D382" s="91" t="s">
        <v>5</v>
      </c>
      <c r="E382" s="91" t="s">
        <v>28</v>
      </c>
      <c r="F382" s="1">
        <v>0.38177738369867836</v>
      </c>
    </row>
    <row r="383">
      <c r="A383" s="2" t="s">
        <v>21</v>
      </c>
      <c r="B383" s="1" t="s">
        <v>419</v>
      </c>
      <c r="C383" s="1">
        <v>2023.0</v>
      </c>
      <c r="D383" s="91" t="s">
        <v>5</v>
      </c>
      <c r="E383" s="91" t="s">
        <v>28</v>
      </c>
      <c r="F383" s="1">
        <v>0.5255764259451553</v>
      </c>
    </row>
    <row r="384">
      <c r="A384" s="2" t="s">
        <v>22</v>
      </c>
      <c r="B384" s="1" t="s">
        <v>420</v>
      </c>
      <c r="C384" s="1">
        <v>2023.0</v>
      </c>
      <c r="D384" s="91" t="s">
        <v>5</v>
      </c>
      <c r="E384" s="91" t="s">
        <v>28</v>
      </c>
      <c r="F384" s="1">
        <v>0.08624798330653033</v>
      </c>
    </row>
    <row r="385">
      <c r="A385" s="2" t="s">
        <v>23</v>
      </c>
      <c r="B385" s="1" t="s">
        <v>421</v>
      </c>
      <c r="C385" s="1">
        <v>2023.0</v>
      </c>
      <c r="D385" s="91" t="s">
        <v>5</v>
      </c>
      <c r="E385" s="91" t="s">
        <v>28</v>
      </c>
      <c r="F385" s="1">
        <v>0.2620804806270109</v>
      </c>
    </row>
    <row r="386">
      <c r="A386" s="2" t="s">
        <v>24</v>
      </c>
      <c r="B386" s="1" t="s">
        <v>422</v>
      </c>
      <c r="C386" s="1">
        <v>2023.0</v>
      </c>
      <c r="D386" s="91" t="s">
        <v>5</v>
      </c>
      <c r="E386" s="91" t="s">
        <v>28</v>
      </c>
      <c r="F386" s="1">
        <v>0.5775822554883273</v>
      </c>
    </row>
    <row r="387">
      <c r="A387" s="2" t="s">
        <v>25</v>
      </c>
      <c r="B387" s="1" t="s">
        <v>423</v>
      </c>
      <c r="C387" s="1">
        <v>2023.0</v>
      </c>
      <c r="D387" s="91" t="s">
        <v>5</v>
      </c>
      <c r="E387" s="91" t="s">
        <v>28</v>
      </c>
      <c r="F387" s="1">
        <v>0.0</v>
      </c>
    </row>
    <row r="388">
      <c r="A388" s="2" t="s">
        <v>26</v>
      </c>
      <c r="B388" s="1" t="s">
        <v>424</v>
      </c>
      <c r="C388" s="1">
        <v>2023.0</v>
      </c>
      <c r="D388" s="91" t="s">
        <v>5</v>
      </c>
      <c r="E388" s="91" t="s">
        <v>28</v>
      </c>
      <c r="F388" s="1">
        <v>1.6506616677295094</v>
      </c>
    </row>
    <row r="389">
      <c r="A389" s="2" t="s">
        <v>27</v>
      </c>
      <c r="B389" s="1" t="s">
        <v>426</v>
      </c>
      <c r="C389" s="1">
        <v>2023.0</v>
      </c>
      <c r="D389" s="91" t="s">
        <v>5</v>
      </c>
      <c r="E389" s="91" t="s">
        <v>28</v>
      </c>
      <c r="F389" s="1">
        <v>0.7206831252389407</v>
      </c>
    </row>
    <row r="390">
      <c r="A390" s="2" t="s">
        <v>28</v>
      </c>
      <c r="B390" s="1" t="s">
        <v>425</v>
      </c>
      <c r="C390" s="1">
        <v>2023.0</v>
      </c>
      <c r="D390" s="91" t="s">
        <v>5</v>
      </c>
      <c r="E390" s="91" t="s">
        <v>28</v>
      </c>
      <c r="F390" s="1">
        <v>0.7147927287554278</v>
      </c>
    </row>
    <row r="391">
      <c r="A391" s="2" t="s">
        <v>29</v>
      </c>
      <c r="B391" s="1" t="s">
        <v>427</v>
      </c>
      <c r="C391" s="1">
        <v>2023.0</v>
      </c>
      <c r="D391" s="91" t="s">
        <v>5</v>
      </c>
      <c r="E391" s="91" t="s">
        <v>28</v>
      </c>
      <c r="F391" s="1">
        <v>0.3476025222039011</v>
      </c>
    </row>
    <row r="392">
      <c r="A392" s="2" t="s">
        <v>30</v>
      </c>
      <c r="B392" s="1" t="s">
        <v>428</v>
      </c>
      <c r="C392" s="1">
        <v>2023.0</v>
      </c>
      <c r="D392" s="91" t="s">
        <v>5</v>
      </c>
      <c r="E392" s="91" t="s">
        <v>28</v>
      </c>
      <c r="F392" s="1">
        <v>0.03788194470751351</v>
      </c>
    </row>
    <row r="393">
      <c r="A393" s="2" t="s">
        <v>31</v>
      </c>
      <c r="B393" s="1" t="s">
        <v>429</v>
      </c>
      <c r="C393" s="1">
        <v>2023.0</v>
      </c>
      <c r="D393" s="91" t="s">
        <v>5</v>
      </c>
      <c r="E393" s="91" t="s">
        <v>28</v>
      </c>
      <c r="F393" s="1">
        <v>0.1612026578019534</v>
      </c>
    </row>
    <row r="394">
      <c r="A394" s="2" t="s">
        <v>32</v>
      </c>
      <c r="B394" s="1" t="s">
        <v>430</v>
      </c>
      <c r="C394" s="1">
        <v>2023.0</v>
      </c>
      <c r="D394" s="91" t="s">
        <v>5</v>
      </c>
      <c r="E394" s="91" t="s">
        <v>28</v>
      </c>
      <c r="F394" s="1">
        <v>1.4102323639866141</v>
      </c>
    </row>
    <row r="395">
      <c r="A395" s="2" t="s">
        <v>33</v>
      </c>
      <c r="B395" s="1" t="s">
        <v>431</v>
      </c>
      <c r="C395" s="1">
        <v>2023.0</v>
      </c>
      <c r="D395" s="91" t="s">
        <v>5</v>
      </c>
      <c r="E395" s="91" t="s">
        <v>28</v>
      </c>
      <c r="F395" s="1">
        <v>0.41587078432652325</v>
      </c>
    </row>
    <row r="396">
      <c r="A396" s="2" t="s">
        <v>34</v>
      </c>
      <c r="B396" s="1" t="s">
        <v>432</v>
      </c>
      <c r="C396" s="1">
        <v>2023.0</v>
      </c>
      <c r="D396" s="91" t="s">
        <v>5</v>
      </c>
      <c r="E396" s="91" t="s">
        <v>28</v>
      </c>
      <c r="F396" s="1">
        <v>0.7326168340696132</v>
      </c>
    </row>
    <row r="397">
      <c r="A397" s="2" t="s">
        <v>35</v>
      </c>
      <c r="B397" s="1" t="s">
        <v>433</v>
      </c>
      <c r="C397" s="1">
        <v>2023.0</v>
      </c>
      <c r="D397" s="91" t="s">
        <v>5</v>
      </c>
      <c r="E397" s="91" t="s">
        <v>28</v>
      </c>
      <c r="F397" s="1">
        <v>0.0</v>
      </c>
    </row>
  </sheetData>
  <autoFilter ref="$A$1:$H$298"/>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1</v>
      </c>
      <c r="B1" s="92" t="s">
        <v>399</v>
      </c>
      <c r="C1" s="92" t="s">
        <v>0</v>
      </c>
      <c r="D1" s="93" t="s">
        <v>36</v>
      </c>
      <c r="E1" s="93" t="s">
        <v>38</v>
      </c>
      <c r="F1" s="94" t="s">
        <v>400</v>
      </c>
    </row>
    <row r="2">
      <c r="A2" s="40" t="s">
        <v>3</v>
      </c>
      <c r="B2" s="39" t="s">
        <v>418</v>
      </c>
      <c r="C2" s="41">
        <v>2010.0</v>
      </c>
      <c r="D2" s="95" t="s">
        <v>5</v>
      </c>
      <c r="E2" s="95" t="s">
        <v>29</v>
      </c>
      <c r="F2" s="96">
        <v>74.3</v>
      </c>
    </row>
    <row r="3">
      <c r="A3" s="40" t="s">
        <v>4</v>
      </c>
      <c r="B3" s="39" t="s">
        <v>401</v>
      </c>
      <c r="C3" s="41">
        <v>2010.0</v>
      </c>
      <c r="D3" s="95" t="s">
        <v>5</v>
      </c>
      <c r="E3" s="95" t="s">
        <v>29</v>
      </c>
      <c r="F3" s="97">
        <v>75.7</v>
      </c>
    </row>
    <row r="4">
      <c r="A4" s="39" t="s">
        <v>5</v>
      </c>
      <c r="B4" s="39" t="s">
        <v>402</v>
      </c>
      <c r="C4" s="41">
        <v>2010.0</v>
      </c>
      <c r="D4" s="95" t="s">
        <v>5</v>
      </c>
      <c r="E4" s="95" t="s">
        <v>29</v>
      </c>
      <c r="F4" s="97">
        <v>75.0</v>
      </c>
    </row>
    <row r="5">
      <c r="A5" s="39" t="s">
        <v>6</v>
      </c>
      <c r="B5" s="39" t="s">
        <v>403</v>
      </c>
      <c r="C5" s="41">
        <v>2010.0</v>
      </c>
      <c r="D5" s="98" t="s">
        <v>5</v>
      </c>
      <c r="E5" s="98" t="s">
        <v>29</v>
      </c>
      <c r="F5" s="97">
        <v>76.2</v>
      </c>
    </row>
    <row r="6">
      <c r="A6" s="39" t="s">
        <v>7</v>
      </c>
      <c r="B6" s="39" t="s">
        <v>404</v>
      </c>
      <c r="C6" s="41">
        <v>2010.0</v>
      </c>
      <c r="D6" s="98" t="s">
        <v>5</v>
      </c>
      <c r="E6" s="98" t="s">
        <v>29</v>
      </c>
      <c r="F6" s="97">
        <v>74.4</v>
      </c>
    </row>
    <row r="7">
      <c r="A7" s="39" t="s">
        <v>8</v>
      </c>
      <c r="B7" s="39" t="s">
        <v>408</v>
      </c>
      <c r="C7" s="41">
        <v>2010.0</v>
      </c>
      <c r="D7" s="98" t="s">
        <v>5</v>
      </c>
      <c r="E7" s="98" t="s">
        <v>29</v>
      </c>
      <c r="F7" s="97">
        <v>76.5</v>
      </c>
    </row>
    <row r="8">
      <c r="A8" s="39" t="s">
        <v>9</v>
      </c>
      <c r="B8" s="39" t="s">
        <v>409</v>
      </c>
      <c r="C8" s="41">
        <v>2010.0</v>
      </c>
      <c r="D8" s="98" t="s">
        <v>5</v>
      </c>
      <c r="E8" s="98" t="s">
        <v>29</v>
      </c>
      <c r="F8" s="97">
        <v>75.5</v>
      </c>
    </row>
    <row r="9">
      <c r="A9" s="39" t="s">
        <v>10</v>
      </c>
      <c r="B9" s="39" t="s">
        <v>407</v>
      </c>
      <c r="C9" s="41">
        <v>2010.0</v>
      </c>
      <c r="D9" s="98" t="s">
        <v>5</v>
      </c>
      <c r="E9" s="98" t="s">
        <v>29</v>
      </c>
      <c r="F9" s="97">
        <v>72.0</v>
      </c>
    </row>
    <row r="10">
      <c r="A10" s="39" t="s">
        <v>11</v>
      </c>
      <c r="B10" s="39" t="s">
        <v>406</v>
      </c>
      <c r="C10" s="41">
        <v>2010.0</v>
      </c>
      <c r="D10" s="98" t="s">
        <v>5</v>
      </c>
      <c r="E10" s="98" t="s">
        <v>29</v>
      </c>
      <c r="F10" s="97">
        <v>75.2</v>
      </c>
    </row>
    <row r="11">
      <c r="A11" s="39" t="s">
        <v>12</v>
      </c>
      <c r="B11" s="39" t="s">
        <v>405</v>
      </c>
      <c r="C11" s="41">
        <v>2010.0</v>
      </c>
      <c r="D11" s="98" t="s">
        <v>5</v>
      </c>
      <c r="E11" s="98" t="s">
        <v>29</v>
      </c>
      <c r="F11" s="97">
        <v>76.3</v>
      </c>
    </row>
    <row r="12">
      <c r="A12" s="39" t="s">
        <v>13</v>
      </c>
      <c r="B12" s="39" t="s">
        <v>410</v>
      </c>
      <c r="C12" s="41">
        <v>2010.0</v>
      </c>
      <c r="D12" s="98" t="s">
        <v>5</v>
      </c>
      <c r="E12" s="98" t="s">
        <v>29</v>
      </c>
      <c r="F12" s="97">
        <v>74.1</v>
      </c>
    </row>
    <row r="13">
      <c r="A13" s="39" t="s">
        <v>14</v>
      </c>
      <c r="B13" s="39" t="s">
        <v>412</v>
      </c>
      <c r="C13" s="41">
        <v>2010.0</v>
      </c>
      <c r="D13" s="98" t="s">
        <v>5</v>
      </c>
      <c r="E13" s="98" t="s">
        <v>29</v>
      </c>
      <c r="F13" s="97">
        <v>73.9</v>
      </c>
    </row>
    <row r="14">
      <c r="A14" s="39" t="s">
        <v>15</v>
      </c>
      <c r="B14" s="39" t="s">
        <v>411</v>
      </c>
      <c r="C14" s="41">
        <v>2010.0</v>
      </c>
      <c r="D14" s="98" t="s">
        <v>5</v>
      </c>
      <c r="E14" s="98" t="s">
        <v>29</v>
      </c>
      <c r="F14" s="97">
        <v>72.3</v>
      </c>
    </row>
    <row r="15">
      <c r="A15" s="39" t="s">
        <v>16</v>
      </c>
      <c r="B15" s="39" t="s">
        <v>413</v>
      </c>
      <c r="C15" s="41">
        <v>2010.0</v>
      </c>
      <c r="D15" s="98" t="s">
        <v>5</v>
      </c>
      <c r="E15" s="98" t="s">
        <v>29</v>
      </c>
      <c r="F15" s="97">
        <v>73.4</v>
      </c>
    </row>
    <row r="16">
      <c r="A16" s="39" t="s">
        <v>17</v>
      </c>
      <c r="B16" s="39" t="s">
        <v>414</v>
      </c>
      <c r="C16" s="41">
        <v>2010.0</v>
      </c>
      <c r="D16" s="98" t="s">
        <v>5</v>
      </c>
      <c r="E16" s="98" t="s">
        <v>29</v>
      </c>
      <c r="F16" s="97">
        <v>74.8</v>
      </c>
    </row>
    <row r="17">
      <c r="A17" s="39" t="s">
        <v>18</v>
      </c>
      <c r="B17" s="39" t="s">
        <v>415</v>
      </c>
      <c r="C17" s="41">
        <v>2010.0</v>
      </c>
      <c r="D17" s="98" t="s">
        <v>5</v>
      </c>
      <c r="E17" s="98" t="s">
        <v>29</v>
      </c>
      <c r="F17" s="97">
        <v>74.3</v>
      </c>
    </row>
    <row r="18">
      <c r="A18" s="39" t="s">
        <v>19</v>
      </c>
      <c r="B18" s="39" t="s">
        <v>416</v>
      </c>
      <c r="C18" s="41">
        <v>2010.0</v>
      </c>
      <c r="D18" s="98" t="s">
        <v>5</v>
      </c>
      <c r="E18" s="98" t="s">
        <v>29</v>
      </c>
      <c r="F18" s="97">
        <v>73.1</v>
      </c>
    </row>
    <row r="19">
      <c r="A19" s="39" t="s">
        <v>20</v>
      </c>
      <c r="B19" s="39" t="s">
        <v>417</v>
      </c>
      <c r="C19" s="41">
        <v>2010.0</v>
      </c>
      <c r="D19" s="98" t="s">
        <v>5</v>
      </c>
      <c r="E19" s="98" t="s">
        <v>29</v>
      </c>
      <c r="F19" s="97">
        <v>73.9</v>
      </c>
    </row>
    <row r="20">
      <c r="A20" s="39" t="s">
        <v>21</v>
      </c>
      <c r="B20" s="39" t="s">
        <v>419</v>
      </c>
      <c r="C20" s="41">
        <v>2010.0</v>
      </c>
      <c r="D20" s="98" t="s">
        <v>5</v>
      </c>
      <c r="E20" s="98" t="s">
        <v>29</v>
      </c>
      <c r="F20" s="97">
        <v>74.4</v>
      </c>
    </row>
    <row r="21">
      <c r="A21" s="39" t="s">
        <v>22</v>
      </c>
      <c r="B21" s="39" t="s">
        <v>420</v>
      </c>
      <c r="C21" s="41">
        <v>2010.0</v>
      </c>
      <c r="D21" s="98" t="s">
        <v>5</v>
      </c>
      <c r="E21" s="98" t="s">
        <v>29</v>
      </c>
      <c r="F21" s="97">
        <v>77.4</v>
      </c>
    </row>
    <row r="22">
      <c r="A22" s="39" t="s">
        <v>23</v>
      </c>
      <c r="B22" s="39" t="s">
        <v>421</v>
      </c>
      <c r="C22" s="41">
        <v>2010.0</v>
      </c>
      <c r="D22" s="98" t="s">
        <v>5</v>
      </c>
      <c r="E22" s="98" t="s">
        <v>29</v>
      </c>
      <c r="F22" s="97">
        <v>72.7</v>
      </c>
    </row>
    <row r="23">
      <c r="A23" s="39" t="s">
        <v>24</v>
      </c>
      <c r="B23" s="39" t="s">
        <v>422</v>
      </c>
      <c r="C23" s="41">
        <v>2010.0</v>
      </c>
      <c r="D23" s="98" t="s">
        <v>5</v>
      </c>
      <c r="E23" s="98" t="s">
        <v>29</v>
      </c>
      <c r="F23" s="97">
        <v>73.0</v>
      </c>
    </row>
    <row r="24">
      <c r="A24" s="39" t="s">
        <v>25</v>
      </c>
      <c r="B24" s="39" t="s">
        <v>423</v>
      </c>
      <c r="C24" s="41">
        <v>2010.0</v>
      </c>
      <c r="D24" s="98" t="s">
        <v>5</v>
      </c>
      <c r="E24" s="98" t="s">
        <v>29</v>
      </c>
      <c r="F24" s="97">
        <v>74.7</v>
      </c>
    </row>
    <row r="25">
      <c r="A25" s="39" t="s">
        <v>26</v>
      </c>
      <c r="B25" s="39" t="s">
        <v>424</v>
      </c>
      <c r="C25" s="41">
        <v>2010.0</v>
      </c>
      <c r="D25" s="98" t="s">
        <v>5</v>
      </c>
      <c r="E25" s="98" t="s">
        <v>29</v>
      </c>
      <c r="F25" s="97">
        <v>75.1</v>
      </c>
    </row>
    <row r="26">
      <c r="A26" s="39" t="s">
        <v>27</v>
      </c>
      <c r="B26" s="39" t="s">
        <v>426</v>
      </c>
      <c r="C26" s="41">
        <v>2010.0</v>
      </c>
      <c r="D26" s="98" t="s">
        <v>5</v>
      </c>
      <c r="E26" s="98" t="s">
        <v>29</v>
      </c>
      <c r="F26" s="97">
        <v>74.2</v>
      </c>
    </row>
    <row r="27">
      <c r="A27" s="39" t="s">
        <v>28</v>
      </c>
      <c r="B27" s="39" t="s">
        <v>425</v>
      </c>
      <c r="C27" s="41">
        <v>2010.0</v>
      </c>
      <c r="D27" s="98" t="s">
        <v>5</v>
      </c>
      <c r="E27" s="98" t="s">
        <v>29</v>
      </c>
      <c r="F27" s="97">
        <v>74.7</v>
      </c>
    </row>
    <row r="28">
      <c r="A28" s="39" t="s">
        <v>29</v>
      </c>
      <c r="B28" s="39" t="s">
        <v>427</v>
      </c>
      <c r="C28" s="41">
        <v>2010.0</v>
      </c>
      <c r="D28" s="98" t="s">
        <v>5</v>
      </c>
      <c r="E28" s="98" t="s">
        <v>29</v>
      </c>
      <c r="F28" s="97">
        <v>75.6</v>
      </c>
    </row>
    <row r="29">
      <c r="A29" s="39" t="s">
        <v>30</v>
      </c>
      <c r="B29" s="39" t="s">
        <v>428</v>
      </c>
      <c r="C29" s="41">
        <v>2010.0</v>
      </c>
      <c r="D29" s="98" t="s">
        <v>5</v>
      </c>
      <c r="E29" s="98" t="s">
        <v>29</v>
      </c>
      <c r="F29" s="97">
        <v>72.9</v>
      </c>
    </row>
    <row r="30">
      <c r="A30" s="39" t="s">
        <v>31</v>
      </c>
      <c r="B30" s="39" t="s">
        <v>429</v>
      </c>
      <c r="C30" s="41">
        <v>2010.0</v>
      </c>
      <c r="D30" s="98" t="s">
        <v>5</v>
      </c>
      <c r="E30" s="98" t="s">
        <v>29</v>
      </c>
      <c r="F30" s="97">
        <v>75.1</v>
      </c>
    </row>
    <row r="31">
      <c r="A31" s="39" t="s">
        <v>32</v>
      </c>
      <c r="B31" s="39" t="s">
        <v>430</v>
      </c>
      <c r="C31" s="41">
        <v>2010.0</v>
      </c>
      <c r="D31" s="98" t="s">
        <v>5</v>
      </c>
      <c r="E31" s="98" t="s">
        <v>29</v>
      </c>
      <c r="F31" s="97">
        <v>73.2</v>
      </c>
    </row>
    <row r="32">
      <c r="A32" s="39" t="s">
        <v>33</v>
      </c>
      <c r="B32" s="39" t="s">
        <v>431</v>
      </c>
      <c r="C32" s="41">
        <v>2010.0</v>
      </c>
      <c r="D32" s="98" t="s">
        <v>5</v>
      </c>
      <c r="E32" s="98" t="s">
        <v>29</v>
      </c>
      <c r="F32" s="97">
        <v>73.4</v>
      </c>
    </row>
    <row r="33">
      <c r="A33" s="39" t="s">
        <v>34</v>
      </c>
      <c r="B33" s="39" t="s">
        <v>432</v>
      </c>
      <c r="C33" s="41">
        <v>2010.0</v>
      </c>
      <c r="D33" s="98" t="s">
        <v>5</v>
      </c>
      <c r="E33" s="98" t="s">
        <v>29</v>
      </c>
      <c r="F33" s="97">
        <v>74.2</v>
      </c>
    </row>
    <row r="34">
      <c r="A34" s="39" t="s">
        <v>35</v>
      </c>
      <c r="B34" s="39" t="s">
        <v>433</v>
      </c>
      <c r="C34" s="41">
        <v>2010.0</v>
      </c>
      <c r="D34" s="98" t="s">
        <v>5</v>
      </c>
      <c r="E34" s="98" t="s">
        <v>29</v>
      </c>
      <c r="F34" s="97">
        <v>73.4</v>
      </c>
    </row>
    <row r="35">
      <c r="A35" s="40" t="s">
        <v>3</v>
      </c>
      <c r="B35" s="39" t="s">
        <v>418</v>
      </c>
      <c r="C35" s="41">
        <v>2011.0</v>
      </c>
      <c r="D35" s="98" t="s">
        <v>5</v>
      </c>
      <c r="E35" s="98" t="s">
        <v>29</v>
      </c>
      <c r="F35" s="97">
        <v>74.7</v>
      </c>
    </row>
    <row r="36">
      <c r="A36" s="40" t="s">
        <v>4</v>
      </c>
      <c r="B36" s="39" t="s">
        <v>401</v>
      </c>
      <c r="C36" s="41">
        <v>2011.0</v>
      </c>
      <c r="D36" s="98" t="s">
        <v>5</v>
      </c>
      <c r="E36" s="98" t="s">
        <v>29</v>
      </c>
      <c r="F36" s="97">
        <v>76.0</v>
      </c>
    </row>
    <row r="37">
      <c r="A37" s="39" t="s">
        <v>5</v>
      </c>
      <c r="B37" s="39" t="s">
        <v>402</v>
      </c>
      <c r="C37" s="41">
        <v>2011.0</v>
      </c>
      <c r="D37" s="98" t="s">
        <v>5</v>
      </c>
      <c r="E37" s="98" t="s">
        <v>29</v>
      </c>
      <c r="F37" s="97">
        <v>75.4</v>
      </c>
    </row>
    <row r="38">
      <c r="A38" s="39" t="s">
        <v>6</v>
      </c>
      <c r="B38" s="39" t="s">
        <v>403</v>
      </c>
      <c r="C38" s="41">
        <v>2011.0</v>
      </c>
      <c r="D38" s="98" t="s">
        <v>5</v>
      </c>
      <c r="E38" s="98" t="s">
        <v>29</v>
      </c>
      <c r="F38" s="97">
        <v>76.5</v>
      </c>
    </row>
    <row r="39">
      <c r="A39" s="39" t="s">
        <v>7</v>
      </c>
      <c r="B39" s="39" t="s">
        <v>404</v>
      </c>
      <c r="C39" s="41">
        <v>2011.0</v>
      </c>
      <c r="D39" s="98" t="s">
        <v>5</v>
      </c>
      <c r="E39" s="98" t="s">
        <v>29</v>
      </c>
      <c r="F39" s="97">
        <v>74.9</v>
      </c>
    </row>
    <row r="40">
      <c r="A40" s="39" t="s">
        <v>8</v>
      </c>
      <c r="B40" s="39" t="s">
        <v>408</v>
      </c>
      <c r="C40" s="41">
        <v>2011.0</v>
      </c>
      <c r="D40" s="98" t="s">
        <v>5</v>
      </c>
      <c r="E40" s="98" t="s">
        <v>29</v>
      </c>
      <c r="F40" s="97">
        <v>76.8</v>
      </c>
    </row>
    <row r="41">
      <c r="A41" s="39" t="s">
        <v>9</v>
      </c>
      <c r="B41" s="39" t="s">
        <v>409</v>
      </c>
      <c r="C41" s="41">
        <v>2011.0</v>
      </c>
      <c r="D41" s="98" t="s">
        <v>5</v>
      </c>
      <c r="E41" s="98" t="s">
        <v>29</v>
      </c>
      <c r="F41" s="97">
        <v>75.8</v>
      </c>
    </row>
    <row r="42">
      <c r="A42" s="39" t="s">
        <v>10</v>
      </c>
      <c r="B42" s="39" t="s">
        <v>407</v>
      </c>
      <c r="C42" s="41">
        <v>2011.0</v>
      </c>
      <c r="D42" s="98" t="s">
        <v>5</v>
      </c>
      <c r="E42" s="98" t="s">
        <v>29</v>
      </c>
      <c r="F42" s="97">
        <v>72.7</v>
      </c>
    </row>
    <row r="43">
      <c r="A43" s="39" t="s">
        <v>11</v>
      </c>
      <c r="B43" s="39" t="s">
        <v>406</v>
      </c>
      <c r="C43" s="41">
        <v>2011.0</v>
      </c>
      <c r="D43" s="98" t="s">
        <v>5</v>
      </c>
      <c r="E43" s="98" t="s">
        <v>29</v>
      </c>
      <c r="F43" s="97">
        <v>75.6</v>
      </c>
    </row>
    <row r="44">
      <c r="A44" s="39" t="s">
        <v>12</v>
      </c>
      <c r="B44" s="39" t="s">
        <v>405</v>
      </c>
      <c r="C44" s="41">
        <v>2011.0</v>
      </c>
      <c r="D44" s="98" t="s">
        <v>5</v>
      </c>
      <c r="E44" s="98" t="s">
        <v>29</v>
      </c>
      <c r="F44" s="97">
        <v>76.6</v>
      </c>
    </row>
    <row r="45">
      <c r="A45" s="39" t="s">
        <v>13</v>
      </c>
      <c r="B45" s="39" t="s">
        <v>410</v>
      </c>
      <c r="C45" s="41">
        <v>2011.0</v>
      </c>
      <c r="D45" s="98" t="s">
        <v>5</v>
      </c>
      <c r="E45" s="98" t="s">
        <v>29</v>
      </c>
      <c r="F45" s="97">
        <v>74.5</v>
      </c>
    </row>
    <row r="46">
      <c r="A46" s="39" t="s">
        <v>14</v>
      </c>
      <c r="B46" s="39" t="s">
        <v>412</v>
      </c>
      <c r="C46" s="41">
        <v>2011.0</v>
      </c>
      <c r="D46" s="98" t="s">
        <v>5</v>
      </c>
      <c r="E46" s="98" t="s">
        <v>29</v>
      </c>
      <c r="F46" s="97">
        <v>74.4</v>
      </c>
    </row>
    <row r="47">
      <c r="A47" s="39" t="s">
        <v>15</v>
      </c>
      <c r="B47" s="39" t="s">
        <v>411</v>
      </c>
      <c r="C47" s="41">
        <v>2011.0</v>
      </c>
      <c r="D47" s="98" t="s">
        <v>5</v>
      </c>
      <c r="E47" s="98" t="s">
        <v>29</v>
      </c>
      <c r="F47" s="97">
        <v>72.9</v>
      </c>
    </row>
    <row r="48">
      <c r="A48" s="39" t="s">
        <v>16</v>
      </c>
      <c r="B48" s="39" t="s">
        <v>413</v>
      </c>
      <c r="C48" s="41">
        <v>2011.0</v>
      </c>
      <c r="D48" s="98" t="s">
        <v>5</v>
      </c>
      <c r="E48" s="98" t="s">
        <v>29</v>
      </c>
      <c r="F48" s="97">
        <v>73.9</v>
      </c>
    </row>
    <row r="49">
      <c r="A49" s="39" t="s">
        <v>17</v>
      </c>
      <c r="B49" s="39" t="s">
        <v>414</v>
      </c>
      <c r="C49" s="41">
        <v>2011.0</v>
      </c>
      <c r="D49" s="98" t="s">
        <v>5</v>
      </c>
      <c r="E49" s="98" t="s">
        <v>29</v>
      </c>
      <c r="F49" s="97">
        <v>75.2</v>
      </c>
    </row>
    <row r="50">
      <c r="A50" s="39" t="s">
        <v>18</v>
      </c>
      <c r="B50" s="39" t="s">
        <v>415</v>
      </c>
      <c r="C50" s="41">
        <v>2011.0</v>
      </c>
      <c r="D50" s="98" t="s">
        <v>5</v>
      </c>
      <c r="E50" s="98" t="s">
        <v>29</v>
      </c>
      <c r="F50" s="97">
        <v>74.8</v>
      </c>
    </row>
    <row r="51">
      <c r="A51" s="39" t="s">
        <v>19</v>
      </c>
      <c r="B51" s="39" t="s">
        <v>416</v>
      </c>
      <c r="C51" s="41">
        <v>2011.0</v>
      </c>
      <c r="D51" s="98" t="s">
        <v>5</v>
      </c>
      <c r="E51" s="98" t="s">
        <v>29</v>
      </c>
      <c r="F51" s="97">
        <v>73.6</v>
      </c>
    </row>
    <row r="52">
      <c r="A52" s="39" t="s">
        <v>20</v>
      </c>
      <c r="B52" s="39" t="s">
        <v>417</v>
      </c>
      <c r="C52" s="41">
        <v>2011.0</v>
      </c>
      <c r="D52" s="98" t="s">
        <v>5</v>
      </c>
      <c r="E52" s="98" t="s">
        <v>29</v>
      </c>
      <c r="F52" s="97">
        <v>74.4</v>
      </c>
    </row>
    <row r="53">
      <c r="A53" s="39" t="s">
        <v>21</v>
      </c>
      <c r="B53" s="39" t="s">
        <v>419</v>
      </c>
      <c r="C53" s="41">
        <v>2011.0</v>
      </c>
      <c r="D53" s="98" t="s">
        <v>5</v>
      </c>
      <c r="E53" s="98" t="s">
        <v>29</v>
      </c>
      <c r="F53" s="97">
        <v>74.9</v>
      </c>
    </row>
    <row r="54">
      <c r="A54" s="39" t="s">
        <v>22</v>
      </c>
      <c r="B54" s="39" t="s">
        <v>420</v>
      </c>
      <c r="C54" s="41">
        <v>2011.0</v>
      </c>
      <c r="D54" s="98" t="s">
        <v>5</v>
      </c>
      <c r="E54" s="98" t="s">
        <v>29</v>
      </c>
      <c r="F54" s="97">
        <v>77.6</v>
      </c>
    </row>
    <row r="55">
      <c r="A55" s="39" t="s">
        <v>23</v>
      </c>
      <c r="B55" s="39" t="s">
        <v>421</v>
      </c>
      <c r="C55" s="41">
        <v>2011.0</v>
      </c>
      <c r="D55" s="98" t="s">
        <v>5</v>
      </c>
      <c r="E55" s="98" t="s">
        <v>29</v>
      </c>
      <c r="F55" s="97">
        <v>73.3</v>
      </c>
    </row>
    <row r="56">
      <c r="A56" s="39" t="s">
        <v>24</v>
      </c>
      <c r="B56" s="39" t="s">
        <v>422</v>
      </c>
      <c r="C56" s="41">
        <v>2011.0</v>
      </c>
      <c r="D56" s="98" t="s">
        <v>5</v>
      </c>
      <c r="E56" s="98" t="s">
        <v>29</v>
      </c>
      <c r="F56" s="97">
        <v>73.6</v>
      </c>
    </row>
    <row r="57">
      <c r="A57" s="39" t="s">
        <v>25</v>
      </c>
      <c r="B57" s="39" t="s">
        <v>423</v>
      </c>
      <c r="C57" s="41">
        <v>2011.0</v>
      </c>
      <c r="D57" s="98" t="s">
        <v>5</v>
      </c>
      <c r="E57" s="98" t="s">
        <v>29</v>
      </c>
      <c r="F57" s="97">
        <v>75.2</v>
      </c>
    </row>
    <row r="58">
      <c r="A58" s="39" t="s">
        <v>26</v>
      </c>
      <c r="B58" s="39" t="s">
        <v>424</v>
      </c>
      <c r="C58" s="41">
        <v>2011.0</v>
      </c>
      <c r="D58" s="98" t="s">
        <v>5</v>
      </c>
      <c r="E58" s="98" t="s">
        <v>29</v>
      </c>
      <c r="F58" s="97">
        <v>75.5</v>
      </c>
    </row>
    <row r="59">
      <c r="A59" s="39" t="s">
        <v>27</v>
      </c>
      <c r="B59" s="39" t="s">
        <v>426</v>
      </c>
      <c r="C59" s="41">
        <v>2011.0</v>
      </c>
      <c r="D59" s="98" t="s">
        <v>5</v>
      </c>
      <c r="E59" s="98" t="s">
        <v>29</v>
      </c>
      <c r="F59" s="97">
        <v>74.7</v>
      </c>
    </row>
    <row r="60">
      <c r="A60" s="39" t="s">
        <v>28</v>
      </c>
      <c r="B60" s="39" t="s">
        <v>425</v>
      </c>
      <c r="C60" s="41">
        <v>2011.0</v>
      </c>
      <c r="D60" s="98" t="s">
        <v>5</v>
      </c>
      <c r="E60" s="98" t="s">
        <v>29</v>
      </c>
      <c r="F60" s="97">
        <v>75.1</v>
      </c>
    </row>
    <row r="61">
      <c r="A61" s="39" t="s">
        <v>29</v>
      </c>
      <c r="B61" s="39" t="s">
        <v>427</v>
      </c>
      <c r="C61" s="41">
        <v>2011.0</v>
      </c>
      <c r="D61" s="98" t="s">
        <v>5</v>
      </c>
      <c r="E61" s="98" t="s">
        <v>29</v>
      </c>
      <c r="F61" s="97">
        <v>76.0</v>
      </c>
    </row>
    <row r="62">
      <c r="A62" s="39" t="s">
        <v>30</v>
      </c>
      <c r="B62" s="39" t="s">
        <v>428</v>
      </c>
      <c r="C62" s="41">
        <v>2011.0</v>
      </c>
      <c r="D62" s="98" t="s">
        <v>5</v>
      </c>
      <c r="E62" s="98" t="s">
        <v>29</v>
      </c>
      <c r="F62" s="97">
        <v>73.5</v>
      </c>
    </row>
    <row r="63">
      <c r="A63" s="39" t="s">
        <v>31</v>
      </c>
      <c r="B63" s="39" t="s">
        <v>429</v>
      </c>
      <c r="C63" s="41">
        <v>2011.0</v>
      </c>
      <c r="D63" s="98" t="s">
        <v>5</v>
      </c>
      <c r="E63" s="98" t="s">
        <v>29</v>
      </c>
      <c r="F63" s="97">
        <v>75.5</v>
      </c>
    </row>
    <row r="64">
      <c r="A64" s="39" t="s">
        <v>32</v>
      </c>
      <c r="B64" s="39" t="s">
        <v>430</v>
      </c>
      <c r="C64" s="41">
        <v>2011.0</v>
      </c>
      <c r="D64" s="98" t="s">
        <v>5</v>
      </c>
      <c r="E64" s="98" t="s">
        <v>29</v>
      </c>
      <c r="F64" s="97">
        <v>73.8</v>
      </c>
    </row>
    <row r="65">
      <c r="A65" s="39" t="s">
        <v>33</v>
      </c>
      <c r="B65" s="39" t="s">
        <v>431</v>
      </c>
      <c r="C65" s="41">
        <v>2011.0</v>
      </c>
      <c r="D65" s="98" t="s">
        <v>5</v>
      </c>
      <c r="E65" s="98" t="s">
        <v>29</v>
      </c>
      <c r="F65" s="97">
        <v>74.0</v>
      </c>
    </row>
    <row r="66">
      <c r="A66" s="39" t="s">
        <v>34</v>
      </c>
      <c r="B66" s="39" t="s">
        <v>432</v>
      </c>
      <c r="C66" s="41">
        <v>2011.0</v>
      </c>
      <c r="D66" s="98" t="s">
        <v>5</v>
      </c>
      <c r="E66" s="98" t="s">
        <v>29</v>
      </c>
      <c r="F66" s="97">
        <v>74.6</v>
      </c>
    </row>
    <row r="67">
      <c r="A67" s="39" t="s">
        <v>35</v>
      </c>
      <c r="B67" s="39" t="s">
        <v>433</v>
      </c>
      <c r="C67" s="41">
        <v>2011.0</v>
      </c>
      <c r="D67" s="98" t="s">
        <v>5</v>
      </c>
      <c r="E67" s="98" t="s">
        <v>29</v>
      </c>
      <c r="F67" s="97">
        <v>73.9</v>
      </c>
    </row>
    <row r="68">
      <c r="A68" s="40" t="s">
        <v>3</v>
      </c>
      <c r="B68" s="39" t="s">
        <v>418</v>
      </c>
      <c r="C68" s="41">
        <v>2012.0</v>
      </c>
      <c r="D68" s="98" t="s">
        <v>5</v>
      </c>
      <c r="E68" s="98" t="s">
        <v>29</v>
      </c>
      <c r="F68" s="97">
        <v>74.9</v>
      </c>
    </row>
    <row r="69">
      <c r="A69" s="40" t="s">
        <v>4</v>
      </c>
      <c r="B69" s="39" t="s">
        <v>401</v>
      </c>
      <c r="C69" s="41">
        <v>2012.0</v>
      </c>
      <c r="D69" s="98" t="s">
        <v>5</v>
      </c>
      <c r="E69" s="98" t="s">
        <v>29</v>
      </c>
      <c r="F69" s="97">
        <v>76.1</v>
      </c>
    </row>
    <row r="70">
      <c r="A70" s="39" t="s">
        <v>5</v>
      </c>
      <c r="B70" s="39" t="s">
        <v>402</v>
      </c>
      <c r="C70" s="41">
        <v>2012.0</v>
      </c>
      <c r="D70" s="98" t="s">
        <v>5</v>
      </c>
      <c r="E70" s="98" t="s">
        <v>29</v>
      </c>
      <c r="F70" s="97">
        <v>75.4</v>
      </c>
    </row>
    <row r="71">
      <c r="A71" s="39" t="s">
        <v>6</v>
      </c>
      <c r="B71" s="39" t="s">
        <v>403</v>
      </c>
      <c r="C71" s="41">
        <v>2012.0</v>
      </c>
      <c r="D71" s="98" t="s">
        <v>5</v>
      </c>
      <c r="E71" s="98" t="s">
        <v>29</v>
      </c>
      <c r="F71" s="97">
        <v>76.6</v>
      </c>
    </row>
    <row r="72">
      <c r="A72" s="39" t="s">
        <v>7</v>
      </c>
      <c r="B72" s="39" t="s">
        <v>404</v>
      </c>
      <c r="C72" s="41">
        <v>2012.0</v>
      </c>
      <c r="D72" s="98" t="s">
        <v>5</v>
      </c>
      <c r="E72" s="98" t="s">
        <v>29</v>
      </c>
      <c r="F72" s="97">
        <v>75.1</v>
      </c>
    </row>
    <row r="73">
      <c r="A73" s="39" t="s">
        <v>8</v>
      </c>
      <c r="B73" s="39" t="s">
        <v>408</v>
      </c>
      <c r="C73" s="41">
        <v>2012.0</v>
      </c>
      <c r="D73" s="98" t="s">
        <v>5</v>
      </c>
      <c r="E73" s="98" t="s">
        <v>29</v>
      </c>
      <c r="F73" s="97">
        <v>76.9</v>
      </c>
    </row>
    <row r="74">
      <c r="A74" s="39" t="s">
        <v>9</v>
      </c>
      <c r="B74" s="39" t="s">
        <v>409</v>
      </c>
      <c r="C74" s="41">
        <v>2012.0</v>
      </c>
      <c r="D74" s="98" t="s">
        <v>5</v>
      </c>
      <c r="E74" s="98" t="s">
        <v>29</v>
      </c>
      <c r="F74" s="97">
        <v>76.0</v>
      </c>
    </row>
    <row r="75">
      <c r="A75" s="39" t="s">
        <v>10</v>
      </c>
      <c r="B75" s="39" t="s">
        <v>407</v>
      </c>
      <c r="C75" s="41">
        <v>2012.0</v>
      </c>
      <c r="D75" s="98" t="s">
        <v>5</v>
      </c>
      <c r="E75" s="98" t="s">
        <v>29</v>
      </c>
      <c r="F75" s="97">
        <v>73.2</v>
      </c>
    </row>
    <row r="76">
      <c r="A76" s="39" t="s">
        <v>11</v>
      </c>
      <c r="B76" s="39" t="s">
        <v>406</v>
      </c>
      <c r="C76" s="41">
        <v>2012.0</v>
      </c>
      <c r="D76" s="98" t="s">
        <v>5</v>
      </c>
      <c r="E76" s="98" t="s">
        <v>29</v>
      </c>
      <c r="F76" s="97">
        <v>75.9</v>
      </c>
    </row>
    <row r="77">
      <c r="A77" s="39" t="s">
        <v>12</v>
      </c>
      <c r="B77" s="39" t="s">
        <v>405</v>
      </c>
      <c r="C77" s="41">
        <v>2012.0</v>
      </c>
      <c r="D77" s="98" t="s">
        <v>5</v>
      </c>
      <c r="E77" s="98" t="s">
        <v>29</v>
      </c>
      <c r="F77" s="97">
        <v>76.7</v>
      </c>
    </row>
    <row r="78">
      <c r="A78" s="39" t="s">
        <v>13</v>
      </c>
      <c r="B78" s="39" t="s">
        <v>410</v>
      </c>
      <c r="C78" s="41">
        <v>2012.0</v>
      </c>
      <c r="D78" s="98" t="s">
        <v>5</v>
      </c>
      <c r="E78" s="98" t="s">
        <v>29</v>
      </c>
      <c r="F78" s="97">
        <v>74.6</v>
      </c>
    </row>
    <row r="79">
      <c r="A79" s="39" t="s">
        <v>14</v>
      </c>
      <c r="B79" s="39" t="s">
        <v>412</v>
      </c>
      <c r="C79" s="41">
        <v>2012.0</v>
      </c>
      <c r="D79" s="98" t="s">
        <v>5</v>
      </c>
      <c r="E79" s="98" t="s">
        <v>29</v>
      </c>
      <c r="F79" s="97">
        <v>74.8</v>
      </c>
    </row>
    <row r="80">
      <c r="A80" s="39" t="s">
        <v>15</v>
      </c>
      <c r="B80" s="39" t="s">
        <v>411</v>
      </c>
      <c r="C80" s="41">
        <v>2012.0</v>
      </c>
      <c r="D80" s="98" t="s">
        <v>5</v>
      </c>
      <c r="E80" s="98" t="s">
        <v>29</v>
      </c>
      <c r="F80" s="97">
        <v>73.2</v>
      </c>
    </row>
    <row r="81">
      <c r="A81" s="39" t="s">
        <v>16</v>
      </c>
      <c r="B81" s="39" t="s">
        <v>413</v>
      </c>
      <c r="C81" s="41">
        <v>2012.0</v>
      </c>
      <c r="D81" s="98" t="s">
        <v>5</v>
      </c>
      <c r="E81" s="98" t="s">
        <v>29</v>
      </c>
      <c r="F81" s="97">
        <v>74.2</v>
      </c>
    </row>
    <row r="82">
      <c r="A82" s="39" t="s">
        <v>17</v>
      </c>
      <c r="B82" s="39" t="s">
        <v>414</v>
      </c>
      <c r="C82" s="41">
        <v>2012.0</v>
      </c>
      <c r="D82" s="98" t="s">
        <v>5</v>
      </c>
      <c r="E82" s="98" t="s">
        <v>29</v>
      </c>
      <c r="F82" s="97">
        <v>75.5</v>
      </c>
    </row>
    <row r="83">
      <c r="A83" s="39" t="s">
        <v>18</v>
      </c>
      <c r="B83" s="39" t="s">
        <v>415</v>
      </c>
      <c r="C83" s="41">
        <v>2012.0</v>
      </c>
      <c r="D83" s="98" t="s">
        <v>5</v>
      </c>
      <c r="E83" s="98" t="s">
        <v>29</v>
      </c>
      <c r="F83" s="97">
        <v>74.7</v>
      </c>
    </row>
    <row r="84">
      <c r="A84" s="39" t="s">
        <v>19</v>
      </c>
      <c r="B84" s="39" t="s">
        <v>416</v>
      </c>
      <c r="C84" s="41">
        <v>2012.0</v>
      </c>
      <c r="D84" s="98" t="s">
        <v>5</v>
      </c>
      <c r="E84" s="98" t="s">
        <v>29</v>
      </c>
      <c r="F84" s="97">
        <v>73.8</v>
      </c>
    </row>
    <row r="85">
      <c r="A85" s="39" t="s">
        <v>20</v>
      </c>
      <c r="B85" s="39" t="s">
        <v>417</v>
      </c>
      <c r="C85" s="41">
        <v>2012.0</v>
      </c>
      <c r="D85" s="98" t="s">
        <v>5</v>
      </c>
      <c r="E85" s="98" t="s">
        <v>29</v>
      </c>
      <c r="F85" s="97">
        <v>74.7</v>
      </c>
    </row>
    <row r="86">
      <c r="A86" s="39" t="s">
        <v>21</v>
      </c>
      <c r="B86" s="39" t="s">
        <v>419</v>
      </c>
      <c r="C86" s="41">
        <v>2012.0</v>
      </c>
      <c r="D86" s="98" t="s">
        <v>5</v>
      </c>
      <c r="E86" s="98" t="s">
        <v>29</v>
      </c>
      <c r="F86" s="97">
        <v>74.7</v>
      </c>
    </row>
    <row r="87">
      <c r="A87" s="39" t="s">
        <v>22</v>
      </c>
      <c r="B87" s="39" t="s">
        <v>420</v>
      </c>
      <c r="C87" s="41">
        <v>2012.0</v>
      </c>
      <c r="D87" s="98" t="s">
        <v>5</v>
      </c>
      <c r="E87" s="98" t="s">
        <v>29</v>
      </c>
      <c r="F87" s="97">
        <v>77.5</v>
      </c>
    </row>
    <row r="88">
      <c r="A88" s="39" t="s">
        <v>23</v>
      </c>
      <c r="B88" s="39" t="s">
        <v>421</v>
      </c>
      <c r="C88" s="41">
        <v>2012.0</v>
      </c>
      <c r="D88" s="98" t="s">
        <v>5</v>
      </c>
      <c r="E88" s="98" t="s">
        <v>29</v>
      </c>
      <c r="F88" s="97">
        <v>73.7</v>
      </c>
    </row>
    <row r="89">
      <c r="A89" s="39" t="s">
        <v>24</v>
      </c>
      <c r="B89" s="39" t="s">
        <v>422</v>
      </c>
      <c r="C89" s="41">
        <v>2012.0</v>
      </c>
      <c r="D89" s="98" t="s">
        <v>5</v>
      </c>
      <c r="E89" s="98" t="s">
        <v>29</v>
      </c>
      <c r="F89" s="97">
        <v>73.6</v>
      </c>
    </row>
    <row r="90">
      <c r="A90" s="39" t="s">
        <v>25</v>
      </c>
      <c r="B90" s="39" t="s">
        <v>423</v>
      </c>
      <c r="C90" s="41">
        <v>2012.0</v>
      </c>
      <c r="D90" s="98" t="s">
        <v>5</v>
      </c>
      <c r="E90" s="98" t="s">
        <v>29</v>
      </c>
      <c r="F90" s="97">
        <v>75.6</v>
      </c>
    </row>
    <row r="91">
      <c r="A91" s="39" t="s">
        <v>26</v>
      </c>
      <c r="B91" s="39" t="s">
        <v>424</v>
      </c>
      <c r="C91" s="41">
        <v>2012.0</v>
      </c>
      <c r="D91" s="98" t="s">
        <v>5</v>
      </c>
      <c r="E91" s="98" t="s">
        <v>29</v>
      </c>
      <c r="F91" s="97">
        <v>75.6</v>
      </c>
    </row>
    <row r="92">
      <c r="A92" s="39" t="s">
        <v>27</v>
      </c>
      <c r="B92" s="39" t="s">
        <v>426</v>
      </c>
      <c r="C92" s="41">
        <v>2012.0</v>
      </c>
      <c r="D92" s="98" t="s">
        <v>5</v>
      </c>
      <c r="E92" s="98" t="s">
        <v>29</v>
      </c>
      <c r="F92" s="97">
        <v>74.7</v>
      </c>
    </row>
    <row r="93">
      <c r="A93" s="39" t="s">
        <v>28</v>
      </c>
      <c r="B93" s="39" t="s">
        <v>425</v>
      </c>
      <c r="C93" s="41">
        <v>2012.0</v>
      </c>
      <c r="D93" s="98" t="s">
        <v>5</v>
      </c>
      <c r="E93" s="98" t="s">
        <v>29</v>
      </c>
      <c r="F93" s="97">
        <v>75.4</v>
      </c>
    </row>
    <row r="94">
      <c r="A94" s="39" t="s">
        <v>29</v>
      </c>
      <c r="B94" s="39" t="s">
        <v>427</v>
      </c>
      <c r="C94" s="41">
        <v>2012.0</v>
      </c>
      <c r="D94" s="98" t="s">
        <v>5</v>
      </c>
      <c r="E94" s="98" t="s">
        <v>29</v>
      </c>
      <c r="F94" s="97">
        <v>76.2</v>
      </c>
    </row>
    <row r="95">
      <c r="A95" s="39" t="s">
        <v>30</v>
      </c>
      <c r="B95" s="39" t="s">
        <v>428</v>
      </c>
      <c r="C95" s="41">
        <v>2012.0</v>
      </c>
      <c r="D95" s="98" t="s">
        <v>5</v>
      </c>
      <c r="E95" s="98" t="s">
        <v>29</v>
      </c>
      <c r="F95" s="97">
        <v>74.1</v>
      </c>
    </row>
    <row r="96">
      <c r="A96" s="39" t="s">
        <v>31</v>
      </c>
      <c r="B96" s="39" t="s">
        <v>429</v>
      </c>
      <c r="C96" s="41">
        <v>2012.0</v>
      </c>
      <c r="D96" s="98" t="s">
        <v>5</v>
      </c>
      <c r="E96" s="98" t="s">
        <v>29</v>
      </c>
      <c r="F96" s="97">
        <v>75.8</v>
      </c>
    </row>
    <row r="97">
      <c r="A97" s="39" t="s">
        <v>32</v>
      </c>
      <c r="B97" s="39" t="s">
        <v>430</v>
      </c>
      <c r="C97" s="41">
        <v>2012.0</v>
      </c>
      <c r="D97" s="98" t="s">
        <v>5</v>
      </c>
      <c r="E97" s="98" t="s">
        <v>29</v>
      </c>
      <c r="F97" s="97">
        <v>74.0</v>
      </c>
    </row>
    <row r="98">
      <c r="A98" s="39" t="s">
        <v>33</v>
      </c>
      <c r="B98" s="39" t="s">
        <v>431</v>
      </c>
      <c r="C98" s="41">
        <v>2012.0</v>
      </c>
      <c r="D98" s="98" t="s">
        <v>5</v>
      </c>
      <c r="E98" s="98" t="s">
        <v>29</v>
      </c>
      <c r="F98" s="97">
        <v>74.0</v>
      </c>
    </row>
    <row r="99">
      <c r="A99" s="39" t="s">
        <v>34</v>
      </c>
      <c r="B99" s="39" t="s">
        <v>432</v>
      </c>
      <c r="C99" s="41">
        <v>2012.0</v>
      </c>
      <c r="D99" s="98" t="s">
        <v>5</v>
      </c>
      <c r="E99" s="98" t="s">
        <v>29</v>
      </c>
      <c r="F99" s="97">
        <v>74.7</v>
      </c>
    </row>
    <row r="100">
      <c r="A100" s="39" t="s">
        <v>35</v>
      </c>
      <c r="B100" s="39" t="s">
        <v>433</v>
      </c>
      <c r="C100" s="41">
        <v>2012.0</v>
      </c>
      <c r="D100" s="98" t="s">
        <v>5</v>
      </c>
      <c r="E100" s="98" t="s">
        <v>29</v>
      </c>
      <c r="F100" s="97">
        <v>74.8</v>
      </c>
    </row>
    <row r="101">
      <c r="A101" s="40" t="s">
        <v>3</v>
      </c>
      <c r="B101" s="39" t="s">
        <v>418</v>
      </c>
      <c r="C101" s="41">
        <v>2013.0</v>
      </c>
      <c r="D101" s="98" t="s">
        <v>5</v>
      </c>
      <c r="E101" s="98" t="s">
        <v>29</v>
      </c>
      <c r="F101" s="96">
        <v>75.2</v>
      </c>
    </row>
    <row r="102">
      <c r="A102" s="40" t="s">
        <v>4</v>
      </c>
      <c r="B102" s="39" t="s">
        <v>401</v>
      </c>
      <c r="C102" s="41">
        <v>2013.0</v>
      </c>
      <c r="D102" s="98" t="s">
        <v>5</v>
      </c>
      <c r="E102" s="98" t="s">
        <v>29</v>
      </c>
      <c r="F102" s="96">
        <v>76.4</v>
      </c>
    </row>
    <row r="103">
      <c r="A103" s="39" t="s">
        <v>5</v>
      </c>
      <c r="B103" s="39" t="s">
        <v>402</v>
      </c>
      <c r="C103" s="41">
        <v>2013.0</v>
      </c>
      <c r="D103" s="98" t="s">
        <v>5</v>
      </c>
      <c r="E103" s="98" t="s">
        <v>29</v>
      </c>
      <c r="F103" s="96">
        <v>75.7</v>
      </c>
    </row>
    <row r="104">
      <c r="A104" s="39" t="s">
        <v>6</v>
      </c>
      <c r="B104" s="39" t="s">
        <v>403</v>
      </c>
      <c r="C104" s="41">
        <v>2013.0</v>
      </c>
      <c r="D104" s="98" t="s">
        <v>5</v>
      </c>
      <c r="E104" s="98" t="s">
        <v>29</v>
      </c>
      <c r="F104" s="96">
        <v>76.9</v>
      </c>
    </row>
    <row r="105">
      <c r="A105" s="39" t="s">
        <v>7</v>
      </c>
      <c r="B105" s="39" t="s">
        <v>404</v>
      </c>
      <c r="C105" s="41">
        <v>2013.0</v>
      </c>
      <c r="D105" s="98" t="s">
        <v>5</v>
      </c>
      <c r="E105" s="98" t="s">
        <v>29</v>
      </c>
      <c r="F105" s="96">
        <v>75.4</v>
      </c>
    </row>
    <row r="106">
      <c r="A106" s="39" t="s">
        <v>8</v>
      </c>
      <c r="B106" s="39" t="s">
        <v>408</v>
      </c>
      <c r="C106" s="41">
        <v>2013.0</v>
      </c>
      <c r="D106" s="98" t="s">
        <v>5</v>
      </c>
      <c r="E106" s="98" t="s">
        <v>29</v>
      </c>
      <c r="F106" s="96">
        <v>77.2</v>
      </c>
    </row>
    <row r="107">
      <c r="A107" s="39" t="s">
        <v>9</v>
      </c>
      <c r="B107" s="39" t="s">
        <v>409</v>
      </c>
      <c r="C107" s="41">
        <v>2013.0</v>
      </c>
      <c r="D107" s="98" t="s">
        <v>5</v>
      </c>
      <c r="E107" s="98" t="s">
        <v>29</v>
      </c>
      <c r="F107" s="96">
        <v>76.2</v>
      </c>
    </row>
    <row r="108">
      <c r="A108" s="39" t="s">
        <v>10</v>
      </c>
      <c r="B108" s="39" t="s">
        <v>407</v>
      </c>
      <c r="C108" s="41">
        <v>2013.0</v>
      </c>
      <c r="D108" s="98" t="s">
        <v>5</v>
      </c>
      <c r="E108" s="98" t="s">
        <v>29</v>
      </c>
      <c r="F108" s="96">
        <v>73.3</v>
      </c>
    </row>
    <row r="109">
      <c r="A109" s="39" t="s">
        <v>11</v>
      </c>
      <c r="B109" s="39" t="s">
        <v>406</v>
      </c>
      <c r="C109" s="41">
        <v>2013.0</v>
      </c>
      <c r="D109" s="98" t="s">
        <v>5</v>
      </c>
      <c r="E109" s="98" t="s">
        <v>29</v>
      </c>
      <c r="F109" s="96">
        <v>76.1</v>
      </c>
    </row>
    <row r="110">
      <c r="A110" s="39" t="s">
        <v>12</v>
      </c>
      <c r="B110" s="39" t="s">
        <v>405</v>
      </c>
      <c r="C110" s="41">
        <v>2013.0</v>
      </c>
      <c r="D110" s="98" t="s">
        <v>5</v>
      </c>
      <c r="E110" s="98" t="s">
        <v>29</v>
      </c>
      <c r="F110" s="96">
        <v>77.0</v>
      </c>
    </row>
    <row r="111">
      <c r="A111" s="39" t="s">
        <v>13</v>
      </c>
      <c r="B111" s="39" t="s">
        <v>410</v>
      </c>
      <c r="C111" s="41">
        <v>2013.0</v>
      </c>
      <c r="D111" s="98" t="s">
        <v>5</v>
      </c>
      <c r="E111" s="98" t="s">
        <v>29</v>
      </c>
      <c r="F111" s="96">
        <v>74.8</v>
      </c>
    </row>
    <row r="112">
      <c r="A112" s="39" t="s">
        <v>14</v>
      </c>
      <c r="B112" s="39" t="s">
        <v>412</v>
      </c>
      <c r="C112" s="41">
        <v>2013.0</v>
      </c>
      <c r="D112" s="98" t="s">
        <v>5</v>
      </c>
      <c r="E112" s="98" t="s">
        <v>29</v>
      </c>
      <c r="F112" s="96">
        <v>75.0</v>
      </c>
    </row>
    <row r="113">
      <c r="A113" s="39" t="s">
        <v>15</v>
      </c>
      <c r="B113" s="39" t="s">
        <v>411</v>
      </c>
      <c r="C113" s="41">
        <v>2013.0</v>
      </c>
      <c r="D113" s="98" t="s">
        <v>5</v>
      </c>
      <c r="E113" s="98" t="s">
        <v>29</v>
      </c>
      <c r="F113" s="96">
        <v>73.3</v>
      </c>
    </row>
    <row r="114">
      <c r="A114" s="39" t="s">
        <v>16</v>
      </c>
      <c r="B114" s="39" t="s">
        <v>413</v>
      </c>
      <c r="C114" s="41">
        <v>2013.0</v>
      </c>
      <c r="D114" s="98" t="s">
        <v>5</v>
      </c>
      <c r="E114" s="98" t="s">
        <v>29</v>
      </c>
      <c r="F114" s="96">
        <v>74.4</v>
      </c>
    </row>
    <row r="115">
      <c r="A115" s="39" t="s">
        <v>17</v>
      </c>
      <c r="B115" s="39" t="s">
        <v>414</v>
      </c>
      <c r="C115" s="41">
        <v>2013.0</v>
      </c>
      <c r="D115" s="98" t="s">
        <v>5</v>
      </c>
      <c r="E115" s="98" t="s">
        <v>29</v>
      </c>
      <c r="F115" s="96">
        <v>75.7</v>
      </c>
    </row>
    <row r="116">
      <c r="A116" s="39" t="s">
        <v>18</v>
      </c>
      <c r="B116" s="39" t="s">
        <v>415</v>
      </c>
      <c r="C116" s="41">
        <v>2013.0</v>
      </c>
      <c r="D116" s="98" t="s">
        <v>5</v>
      </c>
      <c r="E116" s="98" t="s">
        <v>29</v>
      </c>
      <c r="F116" s="96">
        <v>74.9</v>
      </c>
    </row>
    <row r="117">
      <c r="A117" s="39" t="s">
        <v>19</v>
      </c>
      <c r="B117" s="39" t="s">
        <v>416</v>
      </c>
      <c r="C117" s="41">
        <v>2013.0</v>
      </c>
      <c r="D117" s="98" t="s">
        <v>5</v>
      </c>
      <c r="E117" s="98" t="s">
        <v>29</v>
      </c>
      <c r="F117" s="96">
        <v>74.0</v>
      </c>
    </row>
    <row r="118">
      <c r="A118" s="39" t="s">
        <v>20</v>
      </c>
      <c r="B118" s="39" t="s">
        <v>417</v>
      </c>
      <c r="C118" s="41">
        <v>2013.0</v>
      </c>
      <c r="D118" s="98" t="s">
        <v>5</v>
      </c>
      <c r="E118" s="98" t="s">
        <v>29</v>
      </c>
      <c r="F118" s="96">
        <v>75.0</v>
      </c>
    </row>
    <row r="119">
      <c r="A119" s="39" t="s">
        <v>21</v>
      </c>
      <c r="B119" s="39" t="s">
        <v>419</v>
      </c>
      <c r="C119" s="41">
        <v>2013.0</v>
      </c>
      <c r="D119" s="98" t="s">
        <v>5</v>
      </c>
      <c r="E119" s="98" t="s">
        <v>29</v>
      </c>
      <c r="F119" s="96">
        <v>75.0</v>
      </c>
    </row>
    <row r="120">
      <c r="A120" s="39" t="s">
        <v>22</v>
      </c>
      <c r="B120" s="39" t="s">
        <v>420</v>
      </c>
      <c r="C120" s="41">
        <v>2013.0</v>
      </c>
      <c r="D120" s="98" t="s">
        <v>5</v>
      </c>
      <c r="E120" s="98" t="s">
        <v>29</v>
      </c>
      <c r="F120" s="96">
        <v>77.8</v>
      </c>
    </row>
    <row r="121">
      <c r="A121" s="39" t="s">
        <v>23</v>
      </c>
      <c r="B121" s="39" t="s">
        <v>421</v>
      </c>
      <c r="C121" s="41">
        <v>2013.0</v>
      </c>
      <c r="D121" s="98" t="s">
        <v>5</v>
      </c>
      <c r="E121" s="98" t="s">
        <v>29</v>
      </c>
      <c r="F121" s="96">
        <v>73.9</v>
      </c>
    </row>
    <row r="122">
      <c r="A122" s="39" t="s">
        <v>24</v>
      </c>
      <c r="B122" s="39" t="s">
        <v>422</v>
      </c>
      <c r="C122" s="41">
        <v>2013.0</v>
      </c>
      <c r="D122" s="98" t="s">
        <v>5</v>
      </c>
      <c r="E122" s="98" t="s">
        <v>29</v>
      </c>
      <c r="F122" s="96">
        <v>73.8</v>
      </c>
    </row>
    <row r="123">
      <c r="A123" s="39" t="s">
        <v>25</v>
      </c>
      <c r="B123" s="39" t="s">
        <v>423</v>
      </c>
      <c r="C123" s="41">
        <v>2013.0</v>
      </c>
      <c r="D123" s="98" t="s">
        <v>5</v>
      </c>
      <c r="E123" s="98" t="s">
        <v>29</v>
      </c>
      <c r="F123" s="96">
        <v>75.8</v>
      </c>
    </row>
    <row r="124">
      <c r="A124" s="39" t="s">
        <v>26</v>
      </c>
      <c r="B124" s="39" t="s">
        <v>424</v>
      </c>
      <c r="C124" s="41">
        <v>2013.0</v>
      </c>
      <c r="D124" s="98" t="s">
        <v>5</v>
      </c>
      <c r="E124" s="98" t="s">
        <v>29</v>
      </c>
      <c r="F124" s="96">
        <v>75.9</v>
      </c>
    </row>
    <row r="125">
      <c r="A125" s="39" t="s">
        <v>27</v>
      </c>
      <c r="B125" s="39" t="s">
        <v>426</v>
      </c>
      <c r="C125" s="41">
        <v>2013.0</v>
      </c>
      <c r="D125" s="98" t="s">
        <v>5</v>
      </c>
      <c r="E125" s="98" t="s">
        <v>29</v>
      </c>
      <c r="F125" s="96">
        <v>75.0</v>
      </c>
    </row>
    <row r="126">
      <c r="A126" s="39" t="s">
        <v>28</v>
      </c>
      <c r="B126" s="39" t="s">
        <v>425</v>
      </c>
      <c r="C126" s="41">
        <v>2013.0</v>
      </c>
      <c r="D126" s="98" t="s">
        <v>5</v>
      </c>
      <c r="E126" s="98" t="s">
        <v>29</v>
      </c>
      <c r="F126" s="96">
        <v>75.7</v>
      </c>
    </row>
    <row r="127">
      <c r="A127" s="39" t="s">
        <v>29</v>
      </c>
      <c r="B127" s="39" t="s">
        <v>427</v>
      </c>
      <c r="C127" s="41">
        <v>2013.0</v>
      </c>
      <c r="D127" s="98" t="s">
        <v>5</v>
      </c>
      <c r="E127" s="98" t="s">
        <v>29</v>
      </c>
      <c r="F127" s="96">
        <v>76.5</v>
      </c>
    </row>
    <row r="128">
      <c r="A128" s="39" t="s">
        <v>30</v>
      </c>
      <c r="B128" s="39" t="s">
        <v>428</v>
      </c>
      <c r="C128" s="41">
        <v>2013.0</v>
      </c>
      <c r="D128" s="98" t="s">
        <v>5</v>
      </c>
      <c r="E128" s="98" t="s">
        <v>29</v>
      </c>
      <c r="F128" s="96">
        <v>74.3</v>
      </c>
    </row>
    <row r="129">
      <c r="A129" s="39" t="s">
        <v>31</v>
      </c>
      <c r="B129" s="39" t="s">
        <v>429</v>
      </c>
      <c r="C129" s="41">
        <v>2013.0</v>
      </c>
      <c r="D129" s="98" t="s">
        <v>5</v>
      </c>
      <c r="E129" s="98" t="s">
        <v>29</v>
      </c>
      <c r="F129" s="96">
        <v>76.0</v>
      </c>
    </row>
    <row r="130">
      <c r="A130" s="39" t="s">
        <v>32</v>
      </c>
      <c r="B130" s="39" t="s">
        <v>430</v>
      </c>
      <c r="C130" s="41">
        <v>2013.0</v>
      </c>
      <c r="D130" s="98" t="s">
        <v>5</v>
      </c>
      <c r="E130" s="98" t="s">
        <v>29</v>
      </c>
      <c r="F130" s="96">
        <v>74.2</v>
      </c>
    </row>
    <row r="131">
      <c r="A131" s="39" t="s">
        <v>33</v>
      </c>
      <c r="B131" s="39" t="s">
        <v>431</v>
      </c>
      <c r="C131" s="41">
        <v>2013.0</v>
      </c>
      <c r="D131" s="98" t="s">
        <v>5</v>
      </c>
      <c r="E131" s="98" t="s">
        <v>29</v>
      </c>
      <c r="F131" s="96">
        <v>74.3</v>
      </c>
    </row>
    <row r="132">
      <c r="A132" s="39" t="s">
        <v>34</v>
      </c>
      <c r="B132" s="39" t="s">
        <v>432</v>
      </c>
      <c r="C132" s="41">
        <v>2013.0</v>
      </c>
      <c r="D132" s="98" t="s">
        <v>5</v>
      </c>
      <c r="E132" s="98" t="s">
        <v>29</v>
      </c>
      <c r="F132" s="96">
        <v>74.9</v>
      </c>
    </row>
    <row r="133">
      <c r="A133" s="39" t="s">
        <v>35</v>
      </c>
      <c r="B133" s="39" t="s">
        <v>433</v>
      </c>
      <c r="C133" s="41">
        <v>2013.0</v>
      </c>
      <c r="D133" s="98" t="s">
        <v>5</v>
      </c>
      <c r="E133" s="98" t="s">
        <v>29</v>
      </c>
      <c r="F133" s="96">
        <v>75.0</v>
      </c>
    </row>
    <row r="134">
      <c r="A134" s="40" t="s">
        <v>3</v>
      </c>
      <c r="B134" s="39" t="s">
        <v>418</v>
      </c>
      <c r="C134" s="41">
        <v>2014.0</v>
      </c>
      <c r="D134" s="98" t="s">
        <v>5</v>
      </c>
      <c r="E134" s="98" t="s">
        <v>29</v>
      </c>
      <c r="F134" s="96">
        <v>75.1</v>
      </c>
    </row>
    <row r="135">
      <c r="A135" s="40" t="s">
        <v>4</v>
      </c>
      <c r="B135" s="39" t="s">
        <v>401</v>
      </c>
      <c r="C135" s="41">
        <v>2014.0</v>
      </c>
      <c r="D135" s="98" t="s">
        <v>5</v>
      </c>
      <c r="E135" s="98" t="s">
        <v>29</v>
      </c>
      <c r="F135" s="96">
        <v>76.5</v>
      </c>
    </row>
    <row r="136">
      <c r="A136" s="39" t="s">
        <v>5</v>
      </c>
      <c r="B136" s="39" t="s">
        <v>402</v>
      </c>
      <c r="C136" s="41">
        <v>2014.0</v>
      </c>
      <c r="D136" s="98" t="s">
        <v>5</v>
      </c>
      <c r="E136" s="98" t="s">
        <v>29</v>
      </c>
      <c r="F136" s="96">
        <v>75.9</v>
      </c>
    </row>
    <row r="137">
      <c r="A137" s="39" t="s">
        <v>6</v>
      </c>
      <c r="B137" s="39" t="s">
        <v>403</v>
      </c>
      <c r="C137" s="41">
        <v>2014.0</v>
      </c>
      <c r="D137" s="98" t="s">
        <v>5</v>
      </c>
      <c r="E137" s="98" t="s">
        <v>29</v>
      </c>
      <c r="F137" s="96">
        <v>76.3</v>
      </c>
    </row>
    <row r="138">
      <c r="A138" s="39" t="s">
        <v>7</v>
      </c>
      <c r="B138" s="39" t="s">
        <v>404</v>
      </c>
      <c r="C138" s="41">
        <v>2014.0</v>
      </c>
      <c r="D138" s="98" t="s">
        <v>5</v>
      </c>
      <c r="E138" s="98" t="s">
        <v>29</v>
      </c>
      <c r="F138" s="96">
        <v>75.1</v>
      </c>
    </row>
    <row r="139">
      <c r="A139" s="39" t="s">
        <v>8</v>
      </c>
      <c r="B139" s="39" t="s">
        <v>408</v>
      </c>
      <c r="C139" s="41">
        <v>2014.0</v>
      </c>
      <c r="D139" s="98" t="s">
        <v>5</v>
      </c>
      <c r="E139" s="98" t="s">
        <v>29</v>
      </c>
      <c r="F139" s="96">
        <v>76.9</v>
      </c>
    </row>
    <row r="140">
      <c r="A140" s="39" t="s">
        <v>9</v>
      </c>
      <c r="B140" s="39" t="s">
        <v>409</v>
      </c>
      <c r="C140" s="41">
        <v>2014.0</v>
      </c>
      <c r="D140" s="98" t="s">
        <v>5</v>
      </c>
      <c r="E140" s="98" t="s">
        <v>29</v>
      </c>
      <c r="F140" s="96">
        <v>75.8</v>
      </c>
    </row>
    <row r="141">
      <c r="A141" s="39" t="s">
        <v>10</v>
      </c>
      <c r="B141" s="39" t="s">
        <v>407</v>
      </c>
      <c r="C141" s="41">
        <v>2014.0</v>
      </c>
      <c r="D141" s="98" t="s">
        <v>5</v>
      </c>
      <c r="E141" s="98" t="s">
        <v>29</v>
      </c>
      <c r="F141" s="96">
        <v>73.3</v>
      </c>
    </row>
    <row r="142">
      <c r="A142" s="39" t="s">
        <v>11</v>
      </c>
      <c r="B142" s="39" t="s">
        <v>406</v>
      </c>
      <c r="C142" s="41">
        <v>2014.0</v>
      </c>
      <c r="D142" s="98" t="s">
        <v>5</v>
      </c>
      <c r="E142" s="98" t="s">
        <v>29</v>
      </c>
      <c r="F142" s="96">
        <v>76.1</v>
      </c>
    </row>
    <row r="143">
      <c r="A143" s="39" t="s">
        <v>12</v>
      </c>
      <c r="B143" s="39" t="s">
        <v>405</v>
      </c>
      <c r="C143" s="41">
        <v>2014.0</v>
      </c>
      <c r="D143" s="98" t="s">
        <v>5</v>
      </c>
      <c r="E143" s="98" t="s">
        <v>29</v>
      </c>
      <c r="F143" s="96">
        <v>77.1</v>
      </c>
    </row>
    <row r="144">
      <c r="A144" s="39" t="s">
        <v>13</v>
      </c>
      <c r="B144" s="39" t="s">
        <v>410</v>
      </c>
      <c r="C144" s="41">
        <v>2014.0</v>
      </c>
      <c r="D144" s="98" t="s">
        <v>5</v>
      </c>
      <c r="E144" s="98" t="s">
        <v>29</v>
      </c>
      <c r="F144" s="96">
        <v>75.3</v>
      </c>
    </row>
    <row r="145">
      <c r="A145" s="39" t="s">
        <v>14</v>
      </c>
      <c r="B145" s="39" t="s">
        <v>412</v>
      </c>
      <c r="C145" s="41">
        <v>2014.0</v>
      </c>
      <c r="D145" s="98" t="s">
        <v>5</v>
      </c>
      <c r="E145" s="98" t="s">
        <v>29</v>
      </c>
      <c r="F145" s="96">
        <v>74.8</v>
      </c>
    </row>
    <row r="146">
      <c r="A146" s="39" t="s">
        <v>15</v>
      </c>
      <c r="B146" s="39" t="s">
        <v>411</v>
      </c>
      <c r="C146" s="41">
        <v>2014.0</v>
      </c>
      <c r="D146" s="98" t="s">
        <v>5</v>
      </c>
      <c r="E146" s="98" t="s">
        <v>29</v>
      </c>
      <c r="F146" s="96">
        <v>73.3</v>
      </c>
    </row>
    <row r="147">
      <c r="A147" s="39" t="s">
        <v>16</v>
      </c>
      <c r="B147" s="39" t="s">
        <v>413</v>
      </c>
      <c r="C147" s="41">
        <v>2014.0</v>
      </c>
      <c r="D147" s="98" t="s">
        <v>5</v>
      </c>
      <c r="E147" s="98" t="s">
        <v>29</v>
      </c>
      <c r="F147" s="96">
        <v>74.5</v>
      </c>
    </row>
    <row r="148">
      <c r="A148" s="39" t="s">
        <v>17</v>
      </c>
      <c r="B148" s="39" t="s">
        <v>414</v>
      </c>
      <c r="C148" s="41">
        <v>2014.0</v>
      </c>
      <c r="D148" s="98" t="s">
        <v>5</v>
      </c>
      <c r="E148" s="98" t="s">
        <v>29</v>
      </c>
      <c r="F148" s="96">
        <v>76.0</v>
      </c>
    </row>
    <row r="149">
      <c r="A149" s="39" t="s">
        <v>18</v>
      </c>
      <c r="B149" s="39" t="s">
        <v>415</v>
      </c>
      <c r="C149" s="41">
        <v>2014.0</v>
      </c>
      <c r="D149" s="98" t="s">
        <v>5</v>
      </c>
      <c r="E149" s="98" t="s">
        <v>29</v>
      </c>
      <c r="F149" s="96">
        <v>74.8</v>
      </c>
    </row>
    <row r="150">
      <c r="A150" s="39" t="s">
        <v>19</v>
      </c>
      <c r="B150" s="39" t="s">
        <v>416</v>
      </c>
      <c r="C150" s="41">
        <v>2014.0</v>
      </c>
      <c r="D150" s="98" t="s">
        <v>5</v>
      </c>
      <c r="E150" s="98" t="s">
        <v>29</v>
      </c>
      <c r="F150" s="96">
        <v>74.0</v>
      </c>
    </row>
    <row r="151">
      <c r="A151" s="39" t="s">
        <v>20</v>
      </c>
      <c r="B151" s="39" t="s">
        <v>417</v>
      </c>
      <c r="C151" s="41">
        <v>2014.0</v>
      </c>
      <c r="D151" s="98" t="s">
        <v>5</v>
      </c>
      <c r="E151" s="98" t="s">
        <v>29</v>
      </c>
      <c r="F151" s="96">
        <v>74.6</v>
      </c>
    </row>
    <row r="152">
      <c r="A152" s="39" t="s">
        <v>21</v>
      </c>
      <c r="B152" s="39" t="s">
        <v>419</v>
      </c>
      <c r="C152" s="41">
        <v>2014.0</v>
      </c>
      <c r="D152" s="98" t="s">
        <v>5</v>
      </c>
      <c r="E152" s="98" t="s">
        <v>29</v>
      </c>
      <c r="F152" s="96">
        <v>75.5</v>
      </c>
    </row>
    <row r="153">
      <c r="A153" s="39" t="s">
        <v>22</v>
      </c>
      <c r="B153" s="39" t="s">
        <v>420</v>
      </c>
      <c r="C153" s="41">
        <v>2014.0</v>
      </c>
      <c r="D153" s="98" t="s">
        <v>5</v>
      </c>
      <c r="E153" s="98" t="s">
        <v>29</v>
      </c>
      <c r="F153" s="96">
        <v>77.9</v>
      </c>
    </row>
    <row r="154">
      <c r="A154" s="39" t="s">
        <v>23</v>
      </c>
      <c r="B154" s="39" t="s">
        <v>421</v>
      </c>
      <c r="C154" s="41">
        <v>2014.0</v>
      </c>
      <c r="D154" s="98" t="s">
        <v>5</v>
      </c>
      <c r="E154" s="98" t="s">
        <v>29</v>
      </c>
      <c r="F154" s="96">
        <v>73.6</v>
      </c>
    </row>
    <row r="155">
      <c r="A155" s="39" t="s">
        <v>24</v>
      </c>
      <c r="B155" s="39" t="s">
        <v>422</v>
      </c>
      <c r="C155" s="41">
        <v>2014.0</v>
      </c>
      <c r="D155" s="98" t="s">
        <v>5</v>
      </c>
      <c r="E155" s="98" t="s">
        <v>29</v>
      </c>
      <c r="F155" s="96">
        <v>73.9</v>
      </c>
    </row>
    <row r="156">
      <c r="A156" s="39" t="s">
        <v>25</v>
      </c>
      <c r="B156" s="39" t="s">
        <v>423</v>
      </c>
      <c r="C156" s="41">
        <v>2014.0</v>
      </c>
      <c r="D156" s="98" t="s">
        <v>5</v>
      </c>
      <c r="E156" s="98" t="s">
        <v>29</v>
      </c>
      <c r="F156" s="96">
        <v>75.7</v>
      </c>
    </row>
    <row r="157">
      <c r="A157" s="39" t="s">
        <v>26</v>
      </c>
      <c r="B157" s="39" t="s">
        <v>424</v>
      </c>
      <c r="C157" s="41">
        <v>2014.0</v>
      </c>
      <c r="D157" s="98" t="s">
        <v>5</v>
      </c>
      <c r="E157" s="98" t="s">
        <v>29</v>
      </c>
      <c r="F157" s="96">
        <v>75.6</v>
      </c>
    </row>
    <row r="158">
      <c r="A158" s="39" t="s">
        <v>27</v>
      </c>
      <c r="B158" s="39" t="s">
        <v>426</v>
      </c>
      <c r="C158" s="41">
        <v>2014.0</v>
      </c>
      <c r="D158" s="98" t="s">
        <v>5</v>
      </c>
      <c r="E158" s="98" t="s">
        <v>29</v>
      </c>
      <c r="F158" s="96">
        <v>74.9</v>
      </c>
    </row>
    <row r="159">
      <c r="A159" s="39" t="s">
        <v>28</v>
      </c>
      <c r="B159" s="39" t="s">
        <v>425</v>
      </c>
      <c r="C159" s="41">
        <v>2014.0</v>
      </c>
      <c r="D159" s="98" t="s">
        <v>5</v>
      </c>
      <c r="E159" s="98" t="s">
        <v>29</v>
      </c>
      <c r="F159" s="96">
        <v>75.5</v>
      </c>
    </row>
    <row r="160">
      <c r="A160" s="39" t="s">
        <v>29</v>
      </c>
      <c r="B160" s="39" t="s">
        <v>427</v>
      </c>
      <c r="C160" s="41">
        <v>2014.0</v>
      </c>
      <c r="D160" s="98" t="s">
        <v>5</v>
      </c>
      <c r="E160" s="98" t="s">
        <v>29</v>
      </c>
      <c r="F160" s="96">
        <v>76.5</v>
      </c>
    </row>
    <row r="161">
      <c r="A161" s="39" t="s">
        <v>30</v>
      </c>
      <c r="B161" s="39" t="s">
        <v>428</v>
      </c>
      <c r="C161" s="41">
        <v>2014.0</v>
      </c>
      <c r="D161" s="98" t="s">
        <v>5</v>
      </c>
      <c r="E161" s="98" t="s">
        <v>29</v>
      </c>
      <c r="F161" s="96">
        <v>73.9</v>
      </c>
    </row>
    <row r="162">
      <c r="A162" s="39" t="s">
        <v>31</v>
      </c>
      <c r="B162" s="39" t="s">
        <v>429</v>
      </c>
      <c r="C162" s="41">
        <v>2014.0</v>
      </c>
      <c r="D162" s="98" t="s">
        <v>5</v>
      </c>
      <c r="E162" s="98" t="s">
        <v>29</v>
      </c>
      <c r="F162" s="96">
        <v>75.9</v>
      </c>
    </row>
    <row r="163">
      <c r="A163" s="39" t="s">
        <v>32</v>
      </c>
      <c r="B163" s="39" t="s">
        <v>430</v>
      </c>
      <c r="C163" s="41">
        <v>2014.0</v>
      </c>
      <c r="D163" s="98" t="s">
        <v>5</v>
      </c>
      <c r="E163" s="98" t="s">
        <v>29</v>
      </c>
      <c r="F163" s="96">
        <v>73.9</v>
      </c>
    </row>
    <row r="164">
      <c r="A164" s="39" t="s">
        <v>33</v>
      </c>
      <c r="B164" s="39" t="s">
        <v>431</v>
      </c>
      <c r="C164" s="41">
        <v>2014.0</v>
      </c>
      <c r="D164" s="98" t="s">
        <v>5</v>
      </c>
      <c r="E164" s="98" t="s">
        <v>29</v>
      </c>
      <c r="F164" s="96">
        <v>74.1</v>
      </c>
    </row>
    <row r="165">
      <c r="A165" s="39" t="s">
        <v>34</v>
      </c>
      <c r="B165" s="39" t="s">
        <v>432</v>
      </c>
      <c r="C165" s="41">
        <v>2014.0</v>
      </c>
      <c r="D165" s="98" t="s">
        <v>5</v>
      </c>
      <c r="E165" s="98" t="s">
        <v>29</v>
      </c>
      <c r="F165" s="41">
        <v>75.0</v>
      </c>
    </row>
    <row r="166">
      <c r="A166" s="39" t="s">
        <v>35</v>
      </c>
      <c r="B166" s="39" t="s">
        <v>433</v>
      </c>
      <c r="C166" s="41">
        <v>2014.0</v>
      </c>
      <c r="D166" s="98" t="s">
        <v>5</v>
      </c>
      <c r="E166" s="98" t="s">
        <v>29</v>
      </c>
      <c r="F166" s="96">
        <v>74.5</v>
      </c>
    </row>
    <row r="167">
      <c r="A167" s="40" t="s">
        <v>3</v>
      </c>
      <c r="B167" s="39" t="s">
        <v>418</v>
      </c>
      <c r="C167" s="41">
        <v>2015.0</v>
      </c>
      <c r="D167" s="98" t="s">
        <v>5</v>
      </c>
      <c r="E167" s="98" t="s">
        <v>29</v>
      </c>
      <c r="F167" s="96">
        <v>75.1</v>
      </c>
    </row>
    <row r="168">
      <c r="A168" s="40" t="s">
        <v>4</v>
      </c>
      <c r="B168" s="39" t="s">
        <v>401</v>
      </c>
      <c r="C168" s="41">
        <v>2015.0</v>
      </c>
      <c r="D168" s="98" t="s">
        <v>5</v>
      </c>
      <c r="E168" s="98" t="s">
        <v>29</v>
      </c>
      <c r="F168" s="96">
        <v>76.5</v>
      </c>
    </row>
    <row r="169">
      <c r="A169" s="39" t="s">
        <v>5</v>
      </c>
      <c r="B169" s="39" t="s">
        <v>402</v>
      </c>
      <c r="C169" s="41">
        <v>2015.0</v>
      </c>
      <c r="D169" s="98" t="s">
        <v>5</v>
      </c>
      <c r="E169" s="98" t="s">
        <v>29</v>
      </c>
      <c r="F169" s="96">
        <v>75.9</v>
      </c>
    </row>
    <row r="170">
      <c r="A170" s="39" t="s">
        <v>6</v>
      </c>
      <c r="B170" s="39" t="s">
        <v>403</v>
      </c>
      <c r="C170" s="41">
        <v>2015.0</v>
      </c>
      <c r="D170" s="98" t="s">
        <v>5</v>
      </c>
      <c r="E170" s="98" t="s">
        <v>29</v>
      </c>
      <c r="F170" s="96">
        <v>76.3</v>
      </c>
    </row>
    <row r="171">
      <c r="A171" s="39" t="s">
        <v>7</v>
      </c>
      <c r="B171" s="39" t="s">
        <v>404</v>
      </c>
      <c r="C171" s="41">
        <v>2015.0</v>
      </c>
      <c r="D171" s="98" t="s">
        <v>5</v>
      </c>
      <c r="E171" s="98" t="s">
        <v>29</v>
      </c>
      <c r="F171" s="96">
        <v>75.1</v>
      </c>
    </row>
    <row r="172">
      <c r="A172" s="39" t="s">
        <v>8</v>
      </c>
      <c r="B172" s="39" t="s">
        <v>408</v>
      </c>
      <c r="C172" s="41">
        <v>2015.0</v>
      </c>
      <c r="D172" s="98" t="s">
        <v>5</v>
      </c>
      <c r="E172" s="98" t="s">
        <v>29</v>
      </c>
      <c r="F172" s="96">
        <v>76.9</v>
      </c>
    </row>
    <row r="173">
      <c r="A173" s="39" t="s">
        <v>9</v>
      </c>
      <c r="B173" s="39" t="s">
        <v>409</v>
      </c>
      <c r="C173" s="41">
        <v>2015.0</v>
      </c>
      <c r="D173" s="98" t="s">
        <v>5</v>
      </c>
      <c r="E173" s="98" t="s">
        <v>29</v>
      </c>
      <c r="F173" s="96">
        <v>75.8</v>
      </c>
    </row>
    <row r="174">
      <c r="A174" s="39" t="s">
        <v>10</v>
      </c>
      <c r="B174" s="39" t="s">
        <v>407</v>
      </c>
      <c r="C174" s="41">
        <v>2015.0</v>
      </c>
      <c r="D174" s="98" t="s">
        <v>5</v>
      </c>
      <c r="E174" s="98" t="s">
        <v>29</v>
      </c>
      <c r="F174" s="96">
        <v>73.2</v>
      </c>
    </row>
    <row r="175">
      <c r="A175" s="39" t="s">
        <v>11</v>
      </c>
      <c r="B175" s="39" t="s">
        <v>406</v>
      </c>
      <c r="C175" s="41">
        <v>2015.0</v>
      </c>
      <c r="D175" s="98" t="s">
        <v>5</v>
      </c>
      <c r="E175" s="98" t="s">
        <v>29</v>
      </c>
      <c r="F175" s="96">
        <v>76.1</v>
      </c>
    </row>
    <row r="176">
      <c r="A176" s="39" t="s">
        <v>12</v>
      </c>
      <c r="B176" s="39" t="s">
        <v>405</v>
      </c>
      <c r="C176" s="41">
        <v>2015.0</v>
      </c>
      <c r="D176" s="98" t="s">
        <v>5</v>
      </c>
      <c r="E176" s="98" t="s">
        <v>29</v>
      </c>
      <c r="F176" s="96">
        <v>77.1</v>
      </c>
    </row>
    <row r="177">
      <c r="A177" s="39" t="s">
        <v>13</v>
      </c>
      <c r="B177" s="39" t="s">
        <v>410</v>
      </c>
      <c r="C177" s="41">
        <v>2015.0</v>
      </c>
      <c r="D177" s="98" t="s">
        <v>5</v>
      </c>
      <c r="E177" s="98" t="s">
        <v>29</v>
      </c>
      <c r="F177" s="96">
        <v>75.3</v>
      </c>
    </row>
    <row r="178">
      <c r="A178" s="39" t="s">
        <v>14</v>
      </c>
      <c r="B178" s="39" t="s">
        <v>412</v>
      </c>
      <c r="C178" s="41">
        <v>2015.0</v>
      </c>
      <c r="D178" s="98" t="s">
        <v>5</v>
      </c>
      <c r="E178" s="98" t="s">
        <v>29</v>
      </c>
      <c r="F178" s="96">
        <v>74.7</v>
      </c>
    </row>
    <row r="179">
      <c r="A179" s="39" t="s">
        <v>15</v>
      </c>
      <c r="B179" s="39" t="s">
        <v>411</v>
      </c>
      <c r="C179" s="41">
        <v>2015.0</v>
      </c>
      <c r="D179" s="98" t="s">
        <v>5</v>
      </c>
      <c r="E179" s="98" t="s">
        <v>29</v>
      </c>
      <c r="F179" s="96">
        <v>73.2</v>
      </c>
    </row>
    <row r="180">
      <c r="A180" s="39" t="s">
        <v>16</v>
      </c>
      <c r="B180" s="39" t="s">
        <v>413</v>
      </c>
      <c r="C180" s="41">
        <v>2015.0</v>
      </c>
      <c r="D180" s="98" t="s">
        <v>5</v>
      </c>
      <c r="E180" s="98" t="s">
        <v>29</v>
      </c>
      <c r="F180" s="96">
        <v>74.4</v>
      </c>
    </row>
    <row r="181">
      <c r="A181" s="39" t="s">
        <v>17</v>
      </c>
      <c r="B181" s="39" t="s">
        <v>414</v>
      </c>
      <c r="C181" s="41">
        <v>2015.0</v>
      </c>
      <c r="D181" s="98" t="s">
        <v>5</v>
      </c>
      <c r="E181" s="98" t="s">
        <v>29</v>
      </c>
      <c r="F181" s="96">
        <v>76.0</v>
      </c>
    </row>
    <row r="182">
      <c r="A182" s="39" t="s">
        <v>18</v>
      </c>
      <c r="B182" s="39" t="s">
        <v>415</v>
      </c>
      <c r="C182" s="41">
        <v>2015.0</v>
      </c>
      <c r="D182" s="98" t="s">
        <v>5</v>
      </c>
      <c r="E182" s="98" t="s">
        <v>29</v>
      </c>
      <c r="F182" s="96">
        <v>74.8</v>
      </c>
    </row>
    <row r="183">
      <c r="A183" s="39" t="s">
        <v>19</v>
      </c>
      <c r="B183" s="39" t="s">
        <v>416</v>
      </c>
      <c r="C183" s="41">
        <v>2015.0</v>
      </c>
      <c r="D183" s="98" t="s">
        <v>5</v>
      </c>
      <c r="E183" s="98" t="s">
        <v>29</v>
      </c>
      <c r="F183" s="96">
        <v>73.9</v>
      </c>
    </row>
    <row r="184">
      <c r="A184" s="39" t="s">
        <v>20</v>
      </c>
      <c r="B184" s="39" t="s">
        <v>417</v>
      </c>
      <c r="C184" s="41">
        <v>2015.0</v>
      </c>
      <c r="D184" s="98" t="s">
        <v>5</v>
      </c>
      <c r="E184" s="98" t="s">
        <v>29</v>
      </c>
      <c r="F184" s="96">
        <v>74.5</v>
      </c>
    </row>
    <row r="185">
      <c r="A185" s="39" t="s">
        <v>21</v>
      </c>
      <c r="B185" s="39" t="s">
        <v>419</v>
      </c>
      <c r="C185" s="41">
        <v>2015.0</v>
      </c>
      <c r="D185" s="98" t="s">
        <v>5</v>
      </c>
      <c r="E185" s="98" t="s">
        <v>29</v>
      </c>
      <c r="F185" s="96">
        <v>75.4</v>
      </c>
    </row>
    <row r="186">
      <c r="A186" s="39" t="s">
        <v>22</v>
      </c>
      <c r="B186" s="39" t="s">
        <v>420</v>
      </c>
      <c r="C186" s="41">
        <v>2015.0</v>
      </c>
      <c r="D186" s="98" t="s">
        <v>5</v>
      </c>
      <c r="E186" s="98" t="s">
        <v>29</v>
      </c>
      <c r="F186" s="96">
        <v>77.9</v>
      </c>
    </row>
    <row r="187">
      <c r="A187" s="39" t="s">
        <v>23</v>
      </c>
      <c r="B187" s="39" t="s">
        <v>421</v>
      </c>
      <c r="C187" s="41">
        <v>2015.0</v>
      </c>
      <c r="D187" s="98" t="s">
        <v>5</v>
      </c>
      <c r="E187" s="98" t="s">
        <v>29</v>
      </c>
      <c r="F187" s="96">
        <v>73.5</v>
      </c>
    </row>
    <row r="188">
      <c r="A188" s="39" t="s">
        <v>24</v>
      </c>
      <c r="B188" s="39" t="s">
        <v>422</v>
      </c>
      <c r="C188" s="41">
        <v>2015.0</v>
      </c>
      <c r="D188" s="98" t="s">
        <v>5</v>
      </c>
      <c r="E188" s="98" t="s">
        <v>29</v>
      </c>
      <c r="F188" s="96">
        <v>73.9</v>
      </c>
    </row>
    <row r="189">
      <c r="A189" s="39" t="s">
        <v>25</v>
      </c>
      <c r="B189" s="39" t="s">
        <v>423</v>
      </c>
      <c r="C189" s="41">
        <v>2015.0</v>
      </c>
      <c r="D189" s="98" t="s">
        <v>5</v>
      </c>
      <c r="E189" s="98" t="s">
        <v>29</v>
      </c>
      <c r="F189" s="96">
        <v>75.7</v>
      </c>
    </row>
    <row r="190">
      <c r="A190" s="39" t="s">
        <v>26</v>
      </c>
      <c r="B190" s="39" t="s">
        <v>424</v>
      </c>
      <c r="C190" s="41">
        <v>2015.0</v>
      </c>
      <c r="D190" s="98" t="s">
        <v>5</v>
      </c>
      <c r="E190" s="98" t="s">
        <v>29</v>
      </c>
      <c r="F190" s="96">
        <v>75.5</v>
      </c>
    </row>
    <row r="191">
      <c r="A191" s="39" t="s">
        <v>27</v>
      </c>
      <c r="B191" s="39" t="s">
        <v>426</v>
      </c>
      <c r="C191" s="41">
        <v>2015.0</v>
      </c>
      <c r="D191" s="98" t="s">
        <v>5</v>
      </c>
      <c r="E191" s="98" t="s">
        <v>29</v>
      </c>
      <c r="F191" s="96">
        <v>74.9</v>
      </c>
    </row>
    <row r="192">
      <c r="A192" s="39" t="s">
        <v>28</v>
      </c>
      <c r="B192" s="39" t="s">
        <v>425</v>
      </c>
      <c r="C192" s="41">
        <v>2015.0</v>
      </c>
      <c r="D192" s="98" t="s">
        <v>5</v>
      </c>
      <c r="E192" s="98" t="s">
        <v>29</v>
      </c>
      <c r="F192" s="96">
        <v>75.4</v>
      </c>
    </row>
    <row r="193">
      <c r="A193" s="39" t="s">
        <v>29</v>
      </c>
      <c r="B193" s="39" t="s">
        <v>427</v>
      </c>
      <c r="C193" s="41">
        <v>2015.0</v>
      </c>
      <c r="D193" s="98" t="s">
        <v>5</v>
      </c>
      <c r="E193" s="98" t="s">
        <v>29</v>
      </c>
      <c r="F193" s="96">
        <v>76.5</v>
      </c>
    </row>
    <row r="194">
      <c r="A194" s="39" t="s">
        <v>30</v>
      </c>
      <c r="B194" s="39" t="s">
        <v>428</v>
      </c>
      <c r="C194" s="41">
        <v>2015.0</v>
      </c>
      <c r="D194" s="98" t="s">
        <v>5</v>
      </c>
      <c r="E194" s="98" t="s">
        <v>29</v>
      </c>
      <c r="F194" s="96">
        <v>73.8</v>
      </c>
    </row>
    <row r="195">
      <c r="A195" s="39" t="s">
        <v>31</v>
      </c>
      <c r="B195" s="39" t="s">
        <v>429</v>
      </c>
      <c r="C195" s="41">
        <v>2015.0</v>
      </c>
      <c r="D195" s="98" t="s">
        <v>5</v>
      </c>
      <c r="E195" s="98" t="s">
        <v>29</v>
      </c>
      <c r="F195" s="96">
        <v>75.9</v>
      </c>
    </row>
    <row r="196">
      <c r="A196" s="39" t="s">
        <v>32</v>
      </c>
      <c r="B196" s="39" t="s">
        <v>430</v>
      </c>
      <c r="C196" s="41">
        <v>2015.0</v>
      </c>
      <c r="D196" s="98" t="s">
        <v>5</v>
      </c>
      <c r="E196" s="98" t="s">
        <v>29</v>
      </c>
      <c r="F196" s="96">
        <v>73.8</v>
      </c>
    </row>
    <row r="197">
      <c r="A197" s="39" t="s">
        <v>33</v>
      </c>
      <c r="B197" s="39" t="s">
        <v>431</v>
      </c>
      <c r="C197" s="41">
        <v>2015.0</v>
      </c>
      <c r="D197" s="98" t="s">
        <v>5</v>
      </c>
      <c r="E197" s="98" t="s">
        <v>29</v>
      </c>
      <c r="F197" s="96">
        <v>74.0</v>
      </c>
    </row>
    <row r="198">
      <c r="A198" s="39" t="s">
        <v>34</v>
      </c>
      <c r="B198" s="39" t="s">
        <v>432</v>
      </c>
      <c r="C198" s="41">
        <v>2015.0</v>
      </c>
      <c r="D198" s="98" t="s">
        <v>5</v>
      </c>
      <c r="E198" s="98" t="s">
        <v>29</v>
      </c>
      <c r="F198" s="96">
        <v>74.9</v>
      </c>
    </row>
    <row r="199">
      <c r="A199" s="39" t="s">
        <v>35</v>
      </c>
      <c r="B199" s="39" t="s">
        <v>433</v>
      </c>
      <c r="C199" s="41">
        <v>2015.0</v>
      </c>
      <c r="D199" s="98" t="s">
        <v>5</v>
      </c>
      <c r="E199" s="98" t="s">
        <v>29</v>
      </c>
      <c r="F199" s="96">
        <v>74.5</v>
      </c>
    </row>
    <row r="200">
      <c r="A200" s="40" t="s">
        <v>3</v>
      </c>
      <c r="B200" s="39" t="s">
        <v>418</v>
      </c>
      <c r="C200" s="43">
        <v>2016.0</v>
      </c>
      <c r="D200" s="98" t="s">
        <v>5</v>
      </c>
      <c r="E200" s="98" t="s">
        <v>29</v>
      </c>
      <c r="F200" s="43">
        <v>74.8</v>
      </c>
    </row>
    <row r="201">
      <c r="A201" s="40" t="s">
        <v>4</v>
      </c>
      <c r="B201" s="39" t="s">
        <v>401</v>
      </c>
      <c r="C201" s="43">
        <v>2016.0</v>
      </c>
      <c r="D201" s="98" t="s">
        <v>5</v>
      </c>
      <c r="E201" s="98" t="s">
        <v>29</v>
      </c>
      <c r="F201" s="43">
        <v>76.3</v>
      </c>
    </row>
    <row r="202">
      <c r="A202" s="39" t="s">
        <v>5</v>
      </c>
      <c r="B202" s="39" t="s">
        <v>402</v>
      </c>
      <c r="C202" s="43">
        <v>2016.0</v>
      </c>
      <c r="D202" s="98" t="s">
        <v>5</v>
      </c>
      <c r="E202" s="98" t="s">
        <v>29</v>
      </c>
      <c r="F202" s="43">
        <v>76.2</v>
      </c>
    </row>
    <row r="203">
      <c r="A203" s="39" t="s">
        <v>6</v>
      </c>
      <c r="B203" s="39" t="s">
        <v>403</v>
      </c>
      <c r="C203" s="43">
        <v>2016.0</v>
      </c>
      <c r="D203" s="98" t="s">
        <v>5</v>
      </c>
      <c r="E203" s="98" t="s">
        <v>29</v>
      </c>
      <c r="F203" s="43">
        <v>76.2</v>
      </c>
    </row>
    <row r="204">
      <c r="A204" s="39" t="s">
        <v>7</v>
      </c>
      <c r="B204" s="39" t="s">
        <v>404</v>
      </c>
      <c r="C204" s="43">
        <v>2016.0</v>
      </c>
      <c r="D204" s="98" t="s">
        <v>5</v>
      </c>
      <c r="E204" s="98" t="s">
        <v>29</v>
      </c>
      <c r="F204" s="43">
        <v>74.5</v>
      </c>
    </row>
    <row r="205">
      <c r="A205" s="39" t="s">
        <v>8</v>
      </c>
      <c r="B205" s="39" t="s">
        <v>408</v>
      </c>
      <c r="C205" s="43">
        <v>2016.0</v>
      </c>
      <c r="D205" s="98" t="s">
        <v>5</v>
      </c>
      <c r="E205" s="98" t="s">
        <v>29</v>
      </c>
      <c r="F205" s="43">
        <v>76.7</v>
      </c>
    </row>
    <row r="206">
      <c r="A206" s="39" t="s">
        <v>9</v>
      </c>
      <c r="B206" s="39" t="s">
        <v>409</v>
      </c>
      <c r="C206" s="43">
        <v>2016.0</v>
      </c>
      <c r="D206" s="98" t="s">
        <v>5</v>
      </c>
      <c r="E206" s="98" t="s">
        <v>29</v>
      </c>
      <c r="F206" s="43">
        <v>75.5</v>
      </c>
    </row>
    <row r="207">
      <c r="A207" s="39" t="s">
        <v>10</v>
      </c>
      <c r="B207" s="39" t="s">
        <v>407</v>
      </c>
      <c r="C207" s="43">
        <v>2016.0</v>
      </c>
      <c r="D207" s="98" t="s">
        <v>5</v>
      </c>
      <c r="E207" s="98" t="s">
        <v>29</v>
      </c>
      <c r="F207" s="43">
        <v>72.7</v>
      </c>
    </row>
    <row r="208">
      <c r="A208" s="39" t="s">
        <v>11</v>
      </c>
      <c r="B208" s="39" t="s">
        <v>406</v>
      </c>
      <c r="C208" s="43">
        <v>2016.0</v>
      </c>
      <c r="D208" s="98" t="s">
        <v>5</v>
      </c>
      <c r="E208" s="98" t="s">
        <v>29</v>
      </c>
      <c r="F208" s="43">
        <v>76.0</v>
      </c>
    </row>
    <row r="209">
      <c r="A209" s="39" t="s">
        <v>12</v>
      </c>
      <c r="B209" s="39" t="s">
        <v>405</v>
      </c>
      <c r="C209" s="43">
        <v>2016.0</v>
      </c>
      <c r="D209" s="98" t="s">
        <v>5</v>
      </c>
      <c r="E209" s="98" t="s">
        <v>29</v>
      </c>
      <c r="F209" s="43">
        <v>76.7</v>
      </c>
    </row>
    <row r="210">
      <c r="A210" s="39" t="s">
        <v>13</v>
      </c>
      <c r="B210" s="39" t="s">
        <v>410</v>
      </c>
      <c r="C210" s="43">
        <v>2016.0</v>
      </c>
      <c r="D210" s="98" t="s">
        <v>5</v>
      </c>
      <c r="E210" s="98" t="s">
        <v>29</v>
      </c>
      <c r="F210" s="43">
        <v>75.1</v>
      </c>
    </row>
    <row r="211">
      <c r="A211" s="39" t="s">
        <v>14</v>
      </c>
      <c r="B211" s="39" t="s">
        <v>412</v>
      </c>
      <c r="C211" s="43">
        <v>2016.0</v>
      </c>
      <c r="D211" s="98" t="s">
        <v>5</v>
      </c>
      <c r="E211" s="98" t="s">
        <v>29</v>
      </c>
      <c r="F211" s="43">
        <v>74.5</v>
      </c>
    </row>
    <row r="212">
      <c r="A212" s="39" t="s">
        <v>15</v>
      </c>
      <c r="B212" s="39" t="s">
        <v>411</v>
      </c>
      <c r="C212" s="43">
        <v>2016.0</v>
      </c>
      <c r="D212" s="98" t="s">
        <v>5</v>
      </c>
      <c r="E212" s="98" t="s">
        <v>29</v>
      </c>
      <c r="F212" s="43">
        <v>73.0</v>
      </c>
    </row>
    <row r="213">
      <c r="A213" s="39" t="s">
        <v>16</v>
      </c>
      <c r="B213" s="39" t="s">
        <v>413</v>
      </c>
      <c r="C213" s="43">
        <v>2016.0</v>
      </c>
      <c r="D213" s="98" t="s">
        <v>5</v>
      </c>
      <c r="E213" s="98" t="s">
        <v>29</v>
      </c>
      <c r="F213" s="43">
        <v>73.6</v>
      </c>
    </row>
    <row r="214">
      <c r="A214" s="39" t="s">
        <v>17</v>
      </c>
      <c r="B214" s="39" t="s">
        <v>414</v>
      </c>
      <c r="C214" s="43">
        <v>2016.0</v>
      </c>
      <c r="D214" s="98" t="s">
        <v>5</v>
      </c>
      <c r="E214" s="98" t="s">
        <v>29</v>
      </c>
      <c r="F214" s="43">
        <v>75.5</v>
      </c>
    </row>
    <row r="215">
      <c r="A215" s="39" t="s">
        <v>18</v>
      </c>
      <c r="B215" s="39" t="s">
        <v>415</v>
      </c>
      <c r="C215" s="43">
        <v>2016.0</v>
      </c>
      <c r="D215" s="98" t="s">
        <v>5</v>
      </c>
      <c r="E215" s="98" t="s">
        <v>29</v>
      </c>
      <c r="F215" s="43">
        <v>74.8</v>
      </c>
    </row>
    <row r="216">
      <c r="A216" s="39" t="s">
        <v>19</v>
      </c>
      <c r="B216" s="39" t="s">
        <v>416</v>
      </c>
      <c r="C216" s="43">
        <v>2016.0</v>
      </c>
      <c r="D216" s="98" t="s">
        <v>5</v>
      </c>
      <c r="E216" s="98" t="s">
        <v>29</v>
      </c>
      <c r="F216" s="43">
        <v>73.4</v>
      </c>
    </row>
    <row r="217">
      <c r="A217" s="39" t="s">
        <v>20</v>
      </c>
      <c r="B217" s="39" t="s">
        <v>417</v>
      </c>
      <c r="C217" s="43">
        <v>2016.0</v>
      </c>
      <c r="D217" s="98" t="s">
        <v>5</v>
      </c>
      <c r="E217" s="98" t="s">
        <v>29</v>
      </c>
      <c r="F217" s="43">
        <v>74.3</v>
      </c>
    </row>
    <row r="218">
      <c r="A218" s="39" t="s">
        <v>21</v>
      </c>
      <c r="B218" s="39" t="s">
        <v>419</v>
      </c>
      <c r="C218" s="43">
        <v>2016.0</v>
      </c>
      <c r="D218" s="98" t="s">
        <v>5</v>
      </c>
      <c r="E218" s="98" t="s">
        <v>29</v>
      </c>
      <c r="F218" s="43">
        <v>75.1</v>
      </c>
    </row>
    <row r="219">
      <c r="A219" s="39" t="s">
        <v>22</v>
      </c>
      <c r="B219" s="39" t="s">
        <v>420</v>
      </c>
      <c r="C219" s="43">
        <v>2016.0</v>
      </c>
      <c r="D219" s="98" t="s">
        <v>5</v>
      </c>
      <c r="E219" s="98" t="s">
        <v>29</v>
      </c>
      <c r="F219" s="43">
        <v>77.8</v>
      </c>
    </row>
    <row r="220">
      <c r="A220" s="39" t="s">
        <v>23</v>
      </c>
      <c r="B220" s="39" t="s">
        <v>421</v>
      </c>
      <c r="C220" s="43">
        <v>2016.0</v>
      </c>
      <c r="D220" s="98" t="s">
        <v>5</v>
      </c>
      <c r="E220" s="98" t="s">
        <v>29</v>
      </c>
      <c r="F220" s="43">
        <v>72.8</v>
      </c>
    </row>
    <row r="221">
      <c r="A221" s="39" t="s">
        <v>24</v>
      </c>
      <c r="B221" s="39" t="s">
        <v>422</v>
      </c>
      <c r="C221" s="43">
        <v>2016.0</v>
      </c>
      <c r="D221" s="98" t="s">
        <v>5</v>
      </c>
      <c r="E221" s="98" t="s">
        <v>29</v>
      </c>
      <c r="F221" s="43">
        <v>73.6</v>
      </c>
    </row>
    <row r="222">
      <c r="A222" s="39" t="s">
        <v>25</v>
      </c>
      <c r="B222" s="39" t="s">
        <v>423</v>
      </c>
      <c r="C222" s="43">
        <v>2016.0</v>
      </c>
      <c r="D222" s="98" t="s">
        <v>5</v>
      </c>
      <c r="E222" s="98" t="s">
        <v>29</v>
      </c>
      <c r="F222" s="43">
        <v>75.6</v>
      </c>
    </row>
    <row r="223">
      <c r="A223" s="39" t="s">
        <v>26</v>
      </c>
      <c r="B223" s="39" t="s">
        <v>424</v>
      </c>
      <c r="C223" s="43">
        <v>2016.0</v>
      </c>
      <c r="D223" s="98" t="s">
        <v>5</v>
      </c>
      <c r="E223" s="98" t="s">
        <v>29</v>
      </c>
      <c r="F223" s="43">
        <v>75.6</v>
      </c>
    </row>
    <row r="224">
      <c r="A224" s="39" t="s">
        <v>27</v>
      </c>
      <c r="B224" s="39" t="s">
        <v>426</v>
      </c>
      <c r="C224" s="43">
        <v>2016.0</v>
      </c>
      <c r="D224" s="98" t="s">
        <v>5</v>
      </c>
      <c r="E224" s="98" t="s">
        <v>29</v>
      </c>
      <c r="F224" s="43">
        <v>74.7</v>
      </c>
    </row>
    <row r="225">
      <c r="A225" s="39" t="s">
        <v>28</v>
      </c>
      <c r="B225" s="39" t="s">
        <v>425</v>
      </c>
      <c r="C225" s="43">
        <v>2016.0</v>
      </c>
      <c r="D225" s="98" t="s">
        <v>5</v>
      </c>
      <c r="E225" s="98" t="s">
        <v>29</v>
      </c>
      <c r="F225" s="43">
        <v>75.6</v>
      </c>
    </row>
    <row r="226">
      <c r="A226" s="39" t="s">
        <v>29</v>
      </c>
      <c r="B226" s="39" t="s">
        <v>427</v>
      </c>
      <c r="C226" s="43">
        <v>2016.0</v>
      </c>
      <c r="D226" s="98" t="s">
        <v>5</v>
      </c>
      <c r="E226" s="98" t="s">
        <v>29</v>
      </c>
      <c r="F226" s="43">
        <v>76.2</v>
      </c>
    </row>
    <row r="227">
      <c r="A227" s="39" t="s">
        <v>30</v>
      </c>
      <c r="B227" s="39" t="s">
        <v>428</v>
      </c>
      <c r="C227" s="43">
        <v>2016.0</v>
      </c>
      <c r="D227" s="98" t="s">
        <v>5</v>
      </c>
      <c r="E227" s="98" t="s">
        <v>29</v>
      </c>
      <c r="F227" s="43">
        <v>73.3</v>
      </c>
    </row>
    <row r="228">
      <c r="A228" s="39" t="s">
        <v>31</v>
      </c>
      <c r="B228" s="39" t="s">
        <v>429</v>
      </c>
      <c r="C228" s="43">
        <v>2016.0</v>
      </c>
      <c r="D228" s="98" t="s">
        <v>5</v>
      </c>
      <c r="E228" s="98" t="s">
        <v>29</v>
      </c>
      <c r="F228" s="43">
        <v>75.7</v>
      </c>
    </row>
    <row r="229">
      <c r="A229" s="39" t="s">
        <v>32</v>
      </c>
      <c r="B229" s="39" t="s">
        <v>430</v>
      </c>
      <c r="C229" s="43">
        <v>2016.0</v>
      </c>
      <c r="D229" s="98" t="s">
        <v>5</v>
      </c>
      <c r="E229" s="98" t="s">
        <v>29</v>
      </c>
      <c r="F229" s="43">
        <v>73.7</v>
      </c>
    </row>
    <row r="230">
      <c r="A230" s="39" t="s">
        <v>33</v>
      </c>
      <c r="B230" s="39" t="s">
        <v>431</v>
      </c>
      <c r="C230" s="43">
        <v>2016.0</v>
      </c>
      <c r="D230" s="98" t="s">
        <v>5</v>
      </c>
      <c r="E230" s="98" t="s">
        <v>29</v>
      </c>
      <c r="F230" s="43">
        <v>73.6</v>
      </c>
    </row>
    <row r="231">
      <c r="A231" s="39" t="s">
        <v>34</v>
      </c>
      <c r="B231" s="39" t="s">
        <v>432</v>
      </c>
      <c r="C231" s="43">
        <v>2016.0</v>
      </c>
      <c r="D231" s="98" t="s">
        <v>5</v>
      </c>
      <c r="E231" s="98" t="s">
        <v>29</v>
      </c>
      <c r="F231" s="43">
        <v>74.5</v>
      </c>
    </row>
    <row r="232">
      <c r="A232" s="39" t="s">
        <v>35</v>
      </c>
      <c r="B232" s="39" t="s">
        <v>433</v>
      </c>
      <c r="C232" s="43">
        <v>2016.0</v>
      </c>
      <c r="D232" s="98" t="s">
        <v>5</v>
      </c>
      <c r="E232" s="98" t="s">
        <v>29</v>
      </c>
      <c r="F232" s="43">
        <v>74.1</v>
      </c>
    </row>
    <row r="233">
      <c r="A233" s="40" t="s">
        <v>3</v>
      </c>
      <c r="B233" s="39" t="s">
        <v>418</v>
      </c>
      <c r="C233" s="43">
        <v>2017.0</v>
      </c>
      <c r="D233" s="98" t="s">
        <v>5</v>
      </c>
      <c r="E233" s="98" t="s">
        <v>29</v>
      </c>
      <c r="F233" s="43">
        <v>74.8</v>
      </c>
    </row>
    <row r="234">
      <c r="A234" s="40" t="s">
        <v>4</v>
      </c>
      <c r="B234" s="39" t="s">
        <v>401</v>
      </c>
      <c r="C234" s="43">
        <v>2017.0</v>
      </c>
      <c r="D234" s="98" t="s">
        <v>5</v>
      </c>
      <c r="E234" s="98" t="s">
        <v>29</v>
      </c>
      <c r="F234" s="43">
        <v>76.3</v>
      </c>
    </row>
    <row r="235">
      <c r="A235" s="39" t="s">
        <v>5</v>
      </c>
      <c r="B235" s="39" t="s">
        <v>402</v>
      </c>
      <c r="C235" s="43">
        <v>2017.0</v>
      </c>
      <c r="D235" s="98" t="s">
        <v>5</v>
      </c>
      <c r="E235" s="98" t="s">
        <v>29</v>
      </c>
      <c r="F235" s="43">
        <v>76.3</v>
      </c>
    </row>
    <row r="236">
      <c r="A236" s="39" t="s">
        <v>6</v>
      </c>
      <c r="B236" s="39" t="s">
        <v>403</v>
      </c>
      <c r="C236" s="43">
        <v>2017.0</v>
      </c>
      <c r="D236" s="98" t="s">
        <v>5</v>
      </c>
      <c r="E236" s="98" t="s">
        <v>29</v>
      </c>
      <c r="F236" s="43">
        <v>76.4</v>
      </c>
    </row>
    <row r="237">
      <c r="A237" s="39" t="s">
        <v>7</v>
      </c>
      <c r="B237" s="39" t="s">
        <v>404</v>
      </c>
      <c r="C237" s="43">
        <v>2017.0</v>
      </c>
      <c r="D237" s="98" t="s">
        <v>5</v>
      </c>
      <c r="E237" s="98" t="s">
        <v>29</v>
      </c>
      <c r="F237" s="43">
        <v>74.5</v>
      </c>
    </row>
    <row r="238">
      <c r="A238" s="39" t="s">
        <v>8</v>
      </c>
      <c r="B238" s="39" t="s">
        <v>408</v>
      </c>
      <c r="C238" s="43">
        <v>2017.0</v>
      </c>
      <c r="D238" s="98" t="s">
        <v>5</v>
      </c>
      <c r="E238" s="98" t="s">
        <v>29</v>
      </c>
      <c r="F238" s="43">
        <v>76.8</v>
      </c>
    </row>
    <row r="239">
      <c r="A239" s="39" t="s">
        <v>9</v>
      </c>
      <c r="B239" s="39" t="s">
        <v>409</v>
      </c>
      <c r="C239" s="43">
        <v>2017.0</v>
      </c>
      <c r="D239" s="98" t="s">
        <v>5</v>
      </c>
      <c r="E239" s="98" t="s">
        <v>29</v>
      </c>
      <c r="F239" s="43">
        <v>75.5</v>
      </c>
    </row>
    <row r="240">
      <c r="A240" s="39" t="s">
        <v>10</v>
      </c>
      <c r="B240" s="39" t="s">
        <v>407</v>
      </c>
      <c r="C240" s="43">
        <v>2017.0</v>
      </c>
      <c r="D240" s="98" t="s">
        <v>5</v>
      </c>
      <c r="E240" s="98" t="s">
        <v>29</v>
      </c>
      <c r="F240" s="43">
        <v>72.5</v>
      </c>
    </row>
    <row r="241">
      <c r="A241" s="39" t="s">
        <v>11</v>
      </c>
      <c r="B241" s="39" t="s">
        <v>406</v>
      </c>
      <c r="C241" s="43">
        <v>2017.0</v>
      </c>
      <c r="D241" s="98" t="s">
        <v>5</v>
      </c>
      <c r="E241" s="98" t="s">
        <v>29</v>
      </c>
      <c r="F241" s="43">
        <v>76.0</v>
      </c>
    </row>
    <row r="242">
      <c r="A242" s="39" t="s">
        <v>12</v>
      </c>
      <c r="B242" s="39" t="s">
        <v>405</v>
      </c>
      <c r="C242" s="43">
        <v>2017.0</v>
      </c>
      <c r="D242" s="98" t="s">
        <v>5</v>
      </c>
      <c r="E242" s="98" t="s">
        <v>29</v>
      </c>
      <c r="F242" s="43">
        <v>76.8</v>
      </c>
    </row>
    <row r="243">
      <c r="A243" s="39" t="s">
        <v>13</v>
      </c>
      <c r="B243" s="39" t="s">
        <v>410</v>
      </c>
      <c r="C243" s="43">
        <v>2017.0</v>
      </c>
      <c r="D243" s="98" t="s">
        <v>5</v>
      </c>
      <c r="E243" s="98" t="s">
        <v>29</v>
      </c>
      <c r="F243" s="43">
        <v>75.1</v>
      </c>
    </row>
    <row r="244">
      <c r="A244" s="39" t="s">
        <v>14</v>
      </c>
      <c r="B244" s="39" t="s">
        <v>412</v>
      </c>
      <c r="C244" s="43">
        <v>2017.0</v>
      </c>
      <c r="D244" s="98" t="s">
        <v>5</v>
      </c>
      <c r="E244" s="98" t="s">
        <v>29</v>
      </c>
      <c r="F244" s="43">
        <v>74.4</v>
      </c>
    </row>
    <row r="245">
      <c r="A245" s="39" t="s">
        <v>15</v>
      </c>
      <c r="B245" s="39" t="s">
        <v>411</v>
      </c>
      <c r="C245" s="43">
        <v>2017.0</v>
      </c>
      <c r="D245" s="98" t="s">
        <v>5</v>
      </c>
      <c r="E245" s="98" t="s">
        <v>29</v>
      </c>
      <c r="F245" s="43">
        <v>72.8</v>
      </c>
    </row>
    <row r="246">
      <c r="A246" s="39" t="s">
        <v>16</v>
      </c>
      <c r="B246" s="39" t="s">
        <v>413</v>
      </c>
      <c r="C246" s="43">
        <v>2017.0</v>
      </c>
      <c r="D246" s="98" t="s">
        <v>5</v>
      </c>
      <c r="E246" s="98" t="s">
        <v>29</v>
      </c>
      <c r="F246" s="43">
        <v>73.5</v>
      </c>
    </row>
    <row r="247">
      <c r="A247" s="39" t="s">
        <v>17</v>
      </c>
      <c r="B247" s="39" t="s">
        <v>414</v>
      </c>
      <c r="C247" s="43">
        <v>2017.0</v>
      </c>
      <c r="D247" s="98" t="s">
        <v>5</v>
      </c>
      <c r="E247" s="98" t="s">
        <v>29</v>
      </c>
      <c r="F247" s="43">
        <v>75.5</v>
      </c>
    </row>
    <row r="248">
      <c r="A248" s="39" t="s">
        <v>18</v>
      </c>
      <c r="B248" s="39" t="s">
        <v>415</v>
      </c>
      <c r="C248" s="43">
        <v>2017.0</v>
      </c>
      <c r="D248" s="98" t="s">
        <v>5</v>
      </c>
      <c r="E248" s="98" t="s">
        <v>29</v>
      </c>
      <c r="F248" s="43">
        <v>74.8</v>
      </c>
    </row>
    <row r="249">
      <c r="A249" s="39" t="s">
        <v>19</v>
      </c>
      <c r="B249" s="39" t="s">
        <v>416</v>
      </c>
      <c r="C249" s="43">
        <v>2017.0</v>
      </c>
      <c r="D249" s="98" t="s">
        <v>5</v>
      </c>
      <c r="E249" s="98" t="s">
        <v>29</v>
      </c>
      <c r="F249" s="43">
        <v>73.3</v>
      </c>
    </row>
    <row r="250">
      <c r="A250" s="39" t="s">
        <v>20</v>
      </c>
      <c r="B250" s="39" t="s">
        <v>417</v>
      </c>
      <c r="C250" s="43">
        <v>2017.0</v>
      </c>
      <c r="D250" s="98" t="s">
        <v>5</v>
      </c>
      <c r="E250" s="98" t="s">
        <v>29</v>
      </c>
      <c r="F250" s="43">
        <v>74.2</v>
      </c>
    </row>
    <row r="251">
      <c r="A251" s="39" t="s">
        <v>21</v>
      </c>
      <c r="B251" s="39" t="s">
        <v>419</v>
      </c>
      <c r="C251" s="43">
        <v>2017.0</v>
      </c>
      <c r="D251" s="98" t="s">
        <v>5</v>
      </c>
      <c r="E251" s="98" t="s">
        <v>29</v>
      </c>
      <c r="F251" s="43">
        <v>75.1</v>
      </c>
    </row>
    <row r="252">
      <c r="A252" s="39" t="s">
        <v>22</v>
      </c>
      <c r="B252" s="39" t="s">
        <v>420</v>
      </c>
      <c r="C252" s="43">
        <v>2017.0</v>
      </c>
      <c r="D252" s="98" t="s">
        <v>5</v>
      </c>
      <c r="E252" s="98" t="s">
        <v>29</v>
      </c>
      <c r="F252" s="43">
        <v>78.0</v>
      </c>
    </row>
    <row r="253">
      <c r="A253" s="39" t="s">
        <v>23</v>
      </c>
      <c r="B253" s="39" t="s">
        <v>421</v>
      </c>
      <c r="C253" s="43">
        <v>2017.0</v>
      </c>
      <c r="D253" s="98" t="s">
        <v>5</v>
      </c>
      <c r="E253" s="98" t="s">
        <v>29</v>
      </c>
      <c r="F253" s="43">
        <v>72.7</v>
      </c>
    </row>
    <row r="254">
      <c r="A254" s="39" t="s">
        <v>24</v>
      </c>
      <c r="B254" s="39" t="s">
        <v>422</v>
      </c>
      <c r="C254" s="43">
        <v>2017.0</v>
      </c>
      <c r="D254" s="98" t="s">
        <v>5</v>
      </c>
      <c r="E254" s="98" t="s">
        <v>29</v>
      </c>
      <c r="F254" s="43">
        <v>73.5</v>
      </c>
    </row>
    <row r="255">
      <c r="A255" s="39" t="s">
        <v>25</v>
      </c>
      <c r="B255" s="39" t="s">
        <v>423</v>
      </c>
      <c r="C255" s="43">
        <v>2017.0</v>
      </c>
      <c r="D255" s="98" t="s">
        <v>5</v>
      </c>
      <c r="E255" s="98" t="s">
        <v>29</v>
      </c>
      <c r="F255" s="43">
        <v>75.6</v>
      </c>
    </row>
    <row r="256">
      <c r="A256" s="39" t="s">
        <v>26</v>
      </c>
      <c r="B256" s="39" t="s">
        <v>424</v>
      </c>
      <c r="C256" s="43">
        <v>2017.0</v>
      </c>
      <c r="D256" s="98" t="s">
        <v>5</v>
      </c>
      <c r="E256" s="98" t="s">
        <v>29</v>
      </c>
      <c r="F256" s="43">
        <v>75.7</v>
      </c>
    </row>
    <row r="257">
      <c r="A257" s="39" t="s">
        <v>27</v>
      </c>
      <c r="B257" s="39" t="s">
        <v>426</v>
      </c>
      <c r="C257" s="43">
        <v>2017.0</v>
      </c>
      <c r="D257" s="98" t="s">
        <v>5</v>
      </c>
      <c r="E257" s="98" t="s">
        <v>29</v>
      </c>
      <c r="F257" s="43">
        <v>74.7</v>
      </c>
    </row>
    <row r="258">
      <c r="A258" s="39" t="s">
        <v>28</v>
      </c>
      <c r="B258" s="39" t="s">
        <v>425</v>
      </c>
      <c r="C258" s="43">
        <v>2017.0</v>
      </c>
      <c r="D258" s="98" t="s">
        <v>5</v>
      </c>
      <c r="E258" s="98" t="s">
        <v>29</v>
      </c>
      <c r="F258" s="43">
        <v>75.7</v>
      </c>
    </row>
    <row r="259">
      <c r="A259" s="39" t="s">
        <v>29</v>
      </c>
      <c r="B259" s="39" t="s">
        <v>427</v>
      </c>
      <c r="C259" s="43">
        <v>2017.0</v>
      </c>
      <c r="D259" s="98" t="s">
        <v>5</v>
      </c>
      <c r="E259" s="98" t="s">
        <v>29</v>
      </c>
      <c r="F259" s="43">
        <v>76.3</v>
      </c>
    </row>
    <row r="260">
      <c r="A260" s="39" t="s">
        <v>30</v>
      </c>
      <c r="B260" s="39" t="s">
        <v>428</v>
      </c>
      <c r="C260" s="43">
        <v>2017.0</v>
      </c>
      <c r="D260" s="98" t="s">
        <v>5</v>
      </c>
      <c r="E260" s="98" t="s">
        <v>29</v>
      </c>
      <c r="F260" s="43">
        <v>73.2</v>
      </c>
    </row>
    <row r="261">
      <c r="A261" s="39" t="s">
        <v>31</v>
      </c>
      <c r="B261" s="39" t="s">
        <v>429</v>
      </c>
      <c r="C261" s="43">
        <v>2017.0</v>
      </c>
      <c r="D261" s="98" t="s">
        <v>5</v>
      </c>
      <c r="E261" s="98" t="s">
        <v>29</v>
      </c>
      <c r="F261" s="43">
        <v>75.7</v>
      </c>
    </row>
    <row r="262">
      <c r="A262" s="39" t="s">
        <v>32</v>
      </c>
      <c r="B262" s="39" t="s">
        <v>430</v>
      </c>
      <c r="C262" s="43">
        <v>2017.0</v>
      </c>
      <c r="D262" s="98" t="s">
        <v>5</v>
      </c>
      <c r="E262" s="98" t="s">
        <v>29</v>
      </c>
      <c r="F262" s="43">
        <v>73.5</v>
      </c>
    </row>
    <row r="263">
      <c r="A263" s="39" t="s">
        <v>33</v>
      </c>
      <c r="B263" s="39" t="s">
        <v>431</v>
      </c>
      <c r="C263" s="43">
        <v>2017.0</v>
      </c>
      <c r="D263" s="98" t="s">
        <v>5</v>
      </c>
      <c r="E263" s="98" t="s">
        <v>29</v>
      </c>
      <c r="F263" s="43">
        <v>73.5</v>
      </c>
    </row>
    <row r="264">
      <c r="A264" s="39" t="s">
        <v>34</v>
      </c>
      <c r="B264" s="39" t="s">
        <v>432</v>
      </c>
      <c r="C264" s="43">
        <v>2017.0</v>
      </c>
      <c r="D264" s="98" t="s">
        <v>5</v>
      </c>
      <c r="E264" s="98" t="s">
        <v>29</v>
      </c>
      <c r="F264" s="43">
        <v>74.4</v>
      </c>
    </row>
    <row r="265">
      <c r="A265" s="39" t="s">
        <v>35</v>
      </c>
      <c r="B265" s="39" t="s">
        <v>433</v>
      </c>
      <c r="C265" s="43">
        <v>2017.0</v>
      </c>
      <c r="D265" s="98" t="s">
        <v>5</v>
      </c>
      <c r="E265" s="98" t="s">
        <v>29</v>
      </c>
      <c r="F265" s="43">
        <v>74.1</v>
      </c>
    </row>
    <row r="266">
      <c r="A266" s="40" t="s">
        <v>3</v>
      </c>
      <c r="B266" s="39" t="s">
        <v>418</v>
      </c>
      <c r="C266" s="43">
        <v>2018.0</v>
      </c>
      <c r="D266" s="98" t="s">
        <v>5</v>
      </c>
      <c r="E266" s="98" t="s">
        <v>29</v>
      </c>
      <c r="F266" s="43">
        <v>74.9</v>
      </c>
    </row>
    <row r="267">
      <c r="A267" s="40" t="s">
        <v>4</v>
      </c>
      <c r="B267" s="39" t="s">
        <v>401</v>
      </c>
      <c r="C267" s="43">
        <v>2018.0</v>
      </c>
      <c r="D267" s="98" t="s">
        <v>5</v>
      </c>
      <c r="E267" s="98" t="s">
        <v>29</v>
      </c>
      <c r="F267" s="43">
        <v>76.6</v>
      </c>
    </row>
    <row r="268">
      <c r="A268" s="39" t="s">
        <v>5</v>
      </c>
      <c r="B268" s="39" t="s">
        <v>402</v>
      </c>
      <c r="C268" s="43">
        <v>2018.0</v>
      </c>
      <c r="D268" s="98" t="s">
        <v>5</v>
      </c>
      <c r="E268" s="98" t="s">
        <v>29</v>
      </c>
      <c r="F268" s="43">
        <v>76.2</v>
      </c>
    </row>
    <row r="269">
      <c r="A269" s="39" t="s">
        <v>6</v>
      </c>
      <c r="B269" s="39" t="s">
        <v>403</v>
      </c>
      <c r="C269" s="43">
        <v>2018.0</v>
      </c>
      <c r="D269" s="98" t="s">
        <v>5</v>
      </c>
      <c r="E269" s="98" t="s">
        <v>29</v>
      </c>
      <c r="F269" s="43">
        <v>76.8</v>
      </c>
    </row>
    <row r="270">
      <c r="A270" s="39" t="s">
        <v>7</v>
      </c>
      <c r="B270" s="39" t="s">
        <v>404</v>
      </c>
      <c r="C270" s="43">
        <v>2018.0</v>
      </c>
      <c r="D270" s="98" t="s">
        <v>5</v>
      </c>
      <c r="E270" s="98" t="s">
        <v>29</v>
      </c>
      <c r="F270" s="43">
        <v>74.1</v>
      </c>
    </row>
    <row r="271">
      <c r="A271" s="39" t="s">
        <v>8</v>
      </c>
      <c r="B271" s="39" t="s">
        <v>408</v>
      </c>
      <c r="C271" s="43">
        <v>2018.0</v>
      </c>
      <c r="D271" s="98" t="s">
        <v>5</v>
      </c>
      <c r="E271" s="98" t="s">
        <v>29</v>
      </c>
      <c r="F271" s="43">
        <v>76.8</v>
      </c>
    </row>
    <row r="272">
      <c r="A272" s="39" t="s">
        <v>9</v>
      </c>
      <c r="B272" s="39" t="s">
        <v>409</v>
      </c>
      <c r="C272" s="43">
        <v>2018.0</v>
      </c>
      <c r="D272" s="98" t="s">
        <v>5</v>
      </c>
      <c r="E272" s="98" t="s">
        <v>29</v>
      </c>
      <c r="F272" s="43">
        <v>75.8</v>
      </c>
    </row>
    <row r="273">
      <c r="A273" s="39" t="s">
        <v>10</v>
      </c>
      <c r="B273" s="39" t="s">
        <v>407</v>
      </c>
      <c r="C273" s="43">
        <v>2018.0</v>
      </c>
      <c r="D273" s="98" t="s">
        <v>5</v>
      </c>
      <c r="E273" s="98" t="s">
        <v>29</v>
      </c>
      <c r="F273" s="43">
        <v>72.6</v>
      </c>
    </row>
    <row r="274">
      <c r="A274" s="39" t="s">
        <v>11</v>
      </c>
      <c r="B274" s="39" t="s">
        <v>406</v>
      </c>
      <c r="C274" s="43">
        <v>2018.0</v>
      </c>
      <c r="D274" s="98" t="s">
        <v>5</v>
      </c>
      <c r="E274" s="98" t="s">
        <v>29</v>
      </c>
      <c r="F274" s="43">
        <v>76.3</v>
      </c>
    </row>
    <row r="275">
      <c r="A275" s="39" t="s">
        <v>12</v>
      </c>
      <c r="B275" s="39" t="s">
        <v>405</v>
      </c>
      <c r="C275" s="43">
        <v>2018.0</v>
      </c>
      <c r="D275" s="98" t="s">
        <v>5</v>
      </c>
      <c r="E275" s="98" t="s">
        <v>29</v>
      </c>
      <c r="F275" s="43">
        <v>76.6</v>
      </c>
    </row>
    <row r="276">
      <c r="A276" s="39" t="s">
        <v>13</v>
      </c>
      <c r="B276" s="39" t="s">
        <v>410</v>
      </c>
      <c r="C276" s="43">
        <v>2018.0</v>
      </c>
      <c r="D276" s="98" t="s">
        <v>5</v>
      </c>
      <c r="E276" s="98" t="s">
        <v>29</v>
      </c>
      <c r="F276" s="43">
        <v>75.2</v>
      </c>
    </row>
    <row r="277">
      <c r="A277" s="39" t="s">
        <v>14</v>
      </c>
      <c r="B277" s="39" t="s">
        <v>412</v>
      </c>
      <c r="C277" s="43">
        <v>2018.0</v>
      </c>
      <c r="D277" s="98" t="s">
        <v>5</v>
      </c>
      <c r="E277" s="98" t="s">
        <v>29</v>
      </c>
      <c r="F277" s="43">
        <v>74.6</v>
      </c>
    </row>
    <row r="278">
      <c r="A278" s="39" t="s">
        <v>15</v>
      </c>
      <c r="B278" s="39" t="s">
        <v>411</v>
      </c>
      <c r="C278" s="43">
        <v>2018.0</v>
      </c>
      <c r="D278" s="98" t="s">
        <v>5</v>
      </c>
      <c r="E278" s="98" t="s">
        <v>29</v>
      </c>
      <c r="F278" s="43">
        <v>72.8</v>
      </c>
    </row>
    <row r="279">
      <c r="A279" s="39" t="s">
        <v>16</v>
      </c>
      <c r="B279" s="39" t="s">
        <v>413</v>
      </c>
      <c r="C279" s="43">
        <v>2018.0</v>
      </c>
      <c r="D279" s="98" t="s">
        <v>5</v>
      </c>
      <c r="E279" s="98" t="s">
        <v>29</v>
      </c>
      <c r="F279" s="43">
        <v>73.6</v>
      </c>
    </row>
    <row r="280">
      <c r="A280" s="39" t="s">
        <v>17</v>
      </c>
      <c r="B280" s="39" t="s">
        <v>414</v>
      </c>
      <c r="C280" s="43">
        <v>2018.0</v>
      </c>
      <c r="D280" s="98" t="s">
        <v>5</v>
      </c>
      <c r="E280" s="98" t="s">
        <v>29</v>
      </c>
      <c r="F280" s="43">
        <v>75.7</v>
      </c>
    </row>
    <row r="281">
      <c r="A281" s="39" t="s">
        <v>18</v>
      </c>
      <c r="B281" s="39" t="s">
        <v>415</v>
      </c>
      <c r="C281" s="43">
        <v>2018.0</v>
      </c>
      <c r="D281" s="98" t="s">
        <v>5</v>
      </c>
      <c r="E281" s="98" t="s">
        <v>29</v>
      </c>
      <c r="F281" s="43">
        <v>74.8</v>
      </c>
    </row>
    <row r="282">
      <c r="A282" s="39" t="s">
        <v>19</v>
      </c>
      <c r="B282" s="39" t="s">
        <v>416</v>
      </c>
      <c r="C282" s="43">
        <v>2018.0</v>
      </c>
      <c r="D282" s="98" t="s">
        <v>5</v>
      </c>
      <c r="E282" s="98" t="s">
        <v>29</v>
      </c>
      <c r="F282" s="43">
        <v>73.8</v>
      </c>
    </row>
    <row r="283">
      <c r="A283" s="39" t="s">
        <v>20</v>
      </c>
      <c r="B283" s="39" t="s">
        <v>417</v>
      </c>
      <c r="C283" s="43">
        <v>2018.0</v>
      </c>
      <c r="D283" s="98" t="s">
        <v>5</v>
      </c>
      <c r="E283" s="98" t="s">
        <v>29</v>
      </c>
      <c r="F283" s="43">
        <v>74.0</v>
      </c>
    </row>
    <row r="284">
      <c r="A284" s="39" t="s">
        <v>21</v>
      </c>
      <c r="B284" s="39" t="s">
        <v>419</v>
      </c>
      <c r="C284" s="43">
        <v>2018.0</v>
      </c>
      <c r="D284" s="98" t="s">
        <v>5</v>
      </c>
      <c r="E284" s="98" t="s">
        <v>29</v>
      </c>
      <c r="F284" s="43">
        <v>75.2</v>
      </c>
    </row>
    <row r="285">
      <c r="A285" s="39" t="s">
        <v>22</v>
      </c>
      <c r="B285" s="39" t="s">
        <v>420</v>
      </c>
      <c r="C285" s="43">
        <v>2018.0</v>
      </c>
      <c r="D285" s="98" t="s">
        <v>5</v>
      </c>
      <c r="E285" s="98" t="s">
        <v>29</v>
      </c>
      <c r="F285" s="43">
        <v>77.4</v>
      </c>
    </row>
    <row r="286">
      <c r="A286" s="39" t="s">
        <v>23</v>
      </c>
      <c r="B286" s="39" t="s">
        <v>421</v>
      </c>
      <c r="C286" s="43">
        <v>2018.0</v>
      </c>
      <c r="D286" s="98" t="s">
        <v>5</v>
      </c>
      <c r="E286" s="98" t="s">
        <v>29</v>
      </c>
      <c r="F286" s="43">
        <v>73.0</v>
      </c>
    </row>
    <row r="287">
      <c r="A287" s="39" t="s">
        <v>24</v>
      </c>
      <c r="B287" s="39" t="s">
        <v>422</v>
      </c>
      <c r="C287" s="43">
        <v>2018.0</v>
      </c>
      <c r="D287" s="98" t="s">
        <v>5</v>
      </c>
      <c r="E287" s="98" t="s">
        <v>29</v>
      </c>
      <c r="F287" s="43">
        <v>73.6</v>
      </c>
    </row>
    <row r="288">
      <c r="A288" s="39" t="s">
        <v>25</v>
      </c>
      <c r="B288" s="39" t="s">
        <v>423</v>
      </c>
      <c r="C288" s="43">
        <v>2018.0</v>
      </c>
      <c r="D288" s="98" t="s">
        <v>5</v>
      </c>
      <c r="E288" s="98" t="s">
        <v>29</v>
      </c>
      <c r="F288" s="43">
        <v>76.0</v>
      </c>
    </row>
    <row r="289">
      <c r="A289" s="39" t="s">
        <v>26</v>
      </c>
      <c r="B289" s="39" t="s">
        <v>424</v>
      </c>
      <c r="C289" s="43">
        <v>2018.0</v>
      </c>
      <c r="D289" s="98" t="s">
        <v>5</v>
      </c>
      <c r="E289" s="98" t="s">
        <v>29</v>
      </c>
      <c r="F289" s="43">
        <v>75.6</v>
      </c>
    </row>
    <row r="290">
      <c r="A290" s="39" t="s">
        <v>27</v>
      </c>
      <c r="B290" s="39" t="s">
        <v>426</v>
      </c>
      <c r="C290" s="43">
        <v>2018.0</v>
      </c>
      <c r="D290" s="98" t="s">
        <v>5</v>
      </c>
      <c r="E290" s="98" t="s">
        <v>29</v>
      </c>
      <c r="F290" s="43">
        <v>74.9</v>
      </c>
    </row>
    <row r="291">
      <c r="A291" s="39" t="s">
        <v>28</v>
      </c>
      <c r="B291" s="39" t="s">
        <v>425</v>
      </c>
      <c r="C291" s="43">
        <v>2018.0</v>
      </c>
      <c r="D291" s="98" t="s">
        <v>5</v>
      </c>
      <c r="E291" s="98" t="s">
        <v>29</v>
      </c>
      <c r="F291" s="43">
        <v>75.8</v>
      </c>
    </row>
    <row r="292">
      <c r="A292" s="39" t="s">
        <v>29</v>
      </c>
      <c r="B292" s="39" t="s">
        <v>427</v>
      </c>
      <c r="C292" s="43">
        <v>2018.0</v>
      </c>
      <c r="D292" s="98" t="s">
        <v>5</v>
      </c>
      <c r="E292" s="98" t="s">
        <v>29</v>
      </c>
      <c r="F292" s="43">
        <v>76.4</v>
      </c>
    </row>
    <row r="293">
      <c r="A293" s="39" t="s">
        <v>30</v>
      </c>
      <c r="B293" s="39" t="s">
        <v>428</v>
      </c>
      <c r="C293" s="43">
        <v>2018.0</v>
      </c>
      <c r="D293" s="98" t="s">
        <v>5</v>
      </c>
      <c r="E293" s="98" t="s">
        <v>29</v>
      </c>
      <c r="F293" s="43">
        <v>73.4</v>
      </c>
    </row>
    <row r="294">
      <c r="A294" s="39" t="s">
        <v>31</v>
      </c>
      <c r="B294" s="39" t="s">
        <v>429</v>
      </c>
      <c r="C294" s="43">
        <v>2018.0</v>
      </c>
      <c r="D294" s="98" t="s">
        <v>5</v>
      </c>
      <c r="E294" s="98" t="s">
        <v>29</v>
      </c>
      <c r="F294" s="43">
        <v>75.5</v>
      </c>
    </row>
    <row r="295">
      <c r="A295" s="39" t="s">
        <v>32</v>
      </c>
      <c r="B295" s="39" t="s">
        <v>430</v>
      </c>
      <c r="C295" s="43">
        <v>2018.0</v>
      </c>
      <c r="D295" s="98" t="s">
        <v>5</v>
      </c>
      <c r="E295" s="98" t="s">
        <v>29</v>
      </c>
      <c r="F295" s="43">
        <v>73.9</v>
      </c>
    </row>
    <row r="296">
      <c r="A296" s="39" t="s">
        <v>33</v>
      </c>
      <c r="B296" s="39" t="s">
        <v>431</v>
      </c>
      <c r="C296" s="43">
        <v>2018.0</v>
      </c>
      <c r="D296" s="98" t="s">
        <v>5</v>
      </c>
      <c r="E296" s="98" t="s">
        <v>29</v>
      </c>
      <c r="F296" s="43">
        <v>73.4</v>
      </c>
    </row>
    <row r="297">
      <c r="A297" s="39" t="s">
        <v>34</v>
      </c>
      <c r="B297" s="39" t="s">
        <v>432</v>
      </c>
      <c r="C297" s="43">
        <v>2018.0</v>
      </c>
      <c r="D297" s="98" t="s">
        <v>5</v>
      </c>
      <c r="E297" s="98" t="s">
        <v>29</v>
      </c>
      <c r="F297" s="43">
        <v>74.6</v>
      </c>
    </row>
    <row r="298">
      <c r="A298" s="39" t="s">
        <v>35</v>
      </c>
      <c r="B298" s="39" t="s">
        <v>433</v>
      </c>
      <c r="C298" s="43">
        <v>2018.0</v>
      </c>
      <c r="D298" s="98" t="s">
        <v>5</v>
      </c>
      <c r="E298" s="98" t="s">
        <v>29</v>
      </c>
      <c r="F298" s="43">
        <v>74.0</v>
      </c>
    </row>
    <row r="299">
      <c r="A299" s="40" t="s">
        <v>3</v>
      </c>
      <c r="B299" s="39" t="s">
        <v>418</v>
      </c>
      <c r="C299" s="43">
        <v>2019.0</v>
      </c>
      <c r="D299" s="98" t="s">
        <v>5</v>
      </c>
      <c r="E299" s="98" t="s">
        <v>29</v>
      </c>
      <c r="F299" s="43">
        <v>74.8</v>
      </c>
    </row>
    <row r="300">
      <c r="A300" s="40" t="s">
        <v>4</v>
      </c>
      <c r="B300" s="39" t="s">
        <v>401</v>
      </c>
      <c r="C300" s="43">
        <v>2019.0</v>
      </c>
      <c r="D300" s="98" t="s">
        <v>5</v>
      </c>
      <c r="E300" s="98" t="s">
        <v>29</v>
      </c>
      <c r="F300" s="43">
        <v>76.5</v>
      </c>
    </row>
    <row r="301">
      <c r="A301" s="39" t="s">
        <v>5</v>
      </c>
      <c r="B301" s="39" t="s">
        <v>402</v>
      </c>
      <c r="C301" s="43">
        <v>2019.0</v>
      </c>
      <c r="D301" s="98" t="s">
        <v>5</v>
      </c>
      <c r="E301" s="98" t="s">
        <v>29</v>
      </c>
      <c r="F301" s="43">
        <v>76.1</v>
      </c>
    </row>
    <row r="302">
      <c r="A302" s="39" t="s">
        <v>6</v>
      </c>
      <c r="B302" s="39" t="s">
        <v>403</v>
      </c>
      <c r="C302" s="43">
        <v>2019.0</v>
      </c>
      <c r="D302" s="98" t="s">
        <v>5</v>
      </c>
      <c r="E302" s="98" t="s">
        <v>29</v>
      </c>
      <c r="F302" s="43">
        <v>76.7</v>
      </c>
    </row>
    <row r="303">
      <c r="A303" s="39" t="s">
        <v>7</v>
      </c>
      <c r="B303" s="39" t="s">
        <v>404</v>
      </c>
      <c r="C303" s="43">
        <v>2019.0</v>
      </c>
      <c r="D303" s="98" t="s">
        <v>5</v>
      </c>
      <c r="E303" s="98" t="s">
        <v>29</v>
      </c>
      <c r="F303" s="43">
        <v>74.1</v>
      </c>
    </row>
    <row r="304">
      <c r="A304" s="39" t="s">
        <v>8</v>
      </c>
      <c r="B304" s="39" t="s">
        <v>408</v>
      </c>
      <c r="C304" s="43">
        <v>2019.0</v>
      </c>
      <c r="D304" s="98" t="s">
        <v>5</v>
      </c>
      <c r="E304" s="98" t="s">
        <v>29</v>
      </c>
      <c r="F304" s="43">
        <v>76.7</v>
      </c>
    </row>
    <row r="305">
      <c r="A305" s="39" t="s">
        <v>9</v>
      </c>
      <c r="B305" s="39" t="s">
        <v>409</v>
      </c>
      <c r="C305" s="43">
        <v>2019.0</v>
      </c>
      <c r="D305" s="98" t="s">
        <v>5</v>
      </c>
      <c r="E305" s="98" t="s">
        <v>29</v>
      </c>
      <c r="F305" s="43">
        <v>75.7</v>
      </c>
    </row>
    <row r="306">
      <c r="A306" s="39" t="s">
        <v>10</v>
      </c>
      <c r="B306" s="39" t="s">
        <v>407</v>
      </c>
      <c r="C306" s="43">
        <v>2019.0</v>
      </c>
      <c r="D306" s="98" t="s">
        <v>5</v>
      </c>
      <c r="E306" s="98" t="s">
        <v>29</v>
      </c>
      <c r="F306" s="43">
        <v>72.6</v>
      </c>
    </row>
    <row r="307">
      <c r="A307" s="39" t="s">
        <v>11</v>
      </c>
      <c r="B307" s="39" t="s">
        <v>406</v>
      </c>
      <c r="C307" s="43">
        <v>2019.0</v>
      </c>
      <c r="D307" s="98" t="s">
        <v>5</v>
      </c>
      <c r="E307" s="98" t="s">
        <v>29</v>
      </c>
      <c r="F307" s="43">
        <v>76.2</v>
      </c>
    </row>
    <row r="308">
      <c r="A308" s="39" t="s">
        <v>12</v>
      </c>
      <c r="B308" s="39" t="s">
        <v>405</v>
      </c>
      <c r="C308" s="43">
        <v>2019.0</v>
      </c>
      <c r="D308" s="98" t="s">
        <v>5</v>
      </c>
      <c r="E308" s="98" t="s">
        <v>29</v>
      </c>
      <c r="F308" s="43">
        <v>76.5</v>
      </c>
    </row>
    <row r="309">
      <c r="A309" s="39" t="s">
        <v>13</v>
      </c>
      <c r="B309" s="39" t="s">
        <v>410</v>
      </c>
      <c r="C309" s="43">
        <v>2019.0</v>
      </c>
      <c r="D309" s="98" t="s">
        <v>5</v>
      </c>
      <c r="E309" s="98" t="s">
        <v>29</v>
      </c>
      <c r="F309" s="43">
        <v>75.1</v>
      </c>
    </row>
    <row r="310">
      <c r="A310" s="39" t="s">
        <v>14</v>
      </c>
      <c r="B310" s="39" t="s">
        <v>412</v>
      </c>
      <c r="C310" s="43">
        <v>2019.0</v>
      </c>
      <c r="D310" s="98" t="s">
        <v>5</v>
      </c>
      <c r="E310" s="98" t="s">
        <v>29</v>
      </c>
      <c r="F310" s="43">
        <v>74.6</v>
      </c>
    </row>
    <row r="311">
      <c r="A311" s="39" t="s">
        <v>15</v>
      </c>
      <c r="B311" s="39" t="s">
        <v>411</v>
      </c>
      <c r="C311" s="43">
        <v>2019.0</v>
      </c>
      <c r="D311" s="98" t="s">
        <v>5</v>
      </c>
      <c r="E311" s="98" t="s">
        <v>29</v>
      </c>
      <c r="F311" s="43">
        <v>72.8</v>
      </c>
    </row>
    <row r="312">
      <c r="A312" s="39" t="s">
        <v>16</v>
      </c>
      <c r="B312" s="39" t="s">
        <v>413</v>
      </c>
      <c r="C312" s="43">
        <v>2019.0</v>
      </c>
      <c r="D312" s="98" t="s">
        <v>5</v>
      </c>
      <c r="E312" s="98" t="s">
        <v>29</v>
      </c>
      <c r="F312" s="43">
        <v>73.5</v>
      </c>
    </row>
    <row r="313">
      <c r="A313" s="39" t="s">
        <v>17</v>
      </c>
      <c r="B313" s="39" t="s">
        <v>414</v>
      </c>
      <c r="C313" s="43">
        <v>2019.0</v>
      </c>
      <c r="D313" s="98" t="s">
        <v>5</v>
      </c>
      <c r="E313" s="98" t="s">
        <v>29</v>
      </c>
      <c r="F313" s="43">
        <v>75.6</v>
      </c>
    </row>
    <row r="314">
      <c r="A314" s="39" t="s">
        <v>18</v>
      </c>
      <c r="B314" s="39" t="s">
        <v>415</v>
      </c>
      <c r="C314" s="43">
        <v>2019.0</v>
      </c>
      <c r="D314" s="98" t="s">
        <v>5</v>
      </c>
      <c r="E314" s="98" t="s">
        <v>29</v>
      </c>
      <c r="F314" s="43">
        <v>74.7</v>
      </c>
    </row>
    <row r="315">
      <c r="A315" s="39" t="s">
        <v>19</v>
      </c>
      <c r="B315" s="39" t="s">
        <v>416</v>
      </c>
      <c r="C315" s="43">
        <v>2019.0</v>
      </c>
      <c r="D315" s="98" t="s">
        <v>5</v>
      </c>
      <c r="E315" s="98" t="s">
        <v>29</v>
      </c>
      <c r="F315" s="43">
        <v>73.8</v>
      </c>
    </row>
    <row r="316">
      <c r="A316" s="39" t="s">
        <v>20</v>
      </c>
      <c r="B316" s="39" t="s">
        <v>417</v>
      </c>
      <c r="C316" s="43">
        <v>2019.0</v>
      </c>
      <c r="D316" s="98" t="s">
        <v>5</v>
      </c>
      <c r="E316" s="98" t="s">
        <v>29</v>
      </c>
      <c r="F316" s="43">
        <v>74.0</v>
      </c>
    </row>
    <row r="317">
      <c r="A317" s="39" t="s">
        <v>21</v>
      </c>
      <c r="B317" s="39" t="s">
        <v>419</v>
      </c>
      <c r="C317" s="43">
        <v>2019.0</v>
      </c>
      <c r="D317" s="98" t="s">
        <v>5</v>
      </c>
      <c r="E317" s="98" t="s">
        <v>29</v>
      </c>
      <c r="F317" s="43">
        <v>75.2</v>
      </c>
    </row>
    <row r="318">
      <c r="A318" s="39" t="s">
        <v>22</v>
      </c>
      <c r="B318" s="39" t="s">
        <v>420</v>
      </c>
      <c r="C318" s="43">
        <v>2019.0</v>
      </c>
      <c r="D318" s="98" t="s">
        <v>5</v>
      </c>
      <c r="E318" s="98" t="s">
        <v>29</v>
      </c>
      <c r="F318" s="43">
        <v>77.3</v>
      </c>
    </row>
    <row r="319">
      <c r="A319" s="39" t="s">
        <v>23</v>
      </c>
      <c r="B319" s="39" t="s">
        <v>421</v>
      </c>
      <c r="C319" s="43">
        <v>2019.0</v>
      </c>
      <c r="D319" s="98" t="s">
        <v>5</v>
      </c>
      <c r="E319" s="98" t="s">
        <v>29</v>
      </c>
      <c r="F319" s="43">
        <v>73.0</v>
      </c>
    </row>
    <row r="320">
      <c r="A320" s="39" t="s">
        <v>24</v>
      </c>
      <c r="B320" s="39" t="s">
        <v>422</v>
      </c>
      <c r="C320" s="43">
        <v>2019.0</v>
      </c>
      <c r="D320" s="98" t="s">
        <v>5</v>
      </c>
      <c r="E320" s="98" t="s">
        <v>29</v>
      </c>
      <c r="F320" s="43">
        <v>73.6</v>
      </c>
    </row>
    <row r="321">
      <c r="A321" s="39" t="s">
        <v>25</v>
      </c>
      <c r="B321" s="39" t="s">
        <v>423</v>
      </c>
      <c r="C321" s="43">
        <v>2019.0</v>
      </c>
      <c r="D321" s="98" t="s">
        <v>5</v>
      </c>
      <c r="E321" s="98" t="s">
        <v>29</v>
      </c>
      <c r="F321" s="43">
        <v>75.9</v>
      </c>
    </row>
    <row r="322">
      <c r="A322" s="39" t="s">
        <v>26</v>
      </c>
      <c r="B322" s="39" t="s">
        <v>424</v>
      </c>
      <c r="C322" s="43">
        <v>2019.0</v>
      </c>
      <c r="D322" s="98" t="s">
        <v>5</v>
      </c>
      <c r="E322" s="98" t="s">
        <v>29</v>
      </c>
      <c r="F322" s="43">
        <v>75.5</v>
      </c>
    </row>
    <row r="323">
      <c r="A323" s="39" t="s">
        <v>27</v>
      </c>
      <c r="B323" s="39" t="s">
        <v>426</v>
      </c>
      <c r="C323" s="43">
        <v>2019.0</v>
      </c>
      <c r="D323" s="98" t="s">
        <v>5</v>
      </c>
      <c r="E323" s="98" t="s">
        <v>29</v>
      </c>
      <c r="F323" s="43">
        <v>74.9</v>
      </c>
    </row>
    <row r="324">
      <c r="A324" s="39" t="s">
        <v>28</v>
      </c>
      <c r="B324" s="39" t="s">
        <v>425</v>
      </c>
      <c r="C324" s="43">
        <v>2019.0</v>
      </c>
      <c r="D324" s="98" t="s">
        <v>5</v>
      </c>
      <c r="E324" s="98" t="s">
        <v>29</v>
      </c>
      <c r="F324" s="43">
        <v>75.7</v>
      </c>
    </row>
    <row r="325">
      <c r="A325" s="39" t="s">
        <v>29</v>
      </c>
      <c r="B325" s="39" t="s">
        <v>427</v>
      </c>
      <c r="C325" s="43">
        <v>2019.0</v>
      </c>
      <c r="D325" s="98" t="s">
        <v>5</v>
      </c>
      <c r="E325" s="98" t="s">
        <v>29</v>
      </c>
      <c r="F325" s="43">
        <v>76.3</v>
      </c>
    </row>
    <row r="326">
      <c r="A326" s="39" t="s">
        <v>30</v>
      </c>
      <c r="B326" s="39" t="s">
        <v>428</v>
      </c>
      <c r="C326" s="43">
        <v>2019.0</v>
      </c>
      <c r="D326" s="98" t="s">
        <v>5</v>
      </c>
      <c r="E326" s="98" t="s">
        <v>29</v>
      </c>
      <c r="F326" s="43">
        <v>73.4</v>
      </c>
    </row>
    <row r="327">
      <c r="A327" s="39" t="s">
        <v>31</v>
      </c>
      <c r="B327" s="39" t="s">
        <v>429</v>
      </c>
      <c r="C327" s="43">
        <v>2019.0</v>
      </c>
      <c r="D327" s="98" t="s">
        <v>5</v>
      </c>
      <c r="E327" s="98" t="s">
        <v>29</v>
      </c>
      <c r="F327" s="43">
        <v>75.5</v>
      </c>
    </row>
    <row r="328">
      <c r="A328" s="39" t="s">
        <v>32</v>
      </c>
      <c r="B328" s="39" t="s">
        <v>430</v>
      </c>
      <c r="C328" s="43">
        <v>2019.0</v>
      </c>
      <c r="D328" s="98" t="s">
        <v>5</v>
      </c>
      <c r="E328" s="98" t="s">
        <v>29</v>
      </c>
      <c r="F328" s="43">
        <v>73.8</v>
      </c>
    </row>
    <row r="329">
      <c r="A329" s="39" t="s">
        <v>33</v>
      </c>
      <c r="B329" s="39" t="s">
        <v>431</v>
      </c>
      <c r="C329" s="43">
        <v>2019.0</v>
      </c>
      <c r="D329" s="98" t="s">
        <v>5</v>
      </c>
      <c r="E329" s="98" t="s">
        <v>29</v>
      </c>
      <c r="F329" s="43">
        <v>73.4</v>
      </c>
    </row>
    <row r="330">
      <c r="A330" s="39" t="s">
        <v>34</v>
      </c>
      <c r="B330" s="39" t="s">
        <v>432</v>
      </c>
      <c r="C330" s="43">
        <v>2019.0</v>
      </c>
      <c r="D330" s="98" t="s">
        <v>5</v>
      </c>
      <c r="E330" s="98" t="s">
        <v>29</v>
      </c>
      <c r="F330" s="43">
        <v>74.6</v>
      </c>
    </row>
    <row r="331">
      <c r="A331" s="39" t="s">
        <v>35</v>
      </c>
      <c r="B331" s="39" t="s">
        <v>433</v>
      </c>
      <c r="C331" s="43">
        <v>2019.0</v>
      </c>
      <c r="D331" s="98" t="s">
        <v>5</v>
      </c>
      <c r="E331" s="98" t="s">
        <v>29</v>
      </c>
      <c r="F331" s="43">
        <v>74.0</v>
      </c>
    </row>
    <row r="332">
      <c r="A332" s="40" t="s">
        <v>3</v>
      </c>
      <c r="B332" s="39" t="s">
        <v>418</v>
      </c>
      <c r="C332" s="43">
        <v>2020.0</v>
      </c>
      <c r="D332" s="98" t="s">
        <v>5</v>
      </c>
      <c r="E332" s="98" t="s">
        <v>29</v>
      </c>
      <c r="F332" s="43">
        <v>68.9</v>
      </c>
    </row>
    <row r="333">
      <c r="A333" s="40" t="s">
        <v>4</v>
      </c>
      <c r="B333" s="39" t="s">
        <v>401</v>
      </c>
      <c r="C333" s="43">
        <v>2020.0</v>
      </c>
      <c r="D333" s="98" t="s">
        <v>5</v>
      </c>
      <c r="E333" s="98" t="s">
        <v>29</v>
      </c>
      <c r="F333" s="43">
        <v>70.1</v>
      </c>
    </row>
    <row r="334">
      <c r="A334" s="39" t="s">
        <v>5</v>
      </c>
      <c r="B334" s="39" t="s">
        <v>402</v>
      </c>
      <c r="C334" s="43">
        <v>2020.0</v>
      </c>
      <c r="D334" s="98" t="s">
        <v>5</v>
      </c>
      <c r="E334" s="98" t="s">
        <v>29</v>
      </c>
      <c r="F334" s="43">
        <v>68.9</v>
      </c>
    </row>
    <row r="335">
      <c r="A335" s="39" t="s">
        <v>6</v>
      </c>
      <c r="B335" s="39" t="s">
        <v>403</v>
      </c>
      <c r="C335" s="43">
        <v>2020.0</v>
      </c>
      <c r="D335" s="98" t="s">
        <v>5</v>
      </c>
      <c r="E335" s="98" t="s">
        <v>29</v>
      </c>
      <c r="F335" s="43">
        <v>72.5</v>
      </c>
    </row>
    <row r="336">
      <c r="A336" s="39" t="s">
        <v>7</v>
      </c>
      <c r="B336" s="39" t="s">
        <v>404</v>
      </c>
      <c r="C336" s="43">
        <v>2020.0</v>
      </c>
      <c r="D336" s="98" t="s">
        <v>5</v>
      </c>
      <c r="E336" s="98" t="s">
        <v>29</v>
      </c>
      <c r="F336" s="43">
        <v>68.0</v>
      </c>
    </row>
    <row r="337">
      <c r="A337" s="39" t="s">
        <v>8</v>
      </c>
      <c r="B337" s="39" t="s">
        <v>408</v>
      </c>
      <c r="C337" s="43">
        <v>2020.0</v>
      </c>
      <c r="D337" s="98" t="s">
        <v>5</v>
      </c>
      <c r="E337" s="98" t="s">
        <v>29</v>
      </c>
      <c r="F337" s="43">
        <v>69.9</v>
      </c>
    </row>
    <row r="338">
      <c r="A338" s="39" t="s">
        <v>9</v>
      </c>
      <c r="B338" s="39" t="s">
        <v>409</v>
      </c>
      <c r="C338" s="43">
        <v>2020.0</v>
      </c>
      <c r="D338" s="98" t="s">
        <v>5</v>
      </c>
      <c r="E338" s="98" t="s">
        <v>29</v>
      </c>
      <c r="F338" s="43">
        <v>72.1</v>
      </c>
    </row>
    <row r="339">
      <c r="A339" s="39" t="s">
        <v>10</v>
      </c>
      <c r="B339" s="39" t="s">
        <v>407</v>
      </c>
      <c r="C339" s="43">
        <v>2020.0</v>
      </c>
      <c r="D339" s="98" t="s">
        <v>5</v>
      </c>
      <c r="E339" s="98" t="s">
        <v>29</v>
      </c>
      <c r="F339" s="43">
        <v>67.9</v>
      </c>
    </row>
    <row r="340">
      <c r="A340" s="39" t="s">
        <v>11</v>
      </c>
      <c r="B340" s="39" t="s">
        <v>406</v>
      </c>
      <c r="C340" s="43">
        <v>2020.0</v>
      </c>
      <c r="D340" s="98" t="s">
        <v>5</v>
      </c>
      <c r="E340" s="98" t="s">
        <v>29</v>
      </c>
      <c r="F340" s="43">
        <v>69.5</v>
      </c>
    </row>
    <row r="341">
      <c r="A341" s="39" t="s">
        <v>12</v>
      </c>
      <c r="B341" s="39" t="s">
        <v>405</v>
      </c>
      <c r="C341" s="43">
        <v>2020.0</v>
      </c>
      <c r="D341" s="98" t="s">
        <v>5</v>
      </c>
      <c r="E341" s="98" t="s">
        <v>29</v>
      </c>
      <c r="F341" s="43">
        <v>69.2</v>
      </c>
    </row>
    <row r="342">
      <c r="A342" s="39" t="s">
        <v>13</v>
      </c>
      <c r="B342" s="39" t="s">
        <v>410</v>
      </c>
      <c r="C342" s="43">
        <v>2020.0</v>
      </c>
      <c r="D342" s="98" t="s">
        <v>5</v>
      </c>
      <c r="E342" s="98" t="s">
        <v>29</v>
      </c>
      <c r="F342" s="43">
        <v>69.8</v>
      </c>
    </row>
    <row r="343">
      <c r="A343" s="39" t="s">
        <v>14</v>
      </c>
      <c r="B343" s="39" t="s">
        <v>412</v>
      </c>
      <c r="C343" s="43">
        <v>2020.0</v>
      </c>
      <c r="D343" s="98" t="s">
        <v>5</v>
      </c>
      <c r="E343" s="98" t="s">
        <v>29</v>
      </c>
      <c r="F343" s="43">
        <v>68.3</v>
      </c>
    </row>
    <row r="344">
      <c r="A344" s="39" t="s">
        <v>15</v>
      </c>
      <c r="B344" s="39" t="s">
        <v>411</v>
      </c>
      <c r="C344" s="43">
        <v>2020.0</v>
      </c>
      <c r="D344" s="98" t="s">
        <v>5</v>
      </c>
      <c r="E344" s="98" t="s">
        <v>29</v>
      </c>
      <c r="F344" s="43">
        <v>69.1</v>
      </c>
    </row>
    <row r="345">
      <c r="A345" s="39" t="s">
        <v>16</v>
      </c>
      <c r="B345" s="39" t="s">
        <v>413</v>
      </c>
      <c r="C345" s="43">
        <v>2020.0</v>
      </c>
      <c r="D345" s="98" t="s">
        <v>5</v>
      </c>
      <c r="E345" s="98" t="s">
        <v>29</v>
      </c>
      <c r="F345" s="43">
        <v>68.2</v>
      </c>
    </row>
    <row r="346">
      <c r="A346" s="39" t="s">
        <v>17</v>
      </c>
      <c r="B346" s="39" t="s">
        <v>414</v>
      </c>
      <c r="C346" s="43">
        <v>2020.0</v>
      </c>
      <c r="D346" s="98" t="s">
        <v>5</v>
      </c>
      <c r="E346" s="98" t="s">
        <v>29</v>
      </c>
      <c r="F346" s="43">
        <v>71.2</v>
      </c>
    </row>
    <row r="347">
      <c r="A347" s="39" t="s">
        <v>18</v>
      </c>
      <c r="B347" s="39" t="s">
        <v>415</v>
      </c>
      <c r="C347" s="43">
        <v>2020.0</v>
      </c>
      <c r="D347" s="98" t="s">
        <v>5</v>
      </c>
      <c r="E347" s="98" t="s">
        <v>29</v>
      </c>
      <c r="F347" s="43">
        <v>66.7</v>
      </c>
    </row>
    <row r="348">
      <c r="A348" s="39" t="s">
        <v>19</v>
      </c>
      <c r="B348" s="39" t="s">
        <v>416</v>
      </c>
      <c r="C348" s="43">
        <v>2020.0</v>
      </c>
      <c r="D348" s="98" t="s">
        <v>5</v>
      </c>
      <c r="E348" s="98" t="s">
        <v>29</v>
      </c>
      <c r="F348" s="43">
        <v>69.4</v>
      </c>
    </row>
    <row r="349">
      <c r="A349" s="39" t="s">
        <v>20</v>
      </c>
      <c r="B349" s="39" t="s">
        <v>417</v>
      </c>
      <c r="C349" s="43">
        <v>2020.0</v>
      </c>
      <c r="D349" s="98" t="s">
        <v>5</v>
      </c>
      <c r="E349" s="98" t="s">
        <v>29</v>
      </c>
      <c r="F349" s="43">
        <v>68.4</v>
      </c>
    </row>
    <row r="350">
      <c r="A350" s="39" t="s">
        <v>21</v>
      </c>
      <c r="B350" s="39" t="s">
        <v>419</v>
      </c>
      <c r="C350" s="43">
        <v>2020.0</v>
      </c>
      <c r="D350" s="98" t="s">
        <v>5</v>
      </c>
      <c r="E350" s="98" t="s">
        <v>29</v>
      </c>
      <c r="F350" s="43">
        <v>71.6</v>
      </c>
    </row>
    <row r="351">
      <c r="A351" s="39" t="s">
        <v>22</v>
      </c>
      <c r="B351" s="39" t="s">
        <v>420</v>
      </c>
      <c r="C351" s="43">
        <v>2020.0</v>
      </c>
      <c r="D351" s="98" t="s">
        <v>5</v>
      </c>
      <c r="E351" s="98" t="s">
        <v>29</v>
      </c>
      <c r="F351" s="43">
        <v>71.6</v>
      </c>
    </row>
    <row r="352">
      <c r="A352" s="39" t="s">
        <v>23</v>
      </c>
      <c r="B352" s="39" t="s">
        <v>421</v>
      </c>
      <c r="C352" s="43">
        <v>2020.0</v>
      </c>
      <c r="D352" s="98" t="s">
        <v>5</v>
      </c>
      <c r="E352" s="98" t="s">
        <v>29</v>
      </c>
      <c r="F352" s="43">
        <v>68.8</v>
      </c>
    </row>
    <row r="353">
      <c r="A353" s="39" t="s">
        <v>24</v>
      </c>
      <c r="B353" s="39" t="s">
        <v>422</v>
      </c>
      <c r="C353" s="43">
        <v>2020.0</v>
      </c>
      <c r="D353" s="98" t="s">
        <v>5</v>
      </c>
      <c r="E353" s="98" t="s">
        <v>29</v>
      </c>
      <c r="F353" s="43">
        <v>67.3</v>
      </c>
    </row>
    <row r="354">
      <c r="A354" s="39" t="s">
        <v>25</v>
      </c>
      <c r="B354" s="39" t="s">
        <v>423</v>
      </c>
      <c r="C354" s="43">
        <v>2020.0</v>
      </c>
      <c r="D354" s="98" t="s">
        <v>5</v>
      </c>
      <c r="E354" s="98" t="s">
        <v>29</v>
      </c>
      <c r="F354" s="43">
        <v>70.4</v>
      </c>
    </row>
    <row r="355">
      <c r="A355" s="39" t="s">
        <v>26</v>
      </c>
      <c r="B355" s="39" t="s">
        <v>424</v>
      </c>
      <c r="C355" s="43">
        <v>2020.0</v>
      </c>
      <c r="D355" s="98" t="s">
        <v>5</v>
      </c>
      <c r="E355" s="98" t="s">
        <v>29</v>
      </c>
      <c r="F355" s="43">
        <v>68.6</v>
      </c>
    </row>
    <row r="356">
      <c r="A356" s="39" t="s">
        <v>27</v>
      </c>
      <c r="B356" s="39" t="s">
        <v>426</v>
      </c>
      <c r="C356" s="43">
        <v>2020.0</v>
      </c>
      <c r="D356" s="98" t="s">
        <v>5</v>
      </c>
      <c r="E356" s="98" t="s">
        <v>29</v>
      </c>
      <c r="F356" s="43">
        <v>68.4</v>
      </c>
    </row>
    <row r="357">
      <c r="A357" s="39" t="s">
        <v>28</v>
      </c>
      <c r="B357" s="39" t="s">
        <v>425</v>
      </c>
      <c r="C357" s="43">
        <v>2020.0</v>
      </c>
      <c r="D357" s="98" t="s">
        <v>5</v>
      </c>
      <c r="E357" s="98" t="s">
        <v>29</v>
      </c>
      <c r="F357" s="43">
        <v>70.2</v>
      </c>
    </row>
    <row r="358">
      <c r="A358" s="39" t="s">
        <v>29</v>
      </c>
      <c r="B358" s="39" t="s">
        <v>427</v>
      </c>
      <c r="C358" s="43">
        <v>2020.0</v>
      </c>
      <c r="D358" s="98" t="s">
        <v>5</v>
      </c>
      <c r="E358" s="98" t="s">
        <v>29</v>
      </c>
      <c r="F358" s="43">
        <v>69.9</v>
      </c>
    </row>
    <row r="359">
      <c r="A359" s="39" t="s">
        <v>30</v>
      </c>
      <c r="B359" s="39" t="s">
        <v>428</v>
      </c>
      <c r="C359" s="43">
        <v>2020.0</v>
      </c>
      <c r="D359" s="98" t="s">
        <v>5</v>
      </c>
      <c r="E359" s="98" t="s">
        <v>29</v>
      </c>
      <c r="F359" s="43">
        <v>67.0</v>
      </c>
    </row>
    <row r="360">
      <c r="A360" s="39" t="s">
        <v>31</v>
      </c>
      <c r="B360" s="39" t="s">
        <v>429</v>
      </c>
      <c r="C360" s="43">
        <v>2020.0</v>
      </c>
      <c r="D360" s="98" t="s">
        <v>5</v>
      </c>
      <c r="E360" s="98" t="s">
        <v>29</v>
      </c>
      <c r="F360" s="43">
        <v>70.5</v>
      </c>
    </row>
    <row r="361">
      <c r="A361" s="39" t="s">
        <v>32</v>
      </c>
      <c r="B361" s="39" t="s">
        <v>430</v>
      </c>
      <c r="C361" s="43">
        <v>2020.0</v>
      </c>
      <c r="D361" s="98" t="s">
        <v>5</v>
      </c>
      <c r="E361" s="98" t="s">
        <v>29</v>
      </c>
      <c r="F361" s="43">
        <v>65.2</v>
      </c>
    </row>
    <row r="362">
      <c r="A362" s="39" t="s">
        <v>33</v>
      </c>
      <c r="B362" s="39" t="s">
        <v>431</v>
      </c>
      <c r="C362" s="43">
        <v>2020.0</v>
      </c>
      <c r="D362" s="98" t="s">
        <v>5</v>
      </c>
      <c r="E362" s="98" t="s">
        <v>29</v>
      </c>
      <c r="F362" s="43">
        <v>69.3</v>
      </c>
    </row>
    <row r="363">
      <c r="A363" s="39" t="s">
        <v>34</v>
      </c>
      <c r="B363" s="39" t="s">
        <v>432</v>
      </c>
      <c r="C363" s="43">
        <v>2020.0</v>
      </c>
      <c r="D363" s="98" t="s">
        <v>5</v>
      </c>
      <c r="E363" s="98" t="s">
        <v>29</v>
      </c>
      <c r="F363" s="43">
        <v>70.7</v>
      </c>
    </row>
    <row r="364">
      <c r="A364" s="39" t="s">
        <v>35</v>
      </c>
      <c r="B364" s="39" t="s">
        <v>433</v>
      </c>
      <c r="C364" s="43">
        <v>2020.0</v>
      </c>
      <c r="D364" s="98" t="s">
        <v>5</v>
      </c>
      <c r="E364" s="98" t="s">
        <v>29</v>
      </c>
      <c r="F364" s="43">
        <v>67.7</v>
      </c>
    </row>
    <row r="365">
      <c r="A365" s="40" t="s">
        <v>3</v>
      </c>
      <c r="B365" s="39" t="s">
        <v>418</v>
      </c>
      <c r="C365" s="43">
        <v>2021.0</v>
      </c>
      <c r="D365" s="98" t="s">
        <v>5</v>
      </c>
      <c r="E365" s="98" t="s">
        <v>29</v>
      </c>
      <c r="F365" s="43">
        <v>68.8</v>
      </c>
    </row>
    <row r="366">
      <c r="A366" s="40" t="s">
        <v>4</v>
      </c>
      <c r="B366" s="39" t="s">
        <v>401</v>
      </c>
      <c r="C366" s="43">
        <v>2021.0</v>
      </c>
      <c r="D366" s="98" t="s">
        <v>5</v>
      </c>
      <c r="E366" s="98" t="s">
        <v>29</v>
      </c>
      <c r="F366" s="43">
        <v>71.4</v>
      </c>
    </row>
    <row r="367">
      <c r="A367" s="39" t="s">
        <v>5</v>
      </c>
      <c r="B367" s="39" t="s">
        <v>402</v>
      </c>
      <c r="C367" s="43">
        <v>2021.0</v>
      </c>
      <c r="D367" s="98" t="s">
        <v>5</v>
      </c>
      <c r="E367" s="98" t="s">
        <v>29</v>
      </c>
      <c r="F367" s="43">
        <v>71.2</v>
      </c>
    </row>
    <row r="368">
      <c r="A368" s="39" t="s">
        <v>6</v>
      </c>
      <c r="B368" s="39" t="s">
        <v>403</v>
      </c>
      <c r="C368" s="43">
        <v>2021.0</v>
      </c>
      <c r="D368" s="98" t="s">
        <v>5</v>
      </c>
      <c r="E368" s="98" t="s">
        <v>29</v>
      </c>
      <c r="F368" s="43">
        <v>69.6</v>
      </c>
    </row>
    <row r="369">
      <c r="A369" s="39" t="s">
        <v>7</v>
      </c>
      <c r="B369" s="39" t="s">
        <v>404</v>
      </c>
      <c r="C369" s="43">
        <v>2021.0</v>
      </c>
      <c r="D369" s="98" t="s">
        <v>5</v>
      </c>
      <c r="E369" s="98" t="s">
        <v>29</v>
      </c>
      <c r="F369" s="43">
        <v>68.2</v>
      </c>
    </row>
    <row r="370">
      <c r="A370" s="39" t="s">
        <v>8</v>
      </c>
      <c r="B370" s="39" t="s">
        <v>408</v>
      </c>
      <c r="C370" s="43">
        <v>2021.0</v>
      </c>
      <c r="D370" s="98" t="s">
        <v>5</v>
      </c>
      <c r="E370" s="98" t="s">
        <v>29</v>
      </c>
      <c r="F370" s="43">
        <v>72.8</v>
      </c>
    </row>
    <row r="371">
      <c r="A371" s="39" t="s">
        <v>9</v>
      </c>
      <c r="B371" s="39" t="s">
        <v>409</v>
      </c>
      <c r="C371" s="43">
        <v>2021.0</v>
      </c>
      <c r="D371" s="98" t="s">
        <v>5</v>
      </c>
      <c r="E371" s="98" t="s">
        <v>29</v>
      </c>
      <c r="F371" s="43">
        <v>69.7</v>
      </c>
    </row>
    <row r="372">
      <c r="A372" s="39" t="s">
        <v>10</v>
      </c>
      <c r="B372" s="39" t="s">
        <v>407</v>
      </c>
      <c r="C372" s="43">
        <v>2021.0</v>
      </c>
      <c r="D372" s="98" t="s">
        <v>5</v>
      </c>
      <c r="E372" s="98" t="s">
        <v>29</v>
      </c>
      <c r="F372" s="43">
        <v>67.7</v>
      </c>
    </row>
    <row r="373">
      <c r="A373" s="39" t="s">
        <v>11</v>
      </c>
      <c r="B373" s="39" t="s">
        <v>406</v>
      </c>
      <c r="C373" s="43">
        <v>2021.0</v>
      </c>
      <c r="D373" s="98" t="s">
        <v>5</v>
      </c>
      <c r="E373" s="98" t="s">
        <v>29</v>
      </c>
      <c r="F373" s="43">
        <v>72.4</v>
      </c>
    </row>
    <row r="374">
      <c r="A374" s="39" t="s">
        <v>12</v>
      </c>
      <c r="B374" s="39" t="s">
        <v>405</v>
      </c>
      <c r="C374" s="43">
        <v>2021.0</v>
      </c>
      <c r="D374" s="98" t="s">
        <v>5</v>
      </c>
      <c r="E374" s="98" t="s">
        <v>29</v>
      </c>
      <c r="F374" s="43">
        <v>70.3</v>
      </c>
    </row>
    <row r="375">
      <c r="A375" s="39" t="s">
        <v>13</v>
      </c>
      <c r="B375" s="39" t="s">
        <v>410</v>
      </c>
      <c r="C375" s="43">
        <v>2021.0</v>
      </c>
      <c r="D375" s="98" t="s">
        <v>5</v>
      </c>
      <c r="E375" s="98" t="s">
        <v>29</v>
      </c>
      <c r="F375" s="43">
        <v>71.0</v>
      </c>
    </row>
    <row r="376">
      <c r="A376" s="39" t="s">
        <v>14</v>
      </c>
      <c r="B376" s="39" t="s">
        <v>412</v>
      </c>
      <c r="C376" s="43">
        <v>2021.0</v>
      </c>
      <c r="D376" s="98" t="s">
        <v>5</v>
      </c>
      <c r="E376" s="98" t="s">
        <v>29</v>
      </c>
      <c r="F376" s="43">
        <v>67.6</v>
      </c>
    </row>
    <row r="377">
      <c r="A377" s="39" t="s">
        <v>15</v>
      </c>
      <c r="B377" s="39" t="s">
        <v>411</v>
      </c>
      <c r="C377" s="43">
        <v>2021.0</v>
      </c>
      <c r="D377" s="98" t="s">
        <v>5</v>
      </c>
      <c r="E377" s="98" t="s">
        <v>29</v>
      </c>
      <c r="F377" s="43">
        <v>69.4</v>
      </c>
    </row>
    <row r="378">
      <c r="A378" s="39" t="s">
        <v>16</v>
      </c>
      <c r="B378" s="39" t="s">
        <v>413</v>
      </c>
      <c r="C378" s="43">
        <v>2021.0</v>
      </c>
      <c r="D378" s="98" t="s">
        <v>5</v>
      </c>
      <c r="E378" s="98" t="s">
        <v>29</v>
      </c>
      <c r="F378" s="43">
        <v>67.1</v>
      </c>
    </row>
    <row r="379">
      <c r="A379" s="39" t="s">
        <v>17</v>
      </c>
      <c r="B379" s="39" t="s">
        <v>414</v>
      </c>
      <c r="C379" s="43">
        <v>2021.0</v>
      </c>
      <c r="D379" s="98" t="s">
        <v>5</v>
      </c>
      <c r="E379" s="98" t="s">
        <v>29</v>
      </c>
      <c r="F379" s="43">
        <v>69.4</v>
      </c>
    </row>
    <row r="380">
      <c r="A380" s="39" t="s">
        <v>18</v>
      </c>
      <c r="B380" s="39" t="s">
        <v>415</v>
      </c>
      <c r="C380" s="43">
        <v>2021.0</v>
      </c>
      <c r="D380" s="98" t="s">
        <v>5</v>
      </c>
      <c r="E380" s="98" t="s">
        <v>29</v>
      </c>
      <c r="F380" s="43">
        <v>66.8</v>
      </c>
    </row>
    <row r="381">
      <c r="A381" s="39" t="s">
        <v>19</v>
      </c>
      <c r="B381" s="39" t="s">
        <v>416</v>
      </c>
      <c r="C381" s="43">
        <v>2021.0</v>
      </c>
      <c r="D381" s="98" t="s">
        <v>5</v>
      </c>
      <c r="E381" s="98" t="s">
        <v>29</v>
      </c>
      <c r="F381" s="43">
        <v>66.5</v>
      </c>
    </row>
    <row r="382">
      <c r="A382" s="39" t="s">
        <v>20</v>
      </c>
      <c r="B382" s="39" t="s">
        <v>417</v>
      </c>
      <c r="C382" s="43">
        <v>2021.0</v>
      </c>
      <c r="D382" s="98" t="s">
        <v>5</v>
      </c>
      <c r="E382" s="98" t="s">
        <v>29</v>
      </c>
      <c r="F382" s="43">
        <v>66.1</v>
      </c>
    </row>
    <row r="383">
      <c r="A383" s="39" t="s">
        <v>21</v>
      </c>
      <c r="B383" s="39" t="s">
        <v>419</v>
      </c>
      <c r="C383" s="43">
        <v>2021.0</v>
      </c>
      <c r="D383" s="98" t="s">
        <v>5</v>
      </c>
      <c r="E383" s="98" t="s">
        <v>29</v>
      </c>
      <c r="F383" s="43">
        <v>70.1</v>
      </c>
    </row>
    <row r="384">
      <c r="A384" s="39" t="s">
        <v>22</v>
      </c>
      <c r="B384" s="39" t="s">
        <v>420</v>
      </c>
      <c r="C384" s="43">
        <v>2021.0</v>
      </c>
      <c r="D384" s="98" t="s">
        <v>5</v>
      </c>
      <c r="E384" s="98" t="s">
        <v>29</v>
      </c>
      <c r="F384" s="43">
        <v>71.1</v>
      </c>
    </row>
    <row r="385">
      <c r="A385" s="39" t="s">
        <v>23</v>
      </c>
      <c r="B385" s="39" t="s">
        <v>421</v>
      </c>
      <c r="C385" s="43">
        <v>2021.0</v>
      </c>
      <c r="D385" s="98" t="s">
        <v>5</v>
      </c>
      <c r="E385" s="98" t="s">
        <v>29</v>
      </c>
      <c r="F385" s="43">
        <v>66.9</v>
      </c>
    </row>
    <row r="386">
      <c r="A386" s="39" t="s">
        <v>24</v>
      </c>
      <c r="B386" s="39" t="s">
        <v>422</v>
      </c>
      <c r="C386" s="43">
        <v>2021.0</v>
      </c>
      <c r="D386" s="98" t="s">
        <v>5</v>
      </c>
      <c r="E386" s="98" t="s">
        <v>29</v>
      </c>
      <c r="F386" s="43">
        <v>65.3</v>
      </c>
    </row>
    <row r="387">
      <c r="A387" s="39" t="s">
        <v>25</v>
      </c>
      <c r="B387" s="39" t="s">
        <v>423</v>
      </c>
      <c r="C387" s="43">
        <v>2021.0</v>
      </c>
      <c r="D387" s="98" t="s">
        <v>5</v>
      </c>
      <c r="E387" s="98" t="s">
        <v>29</v>
      </c>
      <c r="F387" s="43">
        <v>67.8</v>
      </c>
    </row>
    <row r="388">
      <c r="A388" s="39" t="s">
        <v>26</v>
      </c>
      <c r="B388" s="39" t="s">
        <v>424</v>
      </c>
      <c r="C388" s="43">
        <v>2021.0</v>
      </c>
      <c r="D388" s="98" t="s">
        <v>5</v>
      </c>
      <c r="E388" s="98" t="s">
        <v>29</v>
      </c>
      <c r="F388" s="43">
        <v>68.3</v>
      </c>
    </row>
    <row r="389">
      <c r="A389" s="39" t="s">
        <v>27</v>
      </c>
      <c r="B389" s="39" t="s">
        <v>426</v>
      </c>
      <c r="C389" s="43">
        <v>2021.0</v>
      </c>
      <c r="D389" s="98" t="s">
        <v>5</v>
      </c>
      <c r="E389" s="98" t="s">
        <v>29</v>
      </c>
      <c r="F389" s="43">
        <v>68.0</v>
      </c>
    </row>
    <row r="390">
      <c r="A390" s="39" t="s">
        <v>28</v>
      </c>
      <c r="B390" s="39" t="s">
        <v>425</v>
      </c>
      <c r="C390" s="43">
        <v>2021.0</v>
      </c>
      <c r="D390" s="98" t="s">
        <v>5</v>
      </c>
      <c r="E390" s="98" t="s">
        <v>29</v>
      </c>
      <c r="F390" s="43">
        <v>71.1</v>
      </c>
    </row>
    <row r="391">
      <c r="A391" s="39" t="s">
        <v>29</v>
      </c>
      <c r="B391" s="39" t="s">
        <v>427</v>
      </c>
      <c r="C391" s="43">
        <v>2021.0</v>
      </c>
      <c r="D391" s="98" t="s">
        <v>5</v>
      </c>
      <c r="E391" s="98" t="s">
        <v>29</v>
      </c>
      <c r="F391" s="43">
        <v>71.1</v>
      </c>
    </row>
    <row r="392">
      <c r="A392" s="39" t="s">
        <v>30</v>
      </c>
      <c r="B392" s="39" t="s">
        <v>428</v>
      </c>
      <c r="C392" s="43">
        <v>2021.0</v>
      </c>
      <c r="D392" s="98" t="s">
        <v>5</v>
      </c>
      <c r="E392" s="98" t="s">
        <v>29</v>
      </c>
      <c r="F392" s="43">
        <v>69.2</v>
      </c>
    </row>
    <row r="393">
      <c r="A393" s="39" t="s">
        <v>31</v>
      </c>
      <c r="B393" s="39" t="s">
        <v>429</v>
      </c>
      <c r="C393" s="43">
        <v>2021.0</v>
      </c>
      <c r="D393" s="98" t="s">
        <v>5</v>
      </c>
      <c r="E393" s="98" t="s">
        <v>29</v>
      </c>
      <c r="F393" s="43">
        <v>72.5</v>
      </c>
    </row>
    <row r="394">
      <c r="A394" s="39" t="s">
        <v>32</v>
      </c>
      <c r="B394" s="39" t="s">
        <v>430</v>
      </c>
      <c r="C394" s="43">
        <v>2021.0</v>
      </c>
      <c r="D394" s="98" t="s">
        <v>5</v>
      </c>
      <c r="E394" s="98" t="s">
        <v>29</v>
      </c>
      <c r="F394" s="43">
        <v>65.2</v>
      </c>
    </row>
    <row r="395">
      <c r="A395" s="39" t="s">
        <v>33</v>
      </c>
      <c r="B395" s="39" t="s">
        <v>431</v>
      </c>
      <c r="C395" s="43">
        <v>2021.0</v>
      </c>
      <c r="D395" s="98" t="s">
        <v>5</v>
      </c>
      <c r="E395" s="98" t="s">
        <v>29</v>
      </c>
      <c r="F395" s="43">
        <v>68.9</v>
      </c>
    </row>
    <row r="396">
      <c r="A396" s="39" t="s">
        <v>34</v>
      </c>
      <c r="B396" s="39" t="s">
        <v>432</v>
      </c>
      <c r="C396" s="43">
        <v>2021.0</v>
      </c>
      <c r="D396" s="98" t="s">
        <v>5</v>
      </c>
      <c r="E396" s="98" t="s">
        <v>29</v>
      </c>
      <c r="F396" s="43">
        <v>69.4</v>
      </c>
    </row>
    <row r="397">
      <c r="A397" s="39" t="s">
        <v>35</v>
      </c>
      <c r="B397" s="39" t="s">
        <v>433</v>
      </c>
      <c r="C397" s="43">
        <v>2021.0</v>
      </c>
      <c r="D397" s="98" t="s">
        <v>5</v>
      </c>
      <c r="E397" s="98" t="s">
        <v>29</v>
      </c>
      <c r="F397" s="43">
        <v>67.0</v>
      </c>
    </row>
    <row r="398">
      <c r="A398" s="40" t="s">
        <v>3</v>
      </c>
      <c r="B398" s="39" t="s">
        <v>418</v>
      </c>
      <c r="C398" s="39">
        <v>2022.0</v>
      </c>
      <c r="D398" s="98" t="s">
        <v>5</v>
      </c>
      <c r="E398" s="98" t="s">
        <v>29</v>
      </c>
      <c r="F398" s="43">
        <v>75.2</v>
      </c>
    </row>
    <row r="399">
      <c r="A399" s="40" t="s">
        <v>4</v>
      </c>
      <c r="B399" s="39" t="s">
        <v>401</v>
      </c>
      <c r="C399" s="39">
        <v>2022.0</v>
      </c>
      <c r="D399" s="98" t="s">
        <v>5</v>
      </c>
      <c r="E399" s="98" t="s">
        <v>29</v>
      </c>
      <c r="F399" s="43">
        <v>76.5</v>
      </c>
    </row>
    <row r="400">
      <c r="A400" s="39" t="s">
        <v>5</v>
      </c>
      <c r="B400" s="39" t="s">
        <v>402</v>
      </c>
      <c r="C400" s="39">
        <v>2022.0</v>
      </c>
      <c r="D400" s="98" t="s">
        <v>5</v>
      </c>
      <c r="E400" s="98" t="s">
        <v>29</v>
      </c>
      <c r="F400" s="43">
        <v>76.2</v>
      </c>
    </row>
    <row r="401">
      <c r="A401" s="39" t="s">
        <v>6</v>
      </c>
      <c r="B401" s="39" t="s">
        <v>403</v>
      </c>
      <c r="C401" s="39">
        <v>2022.0</v>
      </c>
      <c r="D401" s="98" t="s">
        <v>5</v>
      </c>
      <c r="E401" s="98" t="s">
        <v>29</v>
      </c>
      <c r="F401" s="43">
        <v>76.8</v>
      </c>
    </row>
    <row r="402">
      <c r="A402" s="39" t="s">
        <v>7</v>
      </c>
      <c r="B402" s="39" t="s">
        <v>404</v>
      </c>
      <c r="C402" s="39">
        <v>2022.0</v>
      </c>
      <c r="D402" s="98" t="s">
        <v>5</v>
      </c>
      <c r="E402" s="98" t="s">
        <v>29</v>
      </c>
      <c r="F402" s="43">
        <v>74.1</v>
      </c>
    </row>
    <row r="403">
      <c r="A403" s="39" t="s">
        <v>8</v>
      </c>
      <c r="B403" s="39" t="s">
        <v>408</v>
      </c>
      <c r="C403" s="39">
        <v>2022.0</v>
      </c>
      <c r="D403" s="98" t="s">
        <v>5</v>
      </c>
      <c r="E403" s="98" t="s">
        <v>29</v>
      </c>
      <c r="F403" s="43">
        <v>76.8</v>
      </c>
    </row>
    <row r="404">
      <c r="A404" s="39" t="s">
        <v>9</v>
      </c>
      <c r="B404" s="39" t="s">
        <v>409</v>
      </c>
      <c r="C404" s="39">
        <v>2022.0</v>
      </c>
      <c r="D404" s="98" t="s">
        <v>5</v>
      </c>
      <c r="E404" s="98" t="s">
        <v>29</v>
      </c>
      <c r="F404" s="43">
        <v>75.8</v>
      </c>
    </row>
    <row r="405">
      <c r="A405" s="39" t="s">
        <v>10</v>
      </c>
      <c r="B405" s="39" t="s">
        <v>407</v>
      </c>
      <c r="C405" s="39">
        <v>2022.0</v>
      </c>
      <c r="D405" s="98" t="s">
        <v>5</v>
      </c>
      <c r="E405" s="98" t="s">
        <v>29</v>
      </c>
      <c r="F405" s="43">
        <v>72.6</v>
      </c>
    </row>
    <row r="406">
      <c r="A406" s="39" t="s">
        <v>11</v>
      </c>
      <c r="B406" s="39" t="s">
        <v>406</v>
      </c>
      <c r="C406" s="39">
        <v>2022.0</v>
      </c>
      <c r="D406" s="98" t="s">
        <v>5</v>
      </c>
      <c r="E406" s="98" t="s">
        <v>29</v>
      </c>
      <c r="F406" s="43">
        <v>76.3</v>
      </c>
    </row>
    <row r="407">
      <c r="A407" s="39" t="s">
        <v>12</v>
      </c>
      <c r="B407" s="39" t="s">
        <v>405</v>
      </c>
      <c r="C407" s="39">
        <v>2022.0</v>
      </c>
      <c r="D407" s="98" t="s">
        <v>5</v>
      </c>
      <c r="E407" s="98" t="s">
        <v>29</v>
      </c>
      <c r="F407" s="43">
        <v>76.5</v>
      </c>
    </row>
    <row r="408">
      <c r="A408" s="39">
        <v>10.0</v>
      </c>
      <c r="B408" s="39" t="s">
        <v>410</v>
      </c>
      <c r="C408" s="39">
        <v>2022.0</v>
      </c>
      <c r="D408" s="98" t="s">
        <v>5</v>
      </c>
      <c r="E408" s="98" t="s">
        <v>29</v>
      </c>
      <c r="F408" s="43">
        <v>75.2</v>
      </c>
    </row>
    <row r="409">
      <c r="A409" s="39">
        <v>11.0</v>
      </c>
      <c r="B409" s="39" t="s">
        <v>412</v>
      </c>
      <c r="C409" s="39">
        <v>2022.0</v>
      </c>
      <c r="D409" s="98" t="s">
        <v>5</v>
      </c>
      <c r="E409" s="98" t="s">
        <v>29</v>
      </c>
      <c r="F409" s="43">
        <v>74.5</v>
      </c>
    </row>
    <row r="410">
      <c r="A410" s="39">
        <v>12.0</v>
      </c>
      <c r="B410" s="39" t="s">
        <v>411</v>
      </c>
      <c r="C410" s="39">
        <v>2022.0</v>
      </c>
      <c r="D410" s="98" t="s">
        <v>5</v>
      </c>
      <c r="E410" s="98" t="s">
        <v>29</v>
      </c>
      <c r="F410" s="43">
        <v>72.7</v>
      </c>
    </row>
    <row r="411">
      <c r="A411" s="39">
        <v>13.0</v>
      </c>
      <c r="B411" s="39" t="s">
        <v>413</v>
      </c>
      <c r="C411" s="39">
        <v>2022.0</v>
      </c>
      <c r="D411" s="98" t="s">
        <v>5</v>
      </c>
      <c r="E411" s="98" t="s">
        <v>29</v>
      </c>
      <c r="F411" s="43">
        <v>73.5</v>
      </c>
    </row>
    <row r="412">
      <c r="A412" s="39">
        <v>14.0</v>
      </c>
      <c r="B412" s="39" t="s">
        <v>414</v>
      </c>
      <c r="C412" s="39">
        <v>2022.0</v>
      </c>
      <c r="D412" s="98" t="s">
        <v>5</v>
      </c>
      <c r="E412" s="98" t="s">
        <v>29</v>
      </c>
      <c r="F412" s="43">
        <v>75.7</v>
      </c>
    </row>
    <row r="413">
      <c r="A413" s="39">
        <v>15.0</v>
      </c>
      <c r="B413" s="39" t="s">
        <v>415</v>
      </c>
      <c r="C413" s="39">
        <v>2022.0</v>
      </c>
      <c r="D413" s="98" t="s">
        <v>5</v>
      </c>
      <c r="E413" s="98" t="s">
        <v>29</v>
      </c>
      <c r="F413" s="43">
        <v>74.7</v>
      </c>
    </row>
    <row r="414">
      <c r="A414" s="39">
        <v>16.0</v>
      </c>
      <c r="B414" s="39" t="s">
        <v>416</v>
      </c>
      <c r="C414" s="39">
        <v>2022.0</v>
      </c>
      <c r="D414" s="98" t="s">
        <v>5</v>
      </c>
      <c r="E414" s="98" t="s">
        <v>29</v>
      </c>
      <c r="F414" s="43">
        <v>73.7</v>
      </c>
    </row>
    <row r="415">
      <c r="A415" s="39">
        <v>17.0</v>
      </c>
      <c r="B415" s="39" t="s">
        <v>417</v>
      </c>
      <c r="C415" s="39">
        <v>2022.0</v>
      </c>
      <c r="D415" s="98" t="s">
        <v>5</v>
      </c>
      <c r="E415" s="98" t="s">
        <v>29</v>
      </c>
      <c r="F415" s="43">
        <v>73.9</v>
      </c>
    </row>
    <row r="416">
      <c r="A416" s="39">
        <v>18.0</v>
      </c>
      <c r="B416" s="39" t="s">
        <v>419</v>
      </c>
      <c r="C416" s="39">
        <v>2022.0</v>
      </c>
      <c r="D416" s="98" t="s">
        <v>5</v>
      </c>
      <c r="E416" s="98" t="s">
        <v>29</v>
      </c>
      <c r="F416" s="43">
        <v>75.3</v>
      </c>
    </row>
    <row r="417">
      <c r="A417" s="39">
        <v>19.0</v>
      </c>
      <c r="B417" s="39" t="s">
        <v>420</v>
      </c>
      <c r="C417" s="39">
        <v>2022.0</v>
      </c>
      <c r="D417" s="98" t="s">
        <v>5</v>
      </c>
      <c r="E417" s="98" t="s">
        <v>29</v>
      </c>
      <c r="F417" s="43">
        <v>77.4</v>
      </c>
    </row>
    <row r="418">
      <c r="A418" s="39">
        <v>20.0</v>
      </c>
      <c r="B418" s="39" t="s">
        <v>421</v>
      </c>
      <c r="C418" s="39">
        <v>2022.0</v>
      </c>
      <c r="D418" s="98" t="s">
        <v>5</v>
      </c>
      <c r="E418" s="98" t="s">
        <v>29</v>
      </c>
      <c r="F418" s="43">
        <v>72.9</v>
      </c>
    </row>
    <row r="419">
      <c r="A419" s="39">
        <v>21.0</v>
      </c>
      <c r="B419" s="39" t="s">
        <v>422</v>
      </c>
      <c r="C419" s="39">
        <v>2022.0</v>
      </c>
      <c r="D419" s="98" t="s">
        <v>5</v>
      </c>
      <c r="E419" s="98" t="s">
        <v>29</v>
      </c>
      <c r="F419" s="43">
        <v>73.5</v>
      </c>
    </row>
    <row r="420">
      <c r="A420" s="39">
        <v>22.0</v>
      </c>
      <c r="B420" s="39" t="s">
        <v>423</v>
      </c>
      <c r="C420" s="39">
        <v>2022.0</v>
      </c>
      <c r="D420" s="98" t="s">
        <v>5</v>
      </c>
      <c r="E420" s="98" t="s">
        <v>29</v>
      </c>
      <c r="F420" s="43">
        <v>75.9</v>
      </c>
    </row>
    <row r="421">
      <c r="A421" s="39">
        <v>23.0</v>
      </c>
      <c r="B421" s="39" t="s">
        <v>424</v>
      </c>
      <c r="C421" s="39">
        <v>2022.0</v>
      </c>
      <c r="D421" s="98" t="s">
        <v>5</v>
      </c>
      <c r="E421" s="98" t="s">
        <v>29</v>
      </c>
      <c r="F421" s="43">
        <v>75.6</v>
      </c>
    </row>
    <row r="422">
      <c r="A422" s="39">
        <v>24.0</v>
      </c>
      <c r="B422" s="39" t="s">
        <v>426</v>
      </c>
      <c r="C422" s="39">
        <v>2022.0</v>
      </c>
      <c r="D422" s="98" t="s">
        <v>5</v>
      </c>
      <c r="E422" s="98" t="s">
        <v>29</v>
      </c>
      <c r="F422" s="43">
        <v>74.9</v>
      </c>
    </row>
    <row r="423">
      <c r="A423" s="39">
        <v>25.0</v>
      </c>
      <c r="B423" s="39" t="s">
        <v>425</v>
      </c>
      <c r="C423" s="39">
        <v>2022.0</v>
      </c>
      <c r="D423" s="98" t="s">
        <v>5</v>
      </c>
      <c r="E423" s="98" t="s">
        <v>29</v>
      </c>
      <c r="F423" s="43">
        <v>75.8</v>
      </c>
    </row>
    <row r="424">
      <c r="A424" s="39">
        <v>26.0</v>
      </c>
      <c r="B424" s="39" t="s">
        <v>427</v>
      </c>
      <c r="C424" s="39">
        <v>2022.0</v>
      </c>
      <c r="D424" s="98" t="s">
        <v>5</v>
      </c>
      <c r="E424" s="98" t="s">
        <v>29</v>
      </c>
      <c r="F424" s="43">
        <v>76.4</v>
      </c>
    </row>
    <row r="425">
      <c r="A425" s="39">
        <v>27.0</v>
      </c>
      <c r="B425" s="39" t="s">
        <v>428</v>
      </c>
      <c r="C425" s="39">
        <v>2022.0</v>
      </c>
      <c r="D425" s="98" t="s">
        <v>5</v>
      </c>
      <c r="E425" s="98" t="s">
        <v>29</v>
      </c>
      <c r="F425" s="43">
        <v>73.4</v>
      </c>
    </row>
    <row r="426">
      <c r="A426" s="39">
        <v>28.0</v>
      </c>
      <c r="B426" s="39" t="s">
        <v>429</v>
      </c>
      <c r="C426" s="39">
        <v>2022.0</v>
      </c>
      <c r="D426" s="98" t="s">
        <v>5</v>
      </c>
      <c r="E426" s="98" t="s">
        <v>29</v>
      </c>
      <c r="F426" s="43">
        <v>75.5</v>
      </c>
    </row>
    <row r="427">
      <c r="A427" s="39">
        <v>29.0</v>
      </c>
      <c r="B427" s="39" t="s">
        <v>430</v>
      </c>
      <c r="C427" s="39">
        <v>2022.0</v>
      </c>
      <c r="D427" s="98" t="s">
        <v>5</v>
      </c>
      <c r="E427" s="98" t="s">
        <v>29</v>
      </c>
      <c r="F427" s="43">
        <v>73.8</v>
      </c>
    </row>
    <row r="428">
      <c r="A428" s="39">
        <v>30.0</v>
      </c>
      <c r="B428" s="39" t="s">
        <v>431</v>
      </c>
      <c r="C428" s="39">
        <v>2022.0</v>
      </c>
      <c r="D428" s="98" t="s">
        <v>5</v>
      </c>
      <c r="E428" s="98" t="s">
        <v>29</v>
      </c>
      <c r="F428" s="43">
        <v>73.3</v>
      </c>
    </row>
    <row r="429">
      <c r="A429" s="39">
        <v>31.0</v>
      </c>
      <c r="B429" s="39" t="s">
        <v>432</v>
      </c>
      <c r="C429" s="39">
        <v>2022.0</v>
      </c>
      <c r="D429" s="98" t="s">
        <v>5</v>
      </c>
      <c r="E429" s="98" t="s">
        <v>29</v>
      </c>
      <c r="F429" s="43">
        <v>74.6</v>
      </c>
    </row>
    <row r="430">
      <c r="A430" s="39">
        <v>32.0</v>
      </c>
      <c r="B430" s="39" t="s">
        <v>433</v>
      </c>
      <c r="C430" s="39">
        <v>2022.0</v>
      </c>
      <c r="D430" s="98" t="s">
        <v>5</v>
      </c>
      <c r="E430" s="98" t="s">
        <v>29</v>
      </c>
      <c r="F430" s="43">
        <v>74.0</v>
      </c>
    </row>
    <row r="431">
      <c r="A431" s="40" t="s">
        <v>3</v>
      </c>
      <c r="B431" s="39" t="s">
        <v>418</v>
      </c>
      <c r="C431" s="60">
        <v>2023.0</v>
      </c>
      <c r="D431" s="98" t="s">
        <v>5</v>
      </c>
      <c r="E431" s="98" t="s">
        <v>29</v>
      </c>
      <c r="F431" s="43">
        <v>75.3</v>
      </c>
    </row>
    <row r="432">
      <c r="A432" s="40" t="s">
        <v>4</v>
      </c>
      <c r="B432" s="39" t="s">
        <v>401</v>
      </c>
      <c r="C432" s="60">
        <v>2023.0</v>
      </c>
      <c r="D432" s="98" t="s">
        <v>5</v>
      </c>
      <c r="E432" s="98" t="s">
        <v>29</v>
      </c>
      <c r="F432" s="43">
        <v>76.7</v>
      </c>
    </row>
    <row r="433">
      <c r="A433" s="39" t="s">
        <v>5</v>
      </c>
      <c r="B433" s="39" t="s">
        <v>402</v>
      </c>
      <c r="C433" s="60">
        <v>2023.0</v>
      </c>
      <c r="D433" s="98" t="s">
        <v>5</v>
      </c>
      <c r="E433" s="98" t="s">
        <v>29</v>
      </c>
      <c r="F433" s="43">
        <v>76.4</v>
      </c>
    </row>
    <row r="434">
      <c r="A434" s="39" t="s">
        <v>6</v>
      </c>
      <c r="B434" s="39" t="s">
        <v>403</v>
      </c>
      <c r="C434" s="60">
        <v>2023.0</v>
      </c>
      <c r="D434" s="98" t="s">
        <v>5</v>
      </c>
      <c r="E434" s="98" t="s">
        <v>29</v>
      </c>
      <c r="F434" s="43">
        <v>77.0</v>
      </c>
    </row>
    <row r="435">
      <c r="A435" s="39" t="s">
        <v>7</v>
      </c>
      <c r="B435" s="39" t="s">
        <v>404</v>
      </c>
      <c r="C435" s="60">
        <v>2023.0</v>
      </c>
      <c r="D435" s="98" t="s">
        <v>5</v>
      </c>
      <c r="E435" s="98" t="s">
        <v>29</v>
      </c>
      <c r="F435" s="43">
        <v>74.3</v>
      </c>
    </row>
    <row r="436">
      <c r="A436" s="39" t="s">
        <v>8</v>
      </c>
      <c r="B436" s="39" t="s">
        <v>408</v>
      </c>
      <c r="C436" s="60">
        <v>2023.0</v>
      </c>
      <c r="D436" s="98" t="s">
        <v>5</v>
      </c>
      <c r="E436" s="98" t="s">
        <v>29</v>
      </c>
      <c r="F436" s="43">
        <v>76.9</v>
      </c>
    </row>
    <row r="437">
      <c r="A437" s="39" t="s">
        <v>9</v>
      </c>
      <c r="B437" s="39" t="s">
        <v>409</v>
      </c>
      <c r="C437" s="60">
        <v>2023.0</v>
      </c>
      <c r="D437" s="98" t="s">
        <v>5</v>
      </c>
      <c r="E437" s="98" t="s">
        <v>29</v>
      </c>
      <c r="F437" s="43">
        <v>76.0</v>
      </c>
    </row>
    <row r="438">
      <c r="A438" s="39" t="s">
        <v>10</v>
      </c>
      <c r="B438" s="39" t="s">
        <v>407</v>
      </c>
      <c r="C438" s="60">
        <v>2023.0</v>
      </c>
      <c r="D438" s="98" t="s">
        <v>5</v>
      </c>
      <c r="E438" s="98" t="s">
        <v>29</v>
      </c>
      <c r="F438" s="43">
        <v>72.8</v>
      </c>
    </row>
    <row r="439">
      <c r="A439" s="39" t="s">
        <v>11</v>
      </c>
      <c r="B439" s="39" t="s">
        <v>406</v>
      </c>
      <c r="C439" s="60">
        <v>2023.0</v>
      </c>
      <c r="D439" s="98" t="s">
        <v>5</v>
      </c>
      <c r="E439" s="98" t="s">
        <v>29</v>
      </c>
      <c r="F439" s="43">
        <v>76.4</v>
      </c>
    </row>
    <row r="440">
      <c r="A440" s="39" t="s">
        <v>12</v>
      </c>
      <c r="B440" s="39" t="s">
        <v>405</v>
      </c>
      <c r="C440" s="60">
        <v>2023.0</v>
      </c>
      <c r="D440" s="98" t="s">
        <v>5</v>
      </c>
      <c r="E440" s="98" t="s">
        <v>29</v>
      </c>
      <c r="F440" s="43">
        <v>76.6</v>
      </c>
    </row>
    <row r="441">
      <c r="A441" s="39">
        <v>10.0</v>
      </c>
      <c r="B441" s="39" t="s">
        <v>410</v>
      </c>
      <c r="C441" s="60">
        <v>2023.0</v>
      </c>
      <c r="D441" s="98" t="s">
        <v>5</v>
      </c>
      <c r="E441" s="98" t="s">
        <v>29</v>
      </c>
      <c r="F441" s="43">
        <v>75.3</v>
      </c>
    </row>
    <row r="442">
      <c r="A442" s="39">
        <v>11.0</v>
      </c>
      <c r="B442" s="39" t="s">
        <v>412</v>
      </c>
      <c r="C442" s="60">
        <v>2023.0</v>
      </c>
      <c r="D442" s="98" t="s">
        <v>5</v>
      </c>
      <c r="E442" s="98" t="s">
        <v>29</v>
      </c>
      <c r="F442" s="43">
        <v>74.7</v>
      </c>
    </row>
    <row r="443">
      <c r="A443" s="39">
        <v>12.0</v>
      </c>
      <c r="B443" s="39" t="s">
        <v>411</v>
      </c>
      <c r="C443" s="60">
        <v>2023.0</v>
      </c>
      <c r="D443" s="98" t="s">
        <v>5</v>
      </c>
      <c r="E443" s="98" t="s">
        <v>29</v>
      </c>
      <c r="F443" s="43">
        <v>72.9</v>
      </c>
    </row>
    <row r="444">
      <c r="A444" s="39">
        <v>13.0</v>
      </c>
      <c r="B444" s="39" t="s">
        <v>413</v>
      </c>
      <c r="C444" s="60">
        <v>2023.0</v>
      </c>
      <c r="D444" s="98" t="s">
        <v>5</v>
      </c>
      <c r="E444" s="98" t="s">
        <v>29</v>
      </c>
      <c r="F444" s="43">
        <v>73.7</v>
      </c>
    </row>
    <row r="445">
      <c r="A445" s="39">
        <v>14.0</v>
      </c>
      <c r="B445" s="39" t="s">
        <v>414</v>
      </c>
      <c r="C445" s="60">
        <v>2023.0</v>
      </c>
      <c r="D445" s="98" t="s">
        <v>5</v>
      </c>
      <c r="E445" s="98" t="s">
        <v>29</v>
      </c>
      <c r="F445" s="43">
        <v>75.8</v>
      </c>
    </row>
    <row r="446">
      <c r="A446" s="39">
        <v>15.0</v>
      </c>
      <c r="B446" s="39" t="s">
        <v>415</v>
      </c>
      <c r="C446" s="60">
        <v>2023.0</v>
      </c>
      <c r="D446" s="98" t="s">
        <v>5</v>
      </c>
      <c r="E446" s="98" t="s">
        <v>29</v>
      </c>
      <c r="F446" s="43">
        <v>74.9</v>
      </c>
    </row>
    <row r="447">
      <c r="A447" s="39">
        <v>16.0</v>
      </c>
      <c r="B447" s="39" t="s">
        <v>416</v>
      </c>
      <c r="C447" s="60">
        <v>2023.0</v>
      </c>
      <c r="D447" s="98" t="s">
        <v>5</v>
      </c>
      <c r="E447" s="98" t="s">
        <v>29</v>
      </c>
      <c r="F447" s="43">
        <v>73.9</v>
      </c>
    </row>
    <row r="448">
      <c r="A448" s="39">
        <v>17.0</v>
      </c>
      <c r="B448" s="39" t="s">
        <v>417</v>
      </c>
      <c r="C448" s="60">
        <v>2023.0</v>
      </c>
      <c r="D448" s="98" t="s">
        <v>5</v>
      </c>
      <c r="E448" s="98" t="s">
        <v>29</v>
      </c>
      <c r="F448" s="43">
        <v>74.1</v>
      </c>
    </row>
    <row r="449">
      <c r="A449" s="39">
        <v>18.0</v>
      </c>
      <c r="B449" s="39" t="s">
        <v>419</v>
      </c>
      <c r="C449" s="60">
        <v>2023.0</v>
      </c>
      <c r="D449" s="98" t="s">
        <v>5</v>
      </c>
      <c r="E449" s="98" t="s">
        <v>29</v>
      </c>
      <c r="F449" s="43">
        <v>75.4</v>
      </c>
    </row>
    <row r="450">
      <c r="A450" s="39">
        <v>19.0</v>
      </c>
      <c r="B450" s="39" t="s">
        <v>420</v>
      </c>
      <c r="C450" s="60">
        <v>2023.0</v>
      </c>
      <c r="D450" s="98" t="s">
        <v>5</v>
      </c>
      <c r="E450" s="98" t="s">
        <v>29</v>
      </c>
      <c r="F450" s="43">
        <v>77.6</v>
      </c>
    </row>
    <row r="451">
      <c r="A451" s="39">
        <v>20.0</v>
      </c>
      <c r="B451" s="39" t="s">
        <v>421</v>
      </c>
      <c r="C451" s="60">
        <v>2023.0</v>
      </c>
      <c r="D451" s="98" t="s">
        <v>5</v>
      </c>
      <c r="E451" s="98" t="s">
        <v>29</v>
      </c>
      <c r="F451" s="43">
        <v>73.1</v>
      </c>
    </row>
    <row r="452">
      <c r="A452" s="39">
        <v>21.0</v>
      </c>
      <c r="B452" s="39" t="s">
        <v>422</v>
      </c>
      <c r="C452" s="60">
        <v>2023.0</v>
      </c>
      <c r="D452" s="98" t="s">
        <v>5</v>
      </c>
      <c r="E452" s="98" t="s">
        <v>29</v>
      </c>
      <c r="F452" s="43">
        <v>73.7</v>
      </c>
    </row>
    <row r="453">
      <c r="A453" s="39">
        <v>22.0</v>
      </c>
      <c r="B453" s="39" t="s">
        <v>423</v>
      </c>
      <c r="C453" s="60">
        <v>2023.0</v>
      </c>
      <c r="D453" s="98" t="s">
        <v>5</v>
      </c>
      <c r="E453" s="98" t="s">
        <v>29</v>
      </c>
      <c r="F453" s="43">
        <v>76.1</v>
      </c>
    </row>
    <row r="454">
      <c r="A454" s="39">
        <v>23.0</v>
      </c>
      <c r="B454" s="39" t="s">
        <v>424</v>
      </c>
      <c r="C454" s="60">
        <v>2023.0</v>
      </c>
      <c r="D454" s="98" t="s">
        <v>5</v>
      </c>
      <c r="E454" s="98" t="s">
        <v>29</v>
      </c>
      <c r="F454" s="43">
        <v>75.8</v>
      </c>
    </row>
    <row r="455">
      <c r="A455" s="39">
        <v>24.0</v>
      </c>
      <c r="B455" s="39" t="s">
        <v>426</v>
      </c>
      <c r="C455" s="60">
        <v>2023.0</v>
      </c>
      <c r="D455" s="98" t="s">
        <v>5</v>
      </c>
      <c r="E455" s="98" t="s">
        <v>29</v>
      </c>
      <c r="F455" s="43">
        <v>75.1</v>
      </c>
    </row>
    <row r="456">
      <c r="A456" s="39">
        <v>25.0</v>
      </c>
      <c r="B456" s="39" t="s">
        <v>425</v>
      </c>
      <c r="C456" s="60">
        <v>2023.0</v>
      </c>
      <c r="D456" s="98" t="s">
        <v>5</v>
      </c>
      <c r="E456" s="98" t="s">
        <v>29</v>
      </c>
      <c r="F456" s="43">
        <v>75.9</v>
      </c>
    </row>
    <row r="457">
      <c r="A457" s="39">
        <v>26.0</v>
      </c>
      <c r="B457" s="39" t="s">
        <v>427</v>
      </c>
      <c r="C457" s="60">
        <v>2023.0</v>
      </c>
      <c r="D457" s="98" t="s">
        <v>5</v>
      </c>
      <c r="E457" s="98" t="s">
        <v>29</v>
      </c>
      <c r="F457" s="43">
        <v>76.6</v>
      </c>
    </row>
    <row r="458">
      <c r="A458" s="39">
        <v>27.0</v>
      </c>
      <c r="B458" s="39" t="s">
        <v>428</v>
      </c>
      <c r="C458" s="60">
        <v>2023.0</v>
      </c>
      <c r="D458" s="98" t="s">
        <v>5</v>
      </c>
      <c r="E458" s="98" t="s">
        <v>29</v>
      </c>
      <c r="F458" s="43">
        <v>73.6</v>
      </c>
    </row>
    <row r="459">
      <c r="A459" s="39">
        <v>28.0</v>
      </c>
      <c r="B459" s="39" t="s">
        <v>429</v>
      </c>
      <c r="C459" s="60">
        <v>2023.0</v>
      </c>
      <c r="D459" s="98" t="s">
        <v>5</v>
      </c>
      <c r="E459" s="98" t="s">
        <v>29</v>
      </c>
      <c r="F459" s="43">
        <v>75.7</v>
      </c>
    </row>
    <row r="460">
      <c r="A460" s="39">
        <v>29.0</v>
      </c>
      <c r="B460" s="39" t="s">
        <v>430</v>
      </c>
      <c r="C460" s="60">
        <v>2023.0</v>
      </c>
      <c r="D460" s="98" t="s">
        <v>5</v>
      </c>
      <c r="E460" s="98" t="s">
        <v>29</v>
      </c>
      <c r="F460" s="43">
        <v>74.0</v>
      </c>
    </row>
    <row r="461">
      <c r="A461" s="39">
        <v>30.0</v>
      </c>
      <c r="B461" s="39" t="s">
        <v>431</v>
      </c>
      <c r="C461" s="60">
        <v>2023.0</v>
      </c>
      <c r="D461" s="98" t="s">
        <v>5</v>
      </c>
      <c r="E461" s="98" t="s">
        <v>29</v>
      </c>
      <c r="F461" s="43">
        <v>73.5</v>
      </c>
    </row>
    <row r="462">
      <c r="A462" s="39">
        <v>31.0</v>
      </c>
      <c r="B462" s="39" t="s">
        <v>432</v>
      </c>
      <c r="C462" s="60">
        <v>2023.0</v>
      </c>
      <c r="D462" s="98" t="s">
        <v>5</v>
      </c>
      <c r="E462" s="98" t="s">
        <v>29</v>
      </c>
      <c r="F462" s="43">
        <v>74.8</v>
      </c>
    </row>
    <row r="463">
      <c r="A463" s="39">
        <v>32.0</v>
      </c>
      <c r="B463" s="39" t="s">
        <v>433</v>
      </c>
      <c r="C463" s="60">
        <v>2023.0</v>
      </c>
      <c r="D463" s="98" t="s">
        <v>5</v>
      </c>
      <c r="E463" s="98" t="s">
        <v>29</v>
      </c>
      <c r="F463" s="43">
        <v>74.2</v>
      </c>
    </row>
    <row r="464">
      <c r="A464" s="40" t="s">
        <v>3</v>
      </c>
      <c r="B464" s="39" t="s">
        <v>418</v>
      </c>
      <c r="C464" s="60">
        <v>2024.0</v>
      </c>
      <c r="D464" s="98" t="s">
        <v>5</v>
      </c>
      <c r="E464" s="98" t="s">
        <v>29</v>
      </c>
      <c r="F464" s="43">
        <v>75.5</v>
      </c>
    </row>
    <row r="465">
      <c r="A465" s="40" t="s">
        <v>4</v>
      </c>
      <c r="B465" s="39" t="s">
        <v>401</v>
      </c>
      <c r="C465" s="60">
        <v>2024.0</v>
      </c>
      <c r="D465" s="98" t="s">
        <v>5</v>
      </c>
      <c r="E465" s="98" t="s">
        <v>29</v>
      </c>
      <c r="F465" s="43">
        <v>76.8</v>
      </c>
    </row>
    <row r="466">
      <c r="A466" s="39" t="s">
        <v>5</v>
      </c>
      <c r="B466" s="39" t="s">
        <v>402</v>
      </c>
      <c r="C466" s="60">
        <v>2024.0</v>
      </c>
      <c r="D466" s="98" t="s">
        <v>5</v>
      </c>
      <c r="E466" s="98" t="s">
        <v>29</v>
      </c>
      <c r="F466" s="43">
        <v>76.6</v>
      </c>
    </row>
    <row r="467">
      <c r="A467" s="39" t="s">
        <v>6</v>
      </c>
      <c r="B467" s="39" t="s">
        <v>403</v>
      </c>
      <c r="C467" s="60">
        <v>2024.0</v>
      </c>
      <c r="D467" s="98" t="s">
        <v>5</v>
      </c>
      <c r="E467" s="98" t="s">
        <v>29</v>
      </c>
      <c r="F467" s="43">
        <v>77.2</v>
      </c>
    </row>
    <row r="468">
      <c r="A468" s="39" t="s">
        <v>7</v>
      </c>
      <c r="B468" s="39" t="s">
        <v>404</v>
      </c>
      <c r="C468" s="60">
        <v>2024.0</v>
      </c>
      <c r="D468" s="98" t="s">
        <v>5</v>
      </c>
      <c r="E468" s="98" t="s">
        <v>29</v>
      </c>
      <c r="F468" s="43">
        <v>74.5</v>
      </c>
    </row>
    <row r="469">
      <c r="A469" s="39" t="s">
        <v>8</v>
      </c>
      <c r="B469" s="39" t="s">
        <v>408</v>
      </c>
      <c r="C469" s="60">
        <v>2024.0</v>
      </c>
      <c r="D469" s="98" t="s">
        <v>5</v>
      </c>
      <c r="E469" s="98" t="s">
        <v>29</v>
      </c>
      <c r="F469" s="43">
        <v>77.1</v>
      </c>
    </row>
    <row r="470">
      <c r="A470" s="39" t="s">
        <v>9</v>
      </c>
      <c r="B470" s="39" t="s">
        <v>409</v>
      </c>
      <c r="C470" s="60">
        <v>2024.0</v>
      </c>
      <c r="D470" s="98" t="s">
        <v>5</v>
      </c>
      <c r="E470" s="98" t="s">
        <v>29</v>
      </c>
      <c r="F470" s="43">
        <v>76.2</v>
      </c>
    </row>
    <row r="471">
      <c r="A471" s="39" t="s">
        <v>10</v>
      </c>
      <c r="B471" s="39" t="s">
        <v>407</v>
      </c>
      <c r="C471" s="60">
        <v>2024.0</v>
      </c>
      <c r="D471" s="98" t="s">
        <v>5</v>
      </c>
      <c r="E471" s="98" t="s">
        <v>29</v>
      </c>
      <c r="F471" s="43">
        <v>73.0</v>
      </c>
    </row>
    <row r="472">
      <c r="A472" s="39" t="s">
        <v>11</v>
      </c>
      <c r="B472" s="39" t="s">
        <v>406</v>
      </c>
      <c r="C472" s="60">
        <v>2024.0</v>
      </c>
      <c r="D472" s="98" t="s">
        <v>5</v>
      </c>
      <c r="E472" s="98" t="s">
        <v>29</v>
      </c>
      <c r="F472" s="43">
        <v>76.6</v>
      </c>
    </row>
    <row r="473">
      <c r="A473" s="39" t="s">
        <v>12</v>
      </c>
      <c r="B473" s="39" t="s">
        <v>405</v>
      </c>
      <c r="C473" s="60">
        <v>2024.0</v>
      </c>
      <c r="D473" s="98" t="s">
        <v>5</v>
      </c>
      <c r="E473" s="98" t="s">
        <v>29</v>
      </c>
      <c r="F473" s="43">
        <v>76.8</v>
      </c>
    </row>
    <row r="474">
      <c r="A474" s="39">
        <v>10.0</v>
      </c>
      <c r="B474" s="39" t="s">
        <v>410</v>
      </c>
      <c r="C474" s="60">
        <v>2024.0</v>
      </c>
      <c r="D474" s="98" t="s">
        <v>5</v>
      </c>
      <c r="E474" s="98" t="s">
        <v>29</v>
      </c>
      <c r="F474" s="43">
        <v>75.5</v>
      </c>
    </row>
    <row r="475">
      <c r="A475" s="39">
        <v>11.0</v>
      </c>
      <c r="B475" s="39" t="s">
        <v>412</v>
      </c>
      <c r="C475" s="60">
        <v>2024.0</v>
      </c>
      <c r="D475" s="98" t="s">
        <v>5</v>
      </c>
      <c r="E475" s="98" t="s">
        <v>29</v>
      </c>
      <c r="F475" s="43">
        <v>74.9</v>
      </c>
    </row>
    <row r="476">
      <c r="A476" s="39">
        <v>12.0</v>
      </c>
      <c r="B476" s="39" t="s">
        <v>411</v>
      </c>
      <c r="C476" s="60">
        <v>2024.0</v>
      </c>
      <c r="D476" s="98" t="s">
        <v>5</v>
      </c>
      <c r="E476" s="98" t="s">
        <v>29</v>
      </c>
      <c r="F476" s="43">
        <v>73.1</v>
      </c>
    </row>
    <row r="477">
      <c r="A477" s="39">
        <v>13.0</v>
      </c>
      <c r="B477" s="39" t="s">
        <v>413</v>
      </c>
      <c r="C477" s="60">
        <v>2024.0</v>
      </c>
      <c r="D477" s="98" t="s">
        <v>5</v>
      </c>
      <c r="E477" s="98" t="s">
        <v>29</v>
      </c>
      <c r="F477" s="43">
        <v>73.9</v>
      </c>
    </row>
    <row r="478">
      <c r="A478" s="39">
        <v>14.0</v>
      </c>
      <c r="B478" s="39" t="s">
        <v>414</v>
      </c>
      <c r="C478" s="60">
        <v>2024.0</v>
      </c>
      <c r="D478" s="98" t="s">
        <v>5</v>
      </c>
      <c r="E478" s="98" t="s">
        <v>29</v>
      </c>
      <c r="F478" s="43">
        <v>76.0</v>
      </c>
    </row>
    <row r="479">
      <c r="A479" s="39">
        <v>15.0</v>
      </c>
      <c r="B479" s="39" t="s">
        <v>415</v>
      </c>
      <c r="C479" s="60">
        <v>2024.0</v>
      </c>
      <c r="D479" s="98" t="s">
        <v>5</v>
      </c>
      <c r="E479" s="98" t="s">
        <v>29</v>
      </c>
      <c r="F479" s="43">
        <v>75.1</v>
      </c>
    </row>
    <row r="480">
      <c r="A480" s="39">
        <v>16.0</v>
      </c>
      <c r="B480" s="39" t="s">
        <v>416</v>
      </c>
      <c r="C480" s="60">
        <v>2024.0</v>
      </c>
      <c r="D480" s="98" t="s">
        <v>5</v>
      </c>
      <c r="E480" s="98" t="s">
        <v>29</v>
      </c>
      <c r="F480" s="43">
        <v>74.1</v>
      </c>
    </row>
    <row r="481">
      <c r="A481" s="39">
        <v>17.0</v>
      </c>
      <c r="B481" s="39" t="s">
        <v>417</v>
      </c>
      <c r="C481" s="60">
        <v>2024.0</v>
      </c>
      <c r="D481" s="98" t="s">
        <v>5</v>
      </c>
      <c r="E481" s="98" t="s">
        <v>29</v>
      </c>
      <c r="F481" s="43">
        <v>74.3</v>
      </c>
    </row>
    <row r="482">
      <c r="A482" s="39">
        <v>18.0</v>
      </c>
      <c r="B482" s="39" t="s">
        <v>419</v>
      </c>
      <c r="C482" s="60">
        <v>2024.0</v>
      </c>
      <c r="D482" s="98" t="s">
        <v>5</v>
      </c>
      <c r="E482" s="98" t="s">
        <v>29</v>
      </c>
      <c r="F482" s="43">
        <v>75.6</v>
      </c>
    </row>
    <row r="483">
      <c r="A483" s="39">
        <v>19.0</v>
      </c>
      <c r="B483" s="39" t="s">
        <v>420</v>
      </c>
      <c r="C483" s="60">
        <v>2024.0</v>
      </c>
      <c r="D483" s="98" t="s">
        <v>5</v>
      </c>
      <c r="E483" s="98" t="s">
        <v>29</v>
      </c>
      <c r="F483" s="43">
        <v>77.7</v>
      </c>
    </row>
    <row r="484">
      <c r="A484" s="39">
        <v>20.0</v>
      </c>
      <c r="B484" s="39" t="s">
        <v>421</v>
      </c>
      <c r="C484" s="60">
        <v>2024.0</v>
      </c>
      <c r="D484" s="98" t="s">
        <v>5</v>
      </c>
      <c r="E484" s="98" t="s">
        <v>29</v>
      </c>
      <c r="F484" s="43">
        <v>73.3</v>
      </c>
    </row>
    <row r="485">
      <c r="A485" s="39">
        <v>21.0</v>
      </c>
      <c r="B485" s="39" t="s">
        <v>422</v>
      </c>
      <c r="C485" s="60">
        <v>2024.0</v>
      </c>
      <c r="D485" s="98" t="s">
        <v>5</v>
      </c>
      <c r="E485" s="98" t="s">
        <v>29</v>
      </c>
      <c r="F485" s="43">
        <v>73.9</v>
      </c>
    </row>
    <row r="486">
      <c r="A486" s="39">
        <v>22.0</v>
      </c>
      <c r="B486" s="39" t="s">
        <v>423</v>
      </c>
      <c r="C486" s="60">
        <v>2024.0</v>
      </c>
      <c r="D486" s="98" t="s">
        <v>5</v>
      </c>
      <c r="E486" s="98" t="s">
        <v>29</v>
      </c>
      <c r="F486" s="43">
        <v>76.3</v>
      </c>
    </row>
    <row r="487">
      <c r="A487" s="39">
        <v>23.0</v>
      </c>
      <c r="B487" s="39" t="s">
        <v>424</v>
      </c>
      <c r="C487" s="60">
        <v>2024.0</v>
      </c>
      <c r="D487" s="98" t="s">
        <v>5</v>
      </c>
      <c r="E487" s="98" t="s">
        <v>29</v>
      </c>
      <c r="F487" s="43">
        <v>76.0</v>
      </c>
    </row>
    <row r="488">
      <c r="A488" s="39">
        <v>24.0</v>
      </c>
      <c r="B488" s="39" t="s">
        <v>426</v>
      </c>
      <c r="C488" s="60">
        <v>2024.0</v>
      </c>
      <c r="D488" s="98" t="s">
        <v>5</v>
      </c>
      <c r="E488" s="98" t="s">
        <v>29</v>
      </c>
      <c r="F488" s="43">
        <v>75.3</v>
      </c>
    </row>
    <row r="489">
      <c r="A489" s="39">
        <v>25.0</v>
      </c>
      <c r="B489" s="39" t="s">
        <v>425</v>
      </c>
      <c r="C489" s="60">
        <v>2024.0</v>
      </c>
      <c r="D489" s="98" t="s">
        <v>5</v>
      </c>
      <c r="E489" s="98" t="s">
        <v>29</v>
      </c>
      <c r="F489" s="43">
        <v>76.1</v>
      </c>
    </row>
    <row r="490">
      <c r="A490" s="39">
        <v>26.0</v>
      </c>
      <c r="B490" s="39" t="s">
        <v>427</v>
      </c>
      <c r="C490" s="60">
        <v>2024.0</v>
      </c>
      <c r="D490" s="98" t="s">
        <v>5</v>
      </c>
      <c r="E490" s="98" t="s">
        <v>29</v>
      </c>
      <c r="F490" s="43">
        <v>76.8</v>
      </c>
    </row>
    <row r="491">
      <c r="A491" s="39">
        <v>27.0</v>
      </c>
      <c r="B491" s="39" t="s">
        <v>428</v>
      </c>
      <c r="C491" s="60">
        <v>2024.0</v>
      </c>
      <c r="D491" s="98" t="s">
        <v>5</v>
      </c>
      <c r="E491" s="98" t="s">
        <v>29</v>
      </c>
      <c r="F491" s="43">
        <v>73.8</v>
      </c>
    </row>
    <row r="492">
      <c r="A492" s="39">
        <v>28.0</v>
      </c>
      <c r="B492" s="39" t="s">
        <v>429</v>
      </c>
      <c r="C492" s="60">
        <v>2024.0</v>
      </c>
      <c r="D492" s="98" t="s">
        <v>5</v>
      </c>
      <c r="E492" s="98" t="s">
        <v>29</v>
      </c>
      <c r="F492" s="43">
        <v>75.9</v>
      </c>
    </row>
    <row r="493">
      <c r="A493" s="39">
        <v>29.0</v>
      </c>
      <c r="B493" s="39" t="s">
        <v>430</v>
      </c>
      <c r="C493" s="60">
        <v>2024.0</v>
      </c>
      <c r="D493" s="98" t="s">
        <v>5</v>
      </c>
      <c r="E493" s="98" t="s">
        <v>29</v>
      </c>
      <c r="F493" s="43">
        <v>74.2</v>
      </c>
    </row>
    <row r="494">
      <c r="A494" s="39">
        <v>30.0</v>
      </c>
      <c r="B494" s="39" t="s">
        <v>431</v>
      </c>
      <c r="C494" s="60">
        <v>2024.0</v>
      </c>
      <c r="D494" s="98" t="s">
        <v>5</v>
      </c>
      <c r="E494" s="98" t="s">
        <v>29</v>
      </c>
      <c r="F494" s="43">
        <v>73.7</v>
      </c>
    </row>
    <row r="495">
      <c r="A495" s="39">
        <v>31.0</v>
      </c>
      <c r="B495" s="39" t="s">
        <v>432</v>
      </c>
      <c r="C495" s="60">
        <v>2024.0</v>
      </c>
      <c r="D495" s="98" t="s">
        <v>5</v>
      </c>
      <c r="E495" s="98" t="s">
        <v>29</v>
      </c>
      <c r="F495" s="43">
        <v>75.0</v>
      </c>
    </row>
    <row r="496">
      <c r="A496" s="39">
        <v>32.0</v>
      </c>
      <c r="B496" s="39" t="s">
        <v>433</v>
      </c>
      <c r="C496" s="60">
        <v>2024.0</v>
      </c>
      <c r="D496" s="98" t="s">
        <v>5</v>
      </c>
      <c r="E496" s="98" t="s">
        <v>29</v>
      </c>
      <c r="F496" s="43">
        <v>74.4</v>
      </c>
    </row>
    <row r="497">
      <c r="D497" s="34"/>
      <c r="E497" s="34"/>
    </row>
    <row r="498">
      <c r="D498" s="34"/>
      <c r="E498" s="34"/>
    </row>
    <row r="499">
      <c r="D499" s="34"/>
      <c r="E499" s="34"/>
    </row>
    <row r="500">
      <c r="D500" s="34"/>
      <c r="E500" s="34"/>
    </row>
    <row r="501">
      <c r="D501" s="34"/>
      <c r="E501" s="34"/>
    </row>
    <row r="502">
      <c r="D502" s="34"/>
      <c r="E502" s="34"/>
    </row>
    <row r="503">
      <c r="D503" s="34"/>
      <c r="E503" s="34"/>
    </row>
    <row r="504">
      <c r="D504" s="34"/>
      <c r="E504" s="34"/>
    </row>
    <row r="505">
      <c r="D505" s="34"/>
      <c r="E505" s="34"/>
    </row>
    <row r="506">
      <c r="D506" s="34"/>
      <c r="E506" s="34"/>
    </row>
    <row r="507">
      <c r="D507" s="34"/>
      <c r="E507" s="34"/>
    </row>
    <row r="508">
      <c r="D508" s="34"/>
      <c r="E508" s="34"/>
    </row>
    <row r="509">
      <c r="D509" s="34"/>
      <c r="E509" s="34"/>
    </row>
    <row r="510">
      <c r="D510" s="34"/>
      <c r="E510" s="34"/>
    </row>
    <row r="511">
      <c r="D511" s="34"/>
      <c r="E511" s="34"/>
    </row>
    <row r="512">
      <c r="D512" s="34"/>
      <c r="E512" s="34"/>
    </row>
    <row r="513">
      <c r="D513" s="34"/>
      <c r="E513" s="34"/>
    </row>
    <row r="514">
      <c r="D514" s="34"/>
      <c r="E514" s="34"/>
    </row>
    <row r="515">
      <c r="D515" s="34"/>
      <c r="E515" s="34"/>
    </row>
    <row r="516">
      <c r="D516" s="34"/>
      <c r="E516" s="34"/>
    </row>
    <row r="517">
      <c r="D517" s="34"/>
      <c r="E517" s="34"/>
    </row>
    <row r="518">
      <c r="D518" s="34"/>
      <c r="E518" s="34"/>
    </row>
    <row r="519">
      <c r="D519" s="34"/>
      <c r="E519" s="34"/>
    </row>
    <row r="520">
      <c r="D520" s="34"/>
      <c r="E520" s="34"/>
    </row>
    <row r="521">
      <c r="D521" s="34"/>
      <c r="E521" s="34"/>
    </row>
    <row r="522">
      <c r="D522" s="34"/>
      <c r="E522" s="34"/>
    </row>
    <row r="523">
      <c r="D523" s="34"/>
      <c r="E523" s="34"/>
    </row>
    <row r="524">
      <c r="D524" s="34"/>
      <c r="E524" s="34"/>
    </row>
    <row r="525">
      <c r="D525" s="34"/>
      <c r="E525" s="34"/>
    </row>
    <row r="526">
      <c r="D526" s="34"/>
      <c r="E526" s="34"/>
    </row>
    <row r="527">
      <c r="D527" s="34"/>
      <c r="E527" s="34"/>
    </row>
    <row r="528">
      <c r="D528" s="34"/>
      <c r="E528" s="34"/>
    </row>
    <row r="529">
      <c r="D529" s="34"/>
      <c r="E529" s="34"/>
    </row>
    <row r="530">
      <c r="D530" s="34"/>
      <c r="E530" s="34"/>
    </row>
    <row r="531">
      <c r="D531" s="34"/>
      <c r="E531" s="34"/>
    </row>
    <row r="532">
      <c r="D532" s="34"/>
      <c r="E532" s="34"/>
    </row>
    <row r="533">
      <c r="D533" s="34"/>
      <c r="E533" s="34"/>
    </row>
    <row r="534">
      <c r="D534" s="34"/>
      <c r="E534" s="34"/>
    </row>
    <row r="535">
      <c r="D535" s="34"/>
      <c r="E535" s="34"/>
    </row>
    <row r="536">
      <c r="D536" s="34"/>
      <c r="E536" s="34"/>
    </row>
    <row r="537">
      <c r="D537" s="34"/>
      <c r="E537" s="34"/>
    </row>
    <row r="538">
      <c r="D538" s="34"/>
      <c r="E538" s="34"/>
    </row>
    <row r="539">
      <c r="D539" s="34"/>
      <c r="E539" s="34"/>
    </row>
    <row r="540">
      <c r="D540" s="34"/>
      <c r="E540" s="34"/>
    </row>
    <row r="541">
      <c r="D541" s="34"/>
      <c r="E541" s="34"/>
    </row>
    <row r="542">
      <c r="D542" s="34"/>
      <c r="E542" s="34"/>
    </row>
    <row r="543">
      <c r="D543" s="34"/>
      <c r="E543" s="34"/>
    </row>
    <row r="544">
      <c r="D544" s="34"/>
      <c r="E544" s="34"/>
    </row>
    <row r="545">
      <c r="D545" s="34"/>
      <c r="E545" s="34"/>
    </row>
    <row r="546">
      <c r="D546" s="34"/>
      <c r="E546" s="34"/>
    </row>
    <row r="547">
      <c r="D547" s="34"/>
      <c r="E547" s="34"/>
    </row>
    <row r="548">
      <c r="D548" s="34"/>
      <c r="E548" s="34"/>
    </row>
    <row r="549">
      <c r="D549" s="34"/>
      <c r="E549" s="34"/>
    </row>
    <row r="550">
      <c r="D550" s="34"/>
      <c r="E550" s="34"/>
    </row>
    <row r="551">
      <c r="D551" s="34"/>
      <c r="E551" s="34"/>
    </row>
    <row r="552">
      <c r="D552" s="34"/>
      <c r="E552" s="34"/>
    </row>
    <row r="553">
      <c r="D553" s="34"/>
      <c r="E553" s="34"/>
    </row>
    <row r="554">
      <c r="D554" s="34"/>
      <c r="E554" s="34"/>
    </row>
    <row r="555">
      <c r="D555" s="34"/>
      <c r="E555" s="34"/>
    </row>
    <row r="556">
      <c r="D556" s="34"/>
      <c r="E556" s="34"/>
    </row>
    <row r="557">
      <c r="D557" s="34"/>
      <c r="E557" s="34"/>
    </row>
    <row r="558">
      <c r="D558" s="34"/>
      <c r="E558" s="34"/>
    </row>
    <row r="559">
      <c r="D559" s="34"/>
      <c r="E559" s="34"/>
    </row>
    <row r="560">
      <c r="D560" s="34"/>
      <c r="E560" s="34"/>
    </row>
    <row r="561">
      <c r="D561" s="34"/>
      <c r="E561" s="34"/>
    </row>
    <row r="562">
      <c r="D562" s="34"/>
      <c r="E562" s="34"/>
    </row>
    <row r="563">
      <c r="D563" s="34"/>
      <c r="E563" s="34"/>
    </row>
    <row r="564">
      <c r="D564" s="34"/>
      <c r="E564" s="34"/>
    </row>
    <row r="565">
      <c r="D565" s="34"/>
      <c r="E565" s="34"/>
    </row>
    <row r="566">
      <c r="D566" s="34"/>
      <c r="E566" s="34"/>
    </row>
    <row r="567">
      <c r="D567" s="34"/>
      <c r="E567" s="34"/>
    </row>
    <row r="568">
      <c r="D568" s="34"/>
      <c r="E568" s="34"/>
    </row>
    <row r="569">
      <c r="D569" s="34"/>
      <c r="E569" s="34"/>
    </row>
    <row r="570">
      <c r="D570" s="34"/>
      <c r="E570" s="34"/>
    </row>
    <row r="571">
      <c r="D571" s="34"/>
      <c r="E571" s="34"/>
    </row>
    <row r="572">
      <c r="D572" s="34"/>
      <c r="E572" s="34"/>
    </row>
    <row r="573">
      <c r="D573" s="34"/>
      <c r="E573" s="34"/>
    </row>
    <row r="574">
      <c r="D574" s="34"/>
      <c r="E574" s="34"/>
    </row>
    <row r="575">
      <c r="D575" s="34"/>
      <c r="E575" s="34"/>
    </row>
    <row r="576">
      <c r="D576" s="34"/>
      <c r="E576" s="34"/>
    </row>
    <row r="577">
      <c r="D577" s="34"/>
      <c r="E577" s="34"/>
    </row>
    <row r="578">
      <c r="D578" s="34"/>
      <c r="E578" s="34"/>
    </row>
    <row r="579">
      <c r="D579" s="34"/>
      <c r="E579" s="34"/>
    </row>
    <row r="580">
      <c r="D580" s="34"/>
      <c r="E580" s="34"/>
    </row>
    <row r="581">
      <c r="D581" s="34"/>
      <c r="E581" s="34"/>
    </row>
    <row r="582">
      <c r="D582" s="34"/>
      <c r="E582" s="34"/>
    </row>
    <row r="583">
      <c r="D583" s="34"/>
      <c r="E583" s="34"/>
    </row>
    <row r="584">
      <c r="D584" s="34"/>
      <c r="E584" s="34"/>
    </row>
    <row r="585">
      <c r="D585" s="34"/>
      <c r="E585" s="34"/>
    </row>
    <row r="586">
      <c r="D586" s="34"/>
      <c r="E586" s="34"/>
    </row>
    <row r="587">
      <c r="D587" s="34"/>
      <c r="E587" s="34"/>
    </row>
    <row r="588">
      <c r="D588" s="34"/>
      <c r="E588" s="34"/>
    </row>
    <row r="589">
      <c r="D589" s="34"/>
      <c r="E589" s="34"/>
    </row>
    <row r="590">
      <c r="D590" s="34"/>
      <c r="E590" s="34"/>
    </row>
    <row r="591">
      <c r="D591" s="34"/>
      <c r="E591" s="34"/>
    </row>
    <row r="592">
      <c r="D592" s="34"/>
      <c r="E592" s="34"/>
    </row>
    <row r="593">
      <c r="D593" s="34"/>
      <c r="E593" s="34"/>
    </row>
    <row r="594">
      <c r="D594" s="34"/>
      <c r="E594" s="34"/>
    </row>
    <row r="595">
      <c r="D595" s="34"/>
      <c r="E595" s="34"/>
    </row>
    <row r="596">
      <c r="D596" s="34"/>
      <c r="E596" s="34"/>
    </row>
    <row r="597">
      <c r="D597" s="34"/>
      <c r="E597" s="34"/>
    </row>
    <row r="598">
      <c r="D598" s="34"/>
      <c r="E598" s="34"/>
    </row>
    <row r="599">
      <c r="D599" s="34"/>
      <c r="E599" s="34"/>
    </row>
    <row r="600">
      <c r="D600" s="34"/>
      <c r="E600" s="34"/>
    </row>
    <row r="601">
      <c r="D601" s="34"/>
      <c r="E601" s="34"/>
    </row>
    <row r="602">
      <c r="D602" s="34"/>
      <c r="E602" s="34"/>
    </row>
    <row r="603">
      <c r="D603" s="34"/>
      <c r="E603" s="34"/>
    </row>
    <row r="604">
      <c r="D604" s="34"/>
      <c r="E604" s="34"/>
    </row>
    <row r="605">
      <c r="D605" s="34"/>
      <c r="E605" s="34"/>
    </row>
    <row r="606">
      <c r="D606" s="34"/>
      <c r="E606" s="34"/>
    </row>
    <row r="607">
      <c r="D607" s="34"/>
      <c r="E607" s="34"/>
    </row>
    <row r="608">
      <c r="D608" s="34"/>
      <c r="E608" s="34"/>
    </row>
    <row r="609">
      <c r="D609" s="34"/>
      <c r="E609" s="34"/>
    </row>
    <row r="610">
      <c r="D610" s="34"/>
      <c r="E610" s="34"/>
    </row>
    <row r="611">
      <c r="D611" s="34"/>
      <c r="E611" s="34"/>
    </row>
    <row r="612">
      <c r="D612" s="34"/>
      <c r="E612" s="34"/>
    </row>
    <row r="613">
      <c r="D613" s="34"/>
      <c r="E613" s="34"/>
    </row>
    <row r="614">
      <c r="D614" s="34"/>
      <c r="E614" s="34"/>
    </row>
    <row r="615">
      <c r="D615" s="34"/>
      <c r="E615" s="34"/>
    </row>
    <row r="616">
      <c r="D616" s="34"/>
      <c r="E616" s="34"/>
    </row>
    <row r="617">
      <c r="D617" s="34"/>
      <c r="E617" s="34"/>
    </row>
    <row r="618">
      <c r="D618" s="34"/>
      <c r="E618" s="34"/>
    </row>
    <row r="619">
      <c r="D619" s="34"/>
      <c r="E619" s="34"/>
    </row>
    <row r="620">
      <c r="D620" s="34"/>
      <c r="E620" s="34"/>
    </row>
    <row r="621">
      <c r="D621" s="34"/>
      <c r="E621" s="34"/>
    </row>
    <row r="622">
      <c r="D622" s="34"/>
      <c r="E622" s="34"/>
    </row>
    <row r="623">
      <c r="D623" s="34"/>
      <c r="E623" s="34"/>
    </row>
    <row r="624">
      <c r="D624" s="34"/>
      <c r="E624" s="34"/>
    </row>
    <row r="625">
      <c r="D625" s="34"/>
      <c r="E625" s="34"/>
    </row>
    <row r="626">
      <c r="D626" s="34"/>
      <c r="E626" s="34"/>
    </row>
    <row r="627">
      <c r="D627" s="34"/>
      <c r="E627" s="34"/>
    </row>
    <row r="628">
      <c r="D628" s="34"/>
      <c r="E628" s="34"/>
    </row>
    <row r="629">
      <c r="D629" s="34"/>
      <c r="E629" s="34"/>
    </row>
    <row r="630">
      <c r="D630" s="34"/>
      <c r="E630" s="34"/>
    </row>
    <row r="631">
      <c r="D631" s="34"/>
      <c r="E631" s="34"/>
    </row>
    <row r="632">
      <c r="D632" s="34"/>
      <c r="E632" s="34"/>
    </row>
    <row r="633">
      <c r="D633" s="34"/>
      <c r="E633" s="34"/>
    </row>
    <row r="634">
      <c r="D634" s="34"/>
      <c r="E634" s="34"/>
    </row>
    <row r="635">
      <c r="D635" s="34"/>
      <c r="E635" s="34"/>
    </row>
    <row r="636">
      <c r="D636" s="34"/>
      <c r="E636" s="34"/>
    </row>
    <row r="637">
      <c r="D637" s="34"/>
      <c r="E637" s="34"/>
    </row>
    <row r="638">
      <c r="D638" s="34"/>
      <c r="E638" s="34"/>
    </row>
    <row r="639">
      <c r="D639" s="34"/>
      <c r="E639" s="34"/>
    </row>
    <row r="640">
      <c r="D640" s="34"/>
      <c r="E640" s="34"/>
    </row>
    <row r="641">
      <c r="D641" s="34"/>
      <c r="E641" s="34"/>
    </row>
    <row r="642">
      <c r="D642" s="34"/>
      <c r="E642" s="34"/>
    </row>
    <row r="643">
      <c r="D643" s="34"/>
      <c r="E643" s="34"/>
    </row>
    <row r="644">
      <c r="D644" s="34"/>
      <c r="E644" s="34"/>
    </row>
    <row r="645">
      <c r="D645" s="34"/>
      <c r="E645" s="34"/>
    </row>
    <row r="646">
      <c r="D646" s="34"/>
      <c r="E646" s="34"/>
    </row>
    <row r="647">
      <c r="D647" s="34"/>
      <c r="E647" s="34"/>
    </row>
    <row r="648">
      <c r="D648" s="34"/>
      <c r="E648" s="34"/>
    </row>
    <row r="649">
      <c r="D649" s="34"/>
      <c r="E649" s="34"/>
    </row>
    <row r="650">
      <c r="D650" s="34"/>
      <c r="E650" s="34"/>
    </row>
    <row r="651">
      <c r="D651" s="34"/>
      <c r="E651" s="34"/>
    </row>
    <row r="652">
      <c r="D652" s="34"/>
      <c r="E652" s="34"/>
    </row>
    <row r="653">
      <c r="D653" s="34"/>
      <c r="E653" s="34"/>
    </row>
    <row r="654">
      <c r="D654" s="34"/>
      <c r="E654" s="34"/>
    </row>
    <row r="655">
      <c r="D655" s="34"/>
      <c r="E655" s="34"/>
    </row>
    <row r="656">
      <c r="D656" s="34"/>
      <c r="E656" s="34"/>
    </row>
    <row r="657">
      <c r="D657" s="34"/>
      <c r="E657" s="34"/>
    </row>
    <row r="658">
      <c r="D658" s="34"/>
      <c r="E658" s="34"/>
    </row>
    <row r="659">
      <c r="D659" s="34"/>
      <c r="E659" s="34"/>
    </row>
    <row r="660">
      <c r="D660" s="34"/>
      <c r="E660" s="34"/>
    </row>
    <row r="661">
      <c r="D661" s="34"/>
      <c r="E661" s="34"/>
    </row>
    <row r="662">
      <c r="D662" s="34"/>
      <c r="E662" s="34"/>
    </row>
    <row r="663">
      <c r="D663" s="34"/>
      <c r="E663" s="34"/>
    </row>
    <row r="664">
      <c r="D664" s="34"/>
      <c r="E664" s="34"/>
    </row>
    <row r="665">
      <c r="D665" s="34"/>
      <c r="E665" s="34"/>
    </row>
    <row r="666">
      <c r="D666" s="34"/>
      <c r="E666" s="34"/>
    </row>
    <row r="667">
      <c r="D667" s="34"/>
      <c r="E667" s="34"/>
    </row>
    <row r="668">
      <c r="D668" s="34"/>
      <c r="E668" s="34"/>
    </row>
    <row r="669">
      <c r="D669" s="34"/>
      <c r="E669" s="34"/>
    </row>
    <row r="670">
      <c r="D670" s="34"/>
      <c r="E670" s="34"/>
    </row>
    <row r="671">
      <c r="D671" s="34"/>
      <c r="E671" s="34"/>
    </row>
    <row r="672">
      <c r="D672" s="34"/>
      <c r="E672" s="34"/>
    </row>
    <row r="673">
      <c r="D673" s="34"/>
      <c r="E673" s="34"/>
    </row>
    <row r="674">
      <c r="D674" s="34"/>
      <c r="E674" s="34"/>
    </row>
    <row r="675">
      <c r="D675" s="34"/>
      <c r="E675" s="34"/>
    </row>
    <row r="676">
      <c r="D676" s="34"/>
      <c r="E676" s="34"/>
    </row>
    <row r="677">
      <c r="D677" s="34"/>
      <c r="E677" s="34"/>
    </row>
    <row r="678">
      <c r="D678" s="34"/>
      <c r="E678" s="34"/>
    </row>
    <row r="679">
      <c r="D679" s="34"/>
      <c r="E679" s="34"/>
    </row>
    <row r="680">
      <c r="D680" s="34"/>
      <c r="E680" s="34"/>
    </row>
    <row r="681">
      <c r="D681" s="34"/>
      <c r="E681" s="34"/>
    </row>
    <row r="682">
      <c r="D682" s="34"/>
      <c r="E682" s="34"/>
    </row>
    <row r="683">
      <c r="D683" s="34"/>
      <c r="E683" s="34"/>
    </row>
    <row r="684">
      <c r="D684" s="34"/>
      <c r="E684" s="34"/>
    </row>
    <row r="685">
      <c r="D685" s="34"/>
      <c r="E685" s="34"/>
    </row>
    <row r="686">
      <c r="D686" s="34"/>
      <c r="E686" s="34"/>
    </row>
    <row r="687">
      <c r="D687" s="34"/>
      <c r="E687" s="34"/>
    </row>
    <row r="688">
      <c r="D688" s="34"/>
      <c r="E688" s="34"/>
    </row>
    <row r="689">
      <c r="D689" s="34"/>
      <c r="E689" s="34"/>
    </row>
    <row r="690">
      <c r="D690" s="34"/>
      <c r="E690" s="34"/>
    </row>
    <row r="691">
      <c r="D691" s="34"/>
      <c r="E691" s="34"/>
    </row>
    <row r="692">
      <c r="D692" s="34"/>
      <c r="E692" s="34"/>
    </row>
    <row r="693">
      <c r="D693" s="34"/>
      <c r="E693" s="34"/>
    </row>
    <row r="694">
      <c r="D694" s="34"/>
      <c r="E694" s="34"/>
    </row>
    <row r="695">
      <c r="D695" s="34"/>
      <c r="E695" s="34"/>
    </row>
    <row r="696">
      <c r="D696" s="34"/>
      <c r="E696" s="34"/>
    </row>
    <row r="697">
      <c r="D697" s="34"/>
      <c r="E697" s="34"/>
    </row>
    <row r="698">
      <c r="D698" s="34"/>
      <c r="E698" s="34"/>
    </row>
    <row r="699">
      <c r="D699" s="34"/>
      <c r="E699" s="34"/>
    </row>
    <row r="700">
      <c r="D700" s="34"/>
      <c r="E700" s="34"/>
    </row>
    <row r="701">
      <c r="D701" s="34"/>
      <c r="E701" s="34"/>
    </row>
    <row r="702">
      <c r="D702" s="34"/>
      <c r="E702" s="34"/>
    </row>
    <row r="703">
      <c r="D703" s="34"/>
      <c r="E703" s="34"/>
    </row>
    <row r="704">
      <c r="D704" s="34"/>
      <c r="E704" s="34"/>
    </row>
    <row r="705">
      <c r="D705" s="34"/>
      <c r="E705" s="34"/>
    </row>
    <row r="706">
      <c r="D706" s="34"/>
      <c r="E706" s="34"/>
    </row>
    <row r="707">
      <c r="D707" s="34"/>
      <c r="E707" s="34"/>
    </row>
    <row r="708">
      <c r="D708" s="34"/>
      <c r="E708" s="34"/>
    </row>
    <row r="709">
      <c r="D709" s="34"/>
      <c r="E709" s="34"/>
    </row>
    <row r="710">
      <c r="D710" s="34"/>
      <c r="E710" s="34"/>
    </row>
    <row r="711">
      <c r="D711" s="34"/>
      <c r="E711" s="34"/>
    </row>
    <row r="712">
      <c r="D712" s="34"/>
      <c r="E712" s="34"/>
    </row>
    <row r="713">
      <c r="D713" s="34"/>
      <c r="E713" s="34"/>
    </row>
    <row r="714">
      <c r="D714" s="34"/>
      <c r="E714" s="34"/>
    </row>
    <row r="715">
      <c r="D715" s="34"/>
      <c r="E715" s="34"/>
    </row>
    <row r="716">
      <c r="D716" s="34"/>
      <c r="E716" s="34"/>
    </row>
    <row r="717">
      <c r="D717" s="34"/>
      <c r="E717" s="34"/>
    </row>
    <row r="718">
      <c r="D718" s="34"/>
      <c r="E718" s="34"/>
    </row>
    <row r="719">
      <c r="D719" s="34"/>
      <c r="E719" s="34"/>
    </row>
    <row r="720">
      <c r="D720" s="34"/>
      <c r="E720" s="34"/>
    </row>
    <row r="721">
      <c r="D721" s="34"/>
      <c r="E721" s="34"/>
    </row>
    <row r="722">
      <c r="D722" s="34"/>
      <c r="E722" s="34"/>
    </row>
    <row r="723">
      <c r="D723" s="34"/>
      <c r="E723" s="34"/>
    </row>
    <row r="724">
      <c r="D724" s="34"/>
      <c r="E724" s="34"/>
    </row>
    <row r="725">
      <c r="D725" s="34"/>
      <c r="E725" s="34"/>
    </row>
    <row r="726">
      <c r="D726" s="34"/>
      <c r="E726" s="34"/>
    </row>
    <row r="727">
      <c r="D727" s="34"/>
      <c r="E727" s="34"/>
    </row>
    <row r="728">
      <c r="D728" s="34"/>
      <c r="E728" s="34"/>
    </row>
    <row r="729">
      <c r="D729" s="34"/>
      <c r="E729" s="34"/>
    </row>
    <row r="730">
      <c r="D730" s="34"/>
      <c r="E730" s="34"/>
    </row>
    <row r="731">
      <c r="D731" s="34"/>
      <c r="E731" s="34"/>
    </row>
    <row r="732">
      <c r="D732" s="34"/>
      <c r="E732" s="34"/>
    </row>
    <row r="733">
      <c r="D733" s="34"/>
      <c r="E733" s="34"/>
    </row>
    <row r="734">
      <c r="D734" s="34"/>
      <c r="E734" s="34"/>
    </row>
    <row r="735">
      <c r="D735" s="34"/>
      <c r="E735" s="34"/>
    </row>
    <row r="736">
      <c r="D736" s="34"/>
      <c r="E736" s="34"/>
    </row>
    <row r="737">
      <c r="D737" s="34"/>
      <c r="E737" s="34"/>
    </row>
    <row r="738">
      <c r="D738" s="34"/>
      <c r="E738" s="34"/>
    </row>
    <row r="739">
      <c r="D739" s="34"/>
      <c r="E739" s="34"/>
    </row>
    <row r="740">
      <c r="D740" s="34"/>
      <c r="E740" s="34"/>
    </row>
    <row r="741">
      <c r="D741" s="34"/>
      <c r="E741" s="34"/>
    </row>
    <row r="742">
      <c r="D742" s="34"/>
      <c r="E742" s="34"/>
    </row>
    <row r="743">
      <c r="D743" s="34"/>
      <c r="E743" s="34"/>
    </row>
    <row r="744">
      <c r="D744" s="34"/>
      <c r="E744" s="34"/>
    </row>
    <row r="745">
      <c r="D745" s="34"/>
      <c r="E745" s="34"/>
    </row>
    <row r="746">
      <c r="D746" s="34"/>
      <c r="E746" s="34"/>
    </row>
    <row r="747">
      <c r="D747" s="34"/>
      <c r="E747" s="34"/>
    </row>
    <row r="748">
      <c r="D748" s="34"/>
      <c r="E748" s="34"/>
    </row>
    <row r="749">
      <c r="D749" s="34"/>
      <c r="E749" s="34"/>
    </row>
    <row r="750">
      <c r="D750" s="34"/>
      <c r="E750" s="34"/>
    </row>
    <row r="751">
      <c r="D751" s="34"/>
      <c r="E751" s="34"/>
    </row>
    <row r="752">
      <c r="D752" s="34"/>
      <c r="E752" s="34"/>
    </row>
    <row r="753">
      <c r="D753" s="34"/>
      <c r="E753" s="34"/>
    </row>
    <row r="754">
      <c r="D754" s="34"/>
      <c r="E754" s="34"/>
    </row>
    <row r="755">
      <c r="D755" s="34"/>
      <c r="E755" s="34"/>
    </row>
    <row r="756">
      <c r="D756" s="34"/>
      <c r="E756" s="34"/>
    </row>
    <row r="757">
      <c r="D757" s="34"/>
      <c r="E757" s="34"/>
    </row>
    <row r="758">
      <c r="D758" s="34"/>
      <c r="E758" s="34"/>
    </row>
    <row r="759">
      <c r="D759" s="34"/>
      <c r="E759" s="34"/>
    </row>
    <row r="760">
      <c r="D760" s="34"/>
      <c r="E760" s="34"/>
    </row>
    <row r="761">
      <c r="D761" s="34"/>
      <c r="E761" s="34"/>
    </row>
    <row r="762">
      <c r="D762" s="34"/>
      <c r="E762" s="34"/>
    </row>
    <row r="763">
      <c r="D763" s="34"/>
      <c r="E763" s="34"/>
    </row>
    <row r="764">
      <c r="D764" s="34"/>
      <c r="E764" s="34"/>
    </row>
    <row r="765">
      <c r="D765" s="34"/>
      <c r="E765" s="34"/>
    </row>
    <row r="766">
      <c r="D766" s="34"/>
      <c r="E766" s="34"/>
    </row>
    <row r="767">
      <c r="D767" s="34"/>
      <c r="E767" s="34"/>
    </row>
    <row r="768">
      <c r="D768" s="34"/>
      <c r="E768" s="34"/>
    </row>
    <row r="769">
      <c r="D769" s="34"/>
      <c r="E769" s="34"/>
    </row>
    <row r="770">
      <c r="D770" s="34"/>
      <c r="E770" s="34"/>
    </row>
    <row r="771">
      <c r="D771" s="34"/>
      <c r="E771" s="34"/>
    </row>
    <row r="772">
      <c r="D772" s="34"/>
      <c r="E772" s="34"/>
    </row>
    <row r="773">
      <c r="D773" s="34"/>
      <c r="E773" s="34"/>
    </row>
    <row r="774">
      <c r="D774" s="34"/>
      <c r="E774" s="34"/>
    </row>
    <row r="775">
      <c r="D775" s="34"/>
      <c r="E775" s="34"/>
    </row>
    <row r="776">
      <c r="D776" s="34"/>
      <c r="E776" s="34"/>
    </row>
    <row r="777">
      <c r="D777" s="34"/>
      <c r="E777" s="34"/>
    </row>
    <row r="778">
      <c r="D778" s="34"/>
      <c r="E778" s="34"/>
    </row>
    <row r="779">
      <c r="D779" s="34"/>
      <c r="E779" s="34"/>
    </row>
    <row r="780">
      <c r="D780" s="34"/>
      <c r="E780" s="34"/>
    </row>
    <row r="781">
      <c r="D781" s="34"/>
      <c r="E781" s="34"/>
    </row>
    <row r="782">
      <c r="D782" s="34"/>
      <c r="E782" s="34"/>
    </row>
    <row r="783">
      <c r="D783" s="34"/>
      <c r="E783" s="34"/>
    </row>
    <row r="784">
      <c r="D784" s="34"/>
      <c r="E784" s="34"/>
    </row>
    <row r="785">
      <c r="D785" s="34"/>
      <c r="E785" s="34"/>
    </row>
    <row r="786">
      <c r="D786" s="34"/>
      <c r="E786" s="34"/>
    </row>
    <row r="787">
      <c r="D787" s="34"/>
      <c r="E787" s="34"/>
    </row>
    <row r="788">
      <c r="D788" s="34"/>
      <c r="E788" s="34"/>
    </row>
    <row r="789">
      <c r="D789" s="34"/>
      <c r="E789" s="34"/>
    </row>
    <row r="790">
      <c r="D790" s="34"/>
      <c r="E790" s="34"/>
    </row>
    <row r="791">
      <c r="D791" s="34"/>
      <c r="E791" s="34"/>
    </row>
    <row r="792">
      <c r="D792" s="34"/>
      <c r="E792" s="34"/>
    </row>
    <row r="793">
      <c r="D793" s="34"/>
      <c r="E793" s="34"/>
    </row>
    <row r="794">
      <c r="D794" s="34"/>
      <c r="E794" s="34"/>
    </row>
    <row r="795">
      <c r="D795" s="34"/>
      <c r="E795" s="34"/>
    </row>
    <row r="796">
      <c r="D796" s="34"/>
      <c r="E796" s="34"/>
    </row>
    <row r="797">
      <c r="D797" s="34"/>
      <c r="E797" s="34"/>
    </row>
    <row r="798">
      <c r="D798" s="34"/>
      <c r="E798" s="34"/>
    </row>
    <row r="799">
      <c r="D799" s="34"/>
      <c r="E799" s="34"/>
    </row>
    <row r="800">
      <c r="D800" s="34"/>
      <c r="E800" s="34"/>
    </row>
    <row r="801">
      <c r="D801" s="34"/>
      <c r="E801" s="34"/>
    </row>
    <row r="802">
      <c r="D802" s="34"/>
      <c r="E802" s="34"/>
    </row>
    <row r="803">
      <c r="D803" s="34"/>
      <c r="E803" s="34"/>
    </row>
    <row r="804">
      <c r="D804" s="34"/>
      <c r="E804" s="34"/>
    </row>
    <row r="805">
      <c r="D805" s="34"/>
      <c r="E805" s="34"/>
    </row>
    <row r="806">
      <c r="D806" s="34"/>
      <c r="E806" s="34"/>
    </row>
    <row r="807">
      <c r="D807" s="34"/>
      <c r="E807" s="34"/>
    </row>
    <row r="808">
      <c r="D808" s="34"/>
      <c r="E808" s="34"/>
    </row>
    <row r="809">
      <c r="D809" s="34"/>
      <c r="E809" s="34"/>
    </row>
    <row r="810">
      <c r="D810" s="34"/>
      <c r="E810" s="34"/>
    </row>
    <row r="811">
      <c r="D811" s="34"/>
      <c r="E811" s="34"/>
    </row>
    <row r="812">
      <c r="D812" s="34"/>
      <c r="E812" s="34"/>
    </row>
    <row r="813">
      <c r="D813" s="34"/>
      <c r="E813" s="34"/>
    </row>
    <row r="814">
      <c r="D814" s="34"/>
      <c r="E814" s="34"/>
    </row>
    <row r="815">
      <c r="D815" s="34"/>
      <c r="E815" s="34"/>
    </row>
    <row r="816">
      <c r="D816" s="34"/>
      <c r="E816" s="34"/>
    </row>
    <row r="817">
      <c r="D817" s="34"/>
      <c r="E817" s="34"/>
    </row>
    <row r="818">
      <c r="D818" s="34"/>
      <c r="E818" s="34"/>
    </row>
    <row r="819">
      <c r="D819" s="34"/>
      <c r="E819" s="34"/>
    </row>
    <row r="820">
      <c r="D820" s="34"/>
      <c r="E820" s="34"/>
    </row>
    <row r="821">
      <c r="D821" s="34"/>
      <c r="E821" s="34"/>
    </row>
    <row r="822">
      <c r="D822" s="34"/>
      <c r="E822" s="34"/>
    </row>
    <row r="823">
      <c r="D823" s="34"/>
      <c r="E823" s="34"/>
    </row>
    <row r="824">
      <c r="D824" s="34"/>
      <c r="E824" s="34"/>
    </row>
    <row r="825">
      <c r="D825" s="34"/>
      <c r="E825" s="34"/>
    </row>
    <row r="826">
      <c r="D826" s="34"/>
      <c r="E826" s="34"/>
    </row>
    <row r="827">
      <c r="D827" s="34"/>
      <c r="E827" s="34"/>
    </row>
    <row r="828">
      <c r="D828" s="34"/>
      <c r="E828" s="34"/>
    </row>
    <row r="829">
      <c r="D829" s="34"/>
      <c r="E829" s="34"/>
    </row>
    <row r="830">
      <c r="D830" s="34"/>
      <c r="E830" s="34"/>
    </row>
    <row r="831">
      <c r="D831" s="34"/>
      <c r="E831" s="34"/>
    </row>
    <row r="832">
      <c r="D832" s="34"/>
      <c r="E832" s="34"/>
    </row>
    <row r="833">
      <c r="D833" s="34"/>
      <c r="E833" s="34"/>
    </row>
    <row r="834">
      <c r="D834" s="34"/>
      <c r="E834" s="34"/>
    </row>
    <row r="835">
      <c r="D835" s="34"/>
      <c r="E835" s="34"/>
    </row>
    <row r="836">
      <c r="D836" s="34"/>
      <c r="E836" s="34"/>
    </row>
    <row r="837">
      <c r="D837" s="34"/>
      <c r="E837" s="34"/>
    </row>
    <row r="838">
      <c r="D838" s="34"/>
      <c r="E838" s="34"/>
    </row>
    <row r="839">
      <c r="D839" s="34"/>
      <c r="E839" s="34"/>
    </row>
    <row r="840">
      <c r="D840" s="34"/>
      <c r="E840" s="34"/>
    </row>
    <row r="841">
      <c r="D841" s="34"/>
      <c r="E841" s="34"/>
    </row>
    <row r="842">
      <c r="D842" s="34"/>
      <c r="E842" s="34"/>
    </row>
    <row r="843">
      <c r="D843" s="34"/>
      <c r="E843" s="34"/>
    </row>
    <row r="844">
      <c r="D844" s="34"/>
      <c r="E844" s="34"/>
    </row>
    <row r="845">
      <c r="D845" s="34"/>
      <c r="E845" s="34"/>
    </row>
    <row r="846">
      <c r="D846" s="34"/>
      <c r="E846" s="34"/>
    </row>
    <row r="847">
      <c r="D847" s="34"/>
      <c r="E847" s="34"/>
    </row>
    <row r="848">
      <c r="D848" s="34"/>
      <c r="E848" s="34"/>
    </row>
    <row r="849">
      <c r="D849" s="34"/>
      <c r="E849" s="34"/>
    </row>
    <row r="850">
      <c r="D850" s="34"/>
      <c r="E850" s="34"/>
    </row>
    <row r="851">
      <c r="D851" s="34"/>
      <c r="E851" s="34"/>
    </row>
    <row r="852">
      <c r="D852" s="34"/>
      <c r="E852" s="34"/>
    </row>
    <row r="853">
      <c r="D853" s="34"/>
      <c r="E853" s="34"/>
    </row>
    <row r="854">
      <c r="D854" s="34"/>
      <c r="E854" s="34"/>
    </row>
    <row r="855">
      <c r="D855" s="34"/>
      <c r="E855" s="34"/>
    </row>
    <row r="856">
      <c r="D856" s="34"/>
      <c r="E856" s="34"/>
    </row>
    <row r="857">
      <c r="D857" s="34"/>
      <c r="E857" s="34"/>
    </row>
    <row r="858">
      <c r="D858" s="34"/>
      <c r="E858" s="34"/>
    </row>
    <row r="859">
      <c r="D859" s="34"/>
      <c r="E859" s="34"/>
    </row>
    <row r="860">
      <c r="D860" s="34"/>
      <c r="E860" s="34"/>
    </row>
    <row r="861">
      <c r="D861" s="34"/>
      <c r="E861" s="34"/>
    </row>
    <row r="862">
      <c r="D862" s="34"/>
      <c r="E862" s="34"/>
    </row>
    <row r="863">
      <c r="D863" s="34"/>
      <c r="E863" s="34"/>
    </row>
    <row r="864">
      <c r="D864" s="34"/>
      <c r="E864" s="34"/>
    </row>
    <row r="865">
      <c r="D865" s="34"/>
      <c r="E865" s="34"/>
    </row>
    <row r="866">
      <c r="D866" s="34"/>
      <c r="E866" s="34"/>
    </row>
    <row r="867">
      <c r="D867" s="34"/>
      <c r="E867" s="34"/>
    </row>
    <row r="868">
      <c r="D868" s="34"/>
      <c r="E868" s="34"/>
    </row>
    <row r="869">
      <c r="D869" s="34"/>
      <c r="E869" s="34"/>
    </row>
    <row r="870">
      <c r="D870" s="34"/>
      <c r="E870" s="34"/>
    </row>
    <row r="871">
      <c r="D871" s="34"/>
      <c r="E871" s="34"/>
    </row>
    <row r="872">
      <c r="D872" s="34"/>
      <c r="E872" s="34"/>
    </row>
    <row r="873">
      <c r="D873" s="34"/>
      <c r="E873" s="34"/>
    </row>
    <row r="874">
      <c r="D874" s="34"/>
      <c r="E874" s="34"/>
    </row>
    <row r="875">
      <c r="D875" s="34"/>
      <c r="E875" s="34"/>
    </row>
    <row r="876">
      <c r="D876" s="34"/>
      <c r="E876" s="34"/>
    </row>
    <row r="877">
      <c r="D877" s="34"/>
      <c r="E877" s="34"/>
    </row>
    <row r="878">
      <c r="D878" s="34"/>
      <c r="E878" s="34"/>
    </row>
    <row r="879">
      <c r="D879" s="34"/>
      <c r="E879" s="34"/>
    </row>
    <row r="880">
      <c r="D880" s="34"/>
      <c r="E880" s="34"/>
    </row>
    <row r="881">
      <c r="D881" s="34"/>
      <c r="E881" s="34"/>
    </row>
    <row r="882">
      <c r="D882" s="34"/>
      <c r="E882" s="34"/>
    </row>
    <row r="883">
      <c r="D883" s="34"/>
      <c r="E883" s="34"/>
    </row>
    <row r="884">
      <c r="D884" s="34"/>
      <c r="E884" s="34"/>
    </row>
    <row r="885">
      <c r="D885" s="34"/>
      <c r="E885" s="34"/>
    </row>
    <row r="886">
      <c r="D886" s="34"/>
      <c r="E886" s="34"/>
    </row>
    <row r="887">
      <c r="D887" s="34"/>
      <c r="E887" s="34"/>
    </row>
    <row r="888">
      <c r="D888" s="34"/>
      <c r="E888" s="34"/>
    </row>
    <row r="889">
      <c r="D889" s="34"/>
      <c r="E889" s="34"/>
    </row>
    <row r="890">
      <c r="D890" s="34"/>
      <c r="E890" s="34"/>
    </row>
    <row r="891">
      <c r="D891" s="34"/>
      <c r="E891" s="34"/>
    </row>
    <row r="892">
      <c r="D892" s="34"/>
      <c r="E892" s="34"/>
    </row>
    <row r="893">
      <c r="D893" s="34"/>
      <c r="E893" s="34"/>
    </row>
    <row r="894">
      <c r="D894" s="34"/>
      <c r="E894" s="34"/>
    </row>
    <row r="895">
      <c r="D895" s="34"/>
      <c r="E895" s="34"/>
    </row>
    <row r="896">
      <c r="D896" s="34"/>
      <c r="E896" s="34"/>
    </row>
    <row r="897">
      <c r="D897" s="34"/>
      <c r="E897" s="34"/>
    </row>
    <row r="898">
      <c r="D898" s="34"/>
      <c r="E898" s="34"/>
    </row>
    <row r="899">
      <c r="D899" s="34"/>
      <c r="E899" s="34"/>
    </row>
    <row r="900">
      <c r="D900" s="34"/>
      <c r="E900" s="34"/>
    </row>
    <row r="901">
      <c r="D901" s="34"/>
      <c r="E901" s="34"/>
    </row>
    <row r="902">
      <c r="D902" s="34"/>
      <c r="E902" s="34"/>
    </row>
    <row r="903">
      <c r="D903" s="34"/>
      <c r="E903" s="34"/>
    </row>
    <row r="904">
      <c r="D904" s="34"/>
      <c r="E904" s="34"/>
    </row>
    <row r="905">
      <c r="D905" s="34"/>
      <c r="E905" s="34"/>
    </row>
    <row r="906">
      <c r="D906" s="34"/>
      <c r="E906" s="34"/>
    </row>
    <row r="907">
      <c r="D907" s="34"/>
      <c r="E907" s="34"/>
    </row>
    <row r="908">
      <c r="D908" s="34"/>
      <c r="E908" s="34"/>
    </row>
    <row r="909">
      <c r="D909" s="34"/>
      <c r="E909" s="34"/>
    </row>
    <row r="910">
      <c r="D910" s="34"/>
      <c r="E910" s="34"/>
    </row>
    <row r="911">
      <c r="D911" s="34"/>
      <c r="E911" s="34"/>
    </row>
    <row r="912">
      <c r="D912" s="34"/>
      <c r="E912" s="34"/>
    </row>
    <row r="913">
      <c r="D913" s="34"/>
      <c r="E913" s="34"/>
    </row>
    <row r="914">
      <c r="D914" s="34"/>
      <c r="E914" s="34"/>
    </row>
    <row r="915">
      <c r="D915" s="34"/>
      <c r="E915" s="34"/>
    </row>
    <row r="916">
      <c r="D916" s="34"/>
      <c r="E916" s="34"/>
    </row>
    <row r="917">
      <c r="D917" s="34"/>
      <c r="E917" s="34"/>
    </row>
    <row r="918">
      <c r="D918" s="34"/>
      <c r="E918" s="34"/>
    </row>
    <row r="919">
      <c r="D919" s="34"/>
      <c r="E919" s="34"/>
    </row>
    <row r="920">
      <c r="D920" s="34"/>
      <c r="E920" s="34"/>
    </row>
    <row r="921">
      <c r="D921" s="34"/>
      <c r="E921" s="34"/>
    </row>
    <row r="922">
      <c r="D922" s="34"/>
      <c r="E922" s="34"/>
    </row>
    <row r="923">
      <c r="D923" s="34"/>
      <c r="E923" s="34"/>
    </row>
    <row r="924">
      <c r="D924" s="34"/>
      <c r="E924" s="34"/>
    </row>
    <row r="925">
      <c r="D925" s="34"/>
      <c r="E925" s="34"/>
    </row>
    <row r="926">
      <c r="D926" s="34"/>
      <c r="E926" s="34"/>
    </row>
    <row r="927">
      <c r="D927" s="34"/>
      <c r="E927" s="34"/>
    </row>
    <row r="928">
      <c r="D928" s="34"/>
      <c r="E928" s="34"/>
    </row>
    <row r="929">
      <c r="D929" s="34"/>
      <c r="E929" s="34"/>
    </row>
    <row r="930">
      <c r="D930" s="34"/>
      <c r="E930" s="34"/>
    </row>
    <row r="931">
      <c r="D931" s="34"/>
      <c r="E931" s="34"/>
    </row>
    <row r="932">
      <c r="D932" s="34"/>
      <c r="E932" s="34"/>
    </row>
    <row r="933">
      <c r="D933" s="34"/>
      <c r="E933" s="34"/>
    </row>
    <row r="934">
      <c r="D934" s="34"/>
      <c r="E934" s="34"/>
    </row>
    <row r="935">
      <c r="D935" s="34"/>
      <c r="E935" s="34"/>
    </row>
    <row r="936">
      <c r="D936" s="34"/>
      <c r="E936" s="34"/>
    </row>
    <row r="937">
      <c r="D937" s="34"/>
      <c r="E937" s="34"/>
    </row>
    <row r="938">
      <c r="D938" s="34"/>
      <c r="E938" s="34"/>
    </row>
    <row r="939">
      <c r="D939" s="34"/>
      <c r="E939" s="34"/>
    </row>
    <row r="940">
      <c r="D940" s="34"/>
      <c r="E940" s="34"/>
    </row>
    <row r="941">
      <c r="D941" s="34"/>
      <c r="E941" s="34"/>
    </row>
    <row r="942">
      <c r="D942" s="34"/>
      <c r="E942" s="34"/>
    </row>
    <row r="943">
      <c r="D943" s="34"/>
      <c r="E943" s="34"/>
    </row>
    <row r="944">
      <c r="D944" s="34"/>
      <c r="E944" s="34"/>
    </row>
    <row r="945">
      <c r="D945" s="34"/>
      <c r="E945" s="34"/>
    </row>
    <row r="946">
      <c r="D946" s="34"/>
      <c r="E946" s="34"/>
    </row>
    <row r="947">
      <c r="D947" s="34"/>
      <c r="E947" s="34"/>
    </row>
    <row r="948">
      <c r="D948" s="34"/>
      <c r="E948" s="34"/>
    </row>
    <row r="949">
      <c r="D949" s="34"/>
      <c r="E949" s="34"/>
    </row>
    <row r="950">
      <c r="D950" s="34"/>
      <c r="E950" s="34"/>
    </row>
    <row r="951">
      <c r="D951" s="34"/>
      <c r="E951" s="34"/>
    </row>
    <row r="952">
      <c r="D952" s="34"/>
      <c r="E952" s="34"/>
    </row>
    <row r="953">
      <c r="D953" s="34"/>
      <c r="E953" s="34"/>
    </row>
    <row r="954">
      <c r="D954" s="34"/>
      <c r="E954" s="34"/>
    </row>
    <row r="955">
      <c r="D955" s="34"/>
      <c r="E955" s="34"/>
    </row>
    <row r="956">
      <c r="D956" s="34"/>
      <c r="E956" s="34"/>
    </row>
    <row r="957">
      <c r="D957" s="34"/>
      <c r="E957" s="34"/>
    </row>
    <row r="958">
      <c r="D958" s="34"/>
      <c r="E958" s="34"/>
    </row>
    <row r="959">
      <c r="D959" s="34"/>
      <c r="E959" s="34"/>
    </row>
    <row r="960">
      <c r="D960" s="34"/>
      <c r="E960" s="34"/>
    </row>
    <row r="961">
      <c r="D961" s="34"/>
      <c r="E961" s="34"/>
    </row>
    <row r="962">
      <c r="D962" s="34"/>
      <c r="E962" s="34"/>
    </row>
    <row r="963">
      <c r="D963" s="34"/>
      <c r="E963" s="34"/>
    </row>
    <row r="964">
      <c r="D964" s="34"/>
      <c r="E964" s="34"/>
    </row>
    <row r="965">
      <c r="D965" s="34"/>
      <c r="E965" s="34"/>
    </row>
    <row r="966">
      <c r="D966" s="34"/>
      <c r="E966" s="34"/>
    </row>
    <row r="967">
      <c r="D967" s="34"/>
      <c r="E967" s="34"/>
    </row>
    <row r="968">
      <c r="D968" s="34"/>
      <c r="E968" s="34"/>
    </row>
    <row r="969">
      <c r="D969" s="34"/>
      <c r="E969" s="34"/>
    </row>
    <row r="970">
      <c r="D970" s="34"/>
      <c r="E970" s="34"/>
    </row>
    <row r="971">
      <c r="D971" s="34"/>
      <c r="E971" s="34"/>
    </row>
    <row r="972">
      <c r="D972" s="34"/>
      <c r="E972" s="34"/>
    </row>
    <row r="973">
      <c r="D973" s="34"/>
      <c r="E973" s="34"/>
    </row>
    <row r="974">
      <c r="D974" s="34"/>
      <c r="E974" s="34"/>
    </row>
    <row r="975">
      <c r="D975" s="34"/>
      <c r="E975" s="34"/>
    </row>
    <row r="976">
      <c r="D976" s="34"/>
      <c r="E976" s="34"/>
    </row>
    <row r="977">
      <c r="D977" s="34"/>
      <c r="E977" s="34"/>
    </row>
    <row r="978">
      <c r="D978" s="34"/>
      <c r="E978" s="34"/>
    </row>
    <row r="979">
      <c r="D979" s="34"/>
      <c r="E979" s="34"/>
    </row>
    <row r="980">
      <c r="D980" s="34"/>
      <c r="E980" s="34"/>
    </row>
    <row r="981">
      <c r="D981" s="34"/>
      <c r="E981" s="34"/>
    </row>
    <row r="982">
      <c r="D982" s="34"/>
      <c r="E982" s="34"/>
    </row>
    <row r="983">
      <c r="D983" s="34"/>
      <c r="E983" s="34"/>
    </row>
    <row r="984">
      <c r="D984" s="34"/>
      <c r="E984" s="34"/>
    </row>
    <row r="985">
      <c r="D985" s="34"/>
      <c r="E985" s="34"/>
    </row>
    <row r="986">
      <c r="D986" s="34"/>
      <c r="E986" s="34"/>
    </row>
    <row r="987">
      <c r="D987" s="34"/>
      <c r="E987" s="34"/>
    </row>
    <row r="988">
      <c r="D988" s="34"/>
      <c r="E988" s="34"/>
    </row>
    <row r="989">
      <c r="D989" s="34"/>
      <c r="E989" s="34"/>
    </row>
    <row r="990">
      <c r="D990" s="34"/>
      <c r="E990" s="34"/>
    </row>
    <row r="991">
      <c r="D991" s="34"/>
      <c r="E991" s="34"/>
    </row>
    <row r="992">
      <c r="D992" s="34"/>
      <c r="E992" s="34"/>
    </row>
    <row r="993">
      <c r="D993" s="34"/>
      <c r="E993" s="34"/>
    </row>
    <row r="994">
      <c r="D994" s="34"/>
      <c r="E994" s="34"/>
    </row>
    <row r="995">
      <c r="D995" s="34"/>
      <c r="E995" s="34"/>
    </row>
    <row r="996">
      <c r="D996" s="34"/>
      <c r="E996" s="34"/>
    </row>
    <row r="997">
      <c r="D997" s="34"/>
      <c r="E997" s="34"/>
    </row>
    <row r="998">
      <c r="D998" s="34"/>
      <c r="E998" s="34"/>
    </row>
    <row r="999">
      <c r="D999" s="34"/>
      <c r="E999" s="34"/>
    </row>
    <row r="1000">
      <c r="D1000" s="34"/>
      <c r="E1000" s="34"/>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2" t="s">
        <v>3</v>
      </c>
      <c r="B2" s="1" t="s">
        <v>418</v>
      </c>
      <c r="C2" s="2" t="s">
        <v>442</v>
      </c>
      <c r="D2" s="9" t="s">
        <v>5</v>
      </c>
      <c r="E2" s="2" t="s">
        <v>30</v>
      </c>
      <c r="F2" s="1">
        <v>4.400181552263424</v>
      </c>
    </row>
    <row r="3">
      <c r="A3" s="2" t="s">
        <v>4</v>
      </c>
      <c r="B3" s="1" t="s">
        <v>401</v>
      </c>
      <c r="C3" s="2" t="s">
        <v>442</v>
      </c>
      <c r="D3" s="9" t="s">
        <v>5</v>
      </c>
      <c r="E3" s="2" t="s">
        <v>30</v>
      </c>
      <c r="F3" s="1">
        <v>4.176673279732693</v>
      </c>
    </row>
    <row r="4">
      <c r="A4" s="2" t="s">
        <v>5</v>
      </c>
      <c r="B4" s="1" t="s">
        <v>402</v>
      </c>
      <c r="C4" s="2" t="s">
        <v>442</v>
      </c>
      <c r="D4" s="7" t="s">
        <v>5</v>
      </c>
      <c r="E4" s="2" t="s">
        <v>30</v>
      </c>
      <c r="F4" s="1">
        <v>3.377611611913057</v>
      </c>
    </row>
    <row r="5">
      <c r="A5" s="2" t="s">
        <v>6</v>
      </c>
      <c r="B5" s="1" t="s">
        <v>403</v>
      </c>
      <c r="C5" s="2" t="s">
        <v>442</v>
      </c>
      <c r="D5" s="7" t="s">
        <v>5</v>
      </c>
      <c r="E5" s="2" t="s">
        <v>30</v>
      </c>
      <c r="F5" s="1">
        <v>7.0823981944606205</v>
      </c>
    </row>
    <row r="6">
      <c r="A6" s="2" t="s">
        <v>7</v>
      </c>
      <c r="B6" s="1" t="s">
        <v>404</v>
      </c>
      <c r="C6" s="2" t="s">
        <v>442</v>
      </c>
      <c r="D6" s="7" t="s">
        <v>5</v>
      </c>
      <c r="E6" s="2" t="s">
        <v>30</v>
      </c>
      <c r="F6" s="1">
        <v>7.448368987394236</v>
      </c>
    </row>
    <row r="7">
      <c r="A7" s="2" t="s">
        <v>8</v>
      </c>
      <c r="B7" s="1" t="s">
        <v>408</v>
      </c>
      <c r="C7" s="2" t="s">
        <v>442</v>
      </c>
      <c r="D7" s="7" t="s">
        <v>5</v>
      </c>
      <c r="E7" s="2" t="s">
        <v>30</v>
      </c>
      <c r="F7" s="1">
        <v>6.080733430001403</v>
      </c>
    </row>
    <row r="8">
      <c r="A8" s="2" t="s">
        <v>9</v>
      </c>
      <c r="B8" s="1" t="s">
        <v>409</v>
      </c>
      <c r="C8" s="2" t="s">
        <v>442</v>
      </c>
      <c r="D8" s="7" t="s">
        <v>5</v>
      </c>
      <c r="E8" s="2" t="s">
        <v>30</v>
      </c>
      <c r="F8" s="1">
        <v>4.738177482957846</v>
      </c>
    </row>
    <row r="9">
      <c r="A9" s="2" t="s">
        <v>10</v>
      </c>
      <c r="B9" s="1" t="s">
        <v>407</v>
      </c>
      <c r="C9" s="2" t="s">
        <v>442</v>
      </c>
      <c r="D9" s="7" t="s">
        <v>5</v>
      </c>
      <c r="E9" s="2" t="s">
        <v>30</v>
      </c>
      <c r="F9" s="1">
        <v>1.7999395793009403</v>
      </c>
    </row>
    <row r="10">
      <c r="A10" s="2" t="s">
        <v>11</v>
      </c>
      <c r="B10" s="1" t="s">
        <v>406</v>
      </c>
      <c r="C10" s="2" t="s">
        <v>442</v>
      </c>
      <c r="D10" s="7" t="s">
        <v>5</v>
      </c>
      <c r="E10" s="2" t="s">
        <v>30</v>
      </c>
      <c r="F10" s="1">
        <v>6.790946797285014</v>
      </c>
    </row>
    <row r="11">
      <c r="A11" s="2" t="s">
        <v>12</v>
      </c>
      <c r="B11" s="1" t="s">
        <v>405</v>
      </c>
      <c r="C11" s="2" t="s">
        <v>442</v>
      </c>
      <c r="D11" s="7" t="s">
        <v>5</v>
      </c>
      <c r="E11" s="2" t="s">
        <v>30</v>
      </c>
      <c r="F11" s="1">
        <v>4.1523604009652075</v>
      </c>
    </row>
    <row r="12">
      <c r="A12" s="2" t="s">
        <v>13</v>
      </c>
      <c r="B12" s="1" t="s">
        <v>410</v>
      </c>
      <c r="C12" s="2" t="s">
        <v>442</v>
      </c>
      <c r="D12" s="7" t="s">
        <v>5</v>
      </c>
      <c r="E12" s="2" t="s">
        <v>30</v>
      </c>
      <c r="F12" s="1">
        <v>5.656472780030003</v>
      </c>
    </row>
    <row r="13">
      <c r="A13" s="2" t="s">
        <v>14</v>
      </c>
      <c r="B13" s="1" t="s">
        <v>412</v>
      </c>
      <c r="C13" s="2" t="s">
        <v>442</v>
      </c>
      <c r="D13" s="7" t="s">
        <v>5</v>
      </c>
      <c r="E13" s="2" t="s">
        <v>30</v>
      </c>
      <c r="F13" s="1">
        <v>5.105273260202249</v>
      </c>
    </row>
    <row r="14">
      <c r="A14" s="2" t="s">
        <v>15</v>
      </c>
      <c r="B14" s="1" t="s">
        <v>411</v>
      </c>
      <c r="C14" s="2" t="s">
        <v>442</v>
      </c>
      <c r="D14" s="7" t="s">
        <v>5</v>
      </c>
      <c r="E14" s="2" t="s">
        <v>30</v>
      </c>
      <c r="F14" s="1">
        <v>2.637353210281968</v>
      </c>
    </row>
    <row r="15">
      <c r="A15" s="2" t="s">
        <v>16</v>
      </c>
      <c r="B15" s="1" t="s">
        <v>413</v>
      </c>
      <c r="C15" s="2" t="s">
        <v>442</v>
      </c>
      <c r="D15" s="7" t="s">
        <v>5</v>
      </c>
      <c r="E15" s="2" t="s">
        <v>30</v>
      </c>
      <c r="F15" s="1">
        <v>2.082448602565428</v>
      </c>
    </row>
    <row r="16">
      <c r="A16" s="2" t="s">
        <v>17</v>
      </c>
      <c r="B16" s="1" t="s">
        <v>414</v>
      </c>
      <c r="C16" s="2" t="s">
        <v>442</v>
      </c>
      <c r="D16" s="7" t="s">
        <v>5</v>
      </c>
      <c r="E16" s="2" t="s">
        <v>30</v>
      </c>
      <c r="F16" s="1">
        <v>5.349845001984404</v>
      </c>
    </row>
    <row r="17">
      <c r="A17" s="2" t="s">
        <v>18</v>
      </c>
      <c r="B17" s="1" t="s">
        <v>415</v>
      </c>
      <c r="C17" s="2" t="s">
        <v>442</v>
      </c>
      <c r="D17" s="7" t="s">
        <v>5</v>
      </c>
      <c r="E17" s="2" t="s">
        <v>30</v>
      </c>
      <c r="F17" s="1">
        <v>3.4826558227443627</v>
      </c>
    </row>
    <row r="18">
      <c r="A18" s="2" t="s">
        <v>19</v>
      </c>
      <c r="B18" s="1" t="s">
        <v>416</v>
      </c>
      <c r="C18" s="2" t="s">
        <v>442</v>
      </c>
      <c r="D18" s="7" t="s">
        <v>5</v>
      </c>
      <c r="E18" s="2" t="s">
        <v>30</v>
      </c>
      <c r="F18" s="1">
        <v>3.418723693090986</v>
      </c>
    </row>
    <row r="19">
      <c r="A19" s="2" t="s">
        <v>20</v>
      </c>
      <c r="B19" s="1" t="s">
        <v>417</v>
      </c>
      <c r="C19" s="2" t="s">
        <v>442</v>
      </c>
      <c r="D19" s="7" t="s">
        <v>5</v>
      </c>
      <c r="E19" s="2" t="s">
        <v>30</v>
      </c>
      <c r="F19" s="1">
        <v>2.5062475181187773</v>
      </c>
    </row>
    <row r="20">
      <c r="A20" s="2" t="s">
        <v>21</v>
      </c>
      <c r="B20" s="1" t="s">
        <v>419</v>
      </c>
      <c r="C20" s="2" t="s">
        <v>442</v>
      </c>
      <c r="D20" s="7" t="s">
        <v>5</v>
      </c>
      <c r="E20" s="2" t="s">
        <v>30</v>
      </c>
      <c r="F20" s="1">
        <v>4.2080804292242036</v>
      </c>
    </row>
    <row r="21">
      <c r="A21" s="2" t="s">
        <v>22</v>
      </c>
      <c r="B21" s="1" t="s">
        <v>420</v>
      </c>
      <c r="C21" s="2" t="s">
        <v>442</v>
      </c>
      <c r="D21" s="7" t="s">
        <v>5</v>
      </c>
      <c r="E21" s="2" t="s">
        <v>30</v>
      </c>
      <c r="F21" s="1">
        <v>5.058633386810315</v>
      </c>
    </row>
    <row r="22">
      <c r="A22" s="2" t="s">
        <v>23</v>
      </c>
      <c r="B22" s="1" t="s">
        <v>421</v>
      </c>
      <c r="C22" s="2" t="s">
        <v>442</v>
      </c>
      <c r="D22" s="7" t="s">
        <v>5</v>
      </c>
      <c r="E22" s="2" t="s">
        <v>30</v>
      </c>
      <c r="F22" s="1">
        <v>3.3851161353240227</v>
      </c>
    </row>
    <row r="23">
      <c r="A23" s="2" t="s">
        <v>24</v>
      </c>
      <c r="B23" s="1" t="s">
        <v>422</v>
      </c>
      <c r="C23" s="2" t="s">
        <v>442</v>
      </c>
      <c r="D23" s="7" t="s">
        <v>5</v>
      </c>
      <c r="E23" s="2" t="s">
        <v>30</v>
      </c>
      <c r="F23" s="1">
        <v>3.477124590971417</v>
      </c>
    </row>
    <row r="24">
      <c r="A24" s="2" t="s">
        <v>25</v>
      </c>
      <c r="B24" s="1" t="s">
        <v>423</v>
      </c>
      <c r="C24" s="2" t="s">
        <v>442</v>
      </c>
      <c r="D24" s="7" t="s">
        <v>5</v>
      </c>
      <c r="E24" s="2" t="s">
        <v>30</v>
      </c>
      <c r="F24" s="1">
        <v>4.612150683846295</v>
      </c>
    </row>
    <row r="25">
      <c r="A25" s="2" t="s">
        <v>26</v>
      </c>
      <c r="B25" s="1" t="s">
        <v>424</v>
      </c>
      <c r="C25" s="2" t="s">
        <v>442</v>
      </c>
      <c r="D25" s="7" t="s">
        <v>5</v>
      </c>
      <c r="E25" s="2" t="s">
        <v>30</v>
      </c>
      <c r="F25" s="1">
        <v>9.983474324697376</v>
      </c>
    </row>
    <row r="26">
      <c r="A26" s="2" t="s">
        <v>27</v>
      </c>
      <c r="B26" s="1" t="s">
        <v>426</v>
      </c>
      <c r="C26" s="2" t="s">
        <v>442</v>
      </c>
      <c r="D26" s="7" t="s">
        <v>5</v>
      </c>
      <c r="E26" s="2" t="s">
        <v>30</v>
      </c>
      <c r="F26" s="1">
        <v>6.2450544119405444</v>
      </c>
    </row>
    <row r="27">
      <c r="A27" s="2" t="s">
        <v>28</v>
      </c>
      <c r="B27" s="1" t="s">
        <v>425</v>
      </c>
      <c r="C27" s="2" t="s">
        <v>442</v>
      </c>
      <c r="D27" s="7" t="s">
        <v>5</v>
      </c>
      <c r="E27" s="2" t="s">
        <v>30</v>
      </c>
      <c r="F27" s="1">
        <v>4.021528344479136</v>
      </c>
    </row>
    <row r="28">
      <c r="A28" s="2" t="s">
        <v>29</v>
      </c>
      <c r="B28" s="1" t="s">
        <v>427</v>
      </c>
      <c r="C28" s="2" t="s">
        <v>442</v>
      </c>
      <c r="D28" s="7" t="s">
        <v>5</v>
      </c>
      <c r="E28" s="2" t="s">
        <v>30</v>
      </c>
      <c r="F28" s="1">
        <v>6.341215588647583</v>
      </c>
    </row>
    <row r="29">
      <c r="A29" s="2" t="s">
        <v>30</v>
      </c>
      <c r="B29" s="1" t="s">
        <v>428</v>
      </c>
      <c r="C29" s="2" t="s">
        <v>442</v>
      </c>
      <c r="D29" s="7" t="s">
        <v>5</v>
      </c>
      <c r="E29" s="2" t="s">
        <v>30</v>
      </c>
      <c r="F29" s="1">
        <v>8.285077556300868</v>
      </c>
    </row>
    <row r="30">
      <c r="A30" s="2" t="s">
        <v>31</v>
      </c>
      <c r="B30" s="1" t="s">
        <v>429</v>
      </c>
      <c r="C30" s="2" t="s">
        <v>442</v>
      </c>
      <c r="D30" s="7" t="s">
        <v>5</v>
      </c>
      <c r="E30" s="2" t="s">
        <v>30</v>
      </c>
      <c r="F30" s="1">
        <v>5.029905210527288</v>
      </c>
    </row>
    <row r="31">
      <c r="A31" s="2" t="s">
        <v>32</v>
      </c>
      <c r="B31" s="1" t="s">
        <v>430</v>
      </c>
      <c r="C31" s="2" t="s">
        <v>442</v>
      </c>
      <c r="D31" s="7" t="s">
        <v>5</v>
      </c>
      <c r="E31" s="2" t="s">
        <v>30</v>
      </c>
      <c r="F31" s="1">
        <v>2.7770671478005626</v>
      </c>
    </row>
    <row r="32">
      <c r="A32" s="2" t="s">
        <v>33</v>
      </c>
      <c r="B32" s="1" t="s">
        <v>431</v>
      </c>
      <c r="C32" s="2" t="s">
        <v>442</v>
      </c>
      <c r="D32" s="7" t="s">
        <v>5</v>
      </c>
      <c r="E32" s="2" t="s">
        <v>30</v>
      </c>
      <c r="F32" s="1">
        <v>3.3779384518985434</v>
      </c>
    </row>
    <row r="33">
      <c r="A33" s="2" t="s">
        <v>34</v>
      </c>
      <c r="B33" s="1" t="s">
        <v>432</v>
      </c>
      <c r="C33" s="2" t="s">
        <v>442</v>
      </c>
      <c r="D33" s="7" t="s">
        <v>5</v>
      </c>
      <c r="E33" s="2" t="s">
        <v>30</v>
      </c>
      <c r="F33" s="1">
        <v>10.415581710238516</v>
      </c>
    </row>
    <row r="34">
      <c r="A34" s="2" t="s">
        <v>35</v>
      </c>
      <c r="B34" s="1" t="s">
        <v>433</v>
      </c>
      <c r="C34" s="2" t="s">
        <v>442</v>
      </c>
      <c r="D34" s="7" t="s">
        <v>5</v>
      </c>
      <c r="E34" s="2" t="s">
        <v>30</v>
      </c>
      <c r="F34" s="1">
        <v>3.371660073198079</v>
      </c>
    </row>
    <row r="35">
      <c r="A35" s="2" t="s">
        <v>3</v>
      </c>
      <c r="B35" s="1" t="s">
        <v>418</v>
      </c>
      <c r="C35" s="2" t="s">
        <v>443</v>
      </c>
      <c r="D35" s="7" t="s">
        <v>5</v>
      </c>
      <c r="E35" s="2" t="s">
        <v>30</v>
      </c>
      <c r="F35" s="1">
        <v>4.9461836106225165</v>
      </c>
    </row>
    <row r="36">
      <c r="A36" s="2" t="s">
        <v>4</v>
      </c>
      <c r="B36" s="1" t="s">
        <v>401</v>
      </c>
      <c r="C36" s="2" t="s">
        <v>443</v>
      </c>
      <c r="D36" s="7" t="s">
        <v>5</v>
      </c>
      <c r="E36" s="2" t="s">
        <v>30</v>
      </c>
      <c r="F36" s="1">
        <v>8.007275181450575</v>
      </c>
    </row>
    <row r="37">
      <c r="A37" s="2" t="s">
        <v>5</v>
      </c>
      <c r="B37" s="1" t="s">
        <v>402</v>
      </c>
      <c r="C37" s="2" t="s">
        <v>443</v>
      </c>
      <c r="D37" s="7" t="s">
        <v>5</v>
      </c>
      <c r="E37" s="2" t="s">
        <v>30</v>
      </c>
      <c r="F37" s="1">
        <v>4.62661508456614</v>
      </c>
    </row>
    <row r="38">
      <c r="A38" s="2" t="s">
        <v>6</v>
      </c>
      <c r="B38" s="1" t="s">
        <v>403</v>
      </c>
      <c r="C38" s="2" t="s">
        <v>443</v>
      </c>
      <c r="D38" s="7" t="s">
        <v>5</v>
      </c>
      <c r="E38" s="2" t="s">
        <v>30</v>
      </c>
      <c r="F38" s="1">
        <v>4.569311892091131</v>
      </c>
    </row>
    <row r="39">
      <c r="A39" s="2" t="s">
        <v>7</v>
      </c>
      <c r="B39" s="1" t="s">
        <v>404</v>
      </c>
      <c r="C39" s="2" t="s">
        <v>443</v>
      </c>
      <c r="D39" s="7" t="s">
        <v>5</v>
      </c>
      <c r="E39" s="2" t="s">
        <v>30</v>
      </c>
      <c r="F39" s="1">
        <v>9.562847981412657</v>
      </c>
    </row>
    <row r="40">
      <c r="A40" s="2" t="s">
        <v>8</v>
      </c>
      <c r="B40" s="1" t="s">
        <v>408</v>
      </c>
      <c r="C40" s="2" t="s">
        <v>443</v>
      </c>
      <c r="D40" s="7" t="s">
        <v>5</v>
      </c>
      <c r="E40" s="2" t="s">
        <v>30</v>
      </c>
      <c r="F40" s="1">
        <v>5.977812764292721</v>
      </c>
    </row>
    <row r="41">
      <c r="A41" s="2" t="s">
        <v>9</v>
      </c>
      <c r="B41" s="1" t="s">
        <v>409</v>
      </c>
      <c r="C41" s="2" t="s">
        <v>443</v>
      </c>
      <c r="D41" s="7" t="s">
        <v>5</v>
      </c>
      <c r="E41" s="2" t="s">
        <v>30</v>
      </c>
      <c r="F41" s="1">
        <v>7.165847570479096</v>
      </c>
    </row>
    <row r="42">
      <c r="A42" s="2" t="s">
        <v>10</v>
      </c>
      <c r="B42" s="1" t="s">
        <v>407</v>
      </c>
      <c r="C42" s="2" t="s">
        <v>443</v>
      </c>
      <c r="D42" s="7" t="s">
        <v>5</v>
      </c>
      <c r="E42" s="2" t="s">
        <v>30</v>
      </c>
      <c r="F42" s="1">
        <v>4.61014600933735</v>
      </c>
    </row>
    <row r="43">
      <c r="A43" s="2" t="s">
        <v>11</v>
      </c>
      <c r="B43" s="1" t="s">
        <v>406</v>
      </c>
      <c r="C43" s="2" t="s">
        <v>443</v>
      </c>
      <c r="D43" s="7" t="s">
        <v>5</v>
      </c>
      <c r="E43" s="2" t="s">
        <v>30</v>
      </c>
      <c r="F43" s="1">
        <v>8.309227468983437</v>
      </c>
    </row>
    <row r="44">
      <c r="A44" s="2" t="s">
        <v>12</v>
      </c>
      <c r="B44" s="1" t="s">
        <v>405</v>
      </c>
      <c r="C44" s="2" t="s">
        <v>443</v>
      </c>
      <c r="D44" s="7" t="s">
        <v>5</v>
      </c>
      <c r="E44" s="2" t="s">
        <v>30</v>
      </c>
      <c r="F44" s="1">
        <v>4.55991619470246</v>
      </c>
    </row>
    <row r="45">
      <c r="A45" s="2" t="s">
        <v>13</v>
      </c>
      <c r="B45" s="1" t="s">
        <v>410</v>
      </c>
      <c r="C45" s="2" t="s">
        <v>443</v>
      </c>
      <c r="D45" s="7" t="s">
        <v>5</v>
      </c>
      <c r="E45" s="2" t="s">
        <v>30</v>
      </c>
      <c r="F45" s="1">
        <v>5.100412896216087</v>
      </c>
    </row>
    <row r="46">
      <c r="A46" s="2" t="s">
        <v>14</v>
      </c>
      <c r="B46" s="1" t="s">
        <v>412</v>
      </c>
      <c r="C46" s="2" t="s">
        <v>443</v>
      </c>
      <c r="D46" s="7" t="s">
        <v>5</v>
      </c>
      <c r="E46" s="2" t="s">
        <v>30</v>
      </c>
      <c r="F46" s="1">
        <v>6.342311187801504</v>
      </c>
    </row>
    <row r="47">
      <c r="A47" s="2" t="s">
        <v>15</v>
      </c>
      <c r="B47" s="1" t="s">
        <v>411</v>
      </c>
      <c r="C47" s="2" t="s">
        <v>443</v>
      </c>
      <c r="D47" s="7" t="s">
        <v>5</v>
      </c>
      <c r="E47" s="2" t="s">
        <v>30</v>
      </c>
      <c r="F47" s="1">
        <v>2.5766200928270333</v>
      </c>
    </row>
    <row r="48">
      <c r="A48" s="2" t="s">
        <v>16</v>
      </c>
      <c r="B48" s="1" t="s">
        <v>413</v>
      </c>
      <c r="C48" s="2" t="s">
        <v>443</v>
      </c>
      <c r="D48" s="7" t="s">
        <v>5</v>
      </c>
      <c r="E48" s="2" t="s">
        <v>30</v>
      </c>
      <c r="F48" s="1">
        <v>4.119566592429403</v>
      </c>
    </row>
    <row r="49">
      <c r="A49" s="2" t="s">
        <v>17</v>
      </c>
      <c r="B49" s="1" t="s">
        <v>414</v>
      </c>
      <c r="C49" s="2" t="s">
        <v>443</v>
      </c>
      <c r="D49" s="7" t="s">
        <v>5</v>
      </c>
      <c r="E49" s="2" t="s">
        <v>30</v>
      </c>
      <c r="F49" s="1">
        <v>5.97937866731925</v>
      </c>
    </row>
    <row r="50">
      <c r="A50" s="2" t="s">
        <v>18</v>
      </c>
      <c r="B50" s="1" t="s">
        <v>415</v>
      </c>
      <c r="C50" s="2" t="s">
        <v>443</v>
      </c>
      <c r="D50" s="7" t="s">
        <v>5</v>
      </c>
      <c r="E50" s="2" t="s">
        <v>30</v>
      </c>
      <c r="F50" s="1">
        <v>3.8362808331481264</v>
      </c>
    </row>
    <row r="51">
      <c r="A51" s="2" t="s">
        <v>19</v>
      </c>
      <c r="B51" s="1" t="s">
        <v>416</v>
      </c>
      <c r="C51" s="2" t="s">
        <v>443</v>
      </c>
      <c r="D51" s="7" t="s">
        <v>5</v>
      </c>
      <c r="E51" s="2" t="s">
        <v>30</v>
      </c>
      <c r="F51" s="1">
        <v>3.347777878955065</v>
      </c>
    </row>
    <row r="52">
      <c r="A52" s="2" t="s">
        <v>20</v>
      </c>
      <c r="B52" s="1" t="s">
        <v>417</v>
      </c>
      <c r="C52" s="2" t="s">
        <v>443</v>
      </c>
      <c r="D52" s="7" t="s">
        <v>5</v>
      </c>
      <c r="E52" s="2" t="s">
        <v>30</v>
      </c>
      <c r="F52" s="1">
        <v>3.3400627384243555</v>
      </c>
    </row>
    <row r="53">
      <c r="A53" s="2" t="s">
        <v>21</v>
      </c>
      <c r="B53" s="1" t="s">
        <v>419</v>
      </c>
      <c r="C53" s="2" t="s">
        <v>443</v>
      </c>
      <c r="D53" s="7" t="s">
        <v>5</v>
      </c>
      <c r="E53" s="2" t="s">
        <v>30</v>
      </c>
      <c r="F53" s="1">
        <v>4.122259033796251</v>
      </c>
    </row>
    <row r="54">
      <c r="A54" s="2" t="s">
        <v>22</v>
      </c>
      <c r="B54" s="1" t="s">
        <v>420</v>
      </c>
      <c r="C54" s="2" t="s">
        <v>443</v>
      </c>
      <c r="D54" s="7" t="s">
        <v>5</v>
      </c>
      <c r="E54" s="2" t="s">
        <v>30</v>
      </c>
      <c r="F54" s="1">
        <v>4.539511344509554</v>
      </c>
    </row>
    <row r="55">
      <c r="A55" s="2" t="s">
        <v>23</v>
      </c>
      <c r="B55" s="1" t="s">
        <v>421</v>
      </c>
      <c r="C55" s="2" t="s">
        <v>443</v>
      </c>
      <c r="D55" s="7" t="s">
        <v>5</v>
      </c>
      <c r="E55" s="2" t="s">
        <v>30</v>
      </c>
      <c r="F55" s="1">
        <v>3.6279881400556717</v>
      </c>
    </row>
    <row r="56">
      <c r="A56" s="2" t="s">
        <v>24</v>
      </c>
      <c r="B56" s="1" t="s">
        <v>422</v>
      </c>
      <c r="C56" s="2" t="s">
        <v>443</v>
      </c>
      <c r="D56" s="7" t="s">
        <v>5</v>
      </c>
      <c r="E56" s="2" t="s">
        <v>30</v>
      </c>
      <c r="F56" s="1">
        <v>4.283884311696092</v>
      </c>
    </row>
    <row r="57">
      <c r="A57" s="2" t="s">
        <v>25</v>
      </c>
      <c r="B57" s="1" t="s">
        <v>423</v>
      </c>
      <c r="C57" s="2" t="s">
        <v>443</v>
      </c>
      <c r="D57" s="7" t="s">
        <v>5</v>
      </c>
      <c r="E57" s="2" t="s">
        <v>30</v>
      </c>
      <c r="F57" s="1">
        <v>5.182810415968133</v>
      </c>
    </row>
    <row r="58">
      <c r="A58" s="2" t="s">
        <v>26</v>
      </c>
      <c r="B58" s="1" t="s">
        <v>424</v>
      </c>
      <c r="C58" s="2" t="s">
        <v>443</v>
      </c>
      <c r="D58" s="7" t="s">
        <v>5</v>
      </c>
      <c r="E58" s="2" t="s">
        <v>30</v>
      </c>
      <c r="F58" s="1">
        <v>8.865267712768256</v>
      </c>
    </row>
    <row r="59">
      <c r="A59" s="2" t="s">
        <v>27</v>
      </c>
      <c r="B59" s="1" t="s">
        <v>426</v>
      </c>
      <c r="C59" s="2" t="s">
        <v>443</v>
      </c>
      <c r="D59" s="7" t="s">
        <v>5</v>
      </c>
      <c r="E59" s="2" t="s">
        <v>30</v>
      </c>
      <c r="F59" s="1">
        <v>5.984131888761386</v>
      </c>
    </row>
    <row r="60">
      <c r="A60" s="2" t="s">
        <v>28</v>
      </c>
      <c r="B60" s="1" t="s">
        <v>425</v>
      </c>
      <c r="C60" s="2" t="s">
        <v>443</v>
      </c>
      <c r="D60" s="7" t="s">
        <v>5</v>
      </c>
      <c r="E60" s="2" t="s">
        <v>30</v>
      </c>
      <c r="F60" s="1">
        <v>3.8987956936220973</v>
      </c>
    </row>
    <row r="61">
      <c r="A61" s="2" t="s">
        <v>29</v>
      </c>
      <c r="B61" s="1" t="s">
        <v>427</v>
      </c>
      <c r="C61" s="2" t="s">
        <v>443</v>
      </c>
      <c r="D61" s="7" t="s">
        <v>5</v>
      </c>
      <c r="E61" s="2" t="s">
        <v>30</v>
      </c>
      <c r="F61" s="1">
        <v>6.526369281773061</v>
      </c>
    </row>
    <row r="62">
      <c r="A62" s="2" t="s">
        <v>30</v>
      </c>
      <c r="B62" s="1" t="s">
        <v>428</v>
      </c>
      <c r="C62" s="2" t="s">
        <v>443</v>
      </c>
      <c r="D62" s="7" t="s">
        <v>5</v>
      </c>
      <c r="E62" s="2" t="s">
        <v>30</v>
      </c>
      <c r="F62" s="1">
        <v>8.181699887414586</v>
      </c>
    </row>
    <row r="63">
      <c r="A63" s="2" t="s">
        <v>31</v>
      </c>
      <c r="B63" s="1" t="s">
        <v>429</v>
      </c>
      <c r="C63" s="2" t="s">
        <v>443</v>
      </c>
      <c r="D63" s="7" t="s">
        <v>5</v>
      </c>
      <c r="E63" s="2" t="s">
        <v>30</v>
      </c>
      <c r="F63" s="1">
        <v>4.456853174505842</v>
      </c>
    </row>
    <row r="64">
      <c r="A64" s="2" t="s">
        <v>32</v>
      </c>
      <c r="B64" s="1" t="s">
        <v>430</v>
      </c>
      <c r="C64" s="2" t="s">
        <v>443</v>
      </c>
      <c r="D64" s="7" t="s">
        <v>5</v>
      </c>
      <c r="E64" s="2" t="s">
        <v>30</v>
      </c>
      <c r="F64" s="1">
        <v>4.217354164306465</v>
      </c>
    </row>
    <row r="65">
      <c r="A65" s="2" t="s">
        <v>33</v>
      </c>
      <c r="B65" s="1" t="s">
        <v>431</v>
      </c>
      <c r="C65" s="2" t="s">
        <v>443</v>
      </c>
      <c r="D65" s="7" t="s">
        <v>5</v>
      </c>
      <c r="E65" s="2" t="s">
        <v>30</v>
      </c>
      <c r="F65" s="1">
        <v>3.9325785497566637</v>
      </c>
    </row>
    <row r="66">
      <c r="A66" s="2" t="s">
        <v>34</v>
      </c>
      <c r="B66" s="1" t="s">
        <v>432</v>
      </c>
      <c r="C66" s="2" t="s">
        <v>443</v>
      </c>
      <c r="D66" s="7" t="s">
        <v>5</v>
      </c>
      <c r="E66" s="2" t="s">
        <v>30</v>
      </c>
      <c r="F66" s="1">
        <v>9.261536837513805</v>
      </c>
    </row>
    <row r="67">
      <c r="A67" s="2" t="s">
        <v>35</v>
      </c>
      <c r="B67" s="1" t="s">
        <v>433</v>
      </c>
      <c r="C67" s="2" t="s">
        <v>443</v>
      </c>
      <c r="D67" s="7" t="s">
        <v>5</v>
      </c>
      <c r="E67" s="2" t="s">
        <v>30</v>
      </c>
      <c r="F67" s="1">
        <v>5.345435747536373</v>
      </c>
    </row>
    <row r="68">
      <c r="A68" s="2" t="s">
        <v>3</v>
      </c>
      <c r="B68" s="1" t="s">
        <v>418</v>
      </c>
      <c r="C68" s="2" t="s">
        <v>444</v>
      </c>
      <c r="D68" s="7" t="s">
        <v>5</v>
      </c>
      <c r="E68" s="2" t="s">
        <v>30</v>
      </c>
      <c r="F68" s="1">
        <v>4.731223773106025</v>
      </c>
    </row>
    <row r="69">
      <c r="A69" s="2" t="s">
        <v>4</v>
      </c>
      <c r="B69" s="1" t="s">
        <v>401</v>
      </c>
      <c r="C69" s="2" t="s">
        <v>444</v>
      </c>
      <c r="D69" s="7" t="s">
        <v>5</v>
      </c>
      <c r="E69" s="2" t="s">
        <v>30</v>
      </c>
      <c r="F69" s="1">
        <v>9.263377794884859</v>
      </c>
    </row>
    <row r="70">
      <c r="A70" s="2" t="s">
        <v>5</v>
      </c>
      <c r="B70" s="1" t="s">
        <v>402</v>
      </c>
      <c r="C70" s="2" t="s">
        <v>444</v>
      </c>
      <c r="D70" s="7" t="s">
        <v>5</v>
      </c>
      <c r="E70" s="2" t="s">
        <v>30</v>
      </c>
      <c r="F70" s="1">
        <v>3.464541339183196</v>
      </c>
    </row>
    <row r="71">
      <c r="A71" s="2" t="s">
        <v>6</v>
      </c>
      <c r="B71" s="1" t="s">
        <v>403</v>
      </c>
      <c r="C71" s="2" t="s">
        <v>444</v>
      </c>
      <c r="D71" s="7" t="s">
        <v>5</v>
      </c>
      <c r="E71" s="2" t="s">
        <v>30</v>
      </c>
      <c r="F71" s="1">
        <v>6.5323768350040385</v>
      </c>
    </row>
    <row r="72">
      <c r="A72" s="2" t="s">
        <v>7</v>
      </c>
      <c r="B72" s="1" t="s">
        <v>404</v>
      </c>
      <c r="C72" s="2" t="s">
        <v>444</v>
      </c>
      <c r="D72" s="7" t="s">
        <v>5</v>
      </c>
      <c r="E72" s="2" t="s">
        <v>30</v>
      </c>
      <c r="F72" s="1">
        <v>7.290611890640822</v>
      </c>
    </row>
    <row r="73">
      <c r="A73" s="2" t="s">
        <v>8</v>
      </c>
      <c r="B73" s="1" t="s">
        <v>408</v>
      </c>
      <c r="C73" s="2" t="s">
        <v>444</v>
      </c>
      <c r="D73" s="7" t="s">
        <v>5</v>
      </c>
      <c r="E73" s="2" t="s">
        <v>30</v>
      </c>
      <c r="F73" s="1">
        <v>5.22019840930114</v>
      </c>
    </row>
    <row r="74">
      <c r="A74" s="2" t="s">
        <v>9</v>
      </c>
      <c r="B74" s="1" t="s">
        <v>409</v>
      </c>
      <c r="C74" s="2" t="s">
        <v>444</v>
      </c>
      <c r="D74" s="7" t="s">
        <v>5</v>
      </c>
      <c r="E74" s="2" t="s">
        <v>30</v>
      </c>
      <c r="F74" s="1">
        <v>6.72867777093533</v>
      </c>
    </row>
    <row r="75">
      <c r="A75" s="2" t="s">
        <v>10</v>
      </c>
      <c r="B75" s="1" t="s">
        <v>407</v>
      </c>
      <c r="C75" s="2" t="s">
        <v>444</v>
      </c>
      <c r="D75" s="7" t="s">
        <v>5</v>
      </c>
      <c r="E75" s="2" t="s">
        <v>30</v>
      </c>
      <c r="F75" s="1">
        <v>3.7172483865371886</v>
      </c>
    </row>
    <row r="76">
      <c r="A76" s="2" t="s">
        <v>11</v>
      </c>
      <c r="B76" s="1" t="s">
        <v>406</v>
      </c>
      <c r="C76" s="2" t="s">
        <v>444</v>
      </c>
      <c r="D76" s="7" t="s">
        <v>5</v>
      </c>
      <c r="E76" s="2" t="s">
        <v>30</v>
      </c>
      <c r="F76" s="1">
        <v>7.568857395613079</v>
      </c>
    </row>
    <row r="77">
      <c r="A77" s="2" t="s">
        <v>12</v>
      </c>
      <c r="B77" s="1" t="s">
        <v>405</v>
      </c>
      <c r="C77" s="2" t="s">
        <v>444</v>
      </c>
      <c r="D77" s="7" t="s">
        <v>5</v>
      </c>
      <c r="E77" s="2" t="s">
        <v>30</v>
      </c>
      <c r="F77" s="1">
        <v>4.6858108806728564</v>
      </c>
    </row>
    <row r="78">
      <c r="A78" s="2" t="s">
        <v>13</v>
      </c>
      <c r="B78" s="1" t="s">
        <v>410</v>
      </c>
      <c r="C78" s="2" t="s">
        <v>444</v>
      </c>
      <c r="D78" s="7" t="s">
        <v>5</v>
      </c>
      <c r="E78" s="2" t="s">
        <v>30</v>
      </c>
      <c r="F78" s="1">
        <v>4.438215370240598</v>
      </c>
    </row>
    <row r="79">
      <c r="A79" s="2" t="s">
        <v>14</v>
      </c>
      <c r="B79" s="1" t="s">
        <v>412</v>
      </c>
      <c r="C79" s="2" t="s">
        <v>444</v>
      </c>
      <c r="D79" s="7" t="s">
        <v>5</v>
      </c>
      <c r="E79" s="2" t="s">
        <v>30</v>
      </c>
      <c r="F79" s="1">
        <v>5.898895719740323</v>
      </c>
    </row>
    <row r="80">
      <c r="A80" s="2" t="s">
        <v>15</v>
      </c>
      <c r="B80" s="1" t="s">
        <v>411</v>
      </c>
      <c r="C80" s="2" t="s">
        <v>444</v>
      </c>
      <c r="D80" s="7" t="s">
        <v>5</v>
      </c>
      <c r="E80" s="2" t="s">
        <v>30</v>
      </c>
      <c r="F80" s="1">
        <v>2.550468095911203</v>
      </c>
    </row>
    <row r="81">
      <c r="A81" s="2" t="s">
        <v>16</v>
      </c>
      <c r="B81" s="1" t="s">
        <v>413</v>
      </c>
      <c r="C81" s="2" t="s">
        <v>444</v>
      </c>
      <c r="D81" s="7" t="s">
        <v>5</v>
      </c>
      <c r="E81" s="2" t="s">
        <v>30</v>
      </c>
      <c r="F81" s="1">
        <v>3.657460861583035</v>
      </c>
    </row>
    <row r="82">
      <c r="A82" s="2" t="s">
        <v>17</v>
      </c>
      <c r="B82" s="1" t="s">
        <v>414</v>
      </c>
      <c r="C82" s="2" t="s">
        <v>444</v>
      </c>
      <c r="D82" s="7" t="s">
        <v>5</v>
      </c>
      <c r="E82" s="2" t="s">
        <v>30</v>
      </c>
      <c r="F82" s="1">
        <v>6.592170373928187</v>
      </c>
    </row>
    <row r="83">
      <c r="A83" s="2" t="s">
        <v>18</v>
      </c>
      <c r="B83" s="1" t="s">
        <v>415</v>
      </c>
      <c r="C83" s="2" t="s">
        <v>444</v>
      </c>
      <c r="D83" s="7" t="s">
        <v>5</v>
      </c>
      <c r="E83" s="2" t="s">
        <v>30</v>
      </c>
      <c r="F83" s="1">
        <v>3.7661068770749013</v>
      </c>
    </row>
    <row r="84">
      <c r="A84" s="2" t="s">
        <v>19</v>
      </c>
      <c r="B84" s="1" t="s">
        <v>416</v>
      </c>
      <c r="C84" s="2" t="s">
        <v>444</v>
      </c>
      <c r="D84" s="7" t="s">
        <v>5</v>
      </c>
      <c r="E84" s="2" t="s">
        <v>30</v>
      </c>
      <c r="F84" s="1">
        <v>3.2417620101217954</v>
      </c>
    </row>
    <row r="85">
      <c r="A85" s="2" t="s">
        <v>20</v>
      </c>
      <c r="B85" s="1" t="s">
        <v>417</v>
      </c>
      <c r="C85" s="2" t="s">
        <v>444</v>
      </c>
      <c r="D85" s="7" t="s">
        <v>5</v>
      </c>
      <c r="E85" s="2" t="s">
        <v>30</v>
      </c>
      <c r="F85" s="1">
        <v>3.341991967360597</v>
      </c>
    </row>
    <row r="86">
      <c r="A86" s="2" t="s">
        <v>21</v>
      </c>
      <c r="B86" s="1" t="s">
        <v>419</v>
      </c>
      <c r="C86" s="2" t="s">
        <v>444</v>
      </c>
      <c r="D86" s="7" t="s">
        <v>5</v>
      </c>
      <c r="E86" s="2" t="s">
        <v>30</v>
      </c>
      <c r="F86" s="1">
        <v>4.398667027943852</v>
      </c>
    </row>
    <row r="87">
      <c r="A87" s="2" t="s">
        <v>22</v>
      </c>
      <c r="B87" s="1" t="s">
        <v>420</v>
      </c>
      <c r="C87" s="2" t="s">
        <v>444</v>
      </c>
      <c r="D87" s="7" t="s">
        <v>5</v>
      </c>
      <c r="E87" s="2" t="s">
        <v>30</v>
      </c>
      <c r="F87" s="1">
        <v>4.6668272544341995</v>
      </c>
    </row>
    <row r="88">
      <c r="A88" s="2" t="s">
        <v>23</v>
      </c>
      <c r="B88" s="1" t="s">
        <v>421</v>
      </c>
      <c r="C88" s="2" t="s">
        <v>444</v>
      </c>
      <c r="D88" s="7" t="s">
        <v>5</v>
      </c>
      <c r="E88" s="2" t="s">
        <v>30</v>
      </c>
      <c r="F88" s="1">
        <v>3.1364605700112382</v>
      </c>
    </row>
    <row r="89">
      <c r="A89" s="2" t="s">
        <v>24</v>
      </c>
      <c r="B89" s="1" t="s">
        <v>422</v>
      </c>
      <c r="C89" s="2" t="s">
        <v>444</v>
      </c>
      <c r="D89" s="7" t="s">
        <v>5</v>
      </c>
      <c r="E89" s="2" t="s">
        <v>30</v>
      </c>
      <c r="F89" s="1">
        <v>3.5629347893860173</v>
      </c>
    </row>
    <row r="90">
      <c r="A90" s="2" t="s">
        <v>25</v>
      </c>
      <c r="B90" s="1" t="s">
        <v>423</v>
      </c>
      <c r="C90" s="2" t="s">
        <v>444</v>
      </c>
      <c r="D90" s="7" t="s">
        <v>5</v>
      </c>
      <c r="E90" s="2" t="s">
        <v>30</v>
      </c>
      <c r="F90" s="1">
        <v>5.931865050585913</v>
      </c>
    </row>
    <row r="91">
      <c r="A91" s="2" t="s">
        <v>26</v>
      </c>
      <c r="B91" s="1" t="s">
        <v>424</v>
      </c>
      <c r="C91" s="2" t="s">
        <v>444</v>
      </c>
      <c r="D91" s="7" t="s">
        <v>5</v>
      </c>
      <c r="E91" s="2" t="s">
        <v>30</v>
      </c>
      <c r="F91" s="1">
        <v>10.245128939216503</v>
      </c>
    </row>
    <row r="92">
      <c r="A92" s="2" t="s">
        <v>27</v>
      </c>
      <c r="B92" s="1" t="s">
        <v>426</v>
      </c>
      <c r="C92" s="2" t="s">
        <v>444</v>
      </c>
      <c r="D92" s="7" t="s">
        <v>5</v>
      </c>
      <c r="E92" s="2" t="s">
        <v>30</v>
      </c>
      <c r="F92" s="1">
        <v>5.8760721507279445</v>
      </c>
    </row>
    <row r="93">
      <c r="A93" s="2" t="s">
        <v>28</v>
      </c>
      <c r="B93" s="1" t="s">
        <v>425</v>
      </c>
      <c r="C93" s="2" t="s">
        <v>444</v>
      </c>
      <c r="D93" s="7" t="s">
        <v>5</v>
      </c>
      <c r="E93" s="2" t="s">
        <v>30</v>
      </c>
      <c r="F93" s="1">
        <v>3.4234093422420355</v>
      </c>
    </row>
    <row r="94">
      <c r="A94" s="2" t="s">
        <v>29</v>
      </c>
      <c r="B94" s="1" t="s">
        <v>427</v>
      </c>
      <c r="C94" s="2" t="s">
        <v>444</v>
      </c>
      <c r="D94" s="7" t="s">
        <v>5</v>
      </c>
      <c r="E94" s="2" t="s">
        <v>30</v>
      </c>
      <c r="F94" s="1">
        <v>6.640427354807417</v>
      </c>
    </row>
    <row r="95">
      <c r="A95" s="2" t="s">
        <v>30</v>
      </c>
      <c r="B95" s="1" t="s">
        <v>428</v>
      </c>
      <c r="C95" s="2" t="s">
        <v>444</v>
      </c>
      <c r="D95" s="7" t="s">
        <v>5</v>
      </c>
      <c r="E95" s="2" t="s">
        <v>30</v>
      </c>
      <c r="F95" s="1">
        <v>7.368224446397881</v>
      </c>
    </row>
    <row r="96">
      <c r="A96" s="2" t="s">
        <v>31</v>
      </c>
      <c r="B96" s="1" t="s">
        <v>429</v>
      </c>
      <c r="C96" s="2" t="s">
        <v>444</v>
      </c>
      <c r="D96" s="7" t="s">
        <v>5</v>
      </c>
      <c r="E96" s="2" t="s">
        <v>30</v>
      </c>
      <c r="F96" s="1">
        <v>4.964163467539099</v>
      </c>
    </row>
    <row r="97">
      <c r="A97" s="2" t="s">
        <v>32</v>
      </c>
      <c r="B97" s="1" t="s">
        <v>430</v>
      </c>
      <c r="C97" s="2" t="s">
        <v>444</v>
      </c>
      <c r="D97" s="7" t="s">
        <v>5</v>
      </c>
      <c r="E97" s="2" t="s">
        <v>30</v>
      </c>
      <c r="F97" s="1">
        <v>3.569603206152698</v>
      </c>
    </row>
    <row r="98">
      <c r="A98" s="2" t="s">
        <v>33</v>
      </c>
      <c r="B98" s="1" t="s">
        <v>431</v>
      </c>
      <c r="C98" s="2" t="s">
        <v>444</v>
      </c>
      <c r="D98" s="7" t="s">
        <v>5</v>
      </c>
      <c r="E98" s="2" t="s">
        <v>30</v>
      </c>
      <c r="F98" s="1">
        <v>3.629229842265383</v>
      </c>
    </row>
    <row r="99">
      <c r="A99" s="2" t="s">
        <v>34</v>
      </c>
      <c r="B99" s="1" t="s">
        <v>432</v>
      </c>
      <c r="C99" s="2" t="s">
        <v>444</v>
      </c>
      <c r="D99" s="7" t="s">
        <v>5</v>
      </c>
      <c r="E99" s="2" t="s">
        <v>30</v>
      </c>
      <c r="F99" s="1">
        <v>7.834845376878098</v>
      </c>
    </row>
    <row r="100">
      <c r="A100" s="2" t="s">
        <v>35</v>
      </c>
      <c r="B100" s="1" t="s">
        <v>433</v>
      </c>
      <c r="C100" s="2" t="s">
        <v>444</v>
      </c>
      <c r="D100" s="7" t="s">
        <v>5</v>
      </c>
      <c r="E100" s="2" t="s">
        <v>30</v>
      </c>
      <c r="F100" s="1">
        <v>3.4085091823951146</v>
      </c>
    </row>
    <row r="101">
      <c r="A101" s="2" t="s">
        <v>3</v>
      </c>
      <c r="B101" s="1" t="s">
        <v>418</v>
      </c>
      <c r="C101" s="2" t="s">
        <v>445</v>
      </c>
      <c r="D101" s="7" t="s">
        <v>5</v>
      </c>
      <c r="E101" s="2" t="s">
        <v>30</v>
      </c>
      <c r="F101" s="1">
        <v>4.972527103323214</v>
      </c>
    </row>
    <row r="102">
      <c r="A102" s="2" t="s">
        <v>4</v>
      </c>
      <c r="B102" s="1" t="s">
        <v>401</v>
      </c>
      <c r="C102" s="2" t="s">
        <v>445</v>
      </c>
      <c r="D102" s="7" t="s">
        <v>5</v>
      </c>
      <c r="E102" s="2" t="s">
        <v>30</v>
      </c>
      <c r="F102" s="1">
        <v>8.830932960714852</v>
      </c>
    </row>
    <row r="103">
      <c r="A103" s="2" t="s">
        <v>5</v>
      </c>
      <c r="B103" s="1" t="s">
        <v>402</v>
      </c>
      <c r="C103" s="2" t="s">
        <v>445</v>
      </c>
      <c r="D103" s="7" t="s">
        <v>5</v>
      </c>
      <c r="E103" s="2" t="s">
        <v>30</v>
      </c>
      <c r="F103" s="1">
        <v>3.7287291914932834</v>
      </c>
    </row>
    <row r="104">
      <c r="A104" s="2" t="s">
        <v>6</v>
      </c>
      <c r="B104" s="1" t="s">
        <v>403</v>
      </c>
      <c r="C104" s="2" t="s">
        <v>445</v>
      </c>
      <c r="D104" s="7" t="s">
        <v>5</v>
      </c>
      <c r="E104" s="2" t="s">
        <v>30</v>
      </c>
      <c r="F104" s="1">
        <v>7.246964971070116</v>
      </c>
    </row>
    <row r="105">
      <c r="A105" s="2" t="s">
        <v>7</v>
      </c>
      <c r="B105" s="1" t="s">
        <v>404</v>
      </c>
      <c r="C105" s="2" t="s">
        <v>445</v>
      </c>
      <c r="D105" s="7" t="s">
        <v>5</v>
      </c>
      <c r="E105" s="2" t="s">
        <v>30</v>
      </c>
      <c r="F105" s="1">
        <v>8.742608521886043</v>
      </c>
    </row>
    <row r="106">
      <c r="A106" s="2" t="s">
        <v>8</v>
      </c>
      <c r="B106" s="1" t="s">
        <v>408</v>
      </c>
      <c r="C106" s="2" t="s">
        <v>445</v>
      </c>
      <c r="D106" s="7" t="s">
        <v>5</v>
      </c>
      <c r="E106" s="2" t="s">
        <v>30</v>
      </c>
      <c r="F106" s="1">
        <v>5.965715649306434</v>
      </c>
    </row>
    <row r="107">
      <c r="A107" s="2" t="s">
        <v>9</v>
      </c>
      <c r="B107" s="1" t="s">
        <v>409</v>
      </c>
      <c r="C107" s="2" t="s">
        <v>445</v>
      </c>
      <c r="D107" s="7" t="s">
        <v>5</v>
      </c>
      <c r="E107" s="2" t="s">
        <v>30</v>
      </c>
      <c r="F107" s="1">
        <v>7.465054214956236</v>
      </c>
    </row>
    <row r="108">
      <c r="A108" s="2" t="s">
        <v>10</v>
      </c>
      <c r="B108" s="1" t="s">
        <v>407</v>
      </c>
      <c r="C108" s="2" t="s">
        <v>445</v>
      </c>
      <c r="D108" s="7" t="s">
        <v>5</v>
      </c>
      <c r="E108" s="2" t="s">
        <v>30</v>
      </c>
      <c r="F108" s="1">
        <v>6.086948288185891</v>
      </c>
    </row>
    <row r="109">
      <c r="A109" s="2" t="s">
        <v>11</v>
      </c>
      <c r="B109" s="1" t="s">
        <v>406</v>
      </c>
      <c r="C109" s="2" t="s">
        <v>445</v>
      </c>
      <c r="D109" s="7" t="s">
        <v>5</v>
      </c>
      <c r="E109" s="2" t="s">
        <v>30</v>
      </c>
      <c r="F109" s="1">
        <v>8.74121683941849</v>
      </c>
    </row>
    <row r="110">
      <c r="A110" s="2" t="s">
        <v>12</v>
      </c>
      <c r="B110" s="1" t="s">
        <v>405</v>
      </c>
      <c r="C110" s="2" t="s">
        <v>445</v>
      </c>
      <c r="D110" s="7" t="s">
        <v>5</v>
      </c>
      <c r="E110" s="2" t="s">
        <v>30</v>
      </c>
      <c r="F110" s="1">
        <v>4.66369390015174</v>
      </c>
    </row>
    <row r="111">
      <c r="A111" s="2" t="s">
        <v>13</v>
      </c>
      <c r="B111" s="1" t="s">
        <v>410</v>
      </c>
      <c r="C111" s="2" t="s">
        <v>445</v>
      </c>
      <c r="D111" s="7" t="s">
        <v>5</v>
      </c>
      <c r="E111" s="2" t="s">
        <v>30</v>
      </c>
      <c r="F111" s="1">
        <v>5.1816484435767425</v>
      </c>
    </row>
    <row r="112">
      <c r="A112" s="2" t="s">
        <v>14</v>
      </c>
      <c r="B112" s="1" t="s">
        <v>412</v>
      </c>
      <c r="C112" s="2" t="s">
        <v>445</v>
      </c>
      <c r="D112" s="7" t="s">
        <v>5</v>
      </c>
      <c r="E112" s="2" t="s">
        <v>30</v>
      </c>
      <c r="F112" s="1">
        <v>6.043478957071154</v>
      </c>
    </row>
    <row r="113">
      <c r="A113" s="2" t="s">
        <v>15</v>
      </c>
      <c r="B113" s="1" t="s">
        <v>411</v>
      </c>
      <c r="C113" s="2" t="s">
        <v>445</v>
      </c>
      <c r="D113" s="7" t="s">
        <v>5</v>
      </c>
      <c r="E113" s="2" t="s">
        <v>30</v>
      </c>
      <c r="F113" s="1">
        <v>2.920830605586482</v>
      </c>
    </row>
    <row r="114">
      <c r="A114" s="2" t="s">
        <v>16</v>
      </c>
      <c r="B114" s="1" t="s">
        <v>413</v>
      </c>
      <c r="C114" s="2" t="s">
        <v>445</v>
      </c>
      <c r="D114" s="7" t="s">
        <v>5</v>
      </c>
      <c r="E114" s="2" t="s">
        <v>30</v>
      </c>
      <c r="F114" s="1">
        <v>3.9559644641363563</v>
      </c>
    </row>
    <row r="115">
      <c r="A115" s="2" t="s">
        <v>17</v>
      </c>
      <c r="B115" s="1" t="s">
        <v>414</v>
      </c>
      <c r="C115" s="2" t="s">
        <v>445</v>
      </c>
      <c r="D115" s="7" t="s">
        <v>5</v>
      </c>
      <c r="E115" s="2" t="s">
        <v>30</v>
      </c>
      <c r="F115" s="1">
        <v>6.169575858975553</v>
      </c>
    </row>
    <row r="116">
      <c r="A116" s="2" t="s">
        <v>18</v>
      </c>
      <c r="B116" s="1" t="s">
        <v>415</v>
      </c>
      <c r="C116" s="2" t="s">
        <v>445</v>
      </c>
      <c r="D116" s="7" t="s">
        <v>5</v>
      </c>
      <c r="E116" s="2" t="s">
        <v>30</v>
      </c>
      <c r="F116" s="1">
        <v>3.8509907574358437</v>
      </c>
    </row>
    <row r="117">
      <c r="A117" s="2" t="s">
        <v>19</v>
      </c>
      <c r="B117" s="1" t="s">
        <v>416</v>
      </c>
      <c r="C117" s="2" t="s">
        <v>445</v>
      </c>
      <c r="D117" s="7" t="s">
        <v>5</v>
      </c>
      <c r="E117" s="2" t="s">
        <v>30</v>
      </c>
      <c r="F117" s="1">
        <v>3.09894675092892</v>
      </c>
    </row>
    <row r="118">
      <c r="A118" s="2" t="s">
        <v>20</v>
      </c>
      <c r="B118" s="1" t="s">
        <v>417</v>
      </c>
      <c r="C118" s="2" t="s">
        <v>445</v>
      </c>
      <c r="D118" s="7" t="s">
        <v>5</v>
      </c>
      <c r="E118" s="2" t="s">
        <v>30</v>
      </c>
      <c r="F118" s="1">
        <v>3.4534294413891926</v>
      </c>
    </row>
    <row r="119">
      <c r="A119" s="2" t="s">
        <v>21</v>
      </c>
      <c r="B119" s="1" t="s">
        <v>419</v>
      </c>
      <c r="C119" s="2" t="s">
        <v>445</v>
      </c>
      <c r="D119" s="7" t="s">
        <v>5</v>
      </c>
      <c r="E119" s="2" t="s">
        <v>30</v>
      </c>
      <c r="F119" s="1">
        <v>4.670880261984484</v>
      </c>
    </row>
    <row r="120">
      <c r="A120" s="2" t="s">
        <v>22</v>
      </c>
      <c r="B120" s="1" t="s">
        <v>420</v>
      </c>
      <c r="C120" s="2" t="s">
        <v>445</v>
      </c>
      <c r="D120" s="7" t="s">
        <v>5</v>
      </c>
      <c r="E120" s="2" t="s">
        <v>30</v>
      </c>
      <c r="F120" s="1">
        <v>4.892505659830272</v>
      </c>
    </row>
    <row r="121">
      <c r="A121" s="2" t="s">
        <v>23</v>
      </c>
      <c r="B121" s="1" t="s">
        <v>421</v>
      </c>
      <c r="C121" s="2" t="s">
        <v>445</v>
      </c>
      <c r="D121" s="7" t="s">
        <v>5</v>
      </c>
      <c r="E121" s="2" t="s">
        <v>30</v>
      </c>
      <c r="F121" s="1">
        <v>3.033757700040592</v>
      </c>
    </row>
    <row r="122">
      <c r="A122" s="2" t="s">
        <v>24</v>
      </c>
      <c r="B122" s="1" t="s">
        <v>422</v>
      </c>
      <c r="C122" s="2" t="s">
        <v>445</v>
      </c>
      <c r="D122" s="7" t="s">
        <v>5</v>
      </c>
      <c r="E122" s="2" t="s">
        <v>30</v>
      </c>
      <c r="F122" s="1">
        <v>3.9069482143781555</v>
      </c>
    </row>
    <row r="123">
      <c r="A123" s="2" t="s">
        <v>25</v>
      </c>
      <c r="B123" s="1" t="s">
        <v>423</v>
      </c>
      <c r="C123" s="2" t="s">
        <v>445</v>
      </c>
      <c r="D123" s="7" t="s">
        <v>5</v>
      </c>
      <c r="E123" s="2" t="s">
        <v>30</v>
      </c>
      <c r="F123" s="1">
        <v>5.642016093850907</v>
      </c>
    </row>
    <row r="124">
      <c r="A124" s="2" t="s">
        <v>26</v>
      </c>
      <c r="B124" s="1" t="s">
        <v>424</v>
      </c>
      <c r="C124" s="2" t="s">
        <v>445</v>
      </c>
      <c r="D124" s="7" t="s">
        <v>5</v>
      </c>
      <c r="E124" s="2" t="s">
        <v>30</v>
      </c>
      <c r="F124" s="1">
        <v>9.480522715886034</v>
      </c>
    </row>
    <row r="125">
      <c r="A125" s="2" t="s">
        <v>27</v>
      </c>
      <c r="B125" s="1" t="s">
        <v>426</v>
      </c>
      <c r="C125" s="2" t="s">
        <v>445</v>
      </c>
      <c r="D125" s="7" t="s">
        <v>5</v>
      </c>
      <c r="E125" s="2" t="s">
        <v>30</v>
      </c>
      <c r="F125" s="1">
        <v>5.776703548036601</v>
      </c>
    </row>
    <row r="126">
      <c r="A126" s="2" t="s">
        <v>28</v>
      </c>
      <c r="B126" s="1" t="s">
        <v>425</v>
      </c>
      <c r="C126" s="2" t="s">
        <v>445</v>
      </c>
      <c r="D126" s="7" t="s">
        <v>5</v>
      </c>
      <c r="E126" s="2" t="s">
        <v>30</v>
      </c>
      <c r="F126" s="1">
        <v>4.193245193364854</v>
      </c>
    </row>
    <row r="127">
      <c r="A127" s="2" t="s">
        <v>29</v>
      </c>
      <c r="B127" s="1" t="s">
        <v>427</v>
      </c>
      <c r="C127" s="2" t="s">
        <v>445</v>
      </c>
      <c r="D127" s="7" t="s">
        <v>5</v>
      </c>
      <c r="E127" s="2" t="s">
        <v>30</v>
      </c>
      <c r="F127" s="1">
        <v>8.43038952668165</v>
      </c>
    </row>
    <row r="128">
      <c r="A128" s="2" t="s">
        <v>30</v>
      </c>
      <c r="B128" s="1" t="s">
        <v>428</v>
      </c>
      <c r="C128" s="2" t="s">
        <v>445</v>
      </c>
      <c r="D128" s="7" t="s">
        <v>5</v>
      </c>
      <c r="E128" s="2" t="s">
        <v>30</v>
      </c>
      <c r="F128" s="1">
        <v>7.091617792193649</v>
      </c>
    </row>
    <row r="129">
      <c r="A129" s="2" t="s">
        <v>31</v>
      </c>
      <c r="B129" s="1" t="s">
        <v>429</v>
      </c>
      <c r="C129" s="2" t="s">
        <v>445</v>
      </c>
      <c r="D129" s="7" t="s">
        <v>5</v>
      </c>
      <c r="E129" s="2" t="s">
        <v>30</v>
      </c>
      <c r="F129" s="1">
        <v>4.588872131224206</v>
      </c>
    </row>
    <row r="130">
      <c r="A130" s="2" t="s">
        <v>32</v>
      </c>
      <c r="B130" s="1" t="s">
        <v>430</v>
      </c>
      <c r="C130" s="2" t="s">
        <v>445</v>
      </c>
      <c r="D130" s="7" t="s">
        <v>5</v>
      </c>
      <c r="E130" s="2" t="s">
        <v>30</v>
      </c>
      <c r="F130" s="1">
        <v>3.1875354613320073</v>
      </c>
    </row>
    <row r="131">
      <c r="A131" s="2" t="s">
        <v>33</v>
      </c>
      <c r="B131" s="1" t="s">
        <v>431</v>
      </c>
      <c r="C131" s="2" t="s">
        <v>445</v>
      </c>
      <c r="D131" s="7" t="s">
        <v>5</v>
      </c>
      <c r="E131" s="2" t="s">
        <v>30</v>
      </c>
      <c r="F131" s="1">
        <v>3.2883075106060327</v>
      </c>
    </row>
    <row r="132">
      <c r="A132" s="2" t="s">
        <v>34</v>
      </c>
      <c r="B132" s="1" t="s">
        <v>432</v>
      </c>
      <c r="C132" s="2" t="s">
        <v>445</v>
      </c>
      <c r="D132" s="7" t="s">
        <v>5</v>
      </c>
      <c r="E132" s="2" t="s">
        <v>30</v>
      </c>
      <c r="F132" s="1">
        <v>8.053102252698633</v>
      </c>
    </row>
    <row r="133">
      <c r="A133" s="2" t="s">
        <v>35</v>
      </c>
      <c r="B133" s="1" t="s">
        <v>433</v>
      </c>
      <c r="C133" s="2" t="s">
        <v>445</v>
      </c>
      <c r="D133" s="7" t="s">
        <v>5</v>
      </c>
      <c r="E133" s="2" t="s">
        <v>30</v>
      </c>
      <c r="F133" s="1">
        <v>3.9394794295633786</v>
      </c>
    </row>
    <row r="134">
      <c r="A134" s="2" t="s">
        <v>3</v>
      </c>
      <c r="B134" s="1" t="s">
        <v>418</v>
      </c>
      <c r="C134" s="2" t="s">
        <v>446</v>
      </c>
      <c r="D134" s="7" t="s">
        <v>5</v>
      </c>
      <c r="E134" s="2" t="s">
        <v>30</v>
      </c>
      <c r="F134" s="1">
        <v>5.265085506459227</v>
      </c>
    </row>
    <row r="135">
      <c r="A135" s="2" t="s">
        <v>4</v>
      </c>
      <c r="B135" s="1" t="s">
        <v>401</v>
      </c>
      <c r="C135" s="2" t="s">
        <v>446</v>
      </c>
      <c r="D135" s="7" t="s">
        <v>5</v>
      </c>
      <c r="E135" s="2" t="s">
        <v>30</v>
      </c>
      <c r="F135" s="1">
        <v>8.416394217784147</v>
      </c>
    </row>
    <row r="136">
      <c r="A136" s="2" t="s">
        <v>5</v>
      </c>
      <c r="B136" s="1" t="s">
        <v>402</v>
      </c>
      <c r="C136" s="2" t="s">
        <v>446</v>
      </c>
      <c r="D136" s="7" t="s">
        <v>5</v>
      </c>
      <c r="E136" s="2" t="s">
        <v>30</v>
      </c>
      <c r="F136" s="1">
        <v>5.427494668461039</v>
      </c>
    </row>
    <row r="137">
      <c r="A137" s="2" t="s">
        <v>6</v>
      </c>
      <c r="B137" s="1" t="s">
        <v>403</v>
      </c>
      <c r="C137" s="2" t="s">
        <v>446</v>
      </c>
      <c r="D137" s="7" t="s">
        <v>5</v>
      </c>
      <c r="E137" s="2" t="s">
        <v>30</v>
      </c>
      <c r="F137" s="1">
        <v>8.352669527338005</v>
      </c>
    </row>
    <row r="138">
      <c r="A138" s="2" t="s">
        <v>7</v>
      </c>
      <c r="B138" s="1" t="s">
        <v>404</v>
      </c>
      <c r="C138" s="2" t="s">
        <v>446</v>
      </c>
      <c r="D138" s="7" t="s">
        <v>5</v>
      </c>
      <c r="E138" s="2" t="s">
        <v>30</v>
      </c>
      <c r="F138" s="1">
        <v>10.251644441770102</v>
      </c>
    </row>
    <row r="139">
      <c r="A139" s="2" t="s">
        <v>8</v>
      </c>
      <c r="B139" s="1" t="s">
        <v>408</v>
      </c>
      <c r="C139" s="2" t="s">
        <v>446</v>
      </c>
      <c r="D139" s="7" t="s">
        <v>5</v>
      </c>
      <c r="E139" s="2" t="s">
        <v>30</v>
      </c>
      <c r="F139" s="1">
        <v>5.879667535212957</v>
      </c>
    </row>
    <row r="140">
      <c r="A140" s="2" t="s">
        <v>9</v>
      </c>
      <c r="B140" s="1" t="s">
        <v>409</v>
      </c>
      <c r="C140" s="2" t="s">
        <v>446</v>
      </c>
      <c r="D140" s="7" t="s">
        <v>5</v>
      </c>
      <c r="E140" s="2" t="s">
        <v>30</v>
      </c>
      <c r="F140" s="1">
        <v>5.921372630569791</v>
      </c>
    </row>
    <row r="141">
      <c r="A141" s="2" t="s">
        <v>10</v>
      </c>
      <c r="B141" s="1" t="s">
        <v>407</v>
      </c>
      <c r="C141" s="2" t="s">
        <v>446</v>
      </c>
      <c r="D141" s="7" t="s">
        <v>5</v>
      </c>
      <c r="E141" s="2" t="s">
        <v>30</v>
      </c>
      <c r="F141" s="1">
        <v>6.095849543039167</v>
      </c>
    </row>
    <row r="142">
      <c r="A142" s="2" t="s">
        <v>11</v>
      </c>
      <c r="B142" s="1" t="s">
        <v>406</v>
      </c>
      <c r="C142" s="2" t="s">
        <v>446</v>
      </c>
      <c r="D142" s="7" t="s">
        <v>5</v>
      </c>
      <c r="E142" s="2" t="s">
        <v>30</v>
      </c>
      <c r="F142" s="1">
        <v>9.113288236533998</v>
      </c>
    </row>
    <row r="143">
      <c r="A143" s="2" t="s">
        <v>12</v>
      </c>
      <c r="B143" s="1" t="s">
        <v>405</v>
      </c>
      <c r="C143" s="2" t="s">
        <v>446</v>
      </c>
      <c r="D143" s="7" t="s">
        <v>5</v>
      </c>
      <c r="E143" s="2" t="s">
        <v>30</v>
      </c>
      <c r="F143" s="1">
        <v>4.75360238722845</v>
      </c>
    </row>
    <row r="144">
      <c r="A144" s="2" t="s">
        <v>13</v>
      </c>
      <c r="B144" s="1" t="s">
        <v>410</v>
      </c>
      <c r="C144" s="2" t="s">
        <v>446</v>
      </c>
      <c r="D144" s="7" t="s">
        <v>5</v>
      </c>
      <c r="E144" s="2" t="s">
        <v>30</v>
      </c>
      <c r="F144" s="1">
        <v>5.905195493200224</v>
      </c>
    </row>
    <row r="145">
      <c r="A145" s="2" t="s">
        <v>14</v>
      </c>
      <c r="B145" s="1" t="s">
        <v>412</v>
      </c>
      <c r="C145" s="2" t="s">
        <v>446</v>
      </c>
      <c r="D145" s="7" t="s">
        <v>5</v>
      </c>
      <c r="E145" s="2" t="s">
        <v>30</v>
      </c>
      <c r="F145" s="1">
        <v>7.170887691324212</v>
      </c>
    </row>
    <row r="146">
      <c r="A146" s="2" t="s">
        <v>15</v>
      </c>
      <c r="B146" s="1" t="s">
        <v>411</v>
      </c>
      <c r="C146" s="2" t="s">
        <v>446</v>
      </c>
      <c r="D146" s="7" t="s">
        <v>5</v>
      </c>
      <c r="E146" s="2" t="s">
        <v>30</v>
      </c>
      <c r="F146" s="1">
        <v>2.2550858449931943</v>
      </c>
    </row>
    <row r="147">
      <c r="A147" s="2" t="s">
        <v>16</v>
      </c>
      <c r="B147" s="1" t="s">
        <v>413</v>
      </c>
      <c r="C147" s="2" t="s">
        <v>446</v>
      </c>
      <c r="D147" s="7" t="s">
        <v>5</v>
      </c>
      <c r="E147" s="2" t="s">
        <v>30</v>
      </c>
      <c r="F147" s="1">
        <v>4.385990866696162</v>
      </c>
    </row>
    <row r="148">
      <c r="A148" s="2" t="s">
        <v>17</v>
      </c>
      <c r="B148" s="1" t="s">
        <v>414</v>
      </c>
      <c r="C148" s="2" t="s">
        <v>446</v>
      </c>
      <c r="D148" s="7" t="s">
        <v>5</v>
      </c>
      <c r="E148" s="2" t="s">
        <v>30</v>
      </c>
      <c r="F148" s="1">
        <v>6.405478431007174</v>
      </c>
    </row>
    <row r="149">
      <c r="A149" s="2" t="s">
        <v>18</v>
      </c>
      <c r="B149" s="1" t="s">
        <v>415</v>
      </c>
      <c r="C149" s="2" t="s">
        <v>446</v>
      </c>
      <c r="D149" s="7" t="s">
        <v>5</v>
      </c>
      <c r="E149" s="2" t="s">
        <v>30</v>
      </c>
      <c r="F149" s="1">
        <v>4.105728263048985</v>
      </c>
    </row>
    <row r="150">
      <c r="A150" s="2" t="s">
        <v>19</v>
      </c>
      <c r="B150" s="1" t="s">
        <v>416</v>
      </c>
      <c r="C150" s="2" t="s">
        <v>446</v>
      </c>
      <c r="D150" s="7" t="s">
        <v>5</v>
      </c>
      <c r="E150" s="2" t="s">
        <v>30</v>
      </c>
      <c r="F150" s="1">
        <v>4.148394106946896</v>
      </c>
    </row>
    <row r="151">
      <c r="A151" s="2" t="s">
        <v>20</v>
      </c>
      <c r="B151" s="1" t="s">
        <v>417</v>
      </c>
      <c r="C151" s="2" t="s">
        <v>446</v>
      </c>
      <c r="D151" s="7" t="s">
        <v>5</v>
      </c>
      <c r="E151" s="2" t="s">
        <v>30</v>
      </c>
      <c r="F151" s="1">
        <v>2.8285950001964304</v>
      </c>
    </row>
    <row r="152">
      <c r="A152" s="2" t="s">
        <v>21</v>
      </c>
      <c r="B152" s="1" t="s">
        <v>419</v>
      </c>
      <c r="C152" s="2" t="s">
        <v>446</v>
      </c>
      <c r="D152" s="7" t="s">
        <v>5</v>
      </c>
      <c r="E152" s="2" t="s">
        <v>30</v>
      </c>
      <c r="F152" s="1">
        <v>6.892854407597457</v>
      </c>
    </row>
    <row r="153">
      <c r="A153" s="2" t="s">
        <v>22</v>
      </c>
      <c r="B153" s="1" t="s">
        <v>420</v>
      </c>
      <c r="C153" s="2" t="s">
        <v>446</v>
      </c>
      <c r="D153" s="7" t="s">
        <v>5</v>
      </c>
      <c r="E153" s="2" t="s">
        <v>30</v>
      </c>
      <c r="F153" s="1">
        <v>4.30650828895183</v>
      </c>
    </row>
    <row r="154">
      <c r="A154" s="2" t="s">
        <v>23</v>
      </c>
      <c r="B154" s="1" t="s">
        <v>421</v>
      </c>
      <c r="C154" s="2" t="s">
        <v>446</v>
      </c>
      <c r="D154" s="7" t="s">
        <v>5</v>
      </c>
      <c r="E154" s="2" t="s">
        <v>30</v>
      </c>
      <c r="F154" s="1">
        <v>3.281301503382972</v>
      </c>
    </row>
    <row r="155">
      <c r="A155" s="2" t="s">
        <v>24</v>
      </c>
      <c r="B155" s="1" t="s">
        <v>422</v>
      </c>
      <c r="C155" s="2" t="s">
        <v>446</v>
      </c>
      <c r="D155" s="7" t="s">
        <v>5</v>
      </c>
      <c r="E155" s="2" t="s">
        <v>30</v>
      </c>
      <c r="F155" s="1">
        <v>4.451127742224105</v>
      </c>
    </row>
    <row r="156">
      <c r="A156" s="2" t="s">
        <v>25</v>
      </c>
      <c r="B156" s="1" t="s">
        <v>423</v>
      </c>
      <c r="C156" s="2" t="s">
        <v>446</v>
      </c>
      <c r="D156" s="7" t="s">
        <v>5</v>
      </c>
      <c r="E156" s="2" t="s">
        <v>30</v>
      </c>
      <c r="F156" s="1">
        <v>3.9373663448689964</v>
      </c>
    </row>
    <row r="157">
      <c r="A157" s="2" t="s">
        <v>26</v>
      </c>
      <c r="B157" s="1" t="s">
        <v>424</v>
      </c>
      <c r="C157" s="2" t="s">
        <v>446</v>
      </c>
      <c r="D157" s="7" t="s">
        <v>5</v>
      </c>
      <c r="E157" s="2" t="s">
        <v>30</v>
      </c>
      <c r="F157" s="1">
        <v>7.947390965836995</v>
      </c>
    </row>
    <row r="158">
      <c r="A158" s="2" t="s">
        <v>27</v>
      </c>
      <c r="B158" s="1" t="s">
        <v>426</v>
      </c>
      <c r="C158" s="2" t="s">
        <v>446</v>
      </c>
      <c r="D158" s="7" t="s">
        <v>5</v>
      </c>
      <c r="E158" s="2" t="s">
        <v>30</v>
      </c>
      <c r="F158" s="1">
        <v>6.299396095466801</v>
      </c>
    </row>
    <row r="159">
      <c r="A159" s="2" t="s">
        <v>28</v>
      </c>
      <c r="B159" s="1" t="s">
        <v>425</v>
      </c>
      <c r="C159" s="2" t="s">
        <v>446</v>
      </c>
      <c r="D159" s="7" t="s">
        <v>5</v>
      </c>
      <c r="E159" s="2" t="s">
        <v>30</v>
      </c>
      <c r="F159" s="1">
        <v>4.808345404634035</v>
      </c>
    </row>
    <row r="160">
      <c r="A160" s="2" t="s">
        <v>29</v>
      </c>
      <c r="B160" s="1" t="s">
        <v>427</v>
      </c>
      <c r="C160" s="2" t="s">
        <v>446</v>
      </c>
      <c r="D160" s="7" t="s">
        <v>5</v>
      </c>
      <c r="E160" s="2" t="s">
        <v>30</v>
      </c>
      <c r="F160" s="1">
        <v>8.277654996459198</v>
      </c>
    </row>
    <row r="161">
      <c r="A161" s="2" t="s">
        <v>30</v>
      </c>
      <c r="B161" s="1" t="s">
        <v>428</v>
      </c>
      <c r="C161" s="2" t="s">
        <v>446</v>
      </c>
      <c r="D161" s="7" t="s">
        <v>5</v>
      </c>
      <c r="E161" s="2" t="s">
        <v>30</v>
      </c>
      <c r="F161" s="1">
        <v>6.82230961804218</v>
      </c>
    </row>
    <row r="162">
      <c r="A162" s="2" t="s">
        <v>31</v>
      </c>
      <c r="B162" s="1" t="s">
        <v>429</v>
      </c>
      <c r="C162" s="2" t="s">
        <v>446</v>
      </c>
      <c r="D162" s="7" t="s">
        <v>5</v>
      </c>
      <c r="E162" s="2" t="s">
        <v>30</v>
      </c>
      <c r="F162" s="1">
        <v>5.090269862392074</v>
      </c>
    </row>
    <row r="163">
      <c r="A163" s="2" t="s">
        <v>32</v>
      </c>
      <c r="B163" s="1" t="s">
        <v>430</v>
      </c>
      <c r="C163" s="2" t="s">
        <v>446</v>
      </c>
      <c r="D163" s="7" t="s">
        <v>5</v>
      </c>
      <c r="E163" s="2" t="s">
        <v>30</v>
      </c>
      <c r="F163" s="1">
        <v>4.149942918709665</v>
      </c>
    </row>
    <row r="164">
      <c r="A164" s="2" t="s">
        <v>33</v>
      </c>
      <c r="B164" s="1" t="s">
        <v>431</v>
      </c>
      <c r="C164" s="2" t="s">
        <v>446</v>
      </c>
      <c r="D164" s="7" t="s">
        <v>5</v>
      </c>
      <c r="E164" s="2" t="s">
        <v>30</v>
      </c>
      <c r="F164" s="1">
        <v>3.913182309030263</v>
      </c>
    </row>
    <row r="165">
      <c r="A165" s="2" t="s">
        <v>34</v>
      </c>
      <c r="B165" s="1" t="s">
        <v>432</v>
      </c>
      <c r="C165" s="2" t="s">
        <v>446</v>
      </c>
      <c r="D165" s="7" t="s">
        <v>5</v>
      </c>
      <c r="E165" s="2" t="s">
        <v>30</v>
      </c>
      <c r="F165" s="1">
        <v>8.598076501029395</v>
      </c>
    </row>
    <row r="166">
      <c r="A166" s="2" t="s">
        <v>35</v>
      </c>
      <c r="B166" s="1" t="s">
        <v>433</v>
      </c>
      <c r="C166" s="2" t="s">
        <v>446</v>
      </c>
      <c r="D166" s="7" t="s">
        <v>5</v>
      </c>
      <c r="E166" s="2" t="s">
        <v>30</v>
      </c>
      <c r="F166" s="1">
        <v>4.396330445781627</v>
      </c>
    </row>
    <row r="167">
      <c r="A167" s="2" t="s">
        <v>3</v>
      </c>
      <c r="B167" s="1" t="s">
        <v>418</v>
      </c>
      <c r="C167" s="2" t="s">
        <v>447</v>
      </c>
      <c r="D167" s="7" t="s">
        <v>5</v>
      </c>
      <c r="E167" s="2" t="s">
        <v>30</v>
      </c>
      <c r="F167" s="1">
        <v>5.277865618986108</v>
      </c>
    </row>
    <row r="168">
      <c r="A168" s="2" t="s">
        <v>4</v>
      </c>
      <c r="B168" s="1" t="s">
        <v>401</v>
      </c>
      <c r="C168" s="2" t="s">
        <v>447</v>
      </c>
      <c r="D168" s="7" t="s">
        <v>5</v>
      </c>
      <c r="E168" s="2" t="s">
        <v>30</v>
      </c>
      <c r="F168" s="1">
        <v>9.302395366806953</v>
      </c>
    </row>
    <row r="169">
      <c r="A169" s="2" t="s">
        <v>5</v>
      </c>
      <c r="B169" s="1" t="s">
        <v>402</v>
      </c>
      <c r="C169" s="2" t="s">
        <v>447</v>
      </c>
      <c r="D169" s="7" t="s">
        <v>5</v>
      </c>
      <c r="E169" s="2" t="s">
        <v>30</v>
      </c>
      <c r="F169" s="1">
        <v>4.455294240997558</v>
      </c>
    </row>
    <row r="170">
      <c r="A170" s="2" t="s">
        <v>6</v>
      </c>
      <c r="B170" s="1" t="s">
        <v>403</v>
      </c>
      <c r="C170" s="2" t="s">
        <v>447</v>
      </c>
      <c r="D170" s="7" t="s">
        <v>5</v>
      </c>
      <c r="E170" s="2" t="s">
        <v>30</v>
      </c>
      <c r="F170" s="1">
        <v>7.893654471201318</v>
      </c>
    </row>
    <row r="171">
      <c r="A171" s="2" t="s">
        <v>7</v>
      </c>
      <c r="B171" s="1" t="s">
        <v>404</v>
      </c>
      <c r="C171" s="2" t="s">
        <v>447</v>
      </c>
      <c r="D171" s="7" t="s">
        <v>5</v>
      </c>
      <c r="E171" s="2" t="s">
        <v>30</v>
      </c>
      <c r="F171" s="1">
        <v>9.418557405559797</v>
      </c>
    </row>
    <row r="172">
      <c r="A172" s="2" t="s">
        <v>8</v>
      </c>
      <c r="B172" s="1" t="s">
        <v>408</v>
      </c>
      <c r="C172" s="2" t="s">
        <v>447</v>
      </c>
      <c r="D172" s="7" t="s">
        <v>5</v>
      </c>
      <c r="E172" s="2" t="s">
        <v>30</v>
      </c>
      <c r="F172" s="1">
        <v>6.036538735401832</v>
      </c>
    </row>
    <row r="173">
      <c r="A173" s="2" t="s">
        <v>9</v>
      </c>
      <c r="B173" s="1" t="s">
        <v>409</v>
      </c>
      <c r="C173" s="2" t="s">
        <v>447</v>
      </c>
      <c r="D173" s="7" t="s">
        <v>5</v>
      </c>
      <c r="E173" s="2" t="s">
        <v>30</v>
      </c>
      <c r="F173" s="1">
        <v>7.486285540794017</v>
      </c>
    </row>
    <row r="174">
      <c r="A174" s="2" t="s">
        <v>10</v>
      </c>
      <c r="B174" s="1" t="s">
        <v>407</v>
      </c>
      <c r="C174" s="2" t="s">
        <v>447</v>
      </c>
      <c r="D174" s="7" t="s">
        <v>5</v>
      </c>
      <c r="E174" s="2" t="s">
        <v>30</v>
      </c>
      <c r="F174" s="1">
        <v>5.905556324897545</v>
      </c>
    </row>
    <row r="175">
      <c r="A175" s="2" t="s">
        <v>11</v>
      </c>
      <c r="B175" s="1" t="s">
        <v>406</v>
      </c>
      <c r="C175" s="2" t="s">
        <v>447</v>
      </c>
      <c r="D175" s="7" t="s">
        <v>5</v>
      </c>
      <c r="E175" s="2" t="s">
        <v>30</v>
      </c>
      <c r="F175" s="1">
        <v>11.682570409686377</v>
      </c>
    </row>
    <row r="176">
      <c r="A176" s="2" t="s">
        <v>12</v>
      </c>
      <c r="B176" s="1" t="s">
        <v>405</v>
      </c>
      <c r="C176" s="2" t="s">
        <v>447</v>
      </c>
      <c r="D176" s="7" t="s">
        <v>5</v>
      </c>
      <c r="E176" s="2" t="s">
        <v>30</v>
      </c>
      <c r="F176" s="1">
        <v>4.040514203064418</v>
      </c>
    </row>
    <row r="177">
      <c r="A177" s="2" t="s">
        <v>13</v>
      </c>
      <c r="B177" s="1" t="s">
        <v>410</v>
      </c>
      <c r="C177" s="2" t="s">
        <v>447</v>
      </c>
      <c r="D177" s="7" t="s">
        <v>5</v>
      </c>
      <c r="E177" s="2" t="s">
        <v>30</v>
      </c>
      <c r="F177" s="1">
        <v>6.505246818037031</v>
      </c>
    </row>
    <row r="178">
      <c r="A178" s="2" t="s">
        <v>14</v>
      </c>
      <c r="B178" s="1" t="s">
        <v>412</v>
      </c>
      <c r="C178" s="2" t="s">
        <v>447</v>
      </c>
      <c r="D178" s="7" t="s">
        <v>5</v>
      </c>
      <c r="E178" s="2" t="s">
        <v>30</v>
      </c>
      <c r="F178" s="1">
        <v>7.825377868353635</v>
      </c>
    </row>
    <row r="179">
      <c r="A179" s="2" t="s">
        <v>15</v>
      </c>
      <c r="B179" s="1" t="s">
        <v>411</v>
      </c>
      <c r="C179" s="2" t="s">
        <v>447</v>
      </c>
      <c r="D179" s="7" t="s">
        <v>5</v>
      </c>
      <c r="E179" s="2" t="s">
        <v>30</v>
      </c>
      <c r="F179" s="1">
        <v>2.017508101124139</v>
      </c>
    </row>
    <row r="180">
      <c r="A180" s="2" t="s">
        <v>16</v>
      </c>
      <c r="B180" s="1" t="s">
        <v>413</v>
      </c>
      <c r="C180" s="2" t="s">
        <v>447</v>
      </c>
      <c r="D180" s="7" t="s">
        <v>5</v>
      </c>
      <c r="E180" s="2" t="s">
        <v>30</v>
      </c>
      <c r="F180" s="1">
        <v>4.019606057992952</v>
      </c>
    </row>
    <row r="181">
      <c r="A181" s="2" t="s">
        <v>17</v>
      </c>
      <c r="B181" s="1" t="s">
        <v>414</v>
      </c>
      <c r="C181" s="2" t="s">
        <v>447</v>
      </c>
      <c r="D181" s="7" t="s">
        <v>5</v>
      </c>
      <c r="E181" s="2" t="s">
        <v>30</v>
      </c>
      <c r="F181" s="1">
        <v>6.593913405025563</v>
      </c>
    </row>
    <row r="182">
      <c r="A182" s="2" t="s">
        <v>18</v>
      </c>
      <c r="B182" s="1" t="s">
        <v>415</v>
      </c>
      <c r="C182" s="2" t="s">
        <v>447</v>
      </c>
      <c r="D182" s="7" t="s">
        <v>5</v>
      </c>
      <c r="E182" s="2" t="s">
        <v>30</v>
      </c>
      <c r="F182" s="1">
        <v>4.038092714971983</v>
      </c>
    </row>
    <row r="183">
      <c r="A183" s="2" t="s">
        <v>19</v>
      </c>
      <c r="B183" s="1" t="s">
        <v>416</v>
      </c>
      <c r="C183" s="2" t="s">
        <v>447</v>
      </c>
      <c r="D183" s="7" t="s">
        <v>5</v>
      </c>
      <c r="E183" s="2" t="s">
        <v>30</v>
      </c>
      <c r="F183" s="1">
        <v>3.6202475949452775</v>
      </c>
    </row>
    <row r="184">
      <c r="A184" s="2" t="s">
        <v>20</v>
      </c>
      <c r="B184" s="1" t="s">
        <v>417</v>
      </c>
      <c r="C184" s="2" t="s">
        <v>447</v>
      </c>
      <c r="D184" s="7" t="s">
        <v>5</v>
      </c>
      <c r="E184" s="2" t="s">
        <v>30</v>
      </c>
      <c r="F184" s="1">
        <v>2.2754093409690554</v>
      </c>
    </row>
    <row r="185">
      <c r="A185" s="2" t="s">
        <v>21</v>
      </c>
      <c r="B185" s="1" t="s">
        <v>419</v>
      </c>
      <c r="C185" s="2" t="s">
        <v>447</v>
      </c>
      <c r="D185" s="7" t="s">
        <v>5</v>
      </c>
      <c r="E185" s="2" t="s">
        <v>30</v>
      </c>
      <c r="F185" s="1">
        <v>6.288680626419669</v>
      </c>
    </row>
    <row r="186">
      <c r="A186" s="2" t="s">
        <v>22</v>
      </c>
      <c r="B186" s="1" t="s">
        <v>420</v>
      </c>
      <c r="C186" s="2" t="s">
        <v>447</v>
      </c>
      <c r="D186" s="7" t="s">
        <v>5</v>
      </c>
      <c r="E186" s="2" t="s">
        <v>30</v>
      </c>
      <c r="F186" s="1">
        <v>4.861423490129293</v>
      </c>
    </row>
    <row r="187">
      <c r="A187" s="2" t="s">
        <v>23</v>
      </c>
      <c r="B187" s="1" t="s">
        <v>421</v>
      </c>
      <c r="C187" s="2" t="s">
        <v>447</v>
      </c>
      <c r="D187" s="7" t="s">
        <v>5</v>
      </c>
      <c r="E187" s="2" t="s">
        <v>30</v>
      </c>
      <c r="F187" s="1">
        <v>3.8498337784909293</v>
      </c>
    </row>
    <row r="188">
      <c r="A188" s="2" t="s">
        <v>24</v>
      </c>
      <c r="B188" s="1" t="s">
        <v>422</v>
      </c>
      <c r="C188" s="2" t="s">
        <v>447</v>
      </c>
      <c r="D188" s="7" t="s">
        <v>5</v>
      </c>
      <c r="E188" s="2" t="s">
        <v>30</v>
      </c>
      <c r="F188" s="1">
        <v>4.256540420536664</v>
      </c>
    </row>
    <row r="189">
      <c r="A189" s="2" t="s">
        <v>25</v>
      </c>
      <c r="B189" s="1" t="s">
        <v>423</v>
      </c>
      <c r="C189" s="2" t="s">
        <v>447</v>
      </c>
      <c r="D189" s="7" t="s">
        <v>5</v>
      </c>
      <c r="E189" s="2" t="s">
        <v>30</v>
      </c>
      <c r="F189" s="1">
        <v>5.297479988769342</v>
      </c>
    </row>
    <row r="190">
      <c r="A190" s="2" t="s">
        <v>26</v>
      </c>
      <c r="B190" s="1" t="s">
        <v>424</v>
      </c>
      <c r="C190" s="2" t="s">
        <v>447</v>
      </c>
      <c r="D190" s="7" t="s">
        <v>5</v>
      </c>
      <c r="E190" s="2" t="s">
        <v>30</v>
      </c>
      <c r="F190" s="1">
        <v>9.191629052113255</v>
      </c>
    </row>
    <row r="191">
      <c r="A191" s="2" t="s">
        <v>27</v>
      </c>
      <c r="B191" s="1" t="s">
        <v>426</v>
      </c>
      <c r="C191" s="2" t="s">
        <v>447</v>
      </c>
      <c r="D191" s="7" t="s">
        <v>5</v>
      </c>
      <c r="E191" s="2" t="s">
        <v>30</v>
      </c>
      <c r="F191" s="1">
        <v>5.917420235700951</v>
      </c>
    </row>
    <row r="192">
      <c r="A192" s="2" t="s">
        <v>28</v>
      </c>
      <c r="B192" s="1" t="s">
        <v>425</v>
      </c>
      <c r="C192" s="2" t="s">
        <v>447</v>
      </c>
      <c r="D192" s="7" t="s">
        <v>5</v>
      </c>
      <c r="E192" s="2" t="s">
        <v>30</v>
      </c>
      <c r="F192" s="1">
        <v>4.715605799265296</v>
      </c>
    </row>
    <row r="193">
      <c r="A193" s="2" t="s">
        <v>29</v>
      </c>
      <c r="B193" s="1" t="s">
        <v>427</v>
      </c>
      <c r="C193" s="2" t="s">
        <v>447</v>
      </c>
      <c r="D193" s="7" t="s">
        <v>5</v>
      </c>
      <c r="E193" s="2" t="s">
        <v>30</v>
      </c>
      <c r="F193" s="1">
        <v>8.624275638776544</v>
      </c>
    </row>
    <row r="194">
      <c r="A194" s="2" t="s">
        <v>30</v>
      </c>
      <c r="B194" s="1" t="s">
        <v>428</v>
      </c>
      <c r="C194" s="2" t="s">
        <v>447</v>
      </c>
      <c r="D194" s="7" t="s">
        <v>5</v>
      </c>
      <c r="E194" s="2" t="s">
        <v>30</v>
      </c>
      <c r="F194" s="1">
        <v>6.9783641975435335</v>
      </c>
    </row>
    <row r="195">
      <c r="A195" s="2" t="s">
        <v>31</v>
      </c>
      <c r="B195" s="1" t="s">
        <v>429</v>
      </c>
      <c r="C195" s="2" t="s">
        <v>447</v>
      </c>
      <c r="D195" s="7" t="s">
        <v>5</v>
      </c>
      <c r="E195" s="2" t="s">
        <v>30</v>
      </c>
      <c r="F195" s="1">
        <v>4.269914782244376</v>
      </c>
    </row>
    <row r="196">
      <c r="A196" s="2" t="s">
        <v>32</v>
      </c>
      <c r="B196" s="1" t="s">
        <v>430</v>
      </c>
      <c r="C196" s="2" t="s">
        <v>447</v>
      </c>
      <c r="D196" s="7" t="s">
        <v>5</v>
      </c>
      <c r="E196" s="2" t="s">
        <v>30</v>
      </c>
      <c r="F196" s="1">
        <v>4.006052220431482</v>
      </c>
    </row>
    <row r="197">
      <c r="A197" s="2" t="s">
        <v>33</v>
      </c>
      <c r="B197" s="1" t="s">
        <v>431</v>
      </c>
      <c r="C197" s="2" t="s">
        <v>447</v>
      </c>
      <c r="D197" s="7" t="s">
        <v>5</v>
      </c>
      <c r="E197" s="2" t="s">
        <v>30</v>
      </c>
      <c r="F197" s="1">
        <v>3.0607574937545974</v>
      </c>
    </row>
    <row r="198">
      <c r="A198" s="2" t="s">
        <v>34</v>
      </c>
      <c r="B198" s="1" t="s">
        <v>432</v>
      </c>
      <c r="C198" s="2" t="s">
        <v>447</v>
      </c>
      <c r="D198" s="7" t="s">
        <v>5</v>
      </c>
      <c r="E198" s="2" t="s">
        <v>30</v>
      </c>
      <c r="F198" s="1">
        <v>8.904164477726233</v>
      </c>
    </row>
    <row r="199">
      <c r="A199" s="2" t="s">
        <v>35</v>
      </c>
      <c r="B199" s="1" t="s">
        <v>433</v>
      </c>
      <c r="C199" s="2" t="s">
        <v>447</v>
      </c>
      <c r="D199" s="7" t="s">
        <v>5</v>
      </c>
      <c r="E199" s="2" t="s">
        <v>30</v>
      </c>
      <c r="F199" s="1">
        <v>6.403222748225903</v>
      </c>
    </row>
    <row r="200">
      <c r="A200" s="2" t="s">
        <v>3</v>
      </c>
      <c r="B200" s="1" t="s">
        <v>418</v>
      </c>
      <c r="C200" s="2" t="s">
        <v>448</v>
      </c>
      <c r="D200" s="7" t="s">
        <v>5</v>
      </c>
      <c r="E200" s="2" t="s">
        <v>30</v>
      </c>
      <c r="F200" s="1">
        <v>5.178916061974015</v>
      </c>
    </row>
    <row r="201">
      <c r="A201" s="2" t="s">
        <v>4</v>
      </c>
      <c r="B201" s="1" t="s">
        <v>401</v>
      </c>
      <c r="C201" s="2" t="s">
        <v>448</v>
      </c>
      <c r="D201" s="7" t="s">
        <v>5</v>
      </c>
      <c r="E201" s="2" t="s">
        <v>30</v>
      </c>
      <c r="F201" s="1">
        <v>9.21696363723506</v>
      </c>
    </row>
    <row r="202">
      <c r="A202" s="2" t="s">
        <v>5</v>
      </c>
      <c r="B202" s="1" t="s">
        <v>402</v>
      </c>
      <c r="C202" s="2" t="s">
        <v>448</v>
      </c>
      <c r="D202" s="7" t="s">
        <v>5</v>
      </c>
      <c r="E202" s="2" t="s">
        <v>30</v>
      </c>
      <c r="F202" s="1">
        <v>4.934066361451126</v>
      </c>
    </row>
    <row r="203">
      <c r="A203" s="2" t="s">
        <v>6</v>
      </c>
      <c r="B203" s="1" t="s">
        <v>403</v>
      </c>
      <c r="C203" s="2" t="s">
        <v>448</v>
      </c>
      <c r="D203" s="7" t="s">
        <v>5</v>
      </c>
      <c r="E203" s="2" t="s">
        <v>30</v>
      </c>
      <c r="F203" s="1">
        <v>7.446429707734404</v>
      </c>
    </row>
    <row r="204">
      <c r="A204" s="2" t="s">
        <v>7</v>
      </c>
      <c r="B204" s="1" t="s">
        <v>404</v>
      </c>
      <c r="C204" s="2" t="s">
        <v>448</v>
      </c>
      <c r="D204" s="7" t="s">
        <v>5</v>
      </c>
      <c r="E204" s="2" t="s">
        <v>30</v>
      </c>
      <c r="F204" s="1">
        <v>9.446613063471467</v>
      </c>
    </row>
    <row r="205">
      <c r="A205" s="2" t="s">
        <v>8</v>
      </c>
      <c r="B205" s="1" t="s">
        <v>408</v>
      </c>
      <c r="C205" s="2" t="s">
        <v>448</v>
      </c>
      <c r="D205" s="7" t="s">
        <v>5</v>
      </c>
      <c r="E205" s="2" t="s">
        <v>30</v>
      </c>
      <c r="F205" s="1">
        <v>5.632201436507798</v>
      </c>
    </row>
    <row r="206">
      <c r="A206" s="2" t="s">
        <v>9</v>
      </c>
      <c r="B206" s="1" t="s">
        <v>409</v>
      </c>
      <c r="C206" s="2" t="s">
        <v>448</v>
      </c>
      <c r="D206" s="7" t="s">
        <v>5</v>
      </c>
      <c r="E206" s="2" t="s">
        <v>30</v>
      </c>
      <c r="F206" s="1">
        <v>9.083389645761567</v>
      </c>
    </row>
    <row r="207">
      <c r="A207" s="2" t="s">
        <v>10</v>
      </c>
      <c r="B207" s="1" t="s">
        <v>407</v>
      </c>
      <c r="C207" s="2" t="s">
        <v>448</v>
      </c>
      <c r="D207" s="7" t="s">
        <v>5</v>
      </c>
      <c r="E207" s="2" t="s">
        <v>30</v>
      </c>
      <c r="F207" s="1">
        <v>5.01697748871134</v>
      </c>
    </row>
    <row r="208">
      <c r="A208" s="2" t="s">
        <v>11</v>
      </c>
      <c r="B208" s="1" t="s">
        <v>406</v>
      </c>
      <c r="C208" s="2" t="s">
        <v>448</v>
      </c>
      <c r="D208" s="7" t="s">
        <v>5</v>
      </c>
      <c r="E208" s="2" t="s">
        <v>30</v>
      </c>
      <c r="F208" s="1">
        <v>12.035208755916624</v>
      </c>
    </row>
    <row r="209">
      <c r="A209" s="2" t="s">
        <v>12</v>
      </c>
      <c r="B209" s="1" t="s">
        <v>405</v>
      </c>
      <c r="C209" s="2" t="s">
        <v>448</v>
      </c>
      <c r="D209" s="7" t="s">
        <v>5</v>
      </c>
      <c r="E209" s="2" t="s">
        <v>30</v>
      </c>
      <c r="F209" s="1">
        <v>4.110400785882463</v>
      </c>
    </row>
    <row r="210">
      <c r="A210" s="2" t="s">
        <v>13</v>
      </c>
      <c r="B210" s="1" t="s">
        <v>410</v>
      </c>
      <c r="C210" s="2" t="s">
        <v>448</v>
      </c>
      <c r="D210" s="7" t="s">
        <v>5</v>
      </c>
      <c r="E210" s="2" t="s">
        <v>30</v>
      </c>
      <c r="F210" s="1">
        <v>6.3337274319290975</v>
      </c>
    </row>
    <row r="211">
      <c r="A211" s="2" t="s">
        <v>14</v>
      </c>
      <c r="B211" s="1" t="s">
        <v>412</v>
      </c>
      <c r="C211" s="2" t="s">
        <v>448</v>
      </c>
      <c r="D211" s="7" t="s">
        <v>5</v>
      </c>
      <c r="E211" s="2" t="s">
        <v>30</v>
      </c>
      <c r="F211" s="1">
        <v>7.63081993409565</v>
      </c>
    </row>
    <row r="212">
      <c r="A212" s="2" t="s">
        <v>15</v>
      </c>
      <c r="B212" s="1" t="s">
        <v>411</v>
      </c>
      <c r="C212" s="2" t="s">
        <v>448</v>
      </c>
      <c r="D212" s="7" t="s">
        <v>5</v>
      </c>
      <c r="E212" s="2" t="s">
        <v>30</v>
      </c>
      <c r="F212" s="1">
        <v>2.290883085747754</v>
      </c>
    </row>
    <row r="213">
      <c r="A213" s="2" t="s">
        <v>16</v>
      </c>
      <c r="B213" s="1" t="s">
        <v>413</v>
      </c>
      <c r="C213" s="2" t="s">
        <v>448</v>
      </c>
      <c r="D213" s="7" t="s">
        <v>5</v>
      </c>
      <c r="E213" s="2" t="s">
        <v>30</v>
      </c>
      <c r="F213" s="1">
        <v>3.8286862794791903</v>
      </c>
    </row>
    <row r="214">
      <c r="A214" s="2" t="s">
        <v>17</v>
      </c>
      <c r="B214" s="1" t="s">
        <v>414</v>
      </c>
      <c r="C214" s="2" t="s">
        <v>448</v>
      </c>
      <c r="D214" s="7" t="s">
        <v>5</v>
      </c>
      <c r="E214" s="2" t="s">
        <v>30</v>
      </c>
      <c r="F214" s="1">
        <v>7.381211638872552</v>
      </c>
    </row>
    <row r="215">
      <c r="A215" s="2" t="s">
        <v>18</v>
      </c>
      <c r="B215" s="1" t="s">
        <v>415</v>
      </c>
      <c r="C215" s="2" t="s">
        <v>448</v>
      </c>
      <c r="D215" s="7" t="s">
        <v>5</v>
      </c>
      <c r="E215" s="2" t="s">
        <v>30</v>
      </c>
      <c r="F215" s="1">
        <v>3.4729226299417393</v>
      </c>
    </row>
    <row r="216">
      <c r="A216" s="2" t="s">
        <v>19</v>
      </c>
      <c r="B216" s="1" t="s">
        <v>416</v>
      </c>
      <c r="C216" s="2" t="s">
        <v>448</v>
      </c>
      <c r="D216" s="7" t="s">
        <v>5</v>
      </c>
      <c r="E216" s="2" t="s">
        <v>30</v>
      </c>
      <c r="F216" s="1">
        <v>3.8725999721257915</v>
      </c>
    </row>
    <row r="217">
      <c r="A217" s="2" t="s">
        <v>20</v>
      </c>
      <c r="B217" s="1" t="s">
        <v>417</v>
      </c>
      <c r="C217" s="2" t="s">
        <v>448</v>
      </c>
      <c r="D217" s="7" t="s">
        <v>5</v>
      </c>
      <c r="E217" s="2" t="s">
        <v>30</v>
      </c>
      <c r="F217" s="1">
        <v>4.463053611020767</v>
      </c>
    </row>
    <row r="218">
      <c r="A218" s="2" t="s">
        <v>21</v>
      </c>
      <c r="B218" s="1" t="s">
        <v>419</v>
      </c>
      <c r="C218" s="2" t="s">
        <v>448</v>
      </c>
      <c r="D218" s="7" t="s">
        <v>5</v>
      </c>
      <c r="E218" s="2" t="s">
        <v>30</v>
      </c>
      <c r="F218" s="1">
        <v>6.556631451746098</v>
      </c>
    </row>
    <row r="219">
      <c r="A219" s="2" t="s">
        <v>22</v>
      </c>
      <c r="B219" s="1" t="s">
        <v>420</v>
      </c>
      <c r="C219" s="2" t="s">
        <v>448</v>
      </c>
      <c r="D219" s="7" t="s">
        <v>5</v>
      </c>
      <c r="E219" s="2" t="s">
        <v>30</v>
      </c>
      <c r="F219" s="1">
        <v>5.480385849193294</v>
      </c>
    </row>
    <row r="220">
      <c r="A220" s="2" t="s">
        <v>23</v>
      </c>
      <c r="B220" s="1" t="s">
        <v>421</v>
      </c>
      <c r="C220" s="2" t="s">
        <v>448</v>
      </c>
      <c r="D220" s="7" t="s">
        <v>5</v>
      </c>
      <c r="E220" s="2" t="s">
        <v>30</v>
      </c>
      <c r="F220" s="1">
        <v>2.792864964978943</v>
      </c>
    </row>
    <row r="221">
      <c r="A221" s="2" t="s">
        <v>24</v>
      </c>
      <c r="B221" s="1" t="s">
        <v>422</v>
      </c>
      <c r="C221" s="2" t="s">
        <v>448</v>
      </c>
      <c r="D221" s="7" t="s">
        <v>5</v>
      </c>
      <c r="E221" s="2" t="s">
        <v>30</v>
      </c>
      <c r="F221" s="1">
        <v>3.5470593543881126</v>
      </c>
    </row>
    <row r="222">
      <c r="A222" s="2" t="s">
        <v>25</v>
      </c>
      <c r="B222" s="1" t="s">
        <v>423</v>
      </c>
      <c r="C222" s="2" t="s">
        <v>448</v>
      </c>
      <c r="D222" s="7" t="s">
        <v>5</v>
      </c>
      <c r="E222" s="2" t="s">
        <v>30</v>
      </c>
      <c r="F222" s="1">
        <v>4.773609241707492</v>
      </c>
    </row>
    <row r="223">
      <c r="A223" s="2" t="s">
        <v>26</v>
      </c>
      <c r="B223" s="1" t="s">
        <v>424</v>
      </c>
      <c r="C223" s="2" t="s">
        <v>448</v>
      </c>
      <c r="D223" s="7" t="s">
        <v>5</v>
      </c>
      <c r="E223" s="2" t="s">
        <v>30</v>
      </c>
      <c r="F223" s="1">
        <v>7.876754625860457</v>
      </c>
    </row>
    <row r="224">
      <c r="A224" s="2" t="s">
        <v>27</v>
      </c>
      <c r="B224" s="1" t="s">
        <v>426</v>
      </c>
      <c r="C224" s="2" t="s">
        <v>448</v>
      </c>
      <c r="D224" s="7" t="s">
        <v>5</v>
      </c>
      <c r="E224" s="2" t="s">
        <v>30</v>
      </c>
      <c r="F224" s="1">
        <v>6.411611105340263</v>
      </c>
    </row>
    <row r="225">
      <c r="A225" s="2" t="s">
        <v>28</v>
      </c>
      <c r="B225" s="1" t="s">
        <v>425</v>
      </c>
      <c r="C225" s="2" t="s">
        <v>448</v>
      </c>
      <c r="D225" s="7" t="s">
        <v>5</v>
      </c>
      <c r="E225" s="2" t="s">
        <v>30</v>
      </c>
      <c r="F225" s="1">
        <v>5.449575081768397</v>
      </c>
    </row>
    <row r="226">
      <c r="A226" s="2" t="s">
        <v>29</v>
      </c>
      <c r="B226" s="1" t="s">
        <v>427</v>
      </c>
      <c r="C226" s="2" t="s">
        <v>448</v>
      </c>
      <c r="D226" s="7" t="s">
        <v>5</v>
      </c>
      <c r="E226" s="2" t="s">
        <v>30</v>
      </c>
      <c r="F226" s="1">
        <v>7.488287528257121</v>
      </c>
    </row>
    <row r="227">
      <c r="A227" s="2" t="s">
        <v>30</v>
      </c>
      <c r="B227" s="1" t="s">
        <v>428</v>
      </c>
      <c r="C227" s="2" t="s">
        <v>448</v>
      </c>
      <c r="D227" s="7" t="s">
        <v>5</v>
      </c>
      <c r="E227" s="2" t="s">
        <v>30</v>
      </c>
      <c r="F227" s="1">
        <v>6.340072489525586</v>
      </c>
    </row>
    <row r="228">
      <c r="A228" s="2" t="s">
        <v>31</v>
      </c>
      <c r="B228" s="1" t="s">
        <v>429</v>
      </c>
      <c r="C228" s="2" t="s">
        <v>448</v>
      </c>
      <c r="D228" s="7" t="s">
        <v>5</v>
      </c>
      <c r="E228" s="2" t="s">
        <v>30</v>
      </c>
      <c r="F228" s="1">
        <v>4.529037109619789</v>
      </c>
    </row>
    <row r="229">
      <c r="A229" s="2" t="s">
        <v>32</v>
      </c>
      <c r="B229" s="1" t="s">
        <v>430</v>
      </c>
      <c r="C229" s="2" t="s">
        <v>448</v>
      </c>
      <c r="D229" s="7" t="s">
        <v>5</v>
      </c>
      <c r="E229" s="2" t="s">
        <v>30</v>
      </c>
      <c r="F229" s="1">
        <v>3.9605347940598072</v>
      </c>
    </row>
    <row r="230">
      <c r="A230" s="2" t="s">
        <v>33</v>
      </c>
      <c r="B230" s="1" t="s">
        <v>431</v>
      </c>
      <c r="C230" s="2" t="s">
        <v>448</v>
      </c>
      <c r="D230" s="7" t="s">
        <v>5</v>
      </c>
      <c r="E230" s="2" t="s">
        <v>30</v>
      </c>
      <c r="F230" s="1">
        <v>2.5113986561469392</v>
      </c>
    </row>
    <row r="231">
      <c r="A231" s="2" t="s">
        <v>34</v>
      </c>
      <c r="B231" s="1" t="s">
        <v>432</v>
      </c>
      <c r="C231" s="2" t="s">
        <v>448</v>
      </c>
      <c r="D231" s="7" t="s">
        <v>5</v>
      </c>
      <c r="E231" s="2" t="s">
        <v>30</v>
      </c>
      <c r="F231" s="1">
        <v>10.301299205374335</v>
      </c>
    </row>
    <row r="232">
      <c r="A232" s="2" t="s">
        <v>35</v>
      </c>
      <c r="B232" s="1" t="s">
        <v>433</v>
      </c>
      <c r="C232" s="2" t="s">
        <v>448</v>
      </c>
      <c r="D232" s="7" t="s">
        <v>5</v>
      </c>
      <c r="E232" s="2" t="s">
        <v>30</v>
      </c>
      <c r="F232" s="1">
        <v>4.698411442362856</v>
      </c>
    </row>
    <row r="233">
      <c r="A233" s="2" t="s">
        <v>3</v>
      </c>
      <c r="B233" s="1" t="s">
        <v>418</v>
      </c>
      <c r="C233" s="2" t="s">
        <v>449</v>
      </c>
      <c r="D233" s="7" t="s">
        <v>5</v>
      </c>
      <c r="E233" s="2" t="s">
        <v>30</v>
      </c>
      <c r="F233" s="1">
        <v>5.282163230021796</v>
      </c>
    </row>
    <row r="234">
      <c r="A234" s="2" t="s">
        <v>4</v>
      </c>
      <c r="B234" s="1" t="s">
        <v>401</v>
      </c>
      <c r="C234" s="2" t="s">
        <v>449</v>
      </c>
      <c r="D234" s="7" t="s">
        <v>5</v>
      </c>
      <c r="E234" s="2" t="s">
        <v>30</v>
      </c>
      <c r="F234" s="1">
        <v>10.155738246002448</v>
      </c>
    </row>
    <row r="235">
      <c r="A235" s="2" t="s">
        <v>5</v>
      </c>
      <c r="B235" s="1" t="s">
        <v>402</v>
      </c>
      <c r="C235" s="2" t="s">
        <v>449</v>
      </c>
      <c r="D235" s="7" t="s">
        <v>5</v>
      </c>
      <c r="E235" s="2" t="s">
        <v>30</v>
      </c>
      <c r="F235" s="1">
        <v>4.695017596416853</v>
      </c>
    </row>
    <row r="236">
      <c r="A236" s="2" t="s">
        <v>6</v>
      </c>
      <c r="B236" s="1" t="s">
        <v>403</v>
      </c>
      <c r="C236" s="2" t="s">
        <v>449</v>
      </c>
      <c r="D236" s="7" t="s">
        <v>5</v>
      </c>
      <c r="E236" s="2" t="s">
        <v>30</v>
      </c>
      <c r="F236" s="1">
        <v>6.225602591970032</v>
      </c>
    </row>
    <row r="237">
      <c r="A237" s="2" t="s">
        <v>7</v>
      </c>
      <c r="B237" s="1" t="s">
        <v>404</v>
      </c>
      <c r="C237" s="2" t="s">
        <v>449</v>
      </c>
      <c r="D237" s="7" t="s">
        <v>5</v>
      </c>
      <c r="E237" s="2" t="s">
        <v>30</v>
      </c>
      <c r="F237" s="1">
        <v>7.9937691809951374</v>
      </c>
    </row>
    <row r="238">
      <c r="A238" s="2" t="s">
        <v>8</v>
      </c>
      <c r="B238" s="1" t="s">
        <v>408</v>
      </c>
      <c r="C238" s="2" t="s">
        <v>449</v>
      </c>
      <c r="D238" s="7" t="s">
        <v>5</v>
      </c>
      <c r="E238" s="2" t="s">
        <v>30</v>
      </c>
      <c r="F238" s="1">
        <v>6.543746245891846</v>
      </c>
    </row>
    <row r="239">
      <c r="A239" s="2" t="s">
        <v>9</v>
      </c>
      <c r="B239" s="1" t="s">
        <v>409</v>
      </c>
      <c r="C239" s="2" t="s">
        <v>449</v>
      </c>
      <c r="D239" s="7" t="s">
        <v>5</v>
      </c>
      <c r="E239" s="2" t="s">
        <v>30</v>
      </c>
      <c r="F239" s="1">
        <v>6.298186259274422</v>
      </c>
    </row>
    <row r="240">
      <c r="A240" s="2" t="s">
        <v>10</v>
      </c>
      <c r="B240" s="1" t="s">
        <v>407</v>
      </c>
      <c r="C240" s="2" t="s">
        <v>449</v>
      </c>
      <c r="D240" s="7" t="s">
        <v>5</v>
      </c>
      <c r="E240" s="2" t="s">
        <v>30</v>
      </c>
      <c r="F240" s="1">
        <v>4.776620956348795</v>
      </c>
    </row>
    <row r="241">
      <c r="A241" s="2" t="s">
        <v>11</v>
      </c>
      <c r="B241" s="1" t="s">
        <v>406</v>
      </c>
      <c r="C241" s="2" t="s">
        <v>449</v>
      </c>
      <c r="D241" s="7" t="s">
        <v>5</v>
      </c>
      <c r="E241" s="2" t="s">
        <v>30</v>
      </c>
      <c r="F241" s="1">
        <v>11.016996641584184</v>
      </c>
    </row>
    <row r="242">
      <c r="A242" s="2" t="s">
        <v>12</v>
      </c>
      <c r="B242" s="1" t="s">
        <v>405</v>
      </c>
      <c r="C242" s="2" t="s">
        <v>449</v>
      </c>
      <c r="D242" s="7" t="s">
        <v>5</v>
      </c>
      <c r="E242" s="2" t="s">
        <v>30</v>
      </c>
      <c r="F242" s="1">
        <v>3.2748810442836573</v>
      </c>
    </row>
    <row r="243">
      <c r="A243" s="2" t="s">
        <v>13</v>
      </c>
      <c r="B243" s="1" t="s">
        <v>410</v>
      </c>
      <c r="C243" s="2" t="s">
        <v>449</v>
      </c>
      <c r="D243" s="7" t="s">
        <v>5</v>
      </c>
      <c r="E243" s="2" t="s">
        <v>30</v>
      </c>
      <c r="F243" s="1">
        <v>6.837908482315184</v>
      </c>
    </row>
    <row r="244">
      <c r="A244" s="2" t="s">
        <v>14</v>
      </c>
      <c r="B244" s="1" t="s">
        <v>412</v>
      </c>
      <c r="C244" s="2" t="s">
        <v>449</v>
      </c>
      <c r="D244" s="7" t="s">
        <v>5</v>
      </c>
      <c r="E244" s="2" t="s">
        <v>30</v>
      </c>
      <c r="F244" s="1">
        <v>8.138472652507811</v>
      </c>
    </row>
    <row r="245">
      <c r="A245" s="2" t="s">
        <v>15</v>
      </c>
      <c r="B245" s="1" t="s">
        <v>411</v>
      </c>
      <c r="C245" s="2" t="s">
        <v>449</v>
      </c>
      <c r="D245" s="7" t="s">
        <v>5</v>
      </c>
      <c r="E245" s="2" t="s">
        <v>30</v>
      </c>
      <c r="F245" s="1">
        <v>2.0171730507891015</v>
      </c>
    </row>
    <row r="246">
      <c r="A246" s="2" t="s">
        <v>16</v>
      </c>
      <c r="B246" s="1" t="s">
        <v>413</v>
      </c>
      <c r="C246" s="2" t="s">
        <v>449</v>
      </c>
      <c r="D246" s="7" t="s">
        <v>5</v>
      </c>
      <c r="E246" s="2" t="s">
        <v>30</v>
      </c>
      <c r="F246" s="1">
        <v>3.877532806100295</v>
      </c>
    </row>
    <row r="247">
      <c r="A247" s="2" t="s">
        <v>17</v>
      </c>
      <c r="B247" s="1" t="s">
        <v>414</v>
      </c>
      <c r="C247" s="2" t="s">
        <v>449</v>
      </c>
      <c r="D247" s="7" t="s">
        <v>5</v>
      </c>
      <c r="E247" s="2" t="s">
        <v>30</v>
      </c>
      <c r="F247" s="1">
        <v>8.042782714813193</v>
      </c>
    </row>
    <row r="248">
      <c r="A248" s="2" t="s">
        <v>18</v>
      </c>
      <c r="B248" s="1" t="s">
        <v>415</v>
      </c>
      <c r="C248" s="2" t="s">
        <v>449</v>
      </c>
      <c r="D248" s="7" t="s">
        <v>5</v>
      </c>
      <c r="E248" s="2" t="s">
        <v>30</v>
      </c>
      <c r="F248" s="1">
        <v>3.392278234422733</v>
      </c>
    </row>
    <row r="249">
      <c r="A249" s="2" t="s">
        <v>19</v>
      </c>
      <c r="B249" s="1" t="s">
        <v>416</v>
      </c>
      <c r="C249" s="2" t="s">
        <v>449</v>
      </c>
      <c r="D249" s="7" t="s">
        <v>5</v>
      </c>
      <c r="E249" s="2" t="s">
        <v>30</v>
      </c>
      <c r="F249" s="1">
        <v>4.358794831315698</v>
      </c>
    </row>
    <row r="250">
      <c r="A250" s="2" t="s">
        <v>20</v>
      </c>
      <c r="B250" s="1" t="s">
        <v>417</v>
      </c>
      <c r="C250" s="2" t="s">
        <v>449</v>
      </c>
      <c r="D250" s="7" t="s">
        <v>5</v>
      </c>
      <c r="E250" s="2" t="s">
        <v>30</v>
      </c>
      <c r="F250" s="1">
        <v>3.6196492916703202</v>
      </c>
    </row>
    <row r="251">
      <c r="A251" s="2" t="s">
        <v>21</v>
      </c>
      <c r="B251" s="1" t="s">
        <v>419</v>
      </c>
      <c r="C251" s="2" t="s">
        <v>449</v>
      </c>
      <c r="D251" s="7" t="s">
        <v>5</v>
      </c>
      <c r="E251" s="2" t="s">
        <v>30</v>
      </c>
      <c r="F251" s="1">
        <v>5.92797998318759</v>
      </c>
    </row>
    <row r="252">
      <c r="A252" s="2" t="s">
        <v>22</v>
      </c>
      <c r="B252" s="1" t="s">
        <v>420</v>
      </c>
      <c r="C252" s="2" t="s">
        <v>449</v>
      </c>
      <c r="D252" s="7" t="s">
        <v>5</v>
      </c>
      <c r="E252" s="2" t="s">
        <v>30</v>
      </c>
      <c r="F252" s="1">
        <v>4.94740269604129</v>
      </c>
    </row>
    <row r="253">
      <c r="A253" s="2" t="s">
        <v>23</v>
      </c>
      <c r="B253" s="1" t="s">
        <v>421</v>
      </c>
      <c r="C253" s="2" t="s">
        <v>449</v>
      </c>
      <c r="D253" s="7" t="s">
        <v>5</v>
      </c>
      <c r="E253" s="2" t="s">
        <v>30</v>
      </c>
      <c r="F253" s="1">
        <v>3.139588285587659</v>
      </c>
    </row>
    <row r="254">
      <c r="A254" s="2" t="s">
        <v>24</v>
      </c>
      <c r="B254" s="1" t="s">
        <v>422</v>
      </c>
      <c r="C254" s="2" t="s">
        <v>449</v>
      </c>
      <c r="D254" s="7" t="s">
        <v>5</v>
      </c>
      <c r="E254" s="2" t="s">
        <v>30</v>
      </c>
      <c r="F254" s="1">
        <v>4.68629375458252</v>
      </c>
    </row>
    <row r="255">
      <c r="A255" s="2" t="s">
        <v>25</v>
      </c>
      <c r="B255" s="1" t="s">
        <v>423</v>
      </c>
      <c r="C255" s="2" t="s">
        <v>449</v>
      </c>
      <c r="D255" s="7" t="s">
        <v>5</v>
      </c>
      <c r="E255" s="2" t="s">
        <v>30</v>
      </c>
      <c r="F255" s="1">
        <v>6.224550900924232</v>
      </c>
    </row>
    <row r="256">
      <c r="A256" s="2" t="s">
        <v>26</v>
      </c>
      <c r="B256" s="1" t="s">
        <v>424</v>
      </c>
      <c r="C256" s="2" t="s">
        <v>449</v>
      </c>
      <c r="D256" s="7" t="s">
        <v>5</v>
      </c>
      <c r="E256" s="2" t="s">
        <v>30</v>
      </c>
      <c r="F256" s="1">
        <v>8.144511383613725</v>
      </c>
    </row>
    <row r="257">
      <c r="A257" s="2" t="s">
        <v>27</v>
      </c>
      <c r="B257" s="1" t="s">
        <v>426</v>
      </c>
      <c r="C257" s="2" t="s">
        <v>449</v>
      </c>
      <c r="D257" s="7" t="s">
        <v>5</v>
      </c>
      <c r="E257" s="2" t="s">
        <v>30</v>
      </c>
      <c r="F257" s="1">
        <v>7.0830831415146625</v>
      </c>
    </row>
    <row r="258">
      <c r="A258" s="2" t="s">
        <v>28</v>
      </c>
      <c r="B258" s="1" t="s">
        <v>425</v>
      </c>
      <c r="C258" s="2" t="s">
        <v>449</v>
      </c>
      <c r="D258" s="7" t="s">
        <v>5</v>
      </c>
      <c r="E258" s="2" t="s">
        <v>30</v>
      </c>
      <c r="F258" s="1">
        <v>5.530700324928644</v>
      </c>
    </row>
    <row r="259">
      <c r="A259" s="2" t="s">
        <v>29</v>
      </c>
      <c r="B259" s="1" t="s">
        <v>427</v>
      </c>
      <c r="C259" s="2" t="s">
        <v>449</v>
      </c>
      <c r="D259" s="7" t="s">
        <v>5</v>
      </c>
      <c r="E259" s="2" t="s">
        <v>30</v>
      </c>
      <c r="F259" s="1">
        <v>9.009319526778667</v>
      </c>
    </row>
    <row r="260">
      <c r="A260" s="2" t="s">
        <v>30</v>
      </c>
      <c r="B260" s="1" t="s">
        <v>428</v>
      </c>
      <c r="C260" s="2" t="s">
        <v>449</v>
      </c>
      <c r="D260" s="7" t="s">
        <v>5</v>
      </c>
      <c r="E260" s="2" t="s">
        <v>30</v>
      </c>
      <c r="F260" s="1">
        <v>4.416858166095952</v>
      </c>
    </row>
    <row r="261">
      <c r="A261" s="2" t="s">
        <v>31</v>
      </c>
      <c r="B261" s="1" t="s">
        <v>429</v>
      </c>
      <c r="C261" s="2" t="s">
        <v>449</v>
      </c>
      <c r="D261" s="7" t="s">
        <v>5</v>
      </c>
      <c r="E261" s="2" t="s">
        <v>30</v>
      </c>
      <c r="F261" s="1">
        <v>4.477932578206525</v>
      </c>
    </row>
    <row r="262">
      <c r="A262" s="2" t="s">
        <v>32</v>
      </c>
      <c r="B262" s="1" t="s">
        <v>430</v>
      </c>
      <c r="C262" s="2" t="s">
        <v>449</v>
      </c>
      <c r="D262" s="7" t="s">
        <v>5</v>
      </c>
      <c r="E262" s="2" t="s">
        <v>30</v>
      </c>
      <c r="F262" s="1">
        <v>4.149681266754338</v>
      </c>
    </row>
    <row r="263">
      <c r="A263" s="2" t="s">
        <v>33</v>
      </c>
      <c r="B263" s="1" t="s">
        <v>431</v>
      </c>
      <c r="C263" s="2" t="s">
        <v>449</v>
      </c>
      <c r="D263" s="7" t="s">
        <v>5</v>
      </c>
      <c r="E263" s="2" t="s">
        <v>30</v>
      </c>
      <c r="F263" s="1">
        <v>2.6378027030548914</v>
      </c>
    </row>
    <row r="264">
      <c r="A264" s="2" t="s">
        <v>34</v>
      </c>
      <c r="B264" s="1" t="s">
        <v>432</v>
      </c>
      <c r="C264" s="2" t="s">
        <v>449</v>
      </c>
      <c r="D264" s="7" t="s">
        <v>5</v>
      </c>
      <c r="E264" s="2" t="s">
        <v>30</v>
      </c>
      <c r="F264" s="1">
        <v>8.614674624641488</v>
      </c>
    </row>
    <row r="265">
      <c r="A265" s="2" t="s">
        <v>35</v>
      </c>
      <c r="B265" s="1" t="s">
        <v>433</v>
      </c>
      <c r="C265" s="2" t="s">
        <v>449</v>
      </c>
      <c r="D265" s="7" t="s">
        <v>5</v>
      </c>
      <c r="E265" s="2" t="s">
        <v>30</v>
      </c>
      <c r="F265" s="1">
        <v>6.713765683418231</v>
      </c>
    </row>
    <row r="266">
      <c r="A266" s="2" t="s">
        <v>3</v>
      </c>
      <c r="B266" s="1" t="s">
        <v>418</v>
      </c>
      <c r="C266" s="2" t="s">
        <v>450</v>
      </c>
      <c r="D266" s="7" t="s">
        <v>5</v>
      </c>
      <c r="E266" s="2" t="s">
        <v>30</v>
      </c>
      <c r="F266" s="1">
        <v>5.42996700848394</v>
      </c>
    </row>
    <row r="267">
      <c r="A267" s="2" t="s">
        <v>4</v>
      </c>
      <c r="B267" s="1" t="s">
        <v>401</v>
      </c>
      <c r="C267" s="2" t="s">
        <v>450</v>
      </c>
      <c r="D267" s="7" t="s">
        <v>5</v>
      </c>
      <c r="E267" s="2" t="s">
        <v>30</v>
      </c>
      <c r="F267" s="1">
        <v>9.990665863607429</v>
      </c>
    </row>
    <row r="268">
      <c r="A268" s="2" t="s">
        <v>5</v>
      </c>
      <c r="B268" s="1" t="s">
        <v>402</v>
      </c>
      <c r="C268" s="2" t="s">
        <v>450</v>
      </c>
      <c r="D268" s="7" t="s">
        <v>5</v>
      </c>
      <c r="E268" s="2" t="s">
        <v>30</v>
      </c>
      <c r="F268" s="1">
        <v>5.347705613767751</v>
      </c>
    </row>
    <row r="269">
      <c r="A269" s="2" t="s">
        <v>6</v>
      </c>
      <c r="B269" s="1" t="s">
        <v>403</v>
      </c>
      <c r="C269" s="2" t="s">
        <v>450</v>
      </c>
      <c r="D269" s="7" t="s">
        <v>5</v>
      </c>
      <c r="E269" s="2" t="s">
        <v>30</v>
      </c>
      <c r="F269" s="1">
        <v>7.385916741281703</v>
      </c>
    </row>
    <row r="270">
      <c r="A270" s="2" t="s">
        <v>7</v>
      </c>
      <c r="B270" s="1" t="s">
        <v>404</v>
      </c>
      <c r="C270" s="2" t="s">
        <v>450</v>
      </c>
      <c r="D270" s="7" t="s">
        <v>5</v>
      </c>
      <c r="E270" s="2" t="s">
        <v>30</v>
      </c>
      <c r="F270" s="1">
        <v>7.418166336791202</v>
      </c>
    </row>
    <row r="271">
      <c r="A271" s="2" t="s">
        <v>8</v>
      </c>
      <c r="B271" s="1" t="s">
        <v>408</v>
      </c>
      <c r="C271" s="2" t="s">
        <v>450</v>
      </c>
      <c r="D271" s="7" t="s">
        <v>5</v>
      </c>
      <c r="E271" s="2" t="s">
        <v>30</v>
      </c>
      <c r="F271" s="1">
        <v>6.950343655880763</v>
      </c>
    </row>
    <row r="272">
      <c r="A272" s="2" t="s">
        <v>9</v>
      </c>
      <c r="B272" s="1" t="s">
        <v>409</v>
      </c>
      <c r="C272" s="2" t="s">
        <v>450</v>
      </c>
      <c r="D272" s="7" t="s">
        <v>5</v>
      </c>
      <c r="E272" s="2" t="s">
        <v>30</v>
      </c>
      <c r="F272" s="1">
        <v>6.9439244065327355</v>
      </c>
    </row>
    <row r="273">
      <c r="A273" s="2" t="s">
        <v>10</v>
      </c>
      <c r="B273" s="1" t="s">
        <v>407</v>
      </c>
      <c r="C273" s="2" t="s">
        <v>450</v>
      </c>
      <c r="D273" s="7" t="s">
        <v>5</v>
      </c>
      <c r="E273" s="2" t="s">
        <v>30</v>
      </c>
      <c r="F273" s="1">
        <v>2.6487789399370456</v>
      </c>
    </row>
    <row r="274">
      <c r="A274" s="2" t="s">
        <v>11</v>
      </c>
      <c r="B274" s="1" t="s">
        <v>406</v>
      </c>
      <c r="C274" s="2" t="s">
        <v>450</v>
      </c>
      <c r="D274" s="7" t="s">
        <v>5</v>
      </c>
      <c r="E274" s="2" t="s">
        <v>30</v>
      </c>
      <c r="F274" s="1">
        <v>9.825070673213842</v>
      </c>
    </row>
    <row r="275">
      <c r="A275" s="2" t="s">
        <v>12</v>
      </c>
      <c r="B275" s="1" t="s">
        <v>405</v>
      </c>
      <c r="C275" s="2" t="s">
        <v>450</v>
      </c>
      <c r="D275" s="7" t="s">
        <v>5</v>
      </c>
      <c r="E275" s="2" t="s">
        <v>30</v>
      </c>
      <c r="F275" s="1">
        <v>2.448309657891328</v>
      </c>
    </row>
    <row r="276">
      <c r="A276" s="2" t="s">
        <v>13</v>
      </c>
      <c r="B276" s="1" t="s">
        <v>410</v>
      </c>
      <c r="C276" s="2" t="s">
        <v>450</v>
      </c>
      <c r="D276" s="7" t="s">
        <v>5</v>
      </c>
      <c r="E276" s="2" t="s">
        <v>30</v>
      </c>
      <c r="F276" s="1">
        <v>6.678216697183927</v>
      </c>
    </row>
    <row r="277">
      <c r="A277" s="2" t="s">
        <v>14</v>
      </c>
      <c r="B277" s="1" t="s">
        <v>412</v>
      </c>
      <c r="C277" s="2" t="s">
        <v>450</v>
      </c>
      <c r="D277" s="7" t="s">
        <v>5</v>
      </c>
      <c r="E277" s="2" t="s">
        <v>30</v>
      </c>
      <c r="F277" s="1">
        <v>8.225037012666556</v>
      </c>
    </row>
    <row r="278">
      <c r="A278" s="2" t="s">
        <v>15</v>
      </c>
      <c r="B278" s="1" t="s">
        <v>411</v>
      </c>
      <c r="C278" s="2" t="s">
        <v>450</v>
      </c>
      <c r="D278" s="7" t="s">
        <v>5</v>
      </c>
      <c r="E278" s="2" t="s">
        <v>30</v>
      </c>
      <c r="F278" s="1">
        <v>1.7432270785700115</v>
      </c>
    </row>
    <row r="279">
      <c r="A279" s="2" t="s">
        <v>16</v>
      </c>
      <c r="B279" s="1" t="s">
        <v>413</v>
      </c>
      <c r="C279" s="2" t="s">
        <v>450</v>
      </c>
      <c r="D279" s="7" t="s">
        <v>5</v>
      </c>
      <c r="E279" s="2" t="s">
        <v>30</v>
      </c>
      <c r="F279" s="1">
        <v>3.594219835015417</v>
      </c>
    </row>
    <row r="280">
      <c r="A280" s="2" t="s">
        <v>17</v>
      </c>
      <c r="B280" s="1" t="s">
        <v>414</v>
      </c>
      <c r="C280" s="2" t="s">
        <v>450</v>
      </c>
      <c r="D280" s="7" t="s">
        <v>5</v>
      </c>
      <c r="E280" s="2" t="s">
        <v>30</v>
      </c>
      <c r="F280" s="1">
        <v>7.611750464588627</v>
      </c>
    </row>
    <row r="281">
      <c r="A281" s="2" t="s">
        <v>18</v>
      </c>
      <c r="B281" s="1" t="s">
        <v>415</v>
      </c>
      <c r="C281" s="2" t="s">
        <v>450</v>
      </c>
      <c r="D281" s="7" t="s">
        <v>5</v>
      </c>
      <c r="E281" s="2" t="s">
        <v>30</v>
      </c>
      <c r="F281" s="1">
        <v>3.4480417307516316</v>
      </c>
    </row>
    <row r="282">
      <c r="A282" s="2" t="s">
        <v>19</v>
      </c>
      <c r="B282" s="1" t="s">
        <v>416</v>
      </c>
      <c r="C282" s="2" t="s">
        <v>450</v>
      </c>
      <c r="D282" s="7" t="s">
        <v>5</v>
      </c>
      <c r="E282" s="2" t="s">
        <v>30</v>
      </c>
      <c r="F282" s="1">
        <v>5.153379291660654</v>
      </c>
    </row>
    <row r="283">
      <c r="A283" s="2" t="s">
        <v>20</v>
      </c>
      <c r="B283" s="1" t="s">
        <v>417</v>
      </c>
      <c r="C283" s="2" t="s">
        <v>450</v>
      </c>
      <c r="D283" s="7" t="s">
        <v>5</v>
      </c>
      <c r="E283" s="2" t="s">
        <v>30</v>
      </c>
      <c r="F283" s="1">
        <v>4.457957910798289</v>
      </c>
    </row>
    <row r="284">
      <c r="A284" s="2" t="s">
        <v>21</v>
      </c>
      <c r="B284" s="1" t="s">
        <v>419</v>
      </c>
      <c r="C284" s="2" t="s">
        <v>450</v>
      </c>
      <c r="D284" s="7" t="s">
        <v>5</v>
      </c>
      <c r="E284" s="2" t="s">
        <v>30</v>
      </c>
      <c r="F284" s="1">
        <v>5.389404919873431</v>
      </c>
    </row>
    <row r="285">
      <c r="A285" s="2" t="s">
        <v>22</v>
      </c>
      <c r="B285" s="1" t="s">
        <v>420</v>
      </c>
      <c r="C285" s="2" t="s">
        <v>450</v>
      </c>
      <c r="D285" s="7" t="s">
        <v>5</v>
      </c>
      <c r="E285" s="2" t="s">
        <v>30</v>
      </c>
      <c r="F285" s="1">
        <v>5.671168477176767</v>
      </c>
    </row>
    <row r="286">
      <c r="A286" s="2" t="s">
        <v>23</v>
      </c>
      <c r="B286" s="1" t="s">
        <v>421</v>
      </c>
      <c r="C286" s="2" t="s">
        <v>450</v>
      </c>
      <c r="D286" s="7" t="s">
        <v>5</v>
      </c>
      <c r="E286" s="2" t="s">
        <v>30</v>
      </c>
      <c r="F286" s="1">
        <v>3.384254273527517</v>
      </c>
    </row>
    <row r="287">
      <c r="A287" s="2" t="s">
        <v>24</v>
      </c>
      <c r="B287" s="1" t="s">
        <v>422</v>
      </c>
      <c r="C287" s="2" t="s">
        <v>450</v>
      </c>
      <c r="D287" s="7" t="s">
        <v>5</v>
      </c>
      <c r="E287" s="2" t="s">
        <v>30</v>
      </c>
      <c r="F287" s="1">
        <v>4.892916452761345</v>
      </c>
    </row>
    <row r="288">
      <c r="A288" s="2" t="s">
        <v>25</v>
      </c>
      <c r="B288" s="1" t="s">
        <v>423</v>
      </c>
      <c r="C288" s="2" t="s">
        <v>450</v>
      </c>
      <c r="D288" s="7" t="s">
        <v>5</v>
      </c>
      <c r="E288" s="2" t="s">
        <v>30</v>
      </c>
      <c r="F288" s="1">
        <v>6.089671740216368</v>
      </c>
    </row>
    <row r="289">
      <c r="A289" s="2" t="s">
        <v>26</v>
      </c>
      <c r="B289" s="1" t="s">
        <v>424</v>
      </c>
      <c r="C289" s="2" t="s">
        <v>450</v>
      </c>
      <c r="D289" s="7" t="s">
        <v>5</v>
      </c>
      <c r="E289" s="2" t="s">
        <v>30</v>
      </c>
      <c r="F289" s="1">
        <v>7.225650713200628</v>
      </c>
    </row>
    <row r="290">
      <c r="A290" s="2" t="s">
        <v>27</v>
      </c>
      <c r="B290" s="1" t="s">
        <v>426</v>
      </c>
      <c r="C290" s="2" t="s">
        <v>450</v>
      </c>
      <c r="D290" s="7" t="s">
        <v>5</v>
      </c>
      <c r="E290" s="2" t="s">
        <v>30</v>
      </c>
      <c r="F290" s="1">
        <v>7.214198391163031</v>
      </c>
    </row>
    <row r="291">
      <c r="A291" s="2" t="s">
        <v>28</v>
      </c>
      <c r="B291" s="1" t="s">
        <v>425</v>
      </c>
      <c r="C291" s="2" t="s">
        <v>450</v>
      </c>
      <c r="D291" s="7" t="s">
        <v>5</v>
      </c>
      <c r="E291" s="2" t="s">
        <v>30</v>
      </c>
      <c r="F291" s="1">
        <v>4.427617312180474</v>
      </c>
    </row>
    <row r="292">
      <c r="A292" s="2" t="s">
        <v>29</v>
      </c>
      <c r="B292" s="1" t="s">
        <v>427</v>
      </c>
      <c r="C292" s="2" t="s">
        <v>450</v>
      </c>
      <c r="D292" s="7" t="s">
        <v>5</v>
      </c>
      <c r="E292" s="2" t="s">
        <v>30</v>
      </c>
      <c r="F292" s="1">
        <v>9.049899518999535</v>
      </c>
    </row>
    <row r="293">
      <c r="A293" s="2" t="s">
        <v>30</v>
      </c>
      <c r="B293" s="1" t="s">
        <v>428</v>
      </c>
      <c r="C293" s="2" t="s">
        <v>450</v>
      </c>
      <c r="D293" s="7" t="s">
        <v>5</v>
      </c>
      <c r="E293" s="2" t="s">
        <v>30</v>
      </c>
      <c r="F293" s="1">
        <v>5.808056019109323</v>
      </c>
    </row>
    <row r="294">
      <c r="A294" s="2" t="s">
        <v>31</v>
      </c>
      <c r="B294" s="1" t="s">
        <v>429</v>
      </c>
      <c r="C294" s="2" t="s">
        <v>450</v>
      </c>
      <c r="D294" s="7" t="s">
        <v>5</v>
      </c>
      <c r="E294" s="2" t="s">
        <v>30</v>
      </c>
      <c r="F294" s="1">
        <v>4.623815922504845</v>
      </c>
    </row>
    <row r="295">
      <c r="A295" s="2" t="s">
        <v>32</v>
      </c>
      <c r="B295" s="1" t="s">
        <v>430</v>
      </c>
      <c r="C295" s="2" t="s">
        <v>450</v>
      </c>
      <c r="D295" s="7" t="s">
        <v>5</v>
      </c>
      <c r="E295" s="2" t="s">
        <v>30</v>
      </c>
      <c r="F295" s="1">
        <v>4.109737462498646</v>
      </c>
    </row>
    <row r="296">
      <c r="A296" s="2" t="s">
        <v>33</v>
      </c>
      <c r="B296" s="1" t="s">
        <v>431</v>
      </c>
      <c r="C296" s="2" t="s">
        <v>450</v>
      </c>
      <c r="D296" s="7" t="s">
        <v>5</v>
      </c>
      <c r="E296" s="2" t="s">
        <v>30</v>
      </c>
      <c r="F296" s="1">
        <v>3.0811762055254137</v>
      </c>
    </row>
    <row r="297">
      <c r="A297" s="2" t="s">
        <v>34</v>
      </c>
      <c r="B297" s="1" t="s">
        <v>432</v>
      </c>
      <c r="C297" s="2" t="s">
        <v>450</v>
      </c>
      <c r="D297" s="7" t="s">
        <v>5</v>
      </c>
      <c r="E297" s="2" t="s">
        <v>30</v>
      </c>
      <c r="F297" s="1">
        <v>10.395231110316846</v>
      </c>
    </row>
    <row r="298">
      <c r="A298" s="2" t="s">
        <v>35</v>
      </c>
      <c r="B298" s="1" t="s">
        <v>433</v>
      </c>
      <c r="C298" s="2" t="s">
        <v>450</v>
      </c>
      <c r="D298" s="7" t="s">
        <v>5</v>
      </c>
      <c r="E298" s="2" t="s">
        <v>30</v>
      </c>
      <c r="F298" s="1">
        <v>6.073962456776702</v>
      </c>
    </row>
    <row r="299">
      <c r="A299" s="2" t="s">
        <v>3</v>
      </c>
      <c r="B299" s="1" t="s">
        <v>418</v>
      </c>
      <c r="C299" s="2" t="s">
        <v>451</v>
      </c>
      <c r="D299" s="7" t="s">
        <v>5</v>
      </c>
      <c r="E299" s="2" t="s">
        <v>30</v>
      </c>
      <c r="F299" s="1">
        <v>5.7049247227560995</v>
      </c>
    </row>
    <row r="300">
      <c r="A300" s="2" t="s">
        <v>4</v>
      </c>
      <c r="B300" s="1" t="s">
        <v>401</v>
      </c>
      <c r="C300" s="2" t="s">
        <v>451</v>
      </c>
      <c r="D300" s="7" t="s">
        <v>5</v>
      </c>
      <c r="E300" s="2" t="s">
        <v>30</v>
      </c>
      <c r="F300" s="1">
        <v>11.020737940188981</v>
      </c>
    </row>
    <row r="301">
      <c r="A301" s="2" t="s">
        <v>5</v>
      </c>
      <c r="B301" s="1" t="s">
        <v>402</v>
      </c>
      <c r="C301" s="2" t="s">
        <v>451</v>
      </c>
      <c r="D301" s="7" t="s">
        <v>5</v>
      </c>
      <c r="E301" s="2" t="s">
        <v>30</v>
      </c>
      <c r="F301" s="1">
        <v>4.541744680313579</v>
      </c>
    </row>
    <row r="302">
      <c r="A302" s="2" t="s">
        <v>6</v>
      </c>
      <c r="B302" s="1" t="s">
        <v>403</v>
      </c>
      <c r="C302" s="2" t="s">
        <v>451</v>
      </c>
      <c r="D302" s="7" t="s">
        <v>5</v>
      </c>
      <c r="E302" s="2" t="s">
        <v>30</v>
      </c>
      <c r="F302" s="1">
        <v>7.477838980580432</v>
      </c>
    </row>
    <row r="303">
      <c r="A303" s="2" t="s">
        <v>7</v>
      </c>
      <c r="B303" s="1" t="s">
        <v>404</v>
      </c>
      <c r="C303" s="2" t="s">
        <v>451</v>
      </c>
      <c r="D303" s="7" t="s">
        <v>5</v>
      </c>
      <c r="E303" s="2" t="s">
        <v>30</v>
      </c>
      <c r="F303" s="1">
        <v>10.167169674008433</v>
      </c>
    </row>
    <row r="304">
      <c r="A304" s="2" t="s">
        <v>8</v>
      </c>
      <c r="B304" s="1" t="s">
        <v>408</v>
      </c>
      <c r="C304" s="2" t="s">
        <v>451</v>
      </c>
      <c r="D304" s="7" t="s">
        <v>5</v>
      </c>
      <c r="E304" s="2" t="s">
        <v>30</v>
      </c>
      <c r="F304" s="1">
        <v>8.300610587826343</v>
      </c>
    </row>
    <row r="305">
      <c r="A305" s="2" t="s">
        <v>9</v>
      </c>
      <c r="B305" s="1" t="s">
        <v>409</v>
      </c>
      <c r="C305" s="2" t="s">
        <v>451</v>
      </c>
      <c r="D305" s="7" t="s">
        <v>5</v>
      </c>
      <c r="E305" s="2" t="s">
        <v>30</v>
      </c>
      <c r="F305" s="1">
        <v>5.277987543949396</v>
      </c>
    </row>
    <row r="306">
      <c r="A306" s="2" t="s">
        <v>10</v>
      </c>
      <c r="B306" s="1" t="s">
        <v>407</v>
      </c>
      <c r="C306" s="2" t="s">
        <v>451</v>
      </c>
      <c r="D306" s="7" t="s">
        <v>5</v>
      </c>
      <c r="E306" s="2" t="s">
        <v>30</v>
      </c>
      <c r="F306" s="1">
        <v>3.5612180505322595</v>
      </c>
    </row>
    <row r="307">
      <c r="A307" s="2" t="s">
        <v>11</v>
      </c>
      <c r="B307" s="1" t="s">
        <v>406</v>
      </c>
      <c r="C307" s="2" t="s">
        <v>451</v>
      </c>
      <c r="D307" s="7" t="s">
        <v>5</v>
      </c>
      <c r="E307" s="2" t="s">
        <v>30</v>
      </c>
      <c r="F307" s="1">
        <v>10.65037018024154</v>
      </c>
    </row>
    <row r="308">
      <c r="A308" s="2" t="s">
        <v>12</v>
      </c>
      <c r="B308" s="1" t="s">
        <v>405</v>
      </c>
      <c r="C308" s="2" t="s">
        <v>451</v>
      </c>
      <c r="D308" s="7" t="s">
        <v>5</v>
      </c>
      <c r="E308" s="2" t="s">
        <v>30</v>
      </c>
      <c r="F308" s="1">
        <v>2.510533511974601</v>
      </c>
    </row>
    <row r="309">
      <c r="A309" s="2" t="s">
        <v>13</v>
      </c>
      <c r="B309" s="1" t="s">
        <v>410</v>
      </c>
      <c r="C309" s="2" t="s">
        <v>451</v>
      </c>
      <c r="D309" s="7" t="s">
        <v>5</v>
      </c>
      <c r="E309" s="2" t="s">
        <v>30</v>
      </c>
      <c r="F309" s="1">
        <v>6.90183632322332</v>
      </c>
    </row>
    <row r="310">
      <c r="A310" s="2" t="s">
        <v>14</v>
      </c>
      <c r="B310" s="1" t="s">
        <v>412</v>
      </c>
      <c r="C310" s="2" t="s">
        <v>451</v>
      </c>
      <c r="D310" s="7" t="s">
        <v>5</v>
      </c>
      <c r="E310" s="2" t="s">
        <v>30</v>
      </c>
      <c r="F310" s="1">
        <v>7.969675787769312</v>
      </c>
    </row>
    <row r="311">
      <c r="A311" s="2" t="s">
        <v>15</v>
      </c>
      <c r="B311" s="1" t="s">
        <v>411</v>
      </c>
      <c r="C311" s="2" t="s">
        <v>451</v>
      </c>
      <c r="D311" s="7" t="s">
        <v>5</v>
      </c>
      <c r="E311" s="2" t="s">
        <v>30</v>
      </c>
      <c r="F311" s="1">
        <v>2.133979550378823</v>
      </c>
    </row>
    <row r="312">
      <c r="A312" s="2" t="s">
        <v>16</v>
      </c>
      <c r="B312" s="1" t="s">
        <v>413</v>
      </c>
      <c r="C312" s="2" t="s">
        <v>451</v>
      </c>
      <c r="D312" s="7" t="s">
        <v>5</v>
      </c>
      <c r="E312" s="2" t="s">
        <v>30</v>
      </c>
      <c r="F312" s="1">
        <v>3.8056874535267013</v>
      </c>
    </row>
    <row r="313">
      <c r="A313" s="2" t="s">
        <v>17</v>
      </c>
      <c r="B313" s="1" t="s">
        <v>414</v>
      </c>
      <c r="C313" s="2" t="s">
        <v>451</v>
      </c>
      <c r="D313" s="7" t="s">
        <v>5</v>
      </c>
      <c r="E313" s="2" t="s">
        <v>30</v>
      </c>
      <c r="F313" s="1">
        <v>7.224377461661841</v>
      </c>
    </row>
    <row r="314">
      <c r="A314" s="2" t="s">
        <v>18</v>
      </c>
      <c r="B314" s="1" t="s">
        <v>415</v>
      </c>
      <c r="C314" s="2" t="s">
        <v>451</v>
      </c>
      <c r="D314" s="7" t="s">
        <v>5</v>
      </c>
      <c r="E314" s="2" t="s">
        <v>30</v>
      </c>
      <c r="F314" s="1">
        <v>4.187604690117253</v>
      </c>
    </row>
    <row r="315">
      <c r="A315" s="2" t="s">
        <v>19</v>
      </c>
      <c r="B315" s="1" t="s">
        <v>416</v>
      </c>
      <c r="C315" s="2" t="s">
        <v>451</v>
      </c>
      <c r="D315" s="7" t="s">
        <v>5</v>
      </c>
      <c r="E315" s="2" t="s">
        <v>30</v>
      </c>
      <c r="F315" s="1">
        <v>6.980896171500972</v>
      </c>
    </row>
    <row r="316">
      <c r="A316" s="2" t="s">
        <v>20</v>
      </c>
      <c r="B316" s="1" t="s">
        <v>417</v>
      </c>
      <c r="C316" s="2" t="s">
        <v>451</v>
      </c>
      <c r="D316" s="7" t="s">
        <v>5</v>
      </c>
      <c r="E316" s="2" t="s">
        <v>30</v>
      </c>
      <c r="F316" s="1">
        <v>4.530109371940603</v>
      </c>
    </row>
    <row r="317">
      <c r="A317" s="2" t="s">
        <v>21</v>
      </c>
      <c r="B317" s="1" t="s">
        <v>419</v>
      </c>
      <c r="C317" s="2" t="s">
        <v>451</v>
      </c>
      <c r="D317" s="7" t="s">
        <v>5</v>
      </c>
      <c r="E317" s="2" t="s">
        <v>30</v>
      </c>
      <c r="F317" s="1">
        <v>6.232894953054968</v>
      </c>
    </row>
    <row r="318">
      <c r="A318" s="2" t="s">
        <v>22</v>
      </c>
      <c r="B318" s="1" t="s">
        <v>420</v>
      </c>
      <c r="C318" s="2" t="s">
        <v>451</v>
      </c>
      <c r="D318" s="7" t="s">
        <v>5</v>
      </c>
      <c r="E318" s="2" t="s">
        <v>30</v>
      </c>
      <c r="F318" s="1">
        <v>5.555049933435479</v>
      </c>
    </row>
    <row r="319">
      <c r="A319" s="2" t="s">
        <v>23</v>
      </c>
      <c r="B319" s="1" t="s">
        <v>421</v>
      </c>
      <c r="C319" s="2" t="s">
        <v>451</v>
      </c>
      <c r="D319" s="7" t="s">
        <v>5</v>
      </c>
      <c r="E319" s="2" t="s">
        <v>30</v>
      </c>
      <c r="F319" s="1">
        <v>3.9848489322165195</v>
      </c>
    </row>
    <row r="320">
      <c r="A320" s="2" t="s">
        <v>24</v>
      </c>
      <c r="B320" s="1" t="s">
        <v>422</v>
      </c>
      <c r="C320" s="2" t="s">
        <v>451</v>
      </c>
      <c r="D320" s="7" t="s">
        <v>5</v>
      </c>
      <c r="E320" s="2" t="s">
        <v>30</v>
      </c>
      <c r="F320" s="1">
        <v>5.229193267345462</v>
      </c>
    </row>
    <row r="321">
      <c r="A321" s="2" t="s">
        <v>25</v>
      </c>
      <c r="B321" s="1" t="s">
        <v>423</v>
      </c>
      <c r="C321" s="2" t="s">
        <v>451</v>
      </c>
      <c r="D321" s="7" t="s">
        <v>5</v>
      </c>
      <c r="E321" s="2" t="s">
        <v>30</v>
      </c>
      <c r="F321" s="1">
        <v>7.505108834799689</v>
      </c>
    </row>
    <row r="322">
      <c r="A322" s="2" t="s">
        <v>26</v>
      </c>
      <c r="B322" s="1" t="s">
        <v>424</v>
      </c>
      <c r="C322" s="2" t="s">
        <v>451</v>
      </c>
      <c r="D322" s="7" t="s">
        <v>5</v>
      </c>
      <c r="E322" s="2" t="s">
        <v>30</v>
      </c>
      <c r="F322" s="1">
        <v>7.372252173151477</v>
      </c>
    </row>
    <row r="323">
      <c r="A323" s="2" t="s">
        <v>27</v>
      </c>
      <c r="B323" s="1" t="s">
        <v>426</v>
      </c>
      <c r="C323" s="2" t="s">
        <v>451</v>
      </c>
      <c r="D323" s="7" t="s">
        <v>5</v>
      </c>
      <c r="E323" s="2" t="s">
        <v>30</v>
      </c>
      <c r="F323" s="1">
        <v>8.396193538233245</v>
      </c>
    </row>
    <row r="324">
      <c r="A324" s="2" t="s">
        <v>28</v>
      </c>
      <c r="B324" s="1" t="s">
        <v>425</v>
      </c>
      <c r="C324" s="2" t="s">
        <v>451</v>
      </c>
      <c r="D324" s="7" t="s">
        <v>5</v>
      </c>
      <c r="E324" s="2" t="s">
        <v>30</v>
      </c>
      <c r="F324" s="1">
        <v>4.965798065821653</v>
      </c>
    </row>
    <row r="325">
      <c r="A325" s="2" t="s">
        <v>29</v>
      </c>
      <c r="B325" s="1" t="s">
        <v>427</v>
      </c>
      <c r="C325" s="2" t="s">
        <v>451</v>
      </c>
      <c r="D325" s="7" t="s">
        <v>5</v>
      </c>
      <c r="E325" s="2" t="s">
        <v>30</v>
      </c>
      <c r="F325" s="1">
        <v>8.851746705416899</v>
      </c>
    </row>
    <row r="326">
      <c r="A326" s="2" t="s">
        <v>30</v>
      </c>
      <c r="B326" s="1" t="s">
        <v>428</v>
      </c>
      <c r="C326" s="2" t="s">
        <v>451</v>
      </c>
      <c r="D326" s="7" t="s">
        <v>5</v>
      </c>
      <c r="E326" s="2" t="s">
        <v>30</v>
      </c>
      <c r="F326" s="1">
        <v>5.15617902580954</v>
      </c>
    </row>
    <row r="327">
      <c r="A327" s="2" t="s">
        <v>31</v>
      </c>
      <c r="B327" s="1" t="s">
        <v>429</v>
      </c>
      <c r="C327" s="2" t="s">
        <v>451</v>
      </c>
      <c r="D327" s="7" t="s">
        <v>5</v>
      </c>
      <c r="E327" s="2" t="s">
        <v>30</v>
      </c>
      <c r="F327" s="1">
        <v>4.879753342490817</v>
      </c>
    </row>
    <row r="328">
      <c r="A328" s="2" t="s">
        <v>32</v>
      </c>
      <c r="B328" s="1" t="s">
        <v>430</v>
      </c>
      <c r="C328" s="2" t="s">
        <v>451</v>
      </c>
      <c r="D328" s="7" t="s">
        <v>5</v>
      </c>
      <c r="E328" s="2" t="s">
        <v>30</v>
      </c>
      <c r="F328" s="1">
        <v>4.808969245531912</v>
      </c>
    </row>
    <row r="329">
      <c r="A329" s="2" t="s">
        <v>33</v>
      </c>
      <c r="B329" s="1" t="s">
        <v>431</v>
      </c>
      <c r="C329" s="2" t="s">
        <v>451</v>
      </c>
      <c r="D329" s="7" t="s">
        <v>5</v>
      </c>
      <c r="E329" s="2" t="s">
        <v>30</v>
      </c>
      <c r="F329" s="1">
        <v>3.233149617231687</v>
      </c>
    </row>
    <row r="330">
      <c r="A330" s="2" t="s">
        <v>34</v>
      </c>
      <c r="B330" s="1" t="s">
        <v>432</v>
      </c>
      <c r="C330" s="2" t="s">
        <v>451</v>
      </c>
      <c r="D330" s="7" t="s">
        <v>5</v>
      </c>
      <c r="E330" s="2" t="s">
        <v>30</v>
      </c>
      <c r="F330" s="1">
        <v>10.630104890932955</v>
      </c>
    </row>
    <row r="331">
      <c r="A331" s="2" t="s">
        <v>35</v>
      </c>
      <c r="B331" s="1" t="s">
        <v>433</v>
      </c>
      <c r="C331" s="2" t="s">
        <v>451</v>
      </c>
      <c r="D331" s="7" t="s">
        <v>5</v>
      </c>
      <c r="E331" s="2" t="s">
        <v>30</v>
      </c>
      <c r="F331" s="1">
        <v>7.148268530511499</v>
      </c>
    </row>
    <row r="332">
      <c r="A332" s="2" t="s">
        <v>3</v>
      </c>
      <c r="B332" s="1" t="s">
        <v>418</v>
      </c>
      <c r="C332" s="2" t="s">
        <v>452</v>
      </c>
      <c r="D332" s="7" t="s">
        <v>5</v>
      </c>
      <c r="E332" s="2" t="s">
        <v>30</v>
      </c>
      <c r="F332" s="1">
        <v>6.17753406734789</v>
      </c>
    </row>
    <row r="333">
      <c r="A333" s="2" t="s">
        <v>4</v>
      </c>
      <c r="B333" s="1" t="s">
        <v>401</v>
      </c>
      <c r="C333" s="2" t="s">
        <v>452</v>
      </c>
      <c r="D333" s="7" t="s">
        <v>5</v>
      </c>
      <c r="E333" s="2" t="s">
        <v>30</v>
      </c>
      <c r="F333" s="1">
        <v>12.500120857522104</v>
      </c>
    </row>
    <row r="334">
      <c r="A334" s="2" t="s">
        <v>5</v>
      </c>
      <c r="B334" s="1" t="s">
        <v>402</v>
      </c>
      <c r="C334" s="2" t="s">
        <v>452</v>
      </c>
      <c r="D334" s="7" t="s">
        <v>5</v>
      </c>
      <c r="E334" s="2" t="s">
        <v>30</v>
      </c>
      <c r="F334" s="1">
        <v>2.543063636628191</v>
      </c>
    </row>
    <row r="335">
      <c r="A335" s="2" t="s">
        <v>6</v>
      </c>
      <c r="B335" s="1" t="s">
        <v>403</v>
      </c>
      <c r="C335" s="2" t="s">
        <v>452</v>
      </c>
      <c r="D335" s="7" t="s">
        <v>5</v>
      </c>
      <c r="E335" s="2" t="s">
        <v>30</v>
      </c>
      <c r="F335" s="1">
        <v>8.308305080962572</v>
      </c>
    </row>
    <row r="336">
      <c r="A336" s="2" t="s">
        <v>7</v>
      </c>
      <c r="B336" s="1" t="s">
        <v>404</v>
      </c>
      <c r="C336" s="2" t="s">
        <v>452</v>
      </c>
      <c r="D336" s="7" t="s">
        <v>5</v>
      </c>
      <c r="E336" s="2" t="s">
        <v>30</v>
      </c>
      <c r="F336" s="1">
        <v>7.463577740625746</v>
      </c>
    </row>
    <row r="337">
      <c r="A337" s="2" t="s">
        <v>8</v>
      </c>
      <c r="B337" s="1" t="s">
        <v>408</v>
      </c>
      <c r="C337" s="2" t="s">
        <v>452</v>
      </c>
      <c r="D337" s="7" t="s">
        <v>5</v>
      </c>
      <c r="E337" s="2" t="s">
        <v>30</v>
      </c>
      <c r="F337" s="1">
        <v>8.583623515355411</v>
      </c>
    </row>
    <row r="338">
      <c r="A338" s="2" t="s">
        <v>9</v>
      </c>
      <c r="B338" s="1" t="s">
        <v>409</v>
      </c>
      <c r="C338" s="2" t="s">
        <v>452</v>
      </c>
      <c r="D338" s="7" t="s">
        <v>5</v>
      </c>
      <c r="E338" s="2" t="s">
        <v>30</v>
      </c>
      <c r="F338" s="1">
        <v>6.727374494101438</v>
      </c>
    </row>
    <row r="339">
      <c r="A339" s="2" t="s">
        <v>10</v>
      </c>
      <c r="B339" s="1" t="s">
        <v>407</v>
      </c>
      <c r="C339" s="2" t="s">
        <v>452</v>
      </c>
      <c r="D339" s="7" t="s">
        <v>5</v>
      </c>
      <c r="E339" s="2" t="s">
        <v>30</v>
      </c>
      <c r="F339" s="1">
        <v>3.5738209691744736</v>
      </c>
    </row>
    <row r="340">
      <c r="A340" s="2" t="s">
        <v>11</v>
      </c>
      <c r="B340" s="1" t="s">
        <v>406</v>
      </c>
      <c r="C340" s="2" t="s">
        <v>452</v>
      </c>
      <c r="D340" s="7" t="s">
        <v>5</v>
      </c>
      <c r="E340" s="2" t="s">
        <v>30</v>
      </c>
      <c r="F340" s="1">
        <v>14.256531125090651</v>
      </c>
    </row>
    <row r="341">
      <c r="A341" s="2" t="s">
        <v>12</v>
      </c>
      <c r="B341" s="1" t="s">
        <v>405</v>
      </c>
      <c r="C341" s="2" t="s">
        <v>452</v>
      </c>
      <c r="D341" s="7" t="s">
        <v>5</v>
      </c>
      <c r="E341" s="2" t="s">
        <v>30</v>
      </c>
      <c r="F341" s="1">
        <v>4.804969491647041</v>
      </c>
    </row>
    <row r="342">
      <c r="A342" s="2" t="s">
        <v>13</v>
      </c>
      <c r="B342" s="1" t="s">
        <v>410</v>
      </c>
      <c r="C342" s="2" t="s">
        <v>452</v>
      </c>
      <c r="D342" s="7" t="s">
        <v>5</v>
      </c>
      <c r="E342" s="2" t="s">
        <v>30</v>
      </c>
      <c r="F342" s="1">
        <v>6.207974710330502</v>
      </c>
    </row>
    <row r="343">
      <c r="A343" s="2" t="s">
        <v>14</v>
      </c>
      <c r="B343" s="1" t="s">
        <v>412</v>
      </c>
      <c r="C343" s="2" t="s">
        <v>452</v>
      </c>
      <c r="D343" s="7" t="s">
        <v>5</v>
      </c>
      <c r="E343" s="2" t="s">
        <v>30</v>
      </c>
      <c r="F343" s="1">
        <v>8.024945567322806</v>
      </c>
    </row>
    <row r="344">
      <c r="A344" s="2" t="s">
        <v>15</v>
      </c>
      <c r="B344" s="1" t="s">
        <v>411</v>
      </c>
      <c r="C344" s="2" t="s">
        <v>452</v>
      </c>
      <c r="D344" s="7" t="s">
        <v>5</v>
      </c>
      <c r="E344" s="2" t="s">
        <v>30</v>
      </c>
      <c r="F344" s="1">
        <v>1.305319510277447</v>
      </c>
    </row>
    <row r="345">
      <c r="A345" s="2" t="s">
        <v>16</v>
      </c>
      <c r="B345" s="1" t="s">
        <v>413</v>
      </c>
      <c r="C345" s="2" t="s">
        <v>452</v>
      </c>
      <c r="D345" s="7" t="s">
        <v>5</v>
      </c>
      <c r="E345" s="2" t="s">
        <v>30</v>
      </c>
      <c r="F345" s="1">
        <v>4.236458577384372</v>
      </c>
    </row>
    <row r="346">
      <c r="A346" s="2" t="s">
        <v>17</v>
      </c>
      <c r="B346" s="1" t="s">
        <v>414</v>
      </c>
      <c r="C346" s="2" t="s">
        <v>452</v>
      </c>
      <c r="D346" s="7" t="s">
        <v>5</v>
      </c>
      <c r="E346" s="2" t="s">
        <v>30</v>
      </c>
      <c r="F346" s="1">
        <v>7.731134055857975</v>
      </c>
    </row>
    <row r="347">
      <c r="A347" s="2" t="s">
        <v>18</v>
      </c>
      <c r="B347" s="1" t="s">
        <v>415</v>
      </c>
      <c r="C347" s="2" t="s">
        <v>452</v>
      </c>
      <c r="D347" s="7" t="s">
        <v>5</v>
      </c>
      <c r="E347" s="2" t="s">
        <v>30</v>
      </c>
      <c r="F347" s="1">
        <v>4.834758473306468</v>
      </c>
    </row>
    <row r="348">
      <c r="A348" s="2" t="s">
        <v>19</v>
      </c>
      <c r="B348" s="1" t="s">
        <v>416</v>
      </c>
      <c r="C348" s="2" t="s">
        <v>452</v>
      </c>
      <c r="D348" s="7" t="s">
        <v>5</v>
      </c>
      <c r="E348" s="2" t="s">
        <v>30</v>
      </c>
      <c r="F348" s="1">
        <v>7.792837696387303</v>
      </c>
    </row>
    <row r="349">
      <c r="A349" s="2" t="s">
        <v>20</v>
      </c>
      <c r="B349" s="1" t="s">
        <v>417</v>
      </c>
      <c r="C349" s="2" t="s">
        <v>452</v>
      </c>
      <c r="D349" s="7" t="s">
        <v>5</v>
      </c>
      <c r="E349" s="2" t="s">
        <v>30</v>
      </c>
      <c r="F349" s="1">
        <v>5.302693768434365</v>
      </c>
    </row>
    <row r="350">
      <c r="A350" s="2" t="s">
        <v>21</v>
      </c>
      <c r="B350" s="1" t="s">
        <v>419</v>
      </c>
      <c r="C350" s="2" t="s">
        <v>452</v>
      </c>
      <c r="D350" s="7" t="s">
        <v>5</v>
      </c>
      <c r="E350" s="2" t="s">
        <v>30</v>
      </c>
      <c r="F350" s="1">
        <v>7.3014253024073845</v>
      </c>
    </row>
    <row r="351">
      <c r="A351" s="2" t="s">
        <v>22</v>
      </c>
      <c r="B351" s="1" t="s">
        <v>420</v>
      </c>
      <c r="C351" s="2" t="s">
        <v>452</v>
      </c>
      <c r="D351" s="7" t="s">
        <v>5</v>
      </c>
      <c r="E351" s="2" t="s">
        <v>30</v>
      </c>
      <c r="F351" s="1">
        <v>5.989574045725194</v>
      </c>
    </row>
    <row r="352">
      <c r="A352" s="2" t="s">
        <v>23</v>
      </c>
      <c r="B352" s="1" t="s">
        <v>421</v>
      </c>
      <c r="C352" s="2" t="s">
        <v>452</v>
      </c>
      <c r="D352" s="7" t="s">
        <v>5</v>
      </c>
      <c r="E352" s="2" t="s">
        <v>30</v>
      </c>
      <c r="F352" s="1">
        <v>5.101834037815557</v>
      </c>
    </row>
    <row r="353">
      <c r="A353" s="2" t="s">
        <v>24</v>
      </c>
      <c r="B353" s="1" t="s">
        <v>422</v>
      </c>
      <c r="C353" s="2" t="s">
        <v>452</v>
      </c>
      <c r="D353" s="7" t="s">
        <v>5</v>
      </c>
      <c r="E353" s="2" t="s">
        <v>30</v>
      </c>
      <c r="F353" s="1">
        <v>5.032564888633533</v>
      </c>
    </row>
    <row r="354">
      <c r="A354" s="2" t="s">
        <v>25</v>
      </c>
      <c r="B354" s="1" t="s">
        <v>423</v>
      </c>
      <c r="C354" s="2" t="s">
        <v>452</v>
      </c>
      <c r="D354" s="7" t="s">
        <v>5</v>
      </c>
      <c r="E354" s="2" t="s">
        <v>30</v>
      </c>
      <c r="F354" s="1">
        <v>8.342224754550893</v>
      </c>
    </row>
    <row r="355">
      <c r="A355" s="2" t="s">
        <v>26</v>
      </c>
      <c r="B355" s="1" t="s">
        <v>424</v>
      </c>
      <c r="C355" s="2" t="s">
        <v>452</v>
      </c>
      <c r="D355" s="7" t="s">
        <v>5</v>
      </c>
      <c r="E355" s="2" t="s">
        <v>30</v>
      </c>
      <c r="F355" s="1">
        <v>9.367761275378117</v>
      </c>
    </row>
    <row r="356">
      <c r="A356" s="2" t="s">
        <v>27</v>
      </c>
      <c r="B356" s="1" t="s">
        <v>426</v>
      </c>
      <c r="C356" s="2" t="s">
        <v>452</v>
      </c>
      <c r="D356" s="7" t="s">
        <v>5</v>
      </c>
      <c r="E356" s="2" t="s">
        <v>30</v>
      </c>
      <c r="F356" s="1">
        <v>9.005757401650497</v>
      </c>
    </row>
    <row r="357">
      <c r="A357" s="2" t="s">
        <v>28</v>
      </c>
      <c r="B357" s="1" t="s">
        <v>425</v>
      </c>
      <c r="C357" s="2" t="s">
        <v>452</v>
      </c>
      <c r="D357" s="7" t="s">
        <v>5</v>
      </c>
      <c r="E357" s="2" t="s">
        <v>30</v>
      </c>
      <c r="F357" s="1">
        <v>3.743783285081935</v>
      </c>
    </row>
    <row r="358">
      <c r="A358" s="2" t="s">
        <v>29</v>
      </c>
      <c r="B358" s="1" t="s">
        <v>427</v>
      </c>
      <c r="C358" s="2" t="s">
        <v>452</v>
      </c>
      <c r="D358" s="7" t="s">
        <v>5</v>
      </c>
      <c r="E358" s="2" t="s">
        <v>30</v>
      </c>
      <c r="F358" s="1">
        <v>10.160166332617777</v>
      </c>
    </row>
    <row r="359">
      <c r="A359" s="2" t="s">
        <v>30</v>
      </c>
      <c r="B359" s="1" t="s">
        <v>428</v>
      </c>
      <c r="C359" s="2" t="s">
        <v>452</v>
      </c>
      <c r="D359" s="7" t="s">
        <v>5</v>
      </c>
      <c r="E359" s="2" t="s">
        <v>30</v>
      </c>
      <c r="F359" s="1">
        <v>4.712025580972267</v>
      </c>
    </row>
    <row r="360">
      <c r="A360" s="2" t="s">
        <v>31</v>
      </c>
      <c r="B360" s="1" t="s">
        <v>429</v>
      </c>
      <c r="C360" s="2" t="s">
        <v>452</v>
      </c>
      <c r="D360" s="7" t="s">
        <v>5</v>
      </c>
      <c r="E360" s="2" t="s">
        <v>30</v>
      </c>
      <c r="F360" s="1">
        <v>4.575744758261172</v>
      </c>
    </row>
    <row r="361">
      <c r="A361" s="2" t="s">
        <v>32</v>
      </c>
      <c r="B361" s="1" t="s">
        <v>430</v>
      </c>
      <c r="C361" s="2" t="s">
        <v>452</v>
      </c>
      <c r="D361" s="7" t="s">
        <v>5</v>
      </c>
      <c r="E361" s="2" t="s">
        <v>30</v>
      </c>
      <c r="F361" s="1">
        <v>3.810481315085036</v>
      </c>
    </row>
    <row r="362">
      <c r="A362" s="2" t="s">
        <v>33</v>
      </c>
      <c r="B362" s="1" t="s">
        <v>431</v>
      </c>
      <c r="C362" s="2" t="s">
        <v>452</v>
      </c>
      <c r="D362" s="7" t="s">
        <v>5</v>
      </c>
      <c r="E362" s="2" t="s">
        <v>30</v>
      </c>
      <c r="F362" s="1">
        <v>3.5331304330285347</v>
      </c>
    </row>
    <row r="363">
      <c r="A363" s="2" t="s">
        <v>34</v>
      </c>
      <c r="B363" s="1" t="s">
        <v>432</v>
      </c>
      <c r="C363" s="2" t="s">
        <v>452</v>
      </c>
      <c r="D363" s="7" t="s">
        <v>5</v>
      </c>
      <c r="E363" s="2" t="s">
        <v>30</v>
      </c>
      <c r="F363" s="1">
        <v>10.345673209559912</v>
      </c>
    </row>
    <row r="364">
      <c r="A364" s="2" t="s">
        <v>35</v>
      </c>
      <c r="B364" s="1" t="s">
        <v>433</v>
      </c>
      <c r="C364" s="2" t="s">
        <v>452</v>
      </c>
      <c r="D364" s="7" t="s">
        <v>5</v>
      </c>
      <c r="E364" s="2" t="s">
        <v>30</v>
      </c>
      <c r="F364" s="1">
        <v>7.668510963840537</v>
      </c>
    </row>
    <row r="365">
      <c r="A365" s="2" t="s">
        <v>3</v>
      </c>
      <c r="B365" s="1" t="s">
        <v>418</v>
      </c>
      <c r="C365" s="2" t="s">
        <v>453</v>
      </c>
      <c r="D365" s="7" t="s">
        <v>5</v>
      </c>
      <c r="E365" s="2" t="s">
        <v>30</v>
      </c>
      <c r="F365" s="1">
        <v>6.556747879179385</v>
      </c>
    </row>
    <row r="366">
      <c r="A366" s="2" t="s">
        <v>4</v>
      </c>
      <c r="B366" s="1" t="s">
        <v>401</v>
      </c>
      <c r="C366" s="2" t="s">
        <v>453</v>
      </c>
      <c r="D366" s="7" t="s">
        <v>5</v>
      </c>
      <c r="E366" s="2" t="s">
        <v>30</v>
      </c>
      <c r="F366" s="1">
        <v>11.88440977171688</v>
      </c>
    </row>
    <row r="367">
      <c r="A367" s="2" t="s">
        <v>5</v>
      </c>
      <c r="B367" s="1" t="s">
        <v>402</v>
      </c>
      <c r="C367" s="2" t="s">
        <v>453</v>
      </c>
      <c r="D367" s="7" t="s">
        <v>5</v>
      </c>
      <c r="E367" s="2" t="s">
        <v>30</v>
      </c>
      <c r="F367" s="1">
        <v>3.13233412737572</v>
      </c>
    </row>
    <row r="368">
      <c r="A368" s="2" t="s">
        <v>6</v>
      </c>
      <c r="B368" s="1" t="s">
        <v>403</v>
      </c>
      <c r="C368" s="2" t="s">
        <v>453</v>
      </c>
      <c r="D368" s="7" t="s">
        <v>5</v>
      </c>
      <c r="E368" s="2" t="s">
        <v>30</v>
      </c>
      <c r="F368" s="1">
        <v>7.040774582318187</v>
      </c>
    </row>
    <row r="369">
      <c r="A369" s="2" t="s">
        <v>7</v>
      </c>
      <c r="B369" s="1" t="s">
        <v>404</v>
      </c>
      <c r="C369" s="2" t="s">
        <v>453</v>
      </c>
      <c r="D369" s="7" t="s">
        <v>5</v>
      </c>
      <c r="E369" s="2" t="s">
        <v>30</v>
      </c>
      <c r="F369" s="1">
        <v>11.696366576888192</v>
      </c>
    </row>
    <row r="370">
      <c r="A370" s="2" t="s">
        <v>8</v>
      </c>
      <c r="B370" s="1" t="s">
        <v>408</v>
      </c>
      <c r="C370" s="2" t="s">
        <v>453</v>
      </c>
      <c r="D370" s="7" t="s">
        <v>5</v>
      </c>
      <c r="E370" s="2" t="s">
        <v>30</v>
      </c>
      <c r="F370" s="1">
        <v>9.11702967795415</v>
      </c>
    </row>
    <row r="371">
      <c r="A371" s="2" t="s">
        <v>9</v>
      </c>
      <c r="B371" s="1" t="s">
        <v>409</v>
      </c>
      <c r="C371" s="2" t="s">
        <v>453</v>
      </c>
      <c r="D371" s="7" t="s">
        <v>5</v>
      </c>
      <c r="E371" s="2" t="s">
        <v>30</v>
      </c>
      <c r="F371" s="1">
        <v>10.307870661658201</v>
      </c>
    </row>
    <row r="372">
      <c r="A372" s="2" t="s">
        <v>10</v>
      </c>
      <c r="B372" s="1" t="s">
        <v>407</v>
      </c>
      <c r="C372" s="2" t="s">
        <v>453</v>
      </c>
      <c r="D372" s="7" t="s">
        <v>5</v>
      </c>
      <c r="E372" s="2" t="s">
        <v>30</v>
      </c>
      <c r="F372" s="1">
        <v>4.260624301453255</v>
      </c>
    </row>
    <row r="373">
      <c r="A373" s="2" t="s">
        <v>11</v>
      </c>
      <c r="B373" s="1" t="s">
        <v>406</v>
      </c>
      <c r="C373" s="2" t="s">
        <v>453</v>
      </c>
      <c r="D373" s="7" t="s">
        <v>5</v>
      </c>
      <c r="E373" s="2" t="s">
        <v>30</v>
      </c>
      <c r="F373" s="1">
        <v>14.932815383932605</v>
      </c>
    </row>
    <row r="374">
      <c r="A374" s="2" t="s">
        <v>12</v>
      </c>
      <c r="B374" s="1" t="s">
        <v>405</v>
      </c>
      <c r="C374" s="2" t="s">
        <v>453</v>
      </c>
      <c r="D374" s="7" t="s">
        <v>5</v>
      </c>
      <c r="E374" s="2" t="s">
        <v>30</v>
      </c>
      <c r="F374" s="1">
        <v>3.7849901912839417</v>
      </c>
    </row>
    <row r="375">
      <c r="A375" s="2" t="s">
        <v>13</v>
      </c>
      <c r="B375" s="1" t="s">
        <v>410</v>
      </c>
      <c r="C375" s="2" t="s">
        <v>453</v>
      </c>
      <c r="D375" s="7" t="s">
        <v>5</v>
      </c>
      <c r="E375" s="2" t="s">
        <v>30</v>
      </c>
      <c r="F375" s="1">
        <v>7.457693684084584</v>
      </c>
    </row>
    <row r="376">
      <c r="A376" s="2" t="s">
        <v>14</v>
      </c>
      <c r="B376" s="1" t="s">
        <v>412</v>
      </c>
      <c r="C376" s="2" t="s">
        <v>453</v>
      </c>
      <c r="D376" s="7" t="s">
        <v>5</v>
      </c>
      <c r="E376" s="2" t="s">
        <v>30</v>
      </c>
      <c r="F376" s="1">
        <v>7.139957316094815</v>
      </c>
    </row>
    <row r="377">
      <c r="A377" s="2" t="s">
        <v>15</v>
      </c>
      <c r="B377" s="1" t="s">
        <v>411</v>
      </c>
      <c r="C377" s="2" t="s">
        <v>453</v>
      </c>
      <c r="D377" s="7" t="s">
        <v>5</v>
      </c>
      <c r="E377" s="2" t="s">
        <v>30</v>
      </c>
      <c r="F377" s="1">
        <v>1.2502497026489456</v>
      </c>
    </row>
    <row r="378">
      <c r="A378" s="2" t="s">
        <v>16</v>
      </c>
      <c r="B378" s="1" t="s">
        <v>413</v>
      </c>
      <c r="C378" s="2" t="s">
        <v>453</v>
      </c>
      <c r="D378" s="7" t="s">
        <v>5</v>
      </c>
      <c r="E378" s="2" t="s">
        <v>30</v>
      </c>
      <c r="F378" s="1">
        <v>5.883262087559476</v>
      </c>
    </row>
    <row r="379">
      <c r="A379" s="2" t="s">
        <v>17</v>
      </c>
      <c r="B379" s="1" t="s">
        <v>414</v>
      </c>
      <c r="C379" s="2" t="s">
        <v>453</v>
      </c>
      <c r="D379" s="7" t="s">
        <v>5</v>
      </c>
      <c r="E379" s="2" t="s">
        <v>30</v>
      </c>
      <c r="F379" s="1">
        <v>8.521482915948447</v>
      </c>
    </row>
    <row r="380">
      <c r="A380" s="2" t="s">
        <v>18</v>
      </c>
      <c r="B380" s="1" t="s">
        <v>415</v>
      </c>
      <c r="C380" s="2" t="s">
        <v>453</v>
      </c>
      <c r="D380" s="7" t="s">
        <v>5</v>
      </c>
      <c r="E380" s="2" t="s">
        <v>30</v>
      </c>
      <c r="F380" s="1">
        <v>5.42141856513817</v>
      </c>
    </row>
    <row r="381">
      <c r="A381" s="2" t="s">
        <v>19</v>
      </c>
      <c r="B381" s="1" t="s">
        <v>416</v>
      </c>
      <c r="C381" s="2" t="s">
        <v>453</v>
      </c>
      <c r="D381" s="7" t="s">
        <v>5</v>
      </c>
      <c r="E381" s="2" t="s">
        <v>30</v>
      </c>
      <c r="F381" s="1">
        <v>6.806342438638245</v>
      </c>
    </row>
    <row r="382">
      <c r="A382" s="2" t="s">
        <v>20</v>
      </c>
      <c r="B382" s="1" t="s">
        <v>417</v>
      </c>
      <c r="C382" s="2" t="s">
        <v>453</v>
      </c>
      <c r="D382" s="7" t="s">
        <v>5</v>
      </c>
      <c r="E382" s="2" t="s">
        <v>30</v>
      </c>
      <c r="F382" s="1">
        <v>7.874313987771888</v>
      </c>
    </row>
    <row r="383">
      <c r="A383" s="2" t="s">
        <v>21</v>
      </c>
      <c r="B383" s="1" t="s">
        <v>419</v>
      </c>
      <c r="C383" s="2" t="s">
        <v>453</v>
      </c>
      <c r="D383" s="7" t="s">
        <v>5</v>
      </c>
      <c r="E383" s="2" t="s">
        <v>30</v>
      </c>
      <c r="F383" s="1">
        <v>7.307090816813616</v>
      </c>
    </row>
    <row r="384">
      <c r="A384" s="2" t="s">
        <v>22</v>
      </c>
      <c r="B384" s="1" t="s">
        <v>420</v>
      </c>
      <c r="C384" s="2" t="s">
        <v>453</v>
      </c>
      <c r="D384" s="7" t="s">
        <v>5</v>
      </c>
      <c r="E384" s="2" t="s">
        <v>30</v>
      </c>
      <c r="F384" s="1">
        <v>6.720709007917499</v>
      </c>
    </row>
    <row r="385">
      <c r="A385" s="2" t="s">
        <v>23</v>
      </c>
      <c r="B385" s="1" t="s">
        <v>421</v>
      </c>
      <c r="C385" s="2" t="s">
        <v>453</v>
      </c>
      <c r="D385" s="7" t="s">
        <v>5</v>
      </c>
      <c r="E385" s="2" t="s">
        <v>30</v>
      </c>
      <c r="F385" s="1">
        <v>4.4847177902348</v>
      </c>
    </row>
    <row r="386">
      <c r="A386" s="2" t="s">
        <v>24</v>
      </c>
      <c r="B386" s="1" t="s">
        <v>422</v>
      </c>
      <c r="C386" s="2" t="s">
        <v>453</v>
      </c>
      <c r="D386" s="7" t="s">
        <v>5</v>
      </c>
      <c r="E386" s="2" t="s">
        <v>30</v>
      </c>
      <c r="F386" s="1">
        <v>5.33121629100897</v>
      </c>
    </row>
    <row r="387">
      <c r="A387" s="2" t="s">
        <v>25</v>
      </c>
      <c r="B387" s="1" t="s">
        <v>423</v>
      </c>
      <c r="C387" s="2" t="s">
        <v>453</v>
      </c>
      <c r="D387" s="7" t="s">
        <v>5</v>
      </c>
      <c r="E387" s="2" t="s">
        <v>30</v>
      </c>
      <c r="F387" s="1">
        <v>9.499612030931065</v>
      </c>
    </row>
    <row r="388">
      <c r="A388" s="2" t="s">
        <v>26</v>
      </c>
      <c r="B388" s="1" t="s">
        <v>424</v>
      </c>
      <c r="C388" s="2" t="s">
        <v>453</v>
      </c>
      <c r="D388" s="7" t="s">
        <v>5</v>
      </c>
      <c r="E388" s="2" t="s">
        <v>30</v>
      </c>
      <c r="F388" s="1">
        <v>8.708312214372574</v>
      </c>
    </row>
    <row r="389">
      <c r="A389" s="2" t="s">
        <v>27</v>
      </c>
      <c r="B389" s="1" t="s">
        <v>426</v>
      </c>
      <c r="C389" s="2" t="s">
        <v>453</v>
      </c>
      <c r="D389" s="7" t="s">
        <v>5</v>
      </c>
      <c r="E389" s="2" t="s">
        <v>30</v>
      </c>
      <c r="F389" s="1">
        <v>9.796578562306934</v>
      </c>
    </row>
    <row r="390">
      <c r="A390" s="2" t="s">
        <v>28</v>
      </c>
      <c r="B390" s="1" t="s">
        <v>425</v>
      </c>
      <c r="C390" s="2" t="s">
        <v>453</v>
      </c>
      <c r="D390" s="7" t="s">
        <v>5</v>
      </c>
      <c r="E390" s="2" t="s">
        <v>30</v>
      </c>
      <c r="F390" s="1">
        <v>5.537939582050728</v>
      </c>
    </row>
    <row r="391">
      <c r="A391" s="2" t="s">
        <v>29</v>
      </c>
      <c r="B391" s="1" t="s">
        <v>427</v>
      </c>
      <c r="C391" s="2" t="s">
        <v>453</v>
      </c>
      <c r="D391" s="7" t="s">
        <v>5</v>
      </c>
      <c r="E391" s="2" t="s">
        <v>30</v>
      </c>
      <c r="F391" s="1">
        <v>10.887959576458373</v>
      </c>
    </row>
    <row r="392">
      <c r="A392" s="2" t="s">
        <v>30</v>
      </c>
      <c r="B392" s="1" t="s">
        <v>428</v>
      </c>
      <c r="C392" s="2" t="s">
        <v>453</v>
      </c>
      <c r="D392" s="7" t="s">
        <v>5</v>
      </c>
      <c r="E392" s="2" t="s">
        <v>30</v>
      </c>
      <c r="F392" s="1">
        <v>4.5076000185221385</v>
      </c>
    </row>
    <row r="393">
      <c r="A393" s="2" t="s">
        <v>31</v>
      </c>
      <c r="B393" s="1" t="s">
        <v>429</v>
      </c>
      <c r="C393" s="2" t="s">
        <v>453</v>
      </c>
      <c r="D393" s="7" t="s">
        <v>5</v>
      </c>
      <c r="E393" s="2" t="s">
        <v>30</v>
      </c>
      <c r="F393" s="1">
        <v>5.598953605462805</v>
      </c>
    </row>
    <row r="394">
      <c r="A394" s="2" t="s">
        <v>32</v>
      </c>
      <c r="B394" s="1" t="s">
        <v>430</v>
      </c>
      <c r="C394" s="2" t="s">
        <v>453</v>
      </c>
      <c r="D394" s="7" t="s">
        <v>5</v>
      </c>
      <c r="E394" s="2" t="s">
        <v>30</v>
      </c>
      <c r="F394" s="1">
        <v>4.435557171423378</v>
      </c>
    </row>
    <row r="395">
      <c r="A395" s="2" t="s">
        <v>33</v>
      </c>
      <c r="B395" s="1" t="s">
        <v>431</v>
      </c>
      <c r="C395" s="2" t="s">
        <v>453</v>
      </c>
      <c r="D395" s="7" t="s">
        <v>5</v>
      </c>
      <c r="E395" s="2" t="s">
        <v>30</v>
      </c>
      <c r="F395" s="1">
        <v>3.100916572107096</v>
      </c>
    </row>
    <row r="396">
      <c r="A396" s="2" t="s">
        <v>34</v>
      </c>
      <c r="B396" s="1" t="s">
        <v>432</v>
      </c>
      <c r="C396" s="2" t="s">
        <v>453</v>
      </c>
      <c r="D396" s="7" t="s">
        <v>5</v>
      </c>
      <c r="E396" s="2" t="s">
        <v>30</v>
      </c>
      <c r="F396" s="1">
        <v>14.301060886346104</v>
      </c>
    </row>
    <row r="397">
      <c r="A397" s="2" t="s">
        <v>35</v>
      </c>
      <c r="B397" s="1" t="s">
        <v>433</v>
      </c>
      <c r="C397" s="2" t="s">
        <v>453</v>
      </c>
      <c r="D397" s="7" t="s">
        <v>5</v>
      </c>
      <c r="E397" s="2" t="s">
        <v>30</v>
      </c>
      <c r="F397" s="1">
        <v>7.874187444426408</v>
      </c>
    </row>
    <row r="398">
      <c r="A398" s="2" t="s">
        <v>3</v>
      </c>
      <c r="B398" s="1" t="s">
        <v>418</v>
      </c>
      <c r="C398" s="2" t="s">
        <v>454</v>
      </c>
      <c r="D398" s="7" t="s">
        <v>5</v>
      </c>
      <c r="E398" s="2" t="s">
        <v>30</v>
      </c>
      <c r="F398" s="1">
        <v>6.368774277714983</v>
      </c>
    </row>
    <row r="399">
      <c r="A399" s="2" t="s">
        <v>4</v>
      </c>
      <c r="B399" s="1" t="s">
        <v>401</v>
      </c>
      <c r="C399" s="2" t="s">
        <v>454</v>
      </c>
      <c r="D399" s="7" t="s">
        <v>5</v>
      </c>
      <c r="E399" s="2" t="s">
        <v>30</v>
      </c>
      <c r="F399" s="1">
        <v>10.46460835696872</v>
      </c>
    </row>
    <row r="400">
      <c r="A400" s="2" t="s">
        <v>5</v>
      </c>
      <c r="B400" s="1" t="s">
        <v>402</v>
      </c>
      <c r="C400" s="2" t="s">
        <v>454</v>
      </c>
      <c r="D400" s="7" t="s">
        <v>5</v>
      </c>
      <c r="E400" s="2" t="s">
        <v>30</v>
      </c>
      <c r="F400" s="1">
        <v>2.425387423727948</v>
      </c>
    </row>
    <row r="401">
      <c r="A401" s="2" t="s">
        <v>6</v>
      </c>
      <c r="B401" s="1" t="s">
        <v>403</v>
      </c>
      <c r="C401" s="2" t="s">
        <v>454</v>
      </c>
      <c r="D401" s="7" t="s">
        <v>5</v>
      </c>
      <c r="E401" s="2" t="s">
        <v>30</v>
      </c>
      <c r="F401" s="1">
        <v>7.977235114122087</v>
      </c>
    </row>
    <row r="402">
      <c r="A402" s="2" t="s">
        <v>7</v>
      </c>
      <c r="B402" s="1" t="s">
        <v>404</v>
      </c>
      <c r="C402" s="2" t="s">
        <v>454</v>
      </c>
      <c r="D402" s="7" t="s">
        <v>5</v>
      </c>
      <c r="E402" s="2" t="s">
        <v>30</v>
      </c>
      <c r="F402" s="1">
        <v>9.75709085972697</v>
      </c>
    </row>
    <row r="403">
      <c r="A403" s="2" t="s">
        <v>8</v>
      </c>
      <c r="B403" s="1" t="s">
        <v>408</v>
      </c>
      <c r="C403" s="2" t="s">
        <v>454</v>
      </c>
      <c r="D403" s="7" t="s">
        <v>5</v>
      </c>
      <c r="E403" s="2" t="s">
        <v>30</v>
      </c>
      <c r="F403" s="1">
        <v>9.286772775733356</v>
      </c>
    </row>
    <row r="404">
      <c r="A404" s="2" t="s">
        <v>9</v>
      </c>
      <c r="B404" s="1" t="s">
        <v>409</v>
      </c>
      <c r="C404" s="2" t="s">
        <v>454</v>
      </c>
      <c r="D404" s="7" t="s">
        <v>5</v>
      </c>
      <c r="E404" s="2" t="s">
        <v>30</v>
      </c>
      <c r="F404" s="1">
        <v>8.004098098226292</v>
      </c>
    </row>
    <row r="405">
      <c r="A405" s="2" t="s">
        <v>10</v>
      </c>
      <c r="B405" s="1" t="s">
        <v>407</v>
      </c>
      <c r="C405" s="2" t="s">
        <v>454</v>
      </c>
      <c r="D405" s="7" t="s">
        <v>5</v>
      </c>
      <c r="E405" s="2" t="s">
        <v>30</v>
      </c>
      <c r="F405" s="1">
        <v>4.5526474160118156</v>
      </c>
    </row>
    <row r="406">
      <c r="A406" s="2" t="s">
        <v>11</v>
      </c>
      <c r="B406" s="1" t="s">
        <v>406</v>
      </c>
      <c r="C406" s="2" t="s">
        <v>454</v>
      </c>
      <c r="D406" s="7" t="s">
        <v>5</v>
      </c>
      <c r="E406" s="2" t="s">
        <v>30</v>
      </c>
      <c r="F406" s="1">
        <v>13.631832601095658</v>
      </c>
    </row>
    <row r="407">
      <c r="A407" s="2" t="s">
        <v>12</v>
      </c>
      <c r="B407" s="1" t="s">
        <v>405</v>
      </c>
      <c r="C407" s="2" t="s">
        <v>454</v>
      </c>
      <c r="D407" s="7" t="s">
        <v>5</v>
      </c>
      <c r="E407" s="2" t="s">
        <v>30</v>
      </c>
      <c r="F407" s="1">
        <v>2.9960796784135706</v>
      </c>
    </row>
    <row r="408">
      <c r="A408" s="2" t="s">
        <v>13</v>
      </c>
      <c r="B408" s="1" t="s">
        <v>410</v>
      </c>
      <c r="C408" s="2" t="s">
        <v>454</v>
      </c>
      <c r="D408" s="7" t="s">
        <v>5</v>
      </c>
      <c r="E408" s="2" t="s">
        <v>30</v>
      </c>
      <c r="F408" s="1">
        <v>8.153498943509042</v>
      </c>
    </row>
    <row r="409">
      <c r="A409" s="2" t="s">
        <v>14</v>
      </c>
      <c r="B409" s="1" t="s">
        <v>412</v>
      </c>
      <c r="C409" s="2" t="s">
        <v>454</v>
      </c>
      <c r="D409" s="7" t="s">
        <v>5</v>
      </c>
      <c r="E409" s="2" t="s">
        <v>30</v>
      </c>
      <c r="F409" s="1">
        <v>7.820679868290272</v>
      </c>
    </row>
    <row r="410">
      <c r="A410" s="2" t="s">
        <v>15</v>
      </c>
      <c r="B410" s="1" t="s">
        <v>411</v>
      </c>
      <c r="C410" s="2" t="s">
        <v>454</v>
      </c>
      <c r="D410" s="7" t="s">
        <v>5</v>
      </c>
      <c r="E410" s="2" t="s">
        <v>30</v>
      </c>
      <c r="F410" s="1">
        <v>2.446215912467723</v>
      </c>
    </row>
    <row r="411">
      <c r="A411" s="2" t="s">
        <v>16</v>
      </c>
      <c r="B411" s="1" t="s">
        <v>413</v>
      </c>
      <c r="C411" s="2" t="s">
        <v>454</v>
      </c>
      <c r="D411" s="7" t="s">
        <v>5</v>
      </c>
      <c r="E411" s="2" t="s">
        <v>30</v>
      </c>
      <c r="F411" s="1">
        <v>3.878423102536678</v>
      </c>
    </row>
    <row r="412">
      <c r="A412" s="2" t="s">
        <v>17</v>
      </c>
      <c r="B412" s="1" t="s">
        <v>414</v>
      </c>
      <c r="C412" s="2" t="s">
        <v>454</v>
      </c>
      <c r="D412" s="7" t="s">
        <v>5</v>
      </c>
      <c r="E412" s="2" t="s">
        <v>30</v>
      </c>
      <c r="F412" s="1">
        <v>7.624533563928982</v>
      </c>
    </row>
    <row r="413">
      <c r="A413" s="2" t="s">
        <v>18</v>
      </c>
      <c r="B413" s="1" t="s">
        <v>415</v>
      </c>
      <c r="C413" s="2" t="s">
        <v>454</v>
      </c>
      <c r="D413" s="7" t="s">
        <v>5</v>
      </c>
      <c r="E413" s="2" t="s">
        <v>30</v>
      </c>
      <c r="F413" s="1">
        <v>5.699520581967826</v>
      </c>
    </row>
    <row r="414">
      <c r="A414" s="2" t="s">
        <v>19</v>
      </c>
      <c r="B414" s="1" t="s">
        <v>416</v>
      </c>
      <c r="C414" s="2" t="s">
        <v>454</v>
      </c>
      <c r="D414" s="7" t="s">
        <v>5</v>
      </c>
      <c r="E414" s="2" t="s">
        <v>30</v>
      </c>
      <c r="F414" s="1">
        <v>6.008070088956347</v>
      </c>
    </row>
    <row r="415">
      <c r="A415" s="2" t="s">
        <v>20</v>
      </c>
      <c r="B415" s="1" t="s">
        <v>417</v>
      </c>
      <c r="C415" s="2" t="s">
        <v>454</v>
      </c>
      <c r="D415" s="7" t="s">
        <v>5</v>
      </c>
      <c r="E415" s="2" t="s">
        <v>30</v>
      </c>
      <c r="F415" s="1">
        <v>6.865637484390625</v>
      </c>
    </row>
    <row r="416">
      <c r="A416" s="2" t="s">
        <v>21</v>
      </c>
      <c r="B416" s="1" t="s">
        <v>419</v>
      </c>
      <c r="C416" s="2" t="s">
        <v>454</v>
      </c>
      <c r="D416" s="7" t="s">
        <v>5</v>
      </c>
      <c r="E416" s="2" t="s">
        <v>30</v>
      </c>
      <c r="F416" s="1">
        <v>11.173808592658808</v>
      </c>
    </row>
    <row r="417">
      <c r="A417" s="2" t="s">
        <v>22</v>
      </c>
      <c r="B417" s="1" t="s">
        <v>420</v>
      </c>
      <c r="C417" s="2" t="s">
        <v>454</v>
      </c>
      <c r="D417" s="7" t="s">
        <v>5</v>
      </c>
      <c r="E417" s="2" t="s">
        <v>30</v>
      </c>
      <c r="F417" s="1">
        <v>7.017490432876546</v>
      </c>
    </row>
    <row r="418">
      <c r="A418" s="2" t="s">
        <v>23</v>
      </c>
      <c r="B418" s="1" t="s">
        <v>421</v>
      </c>
      <c r="C418" s="2" t="s">
        <v>454</v>
      </c>
      <c r="D418" s="7" t="s">
        <v>5</v>
      </c>
      <c r="E418" s="2" t="s">
        <v>30</v>
      </c>
      <c r="F418" s="1">
        <v>3.9258793969849246</v>
      </c>
    </row>
    <row r="419">
      <c r="A419" s="2" t="s">
        <v>24</v>
      </c>
      <c r="B419" s="1" t="s">
        <v>422</v>
      </c>
      <c r="C419" s="2" t="s">
        <v>454</v>
      </c>
      <c r="D419" s="7" t="s">
        <v>5</v>
      </c>
      <c r="E419" s="2" t="s">
        <v>30</v>
      </c>
      <c r="F419" s="1">
        <v>4.26040227337424</v>
      </c>
    </row>
    <row r="420">
      <c r="A420" s="2" t="s">
        <v>25</v>
      </c>
      <c r="B420" s="1" t="s">
        <v>423</v>
      </c>
      <c r="C420" s="2" t="s">
        <v>454</v>
      </c>
      <c r="D420" s="7" t="s">
        <v>5</v>
      </c>
      <c r="E420" s="2" t="s">
        <v>30</v>
      </c>
      <c r="F420" s="1">
        <v>9.665065219054677</v>
      </c>
    </row>
    <row r="421">
      <c r="A421" s="2" t="s">
        <v>26</v>
      </c>
      <c r="B421" s="1" t="s">
        <v>424</v>
      </c>
      <c r="C421" s="2" t="s">
        <v>454</v>
      </c>
      <c r="D421" s="7" t="s">
        <v>5</v>
      </c>
      <c r="E421" s="2" t="s">
        <v>30</v>
      </c>
      <c r="F421" s="1">
        <v>7.925514480937604</v>
      </c>
    </row>
    <row r="422">
      <c r="A422" s="2" t="s">
        <v>27</v>
      </c>
      <c r="B422" s="1" t="s">
        <v>426</v>
      </c>
      <c r="C422" s="2" t="s">
        <v>454</v>
      </c>
      <c r="D422" s="7" t="s">
        <v>5</v>
      </c>
      <c r="E422" s="2" t="s">
        <v>30</v>
      </c>
      <c r="F422" s="1">
        <v>9.332811156788116</v>
      </c>
    </row>
    <row r="423">
      <c r="A423" s="2" t="s">
        <v>28</v>
      </c>
      <c r="B423" s="1" t="s">
        <v>425</v>
      </c>
      <c r="C423" s="2" t="s">
        <v>454</v>
      </c>
      <c r="D423" s="7" t="s">
        <v>5</v>
      </c>
      <c r="E423" s="2" t="s">
        <v>30</v>
      </c>
      <c r="F423" s="1">
        <v>5.634169207945273</v>
      </c>
    </row>
    <row r="424">
      <c r="A424" s="2" t="s">
        <v>29</v>
      </c>
      <c r="B424" s="1" t="s">
        <v>427</v>
      </c>
      <c r="C424" s="2" t="s">
        <v>454</v>
      </c>
      <c r="D424" s="7" t="s">
        <v>5</v>
      </c>
      <c r="E424" s="2" t="s">
        <v>30</v>
      </c>
      <c r="F424" s="1">
        <v>9.190340852942688</v>
      </c>
    </row>
    <row r="425">
      <c r="A425" s="2" t="s">
        <v>30</v>
      </c>
      <c r="B425" s="1" t="s">
        <v>428</v>
      </c>
      <c r="C425" s="2" t="s">
        <v>454</v>
      </c>
      <c r="D425" s="7" t="s">
        <v>5</v>
      </c>
      <c r="E425" s="2" t="s">
        <v>30</v>
      </c>
      <c r="F425" s="1">
        <v>6.3850583086799135</v>
      </c>
    </row>
    <row r="426">
      <c r="A426" s="2" t="s">
        <v>31</v>
      </c>
      <c r="B426" s="1" t="s">
        <v>429</v>
      </c>
      <c r="C426" s="2" t="s">
        <v>454</v>
      </c>
      <c r="D426" s="7" t="s">
        <v>5</v>
      </c>
      <c r="E426" s="2" t="s">
        <v>30</v>
      </c>
      <c r="F426" s="1">
        <v>5.968042644277431</v>
      </c>
    </row>
    <row r="427">
      <c r="A427" s="2" t="s">
        <v>32</v>
      </c>
      <c r="B427" s="1" t="s">
        <v>430</v>
      </c>
      <c r="C427" s="2" t="s">
        <v>454</v>
      </c>
      <c r="D427" s="7" t="s">
        <v>5</v>
      </c>
      <c r="E427" s="2" t="s">
        <v>30</v>
      </c>
      <c r="F427" s="1">
        <v>5.1947114951029025</v>
      </c>
    </row>
    <row r="428">
      <c r="A428" s="2" t="s">
        <v>33</v>
      </c>
      <c r="B428" s="1" t="s">
        <v>431</v>
      </c>
      <c r="C428" s="2" t="s">
        <v>454</v>
      </c>
      <c r="D428" s="7" t="s">
        <v>5</v>
      </c>
      <c r="E428" s="2" t="s">
        <v>30</v>
      </c>
      <c r="F428" s="1">
        <v>3.1474737773017223</v>
      </c>
    </row>
    <row r="429">
      <c r="A429" s="2" t="s">
        <v>34</v>
      </c>
      <c r="B429" s="1" t="s">
        <v>432</v>
      </c>
      <c r="C429" s="2" t="s">
        <v>454</v>
      </c>
      <c r="D429" s="7" t="s">
        <v>5</v>
      </c>
      <c r="E429" s="2" t="s">
        <v>30</v>
      </c>
      <c r="F429" s="1">
        <v>15.2235934086</v>
      </c>
    </row>
    <row r="430">
      <c r="A430" s="2" t="s">
        <v>35</v>
      </c>
      <c r="B430" s="1" t="s">
        <v>433</v>
      </c>
      <c r="C430" s="2" t="s">
        <v>454</v>
      </c>
      <c r="D430" s="7" t="s">
        <v>5</v>
      </c>
      <c r="E430" s="2" t="s">
        <v>30</v>
      </c>
      <c r="F430" s="1">
        <v>7.5910702505354415</v>
      </c>
    </row>
    <row r="431">
      <c r="A431" s="2" t="s">
        <v>3</v>
      </c>
      <c r="B431" s="1" t="s">
        <v>418</v>
      </c>
      <c r="C431" s="2" t="s">
        <v>455</v>
      </c>
      <c r="D431" s="7" t="s">
        <v>5</v>
      </c>
      <c r="E431" s="2" t="s">
        <v>30</v>
      </c>
      <c r="F431" s="1">
        <v>6.768760749821516</v>
      </c>
    </row>
    <row r="432">
      <c r="A432" s="2" t="s">
        <v>4</v>
      </c>
      <c r="B432" s="1" t="s">
        <v>401</v>
      </c>
      <c r="C432" s="2" t="s">
        <v>455</v>
      </c>
      <c r="D432" s="7" t="s">
        <v>5</v>
      </c>
      <c r="E432" s="2" t="s">
        <v>30</v>
      </c>
      <c r="F432" s="1">
        <v>10.059417180018933</v>
      </c>
    </row>
    <row r="433">
      <c r="A433" s="2" t="s">
        <v>5</v>
      </c>
      <c r="B433" s="1" t="s">
        <v>402</v>
      </c>
      <c r="C433" s="2" t="s">
        <v>455</v>
      </c>
      <c r="D433" s="7" t="s">
        <v>5</v>
      </c>
      <c r="E433" s="2" t="s">
        <v>30</v>
      </c>
      <c r="F433" s="1">
        <v>4.7995822604424205</v>
      </c>
    </row>
    <row r="434">
      <c r="A434" s="2" t="s">
        <v>6</v>
      </c>
      <c r="B434" s="1" t="s">
        <v>403</v>
      </c>
      <c r="C434" s="2" t="s">
        <v>455</v>
      </c>
      <c r="D434" s="7" t="s">
        <v>5</v>
      </c>
      <c r="E434" s="2" t="s">
        <v>30</v>
      </c>
      <c r="F434" s="1">
        <v>8.153186731270965</v>
      </c>
    </row>
    <row r="435">
      <c r="A435" s="2" t="s">
        <v>7</v>
      </c>
      <c r="B435" s="1" t="s">
        <v>404</v>
      </c>
      <c r="C435" s="2" t="s">
        <v>455</v>
      </c>
      <c r="D435" s="7" t="s">
        <v>5</v>
      </c>
      <c r="E435" s="2" t="s">
        <v>30</v>
      </c>
      <c r="F435" s="1">
        <v>10.126582278481013</v>
      </c>
    </row>
    <row r="436">
      <c r="A436" s="2" t="s">
        <v>8</v>
      </c>
      <c r="B436" s="1" t="s">
        <v>408</v>
      </c>
      <c r="C436" s="2" t="s">
        <v>455</v>
      </c>
      <c r="D436" s="7" t="s">
        <v>5</v>
      </c>
      <c r="E436" s="2" t="s">
        <v>30</v>
      </c>
      <c r="F436" s="1">
        <v>9.498134360062439</v>
      </c>
    </row>
    <row r="437">
      <c r="A437" s="2" t="s">
        <v>9</v>
      </c>
      <c r="B437" s="1" t="s">
        <v>409</v>
      </c>
      <c r="C437" s="2" t="s">
        <v>455</v>
      </c>
      <c r="D437" s="7" t="s">
        <v>5</v>
      </c>
      <c r="E437" s="2" t="s">
        <v>30</v>
      </c>
      <c r="F437" s="1">
        <v>6.62369215198459</v>
      </c>
    </row>
    <row r="438">
      <c r="A438" s="2" t="s">
        <v>10</v>
      </c>
      <c r="B438" s="1" t="s">
        <v>407</v>
      </c>
      <c r="C438" s="2" t="s">
        <v>455</v>
      </c>
      <c r="D438" s="7" t="s">
        <v>5</v>
      </c>
      <c r="E438" s="2" t="s">
        <v>30</v>
      </c>
      <c r="F438" s="1">
        <v>4.115179644526379</v>
      </c>
    </row>
    <row r="439">
      <c r="A439" s="2" t="s">
        <v>11</v>
      </c>
      <c r="B439" s="1" t="s">
        <v>406</v>
      </c>
      <c r="C439" s="2" t="s">
        <v>455</v>
      </c>
      <c r="D439" s="7" t="s">
        <v>5</v>
      </c>
      <c r="E439" s="2" t="s">
        <v>30</v>
      </c>
      <c r="F439" s="1">
        <v>14.12090605238856</v>
      </c>
    </row>
    <row r="440">
      <c r="A440" s="2" t="s">
        <v>12</v>
      </c>
      <c r="B440" s="1" t="s">
        <v>405</v>
      </c>
      <c r="C440" s="2" t="s">
        <v>455</v>
      </c>
      <c r="D440" s="7" t="s">
        <v>5</v>
      </c>
      <c r="E440" s="2" t="s">
        <v>30</v>
      </c>
      <c r="F440" s="1">
        <v>3.5320103607081834</v>
      </c>
    </row>
    <row r="441">
      <c r="A441" s="2" t="s">
        <v>13</v>
      </c>
      <c r="B441" s="1" t="s">
        <v>410</v>
      </c>
      <c r="C441" s="2" t="s">
        <v>455</v>
      </c>
      <c r="D441" s="7" t="s">
        <v>5</v>
      </c>
      <c r="E441" s="2" t="s">
        <v>30</v>
      </c>
      <c r="F441" s="1">
        <v>8.826293263371305</v>
      </c>
    </row>
    <row r="442">
      <c r="A442" s="2" t="s">
        <v>14</v>
      </c>
      <c r="B442" s="1" t="s">
        <v>412</v>
      </c>
      <c r="C442" s="2" t="s">
        <v>455</v>
      </c>
      <c r="D442" s="7" t="s">
        <v>5</v>
      </c>
      <c r="E442" s="2" t="s">
        <v>30</v>
      </c>
      <c r="F442" s="1">
        <v>8.494654859670023</v>
      </c>
    </row>
    <row r="443">
      <c r="A443" s="2" t="s">
        <v>15</v>
      </c>
      <c r="B443" s="1" t="s">
        <v>411</v>
      </c>
      <c r="C443" s="2" t="s">
        <v>455</v>
      </c>
      <c r="D443" s="7" t="s">
        <v>5</v>
      </c>
      <c r="E443" s="2" t="s">
        <v>30</v>
      </c>
      <c r="F443" s="1">
        <v>2.026364951103536</v>
      </c>
    </row>
    <row r="444">
      <c r="A444" s="2" t="s">
        <v>16</v>
      </c>
      <c r="B444" s="1" t="s">
        <v>413</v>
      </c>
      <c r="C444" s="2" t="s">
        <v>455</v>
      </c>
      <c r="D444" s="7" t="s">
        <v>5</v>
      </c>
      <c r="E444" s="2" t="s">
        <v>30</v>
      </c>
      <c r="F444" s="1">
        <v>6.356579823530127</v>
      </c>
    </row>
    <row r="445">
      <c r="A445" s="2" t="s">
        <v>17</v>
      </c>
      <c r="B445" s="1" t="s">
        <v>414</v>
      </c>
      <c r="C445" s="2" t="s">
        <v>455</v>
      </c>
      <c r="D445" s="7" t="s">
        <v>5</v>
      </c>
      <c r="E445" s="2" t="s">
        <v>30</v>
      </c>
      <c r="F445" s="1">
        <v>7.305416212570815</v>
      </c>
    </row>
    <row r="446">
      <c r="A446" s="2" t="s">
        <v>18</v>
      </c>
      <c r="B446" s="1" t="s">
        <v>415</v>
      </c>
      <c r="C446" s="2" t="s">
        <v>455</v>
      </c>
      <c r="D446" s="7" t="s">
        <v>5</v>
      </c>
      <c r="E446" s="2" t="s">
        <v>30</v>
      </c>
      <c r="F446" s="1">
        <v>6.535948461867728</v>
      </c>
    </row>
    <row r="447">
      <c r="A447" s="2" t="s">
        <v>19</v>
      </c>
      <c r="B447" s="1" t="s">
        <v>416</v>
      </c>
      <c r="C447" s="2" t="s">
        <v>455</v>
      </c>
      <c r="D447" s="7" t="s">
        <v>5</v>
      </c>
      <c r="E447" s="2" t="s">
        <v>30</v>
      </c>
      <c r="F447" s="1">
        <v>7.023632289708186</v>
      </c>
    </row>
    <row r="448">
      <c r="A448" s="2" t="s">
        <v>20</v>
      </c>
      <c r="B448" s="1" t="s">
        <v>417</v>
      </c>
      <c r="C448" s="2" t="s">
        <v>455</v>
      </c>
      <c r="D448" s="7" t="s">
        <v>5</v>
      </c>
      <c r="E448" s="2" t="s">
        <v>30</v>
      </c>
      <c r="F448" s="1">
        <v>7.509336031424595</v>
      </c>
    </row>
    <row r="449">
      <c r="A449" s="2" t="s">
        <v>21</v>
      </c>
      <c r="B449" s="1" t="s">
        <v>419</v>
      </c>
      <c r="C449" s="2" t="s">
        <v>455</v>
      </c>
      <c r="D449" s="7" t="s">
        <v>5</v>
      </c>
      <c r="E449" s="2" t="s">
        <v>30</v>
      </c>
      <c r="F449" s="1">
        <v>7.3072309714652635</v>
      </c>
    </row>
    <row r="450">
      <c r="A450" s="2" t="s">
        <v>22</v>
      </c>
      <c r="B450" s="1" t="s">
        <v>420</v>
      </c>
      <c r="C450" s="2" t="s">
        <v>455</v>
      </c>
      <c r="D450" s="7" t="s">
        <v>5</v>
      </c>
      <c r="E450" s="2" t="s">
        <v>30</v>
      </c>
      <c r="F450" s="1">
        <v>5.919698316561397</v>
      </c>
    </row>
    <row r="451">
      <c r="A451" s="2" t="s">
        <v>23</v>
      </c>
      <c r="B451" s="1" t="s">
        <v>421</v>
      </c>
      <c r="C451" s="2" t="s">
        <v>455</v>
      </c>
      <c r="D451" s="7" t="s">
        <v>5</v>
      </c>
      <c r="E451" s="2" t="s">
        <v>30</v>
      </c>
      <c r="F451" s="1">
        <v>5.351220805922018</v>
      </c>
    </row>
    <row r="452">
      <c r="A452" s="2" t="s">
        <v>24</v>
      </c>
      <c r="B452" s="1" t="s">
        <v>422</v>
      </c>
      <c r="C452" s="2" t="s">
        <v>455</v>
      </c>
      <c r="D452" s="7" t="s">
        <v>5</v>
      </c>
      <c r="E452" s="2" t="s">
        <v>30</v>
      </c>
      <c r="F452" s="1">
        <v>5.476126636593604</v>
      </c>
    </row>
    <row r="453">
      <c r="A453" s="2" t="s">
        <v>25</v>
      </c>
      <c r="B453" s="1" t="s">
        <v>423</v>
      </c>
      <c r="C453" s="2" t="s">
        <v>455</v>
      </c>
      <c r="D453" s="7" t="s">
        <v>5</v>
      </c>
      <c r="E453" s="2" t="s">
        <v>30</v>
      </c>
      <c r="F453" s="1">
        <v>8.842322830838075</v>
      </c>
    </row>
    <row r="454">
      <c r="A454" s="2" t="s">
        <v>26</v>
      </c>
      <c r="B454" s="1" t="s">
        <v>424</v>
      </c>
      <c r="C454" s="2" t="s">
        <v>455</v>
      </c>
      <c r="D454" s="7" t="s">
        <v>5</v>
      </c>
      <c r="E454" s="2" t="s">
        <v>30</v>
      </c>
      <c r="F454" s="1">
        <v>9.206403053323587</v>
      </c>
    </row>
    <row r="455">
      <c r="A455" s="2" t="s">
        <v>27</v>
      </c>
      <c r="B455" s="1" t="s">
        <v>426</v>
      </c>
      <c r="C455" s="2" t="s">
        <v>455</v>
      </c>
      <c r="D455" s="7" t="s">
        <v>5</v>
      </c>
      <c r="E455" s="2" t="s">
        <v>30</v>
      </c>
      <c r="F455" s="1">
        <v>8.291970562819214</v>
      </c>
    </row>
    <row r="456">
      <c r="A456" s="2" t="s">
        <v>28</v>
      </c>
      <c r="B456" s="1" t="s">
        <v>425</v>
      </c>
      <c r="C456" s="2" t="s">
        <v>455</v>
      </c>
      <c r="D456" s="7" t="s">
        <v>5</v>
      </c>
      <c r="E456" s="2" t="s">
        <v>30</v>
      </c>
      <c r="F456" s="1">
        <v>5.781098236190122</v>
      </c>
    </row>
    <row r="457">
      <c r="A457" s="2" t="s">
        <v>29</v>
      </c>
      <c r="B457" s="1" t="s">
        <v>427</v>
      </c>
      <c r="C457" s="2" t="s">
        <v>455</v>
      </c>
      <c r="D457" s="7" t="s">
        <v>5</v>
      </c>
      <c r="E457" s="2" t="s">
        <v>30</v>
      </c>
      <c r="F457" s="1">
        <v>8.869830348189756</v>
      </c>
    </row>
    <row r="458">
      <c r="A458" s="2" t="s">
        <v>30</v>
      </c>
      <c r="B458" s="1" t="s">
        <v>428</v>
      </c>
      <c r="C458" s="2" t="s">
        <v>455</v>
      </c>
      <c r="D458" s="7" t="s">
        <v>5</v>
      </c>
      <c r="E458" s="2" t="s">
        <v>30</v>
      </c>
      <c r="F458" s="1">
        <v>7.220973623863972</v>
      </c>
    </row>
    <row r="459">
      <c r="A459" s="2" t="s">
        <v>31</v>
      </c>
      <c r="B459" s="1" t="s">
        <v>429</v>
      </c>
      <c r="C459" s="2" t="s">
        <v>455</v>
      </c>
      <c r="D459" s="7" t="s">
        <v>5</v>
      </c>
      <c r="E459" s="2" t="s">
        <v>30</v>
      </c>
      <c r="F459" s="1">
        <v>5.723148418407934</v>
      </c>
    </row>
    <row r="460">
      <c r="A460" s="2" t="s">
        <v>32</v>
      </c>
      <c r="B460" s="1" t="s">
        <v>430</v>
      </c>
      <c r="C460" s="2" t="s">
        <v>455</v>
      </c>
      <c r="D460" s="7" t="s">
        <v>5</v>
      </c>
      <c r="E460" s="2" t="s">
        <v>30</v>
      </c>
      <c r="F460" s="1">
        <v>5.840331047057399</v>
      </c>
    </row>
    <row r="461">
      <c r="A461" s="2" t="s">
        <v>33</v>
      </c>
      <c r="B461" s="1" t="s">
        <v>431</v>
      </c>
      <c r="C461" s="2" t="s">
        <v>455</v>
      </c>
      <c r="D461" s="7" t="s">
        <v>5</v>
      </c>
      <c r="E461" s="2" t="s">
        <v>30</v>
      </c>
      <c r="F461" s="1">
        <v>4.291183744553332</v>
      </c>
    </row>
    <row r="462">
      <c r="A462" s="2" t="s">
        <v>34</v>
      </c>
      <c r="B462" s="1" t="s">
        <v>432</v>
      </c>
      <c r="C462" s="2" t="s">
        <v>455</v>
      </c>
      <c r="D462" s="7" t="s">
        <v>5</v>
      </c>
      <c r="E462" s="2" t="s">
        <v>30</v>
      </c>
      <c r="F462" s="1">
        <v>13.994709917570749</v>
      </c>
    </row>
    <row r="463">
      <c r="A463" s="2" t="s">
        <v>35</v>
      </c>
      <c r="B463" s="1" t="s">
        <v>433</v>
      </c>
      <c r="C463" s="2" t="s">
        <v>455</v>
      </c>
      <c r="D463" s="7" t="s">
        <v>5</v>
      </c>
      <c r="E463" s="2" t="s">
        <v>30</v>
      </c>
      <c r="F463" s="1">
        <v>6.565996019812594</v>
      </c>
    </row>
    <row r="464">
      <c r="A464" s="34"/>
      <c r="D464" s="35"/>
    </row>
    <row r="465">
      <c r="A465" s="34"/>
      <c r="D465" s="35"/>
    </row>
    <row r="466">
      <c r="A466" s="34"/>
      <c r="D466" s="35"/>
    </row>
    <row r="467">
      <c r="A467" s="34"/>
      <c r="D467" s="35"/>
    </row>
    <row r="468">
      <c r="A468" s="34"/>
      <c r="D468" s="35"/>
    </row>
    <row r="469">
      <c r="A469" s="34"/>
      <c r="D469" s="35"/>
    </row>
    <row r="470">
      <c r="A470" s="34"/>
      <c r="D470" s="35"/>
    </row>
    <row r="471">
      <c r="A471" s="34"/>
      <c r="D471" s="35"/>
    </row>
    <row r="472">
      <c r="A472" s="34"/>
      <c r="D472" s="35"/>
    </row>
    <row r="473">
      <c r="A473" s="34"/>
      <c r="D473" s="35"/>
    </row>
    <row r="474">
      <c r="A474" s="34"/>
      <c r="D474" s="35"/>
    </row>
    <row r="475">
      <c r="A475" s="34"/>
      <c r="D475" s="35"/>
    </row>
    <row r="476">
      <c r="A476" s="34"/>
      <c r="D476" s="35"/>
    </row>
    <row r="477">
      <c r="A477" s="34"/>
      <c r="D477" s="35"/>
    </row>
    <row r="478">
      <c r="A478" s="34"/>
      <c r="D478" s="35"/>
    </row>
    <row r="479">
      <c r="A479" s="34"/>
      <c r="D479" s="35"/>
    </row>
    <row r="480">
      <c r="A480" s="34"/>
      <c r="D480" s="35"/>
    </row>
    <row r="481">
      <c r="A481" s="34"/>
      <c r="D481" s="35"/>
    </row>
    <row r="482">
      <c r="A482" s="34"/>
      <c r="D482" s="35"/>
    </row>
    <row r="483">
      <c r="A483" s="34"/>
      <c r="D483" s="35"/>
    </row>
    <row r="484">
      <c r="A484" s="34"/>
      <c r="D484" s="35"/>
    </row>
    <row r="485">
      <c r="A485" s="34"/>
      <c r="D485" s="35"/>
    </row>
    <row r="486">
      <c r="A486" s="34"/>
      <c r="D486" s="35"/>
    </row>
    <row r="487">
      <c r="A487" s="34"/>
      <c r="D487" s="35"/>
    </row>
    <row r="488">
      <c r="A488" s="34"/>
      <c r="D488" s="35"/>
    </row>
    <row r="489">
      <c r="A489" s="34"/>
      <c r="D489" s="35"/>
    </row>
    <row r="490">
      <c r="A490" s="34"/>
      <c r="D490" s="35"/>
    </row>
    <row r="491">
      <c r="A491" s="34"/>
      <c r="D491" s="35"/>
    </row>
    <row r="492">
      <c r="A492" s="34"/>
      <c r="D492" s="35"/>
    </row>
    <row r="493">
      <c r="A493" s="34"/>
      <c r="D493" s="35"/>
    </row>
    <row r="494">
      <c r="A494" s="34"/>
      <c r="D494" s="35"/>
    </row>
    <row r="495">
      <c r="A495" s="34"/>
      <c r="D495" s="35"/>
    </row>
    <row r="496">
      <c r="A496" s="34"/>
      <c r="D496" s="35"/>
    </row>
    <row r="497">
      <c r="A497" s="34"/>
      <c r="D497" s="35"/>
    </row>
    <row r="498">
      <c r="A498" s="34"/>
      <c r="D498" s="35"/>
    </row>
    <row r="499">
      <c r="A499" s="34"/>
      <c r="D499" s="35"/>
    </row>
    <row r="500">
      <c r="A500" s="34"/>
      <c r="D500" s="35"/>
    </row>
    <row r="501">
      <c r="A501" s="34"/>
      <c r="D501" s="35"/>
    </row>
    <row r="502">
      <c r="A502" s="34"/>
      <c r="D502" s="35"/>
    </row>
    <row r="503">
      <c r="A503" s="34"/>
      <c r="D503" s="35"/>
    </row>
    <row r="504">
      <c r="A504" s="34"/>
      <c r="D504" s="35"/>
    </row>
    <row r="505">
      <c r="A505" s="34"/>
      <c r="D505" s="35"/>
    </row>
    <row r="506">
      <c r="A506" s="34"/>
      <c r="D506" s="35"/>
    </row>
    <row r="507">
      <c r="A507" s="34"/>
      <c r="D507" s="35"/>
    </row>
    <row r="508">
      <c r="A508" s="34"/>
      <c r="D508" s="35"/>
    </row>
    <row r="509">
      <c r="A509" s="34"/>
      <c r="D509" s="35"/>
    </row>
    <row r="510">
      <c r="A510" s="34"/>
      <c r="D510" s="35"/>
    </row>
    <row r="511">
      <c r="A511" s="34"/>
      <c r="D511" s="35"/>
    </row>
    <row r="512">
      <c r="A512" s="34"/>
      <c r="D512" s="35"/>
    </row>
    <row r="513">
      <c r="A513" s="34"/>
      <c r="D513" s="35"/>
    </row>
    <row r="514">
      <c r="A514" s="34"/>
      <c r="D514" s="35"/>
    </row>
    <row r="515">
      <c r="A515" s="34"/>
      <c r="D515" s="35"/>
    </row>
    <row r="516">
      <c r="A516" s="34"/>
      <c r="D516" s="35"/>
    </row>
    <row r="517">
      <c r="A517" s="34"/>
      <c r="D517" s="35"/>
    </row>
    <row r="518">
      <c r="A518" s="34"/>
      <c r="D518" s="35"/>
    </row>
    <row r="519">
      <c r="A519" s="34"/>
      <c r="D519" s="35"/>
    </row>
    <row r="520">
      <c r="A520" s="34"/>
      <c r="D520" s="35"/>
    </row>
    <row r="521">
      <c r="A521" s="34"/>
      <c r="D521" s="35"/>
    </row>
    <row r="522">
      <c r="A522" s="34"/>
      <c r="D522" s="35"/>
    </row>
    <row r="523">
      <c r="A523" s="34"/>
      <c r="D523" s="35"/>
    </row>
    <row r="524">
      <c r="A524" s="34"/>
      <c r="D524" s="35"/>
    </row>
    <row r="525">
      <c r="A525" s="34"/>
      <c r="D525" s="35"/>
    </row>
    <row r="526">
      <c r="A526" s="34"/>
      <c r="D526" s="35"/>
    </row>
    <row r="527">
      <c r="A527" s="34"/>
      <c r="D527" s="35"/>
    </row>
    <row r="528">
      <c r="A528" s="34"/>
      <c r="D528" s="35"/>
    </row>
    <row r="529">
      <c r="A529" s="34"/>
      <c r="D529" s="35"/>
    </row>
    <row r="530">
      <c r="A530" s="34"/>
      <c r="D530" s="35"/>
    </row>
    <row r="531">
      <c r="A531" s="34"/>
      <c r="D531" s="35"/>
    </row>
    <row r="532">
      <c r="A532" s="34"/>
      <c r="D532" s="35"/>
    </row>
    <row r="533">
      <c r="A533" s="34"/>
      <c r="D533" s="35"/>
    </row>
    <row r="534">
      <c r="A534" s="34"/>
      <c r="D534" s="35"/>
    </row>
    <row r="535">
      <c r="A535" s="34"/>
      <c r="D535" s="35"/>
    </row>
    <row r="536">
      <c r="A536" s="34"/>
      <c r="D536" s="35"/>
    </row>
    <row r="537">
      <c r="A537" s="34"/>
      <c r="D537" s="35"/>
    </row>
    <row r="538">
      <c r="A538" s="34"/>
      <c r="D538" s="35"/>
    </row>
    <row r="539">
      <c r="A539" s="34"/>
      <c r="D539" s="35"/>
    </row>
    <row r="540">
      <c r="A540" s="34"/>
      <c r="D540" s="35"/>
    </row>
    <row r="541">
      <c r="A541" s="34"/>
      <c r="D541" s="35"/>
    </row>
    <row r="542">
      <c r="A542" s="34"/>
      <c r="D542" s="35"/>
    </row>
    <row r="543">
      <c r="A543" s="34"/>
      <c r="D543" s="35"/>
    </row>
    <row r="544">
      <c r="A544" s="34"/>
      <c r="D544" s="35"/>
    </row>
    <row r="545">
      <c r="A545" s="34"/>
      <c r="D545" s="35"/>
    </row>
    <row r="546">
      <c r="A546" s="34"/>
      <c r="D546" s="35"/>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sheetData>
  <autoFilter ref="$A$1:$F$463"/>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63"/>
  </cols>
  <sheetData>
    <row r="1">
      <c r="A1" s="1" t="s">
        <v>1</v>
      </c>
      <c r="B1" s="1" t="s">
        <v>399</v>
      </c>
      <c r="C1" s="1" t="s">
        <v>0</v>
      </c>
      <c r="D1" s="1" t="s">
        <v>36</v>
      </c>
      <c r="E1" s="1" t="s">
        <v>38</v>
      </c>
      <c r="F1" s="1" t="s">
        <v>400</v>
      </c>
    </row>
    <row r="2">
      <c r="A2" s="2" t="s">
        <v>3</v>
      </c>
      <c r="B2" s="1" t="s">
        <v>418</v>
      </c>
      <c r="C2" s="2" t="s">
        <v>466</v>
      </c>
      <c r="D2" s="2" t="s">
        <v>5</v>
      </c>
      <c r="E2" s="2" t="s">
        <v>31</v>
      </c>
      <c r="F2" s="1">
        <v>99.1803523659151</v>
      </c>
      <c r="G2" s="34"/>
      <c r="H2" s="34"/>
      <c r="I2" s="34"/>
      <c r="J2" s="34"/>
      <c r="K2" s="34"/>
      <c r="L2" s="34"/>
      <c r="M2" s="34"/>
      <c r="N2" s="34"/>
      <c r="O2" s="34"/>
      <c r="P2" s="34"/>
      <c r="Q2" s="34"/>
      <c r="R2" s="34"/>
      <c r="Y2" s="34"/>
    </row>
    <row r="3">
      <c r="A3" s="2" t="s">
        <v>4</v>
      </c>
      <c r="B3" s="1" t="s">
        <v>401</v>
      </c>
      <c r="C3" s="2" t="s">
        <v>466</v>
      </c>
      <c r="D3" s="2" t="s">
        <v>5</v>
      </c>
      <c r="E3" s="2" t="s">
        <v>31</v>
      </c>
      <c r="F3" s="1">
        <v>82.19415575531416</v>
      </c>
      <c r="G3" s="34"/>
      <c r="H3" s="34"/>
      <c r="I3" s="34"/>
      <c r="J3" s="34"/>
      <c r="K3" s="34"/>
      <c r="L3" s="34"/>
      <c r="M3" s="34"/>
      <c r="N3" s="34"/>
      <c r="O3" s="34"/>
      <c r="P3" s="34"/>
      <c r="Q3" s="34"/>
      <c r="R3" s="34"/>
      <c r="Y3" s="34"/>
    </row>
    <row r="4">
      <c r="A4" s="2" t="s">
        <v>5</v>
      </c>
      <c r="B4" s="1" t="s">
        <v>402</v>
      </c>
      <c r="C4" s="2" t="s">
        <v>466</v>
      </c>
      <c r="D4" s="2" t="s">
        <v>5</v>
      </c>
      <c r="E4" s="2" t="s">
        <v>31</v>
      </c>
      <c r="F4" s="1">
        <v>107.71795705920624</v>
      </c>
      <c r="G4" s="34"/>
      <c r="H4" s="34"/>
      <c r="I4" s="34"/>
      <c r="J4" s="34"/>
      <c r="K4" s="34"/>
      <c r="L4" s="34"/>
      <c r="M4" s="34"/>
      <c r="N4" s="34"/>
      <c r="O4" s="34"/>
      <c r="P4" s="34"/>
      <c r="Q4" s="34"/>
      <c r="R4" s="34"/>
      <c r="Y4" s="34"/>
    </row>
    <row r="5">
      <c r="A5" s="2" t="s">
        <v>6</v>
      </c>
      <c r="B5" s="1" t="s">
        <v>403</v>
      </c>
      <c r="C5" s="2" t="s">
        <v>466</v>
      </c>
      <c r="D5" s="2" t="s">
        <v>5</v>
      </c>
      <c r="E5" s="2" t="s">
        <v>31</v>
      </c>
      <c r="F5" s="1">
        <v>94.81439964502984</v>
      </c>
      <c r="G5" s="34"/>
      <c r="H5" s="34"/>
      <c r="I5" s="34"/>
      <c r="J5" s="34"/>
      <c r="K5" s="34"/>
      <c r="L5" s="34"/>
      <c r="M5" s="34"/>
      <c r="N5" s="34"/>
      <c r="O5" s="34"/>
      <c r="P5" s="34"/>
      <c r="Q5" s="34"/>
      <c r="R5" s="34"/>
      <c r="Y5" s="34"/>
    </row>
    <row r="6">
      <c r="A6" s="2" t="s">
        <v>7</v>
      </c>
      <c r="B6" s="1" t="s">
        <v>404</v>
      </c>
      <c r="C6" s="2" t="s">
        <v>466</v>
      </c>
      <c r="D6" s="2" t="s">
        <v>5</v>
      </c>
      <c r="E6" s="2" t="s">
        <v>31</v>
      </c>
      <c r="F6" s="1">
        <v>77.28806365439186</v>
      </c>
      <c r="G6" s="34"/>
      <c r="H6" s="34"/>
      <c r="I6" s="34"/>
      <c r="J6" s="34"/>
      <c r="K6" s="34"/>
      <c r="L6" s="34"/>
      <c r="M6" s="34"/>
      <c r="N6" s="34"/>
      <c r="O6" s="34"/>
      <c r="P6" s="34"/>
      <c r="Q6" s="34"/>
      <c r="R6" s="34"/>
      <c r="Y6" s="34"/>
    </row>
    <row r="7">
      <c r="A7" s="2" t="s">
        <v>8</v>
      </c>
      <c r="B7" s="1" t="s">
        <v>408</v>
      </c>
      <c r="C7" s="2" t="s">
        <v>466</v>
      </c>
      <c r="D7" s="2" t="s">
        <v>5</v>
      </c>
      <c r="E7" s="2" t="s">
        <v>31</v>
      </c>
      <c r="F7" s="1">
        <v>115.57094972835668</v>
      </c>
      <c r="G7" s="34"/>
      <c r="H7" s="34"/>
      <c r="I7" s="34"/>
      <c r="J7" s="34"/>
      <c r="K7" s="34"/>
      <c r="L7" s="34"/>
      <c r="M7" s="34"/>
      <c r="N7" s="34"/>
      <c r="O7" s="34"/>
      <c r="P7" s="34"/>
      <c r="Q7" s="34"/>
      <c r="R7" s="34"/>
      <c r="Y7" s="34"/>
    </row>
    <row r="8">
      <c r="A8" s="2" t="s">
        <v>9</v>
      </c>
      <c r="B8" s="1" t="s">
        <v>409</v>
      </c>
      <c r="C8" s="2" t="s">
        <v>466</v>
      </c>
      <c r="D8" s="2" t="s">
        <v>5</v>
      </c>
      <c r="E8" s="2" t="s">
        <v>31</v>
      </c>
      <c r="F8" s="1">
        <v>116.05380173065923</v>
      </c>
      <c r="G8" s="34"/>
      <c r="H8" s="34"/>
      <c r="I8" s="34"/>
      <c r="J8" s="34"/>
      <c r="K8" s="34"/>
      <c r="L8" s="34"/>
      <c r="M8" s="34"/>
      <c r="N8" s="34"/>
      <c r="O8" s="34"/>
      <c r="P8" s="34"/>
      <c r="Q8" s="34"/>
      <c r="R8" s="34"/>
      <c r="Y8" s="34"/>
    </row>
    <row r="9">
      <c r="A9" s="2" t="s">
        <v>10</v>
      </c>
      <c r="B9" s="1" t="s">
        <v>407</v>
      </c>
      <c r="C9" s="2" t="s">
        <v>466</v>
      </c>
      <c r="D9" s="2" t="s">
        <v>5</v>
      </c>
      <c r="E9" s="2" t="s">
        <v>31</v>
      </c>
      <c r="F9" s="1">
        <v>58.716847234036955</v>
      </c>
      <c r="G9" s="34"/>
      <c r="H9" s="34"/>
      <c r="I9" s="34"/>
      <c r="J9" s="34"/>
      <c r="K9" s="34"/>
      <c r="L9" s="34"/>
      <c r="M9" s="34"/>
      <c r="N9" s="34"/>
      <c r="O9" s="34"/>
      <c r="P9" s="34"/>
      <c r="Q9" s="34"/>
      <c r="R9" s="34"/>
      <c r="Y9" s="34"/>
    </row>
    <row r="10">
      <c r="A10" s="2" t="s">
        <v>11</v>
      </c>
      <c r="B10" s="1" t="s">
        <v>406</v>
      </c>
      <c r="C10" s="2" t="s">
        <v>466</v>
      </c>
      <c r="D10" s="2" t="s">
        <v>5</v>
      </c>
      <c r="E10" s="2" t="s">
        <v>31</v>
      </c>
      <c r="F10" s="1">
        <v>128.70528933751007</v>
      </c>
      <c r="G10" s="34"/>
      <c r="H10" s="34"/>
      <c r="I10" s="34"/>
      <c r="J10" s="34"/>
      <c r="K10" s="34"/>
      <c r="L10" s="34"/>
      <c r="M10" s="34"/>
      <c r="N10" s="34"/>
      <c r="O10" s="34"/>
      <c r="P10" s="34"/>
      <c r="Q10" s="34"/>
      <c r="R10" s="34"/>
      <c r="Y10" s="34"/>
    </row>
    <row r="11">
      <c r="A11" s="2" t="s">
        <v>12</v>
      </c>
      <c r="B11" s="1" t="s">
        <v>405</v>
      </c>
      <c r="C11" s="2" t="s">
        <v>466</v>
      </c>
      <c r="D11" s="2" t="s">
        <v>5</v>
      </c>
      <c r="E11" s="2" t="s">
        <v>31</v>
      </c>
      <c r="F11" s="1">
        <v>138.7024840353959</v>
      </c>
      <c r="G11" s="34"/>
      <c r="H11" s="34"/>
      <c r="I11" s="34"/>
      <c r="J11" s="34"/>
      <c r="K11" s="34"/>
      <c r="L11" s="34"/>
      <c r="M11" s="34"/>
      <c r="N11" s="34"/>
      <c r="O11" s="34"/>
      <c r="P11" s="34"/>
      <c r="Q11" s="34"/>
      <c r="R11" s="34"/>
      <c r="Y11" s="34"/>
    </row>
    <row r="12">
      <c r="A12" s="2" t="s">
        <v>13</v>
      </c>
      <c r="B12" s="1" t="s">
        <v>410</v>
      </c>
      <c r="C12" s="2" t="s">
        <v>466</v>
      </c>
      <c r="D12" s="2" t="s">
        <v>5</v>
      </c>
      <c r="E12" s="2" t="s">
        <v>31</v>
      </c>
      <c r="F12" s="1">
        <v>92.69036325794744</v>
      </c>
      <c r="G12" s="34"/>
      <c r="H12" s="34"/>
      <c r="I12" s="34"/>
      <c r="J12" s="34"/>
      <c r="K12" s="34"/>
      <c r="L12" s="34"/>
      <c r="M12" s="34"/>
      <c r="N12" s="34"/>
      <c r="O12" s="34"/>
      <c r="P12" s="34"/>
      <c r="Q12" s="34"/>
      <c r="R12" s="34"/>
      <c r="Y12" s="34"/>
    </row>
    <row r="13">
      <c r="A13" s="2" t="s">
        <v>14</v>
      </c>
      <c r="B13" s="1" t="s">
        <v>412</v>
      </c>
      <c r="C13" s="2" t="s">
        <v>466</v>
      </c>
      <c r="D13" s="2" t="s">
        <v>5</v>
      </c>
      <c r="E13" s="2" t="s">
        <v>31</v>
      </c>
      <c r="F13" s="1">
        <v>93.38507921466972</v>
      </c>
      <c r="G13" s="34"/>
      <c r="H13" s="34"/>
      <c r="I13" s="34"/>
      <c r="J13" s="34"/>
      <c r="K13" s="34"/>
      <c r="L13" s="34"/>
      <c r="M13" s="34"/>
      <c r="N13" s="34"/>
      <c r="O13" s="34"/>
      <c r="P13" s="34"/>
      <c r="Q13" s="34"/>
      <c r="R13" s="34"/>
      <c r="Y13" s="34"/>
    </row>
    <row r="14">
      <c r="A14" s="2" t="s">
        <v>15</v>
      </c>
      <c r="B14" s="1" t="s">
        <v>411</v>
      </c>
      <c r="C14" s="2" t="s">
        <v>466</v>
      </c>
      <c r="D14" s="2" t="s">
        <v>5</v>
      </c>
      <c r="E14" s="2" t="s">
        <v>31</v>
      </c>
      <c r="F14" s="1">
        <v>64.24142252423748</v>
      </c>
      <c r="G14" s="34"/>
      <c r="H14" s="34"/>
      <c r="I14" s="34"/>
      <c r="J14" s="34"/>
      <c r="K14" s="34"/>
      <c r="L14" s="34"/>
      <c r="M14" s="34"/>
      <c r="N14" s="34"/>
      <c r="O14" s="34"/>
      <c r="P14" s="34"/>
      <c r="Q14" s="34"/>
      <c r="R14" s="34"/>
      <c r="Y14" s="34"/>
    </row>
    <row r="15">
      <c r="A15" s="2" t="s">
        <v>16</v>
      </c>
      <c r="B15" s="1" t="s">
        <v>413</v>
      </c>
      <c r="C15" s="2" t="s">
        <v>466</v>
      </c>
      <c r="D15" s="2" t="s">
        <v>5</v>
      </c>
      <c r="E15" s="2" t="s">
        <v>31</v>
      </c>
      <c r="F15" s="1">
        <v>83.74970551603023</v>
      </c>
      <c r="G15" s="34"/>
      <c r="H15" s="34"/>
      <c r="I15" s="34"/>
      <c r="J15" s="34"/>
      <c r="K15" s="34"/>
      <c r="L15" s="34"/>
      <c r="M15" s="34"/>
      <c r="N15" s="34"/>
      <c r="O15" s="34"/>
      <c r="P15" s="34"/>
      <c r="Q15" s="34"/>
      <c r="R15" s="34"/>
      <c r="Y15" s="34"/>
    </row>
    <row r="16">
      <c r="A16" s="2" t="s">
        <v>17</v>
      </c>
      <c r="B16" s="1" t="s">
        <v>414</v>
      </c>
      <c r="C16" s="2" t="s">
        <v>466</v>
      </c>
      <c r="D16" s="2" t="s">
        <v>5</v>
      </c>
      <c r="E16" s="2" t="s">
        <v>31</v>
      </c>
      <c r="F16" s="1">
        <v>112.6776260276444</v>
      </c>
      <c r="G16" s="34"/>
      <c r="H16" s="34"/>
      <c r="I16" s="34"/>
      <c r="J16" s="34"/>
      <c r="K16" s="34"/>
      <c r="L16" s="34"/>
      <c r="M16" s="34"/>
      <c r="N16" s="34"/>
      <c r="O16" s="34"/>
      <c r="P16" s="34"/>
      <c r="Q16" s="34"/>
      <c r="R16" s="34"/>
      <c r="Y16" s="34"/>
    </row>
    <row r="17">
      <c r="A17" s="2" t="s">
        <v>18</v>
      </c>
      <c r="B17" s="1" t="s">
        <v>415</v>
      </c>
      <c r="C17" s="2" t="s">
        <v>466</v>
      </c>
      <c r="D17" s="2" t="s">
        <v>5</v>
      </c>
      <c r="E17" s="2" t="s">
        <v>31</v>
      </c>
      <c r="F17" s="1">
        <v>75.44540934873089</v>
      </c>
      <c r="G17" s="34"/>
      <c r="H17" s="34"/>
      <c r="I17" s="34"/>
      <c r="J17" s="34"/>
      <c r="K17" s="34"/>
      <c r="L17" s="34"/>
      <c r="M17" s="34"/>
      <c r="N17" s="34"/>
      <c r="O17" s="34"/>
      <c r="P17" s="34"/>
      <c r="Q17" s="34"/>
      <c r="R17" s="34"/>
      <c r="Y17" s="34"/>
    </row>
    <row r="18">
      <c r="A18" s="2" t="s">
        <v>19</v>
      </c>
      <c r="B18" s="1" t="s">
        <v>416</v>
      </c>
      <c r="C18" s="2" t="s">
        <v>466</v>
      </c>
      <c r="D18" s="2" t="s">
        <v>5</v>
      </c>
      <c r="E18" s="2" t="s">
        <v>31</v>
      </c>
      <c r="F18" s="1">
        <v>102.0421213349441</v>
      </c>
      <c r="G18" s="34"/>
      <c r="H18" s="34"/>
      <c r="I18" s="34"/>
      <c r="J18" s="34"/>
      <c r="K18" s="34"/>
      <c r="L18" s="34"/>
      <c r="M18" s="34"/>
      <c r="N18" s="34"/>
      <c r="O18" s="34"/>
      <c r="P18" s="34"/>
      <c r="Q18" s="34"/>
      <c r="R18" s="34"/>
      <c r="Y18" s="34"/>
    </row>
    <row r="19">
      <c r="A19" s="2" t="s">
        <v>20</v>
      </c>
      <c r="B19" s="1" t="s">
        <v>417</v>
      </c>
      <c r="C19" s="2" t="s">
        <v>466</v>
      </c>
      <c r="D19" s="2" t="s">
        <v>5</v>
      </c>
      <c r="E19" s="2" t="s">
        <v>31</v>
      </c>
      <c r="F19" s="1">
        <v>89.55122898370526</v>
      </c>
      <c r="G19" s="34"/>
      <c r="H19" s="34"/>
      <c r="I19" s="34"/>
      <c r="J19" s="34"/>
      <c r="K19" s="34"/>
      <c r="L19" s="34"/>
      <c r="M19" s="34"/>
      <c r="N19" s="34"/>
      <c r="O19" s="34"/>
      <c r="P19" s="34"/>
      <c r="Q19" s="34"/>
      <c r="R19" s="34"/>
      <c r="Y19" s="34"/>
    </row>
    <row r="20">
      <c r="A20" s="2" t="s">
        <v>21</v>
      </c>
      <c r="B20" s="1" t="s">
        <v>419</v>
      </c>
      <c r="C20" s="2" t="s">
        <v>466</v>
      </c>
      <c r="D20" s="2" t="s">
        <v>5</v>
      </c>
      <c r="E20" s="2" t="s">
        <v>31</v>
      </c>
      <c r="F20" s="1">
        <v>113.85374025067102</v>
      </c>
      <c r="G20" s="34"/>
      <c r="H20" s="34"/>
      <c r="I20" s="34"/>
      <c r="J20" s="34"/>
      <c r="K20" s="34"/>
      <c r="L20" s="34"/>
      <c r="M20" s="34"/>
      <c r="N20" s="34"/>
      <c r="O20" s="34"/>
      <c r="P20" s="34"/>
      <c r="Q20" s="34"/>
      <c r="R20" s="34"/>
      <c r="Y20" s="34"/>
    </row>
    <row r="21">
      <c r="A21" s="2" t="s">
        <v>22</v>
      </c>
      <c r="B21" s="1" t="s">
        <v>420</v>
      </c>
      <c r="C21" s="2" t="s">
        <v>466</v>
      </c>
      <c r="D21" s="2" t="s">
        <v>5</v>
      </c>
      <c r="E21" s="2" t="s">
        <v>31</v>
      </c>
      <c r="F21" s="1">
        <v>118.76239206412085</v>
      </c>
      <c r="G21" s="34"/>
      <c r="H21" s="34"/>
      <c r="I21" s="34"/>
      <c r="J21" s="34"/>
      <c r="K21" s="34"/>
      <c r="L21" s="34"/>
      <c r="M21" s="34"/>
      <c r="N21" s="34"/>
      <c r="O21" s="34"/>
      <c r="P21" s="34"/>
      <c r="Q21" s="34"/>
      <c r="R21" s="34"/>
      <c r="Y21" s="34"/>
    </row>
    <row r="22">
      <c r="A22" s="2" t="s">
        <v>23</v>
      </c>
      <c r="B22" s="1" t="s">
        <v>421</v>
      </c>
      <c r="C22" s="2" t="s">
        <v>466</v>
      </c>
      <c r="D22" s="2" t="s">
        <v>5</v>
      </c>
      <c r="E22" s="2" t="s">
        <v>31</v>
      </c>
      <c r="F22" s="1">
        <v>96.94714826870522</v>
      </c>
      <c r="G22" s="34"/>
      <c r="H22" s="34"/>
      <c r="I22" s="34"/>
      <c r="J22" s="34"/>
      <c r="K22" s="34"/>
      <c r="L22" s="34"/>
      <c r="M22" s="34"/>
      <c r="N22" s="34"/>
      <c r="O22" s="34"/>
      <c r="P22" s="34"/>
      <c r="Q22" s="34"/>
      <c r="R22" s="34"/>
      <c r="Y22" s="34"/>
    </row>
    <row r="23">
      <c r="A23" s="2" t="s">
        <v>24</v>
      </c>
      <c r="B23" s="1" t="s">
        <v>422</v>
      </c>
      <c r="C23" s="2" t="s">
        <v>466</v>
      </c>
      <c r="D23" s="2" t="s">
        <v>5</v>
      </c>
      <c r="E23" s="2" t="s">
        <v>31</v>
      </c>
      <c r="F23" s="1">
        <v>87.84247740530643</v>
      </c>
      <c r="G23" s="34"/>
      <c r="H23" s="34"/>
      <c r="I23" s="34"/>
      <c r="J23" s="34"/>
      <c r="K23" s="34"/>
      <c r="L23" s="34"/>
      <c r="M23" s="34"/>
      <c r="N23" s="34"/>
      <c r="O23" s="34"/>
      <c r="P23" s="34"/>
      <c r="Q23" s="34"/>
      <c r="R23" s="34"/>
      <c r="Y23" s="34"/>
    </row>
    <row r="24">
      <c r="A24" s="2" t="s">
        <v>25</v>
      </c>
      <c r="B24" s="1" t="s">
        <v>423</v>
      </c>
      <c r="C24" s="2" t="s">
        <v>466</v>
      </c>
      <c r="D24" s="2" t="s">
        <v>5</v>
      </c>
      <c r="E24" s="2" t="s">
        <v>31</v>
      </c>
      <c r="F24" s="1">
        <v>79.4789773892139</v>
      </c>
      <c r="G24" s="34"/>
      <c r="H24" s="34"/>
      <c r="I24" s="34"/>
      <c r="J24" s="34"/>
      <c r="K24" s="34"/>
      <c r="L24" s="34"/>
      <c r="M24" s="34"/>
      <c r="N24" s="34"/>
      <c r="O24" s="34"/>
      <c r="P24" s="34"/>
      <c r="Q24" s="34"/>
      <c r="R24" s="34"/>
      <c r="Y24" s="34"/>
    </row>
    <row r="25">
      <c r="A25" s="2" t="s">
        <v>26</v>
      </c>
      <c r="B25" s="1" t="s">
        <v>424</v>
      </c>
      <c r="C25" s="2" t="s">
        <v>466</v>
      </c>
      <c r="D25" s="2" t="s">
        <v>5</v>
      </c>
      <c r="E25" s="2" t="s">
        <v>31</v>
      </c>
      <c r="F25" s="1">
        <v>44.98583968455384</v>
      </c>
      <c r="G25" s="34"/>
      <c r="H25" s="34"/>
      <c r="I25" s="34"/>
      <c r="J25" s="34"/>
      <c r="K25" s="34"/>
      <c r="L25" s="34"/>
      <c r="M25" s="34"/>
      <c r="N25" s="34"/>
      <c r="O25" s="34"/>
      <c r="P25" s="34"/>
      <c r="Q25" s="34"/>
      <c r="R25" s="34"/>
      <c r="Y25" s="34"/>
    </row>
    <row r="26">
      <c r="A26" s="2" t="s">
        <v>27</v>
      </c>
      <c r="B26" s="1" t="s">
        <v>426</v>
      </c>
      <c r="C26" s="2" t="s">
        <v>466</v>
      </c>
      <c r="D26" s="2" t="s">
        <v>5</v>
      </c>
      <c r="E26" s="2" t="s">
        <v>31</v>
      </c>
      <c r="F26" s="1">
        <v>100.85186091324306</v>
      </c>
      <c r="G26" s="34"/>
      <c r="H26" s="34"/>
      <c r="I26" s="34"/>
      <c r="J26" s="34"/>
      <c r="K26" s="34"/>
      <c r="L26" s="34"/>
      <c r="M26" s="34"/>
      <c r="N26" s="34"/>
      <c r="O26" s="34"/>
      <c r="P26" s="34"/>
      <c r="Q26" s="34"/>
      <c r="R26" s="34"/>
      <c r="Y26" s="34"/>
    </row>
    <row r="27">
      <c r="A27" s="2" t="s">
        <v>28</v>
      </c>
      <c r="B27" s="1" t="s">
        <v>425</v>
      </c>
      <c r="C27" s="2" t="s">
        <v>466</v>
      </c>
      <c r="D27" s="2" t="s">
        <v>5</v>
      </c>
      <c r="E27" s="2" t="s">
        <v>31</v>
      </c>
      <c r="F27" s="1">
        <v>102.67367861621248</v>
      </c>
      <c r="G27" s="34"/>
      <c r="H27" s="34"/>
      <c r="I27" s="34"/>
      <c r="J27" s="34"/>
      <c r="K27" s="34"/>
      <c r="L27" s="34"/>
      <c r="M27" s="34"/>
      <c r="N27" s="34"/>
      <c r="O27" s="34"/>
      <c r="P27" s="34"/>
      <c r="Q27" s="34"/>
      <c r="R27" s="34"/>
      <c r="Y27" s="34"/>
    </row>
    <row r="28">
      <c r="A28" s="2" t="s">
        <v>29</v>
      </c>
      <c r="B28" s="1" t="s">
        <v>427</v>
      </c>
      <c r="C28" s="2" t="s">
        <v>466</v>
      </c>
      <c r="D28" s="2" t="s">
        <v>5</v>
      </c>
      <c r="E28" s="2" t="s">
        <v>31</v>
      </c>
      <c r="F28" s="1">
        <v>124.89573456336844</v>
      </c>
      <c r="G28" s="34"/>
      <c r="H28" s="34"/>
      <c r="I28" s="34"/>
      <c r="J28" s="34"/>
      <c r="K28" s="34"/>
      <c r="L28" s="34"/>
      <c r="M28" s="34"/>
      <c r="N28" s="34"/>
      <c r="O28" s="34"/>
      <c r="P28" s="34"/>
      <c r="Q28" s="34"/>
      <c r="R28" s="34"/>
      <c r="Y28" s="34"/>
    </row>
    <row r="29">
      <c r="A29" s="2" t="s">
        <v>30</v>
      </c>
      <c r="B29" s="1" t="s">
        <v>428</v>
      </c>
      <c r="C29" s="2" t="s">
        <v>466</v>
      </c>
      <c r="D29" s="2" t="s">
        <v>5</v>
      </c>
      <c r="E29" s="2" t="s">
        <v>31</v>
      </c>
      <c r="F29" s="1">
        <v>74.72806275699163</v>
      </c>
      <c r="G29" s="34"/>
      <c r="H29" s="34"/>
      <c r="I29" s="34"/>
      <c r="J29" s="34"/>
      <c r="K29" s="34"/>
      <c r="L29" s="34"/>
      <c r="M29" s="34"/>
      <c r="N29" s="34"/>
      <c r="O29" s="34"/>
      <c r="P29" s="34"/>
      <c r="Q29" s="34"/>
      <c r="R29" s="34"/>
      <c r="Y29" s="34"/>
    </row>
    <row r="30">
      <c r="A30" s="2" t="s">
        <v>31</v>
      </c>
      <c r="B30" s="1" t="s">
        <v>429</v>
      </c>
      <c r="C30" s="2" t="s">
        <v>466</v>
      </c>
      <c r="D30" s="2" t="s">
        <v>5</v>
      </c>
      <c r="E30" s="2" t="s">
        <v>31</v>
      </c>
      <c r="F30" s="1">
        <v>111.00507236006061</v>
      </c>
      <c r="G30" s="34"/>
      <c r="H30" s="34"/>
      <c r="I30" s="34"/>
      <c r="J30" s="34"/>
      <c r="K30" s="34"/>
      <c r="L30" s="34"/>
      <c r="M30" s="34"/>
      <c r="N30" s="34"/>
      <c r="O30" s="34"/>
      <c r="P30" s="34"/>
      <c r="Q30" s="34"/>
      <c r="R30" s="34"/>
      <c r="Y30" s="34"/>
    </row>
    <row r="31">
      <c r="A31" s="2" t="s">
        <v>32</v>
      </c>
      <c r="B31" s="1" t="s">
        <v>430</v>
      </c>
      <c r="C31" s="2" t="s">
        <v>466</v>
      </c>
      <c r="D31" s="2" t="s">
        <v>5</v>
      </c>
      <c r="E31" s="2" t="s">
        <v>31</v>
      </c>
      <c r="F31" s="1">
        <v>77.92028124542244</v>
      </c>
      <c r="G31" s="34"/>
      <c r="H31" s="34"/>
      <c r="I31" s="34"/>
      <c r="J31" s="34"/>
      <c r="K31" s="34"/>
      <c r="L31" s="34"/>
      <c r="M31" s="34"/>
      <c r="N31" s="34"/>
      <c r="O31" s="34"/>
      <c r="P31" s="34"/>
      <c r="Q31" s="34"/>
      <c r="R31" s="34"/>
      <c r="Y31" s="34"/>
    </row>
    <row r="32">
      <c r="A32" s="2" t="s">
        <v>33</v>
      </c>
      <c r="B32" s="1" t="s">
        <v>431</v>
      </c>
      <c r="C32" s="2" t="s">
        <v>466</v>
      </c>
      <c r="D32" s="2" t="s">
        <v>5</v>
      </c>
      <c r="E32" s="2" t="s">
        <v>31</v>
      </c>
      <c r="F32" s="1">
        <v>101.06132915449818</v>
      </c>
      <c r="G32" s="34"/>
      <c r="H32" s="34"/>
      <c r="I32" s="34"/>
      <c r="J32" s="34"/>
      <c r="K32" s="34"/>
      <c r="L32" s="34"/>
      <c r="M32" s="34"/>
      <c r="N32" s="34"/>
      <c r="O32" s="34"/>
      <c r="P32" s="34"/>
      <c r="Q32" s="34"/>
      <c r="R32" s="34"/>
      <c r="Y32" s="34"/>
    </row>
    <row r="33">
      <c r="A33" s="2" t="s">
        <v>34</v>
      </c>
      <c r="B33" s="1" t="s">
        <v>432</v>
      </c>
      <c r="C33" s="2" t="s">
        <v>466</v>
      </c>
      <c r="D33" s="2" t="s">
        <v>5</v>
      </c>
      <c r="E33" s="2" t="s">
        <v>31</v>
      </c>
      <c r="F33" s="1">
        <v>119.4524059601588</v>
      </c>
      <c r="G33" s="34"/>
      <c r="H33" s="34"/>
      <c r="I33" s="34"/>
      <c r="J33" s="34"/>
      <c r="K33" s="34"/>
      <c r="L33" s="34"/>
      <c r="M33" s="34"/>
      <c r="N33" s="34"/>
      <c r="O33" s="34"/>
      <c r="P33" s="34"/>
      <c r="Q33" s="34"/>
      <c r="R33" s="34"/>
      <c r="Y33" s="34"/>
    </row>
    <row r="34">
      <c r="A34" s="2" t="s">
        <v>35</v>
      </c>
      <c r="B34" s="1" t="s">
        <v>433</v>
      </c>
      <c r="C34" s="2" t="s">
        <v>466</v>
      </c>
      <c r="D34" s="2" t="s">
        <v>5</v>
      </c>
      <c r="E34" s="2" t="s">
        <v>31</v>
      </c>
      <c r="F34" s="1">
        <v>115.69107294046694</v>
      </c>
      <c r="G34" s="34"/>
      <c r="H34" s="34"/>
      <c r="I34" s="34"/>
      <c r="J34" s="34"/>
      <c r="K34" s="34"/>
      <c r="L34" s="34"/>
      <c r="M34" s="34"/>
      <c r="N34" s="34"/>
      <c r="O34" s="34"/>
      <c r="P34" s="34"/>
      <c r="Q34" s="34"/>
      <c r="R34" s="34"/>
      <c r="Y34" s="34"/>
    </row>
    <row r="35">
      <c r="A35" s="2" t="s">
        <v>3</v>
      </c>
      <c r="B35" s="1" t="s">
        <v>418</v>
      </c>
      <c r="C35" s="2" t="s">
        <v>467</v>
      </c>
      <c r="D35" s="2" t="s">
        <v>5</v>
      </c>
      <c r="E35" s="2" t="s">
        <v>31</v>
      </c>
      <c r="F35" s="1">
        <v>99.88874335859974</v>
      </c>
      <c r="G35" s="34"/>
      <c r="H35" s="34"/>
      <c r="I35" s="34"/>
      <c r="J35" s="34"/>
      <c r="K35" s="34"/>
      <c r="L35" s="34"/>
      <c r="M35" s="34"/>
      <c r="N35" s="34"/>
      <c r="O35" s="34"/>
      <c r="P35" s="34"/>
      <c r="Q35" s="34"/>
      <c r="R35" s="34"/>
      <c r="Y35" s="34"/>
    </row>
    <row r="36">
      <c r="A36" s="2" t="s">
        <v>4</v>
      </c>
      <c r="B36" s="1" t="s">
        <v>401</v>
      </c>
      <c r="C36" s="2" t="s">
        <v>467</v>
      </c>
      <c r="D36" s="2" t="s">
        <v>5</v>
      </c>
      <c r="E36" s="2" t="s">
        <v>31</v>
      </c>
      <c r="F36" s="1">
        <v>80.70876786995174</v>
      </c>
      <c r="G36" s="34"/>
      <c r="H36" s="34"/>
      <c r="I36" s="34"/>
      <c r="J36" s="34"/>
      <c r="K36" s="34"/>
      <c r="L36" s="34"/>
      <c r="M36" s="34"/>
      <c r="N36" s="34"/>
      <c r="O36" s="34"/>
      <c r="P36" s="34"/>
      <c r="Q36" s="34"/>
      <c r="R36" s="34"/>
      <c r="Y36" s="34"/>
    </row>
    <row r="37">
      <c r="A37" s="2" t="s">
        <v>5</v>
      </c>
      <c r="B37" s="1" t="s">
        <v>402</v>
      </c>
      <c r="C37" s="2" t="s">
        <v>467</v>
      </c>
      <c r="D37" s="2" t="s">
        <v>5</v>
      </c>
      <c r="E37" s="2" t="s">
        <v>31</v>
      </c>
      <c r="F37" s="1">
        <v>106.25427425685184</v>
      </c>
      <c r="G37" s="34"/>
      <c r="H37" s="34"/>
      <c r="I37" s="34"/>
      <c r="J37" s="34"/>
      <c r="K37" s="34"/>
      <c r="L37" s="34"/>
      <c r="M37" s="34"/>
      <c r="N37" s="34"/>
      <c r="O37" s="34"/>
      <c r="P37" s="34"/>
      <c r="Q37" s="34"/>
      <c r="R37" s="34"/>
      <c r="Y37" s="34"/>
    </row>
    <row r="38">
      <c r="A38" s="2" t="s">
        <v>6</v>
      </c>
      <c r="B38" s="1" t="s">
        <v>403</v>
      </c>
      <c r="C38" s="2" t="s">
        <v>467</v>
      </c>
      <c r="D38" s="2" t="s">
        <v>5</v>
      </c>
      <c r="E38" s="2" t="s">
        <v>31</v>
      </c>
      <c r="F38" s="1">
        <v>92.59092383664348</v>
      </c>
      <c r="G38" s="34"/>
      <c r="H38" s="34"/>
      <c r="I38" s="34"/>
      <c r="J38" s="34"/>
      <c r="K38" s="34"/>
      <c r="L38" s="34"/>
      <c r="M38" s="34"/>
      <c r="N38" s="34"/>
      <c r="O38" s="34"/>
      <c r="P38" s="34"/>
      <c r="Q38" s="34"/>
      <c r="R38" s="34"/>
      <c r="Y38" s="34"/>
    </row>
    <row r="39">
      <c r="A39" s="2" t="s">
        <v>7</v>
      </c>
      <c r="B39" s="1" t="s">
        <v>404</v>
      </c>
      <c r="C39" s="2" t="s">
        <v>467</v>
      </c>
      <c r="D39" s="2" t="s">
        <v>5</v>
      </c>
      <c r="E39" s="2" t="s">
        <v>31</v>
      </c>
      <c r="F39" s="1">
        <v>79.3616174010196</v>
      </c>
      <c r="G39" s="34"/>
      <c r="H39" s="34"/>
      <c r="I39" s="34"/>
      <c r="J39" s="34"/>
      <c r="K39" s="34"/>
      <c r="L39" s="34"/>
      <c r="M39" s="34"/>
      <c r="N39" s="34"/>
      <c r="O39" s="34"/>
      <c r="P39" s="34"/>
      <c r="Q39" s="34"/>
      <c r="R39" s="34"/>
      <c r="Y39" s="34"/>
    </row>
    <row r="40">
      <c r="A40" s="2" t="s">
        <v>8</v>
      </c>
      <c r="B40" s="1" t="s">
        <v>408</v>
      </c>
      <c r="C40" s="2" t="s">
        <v>467</v>
      </c>
      <c r="D40" s="2" t="s">
        <v>5</v>
      </c>
      <c r="E40" s="2" t="s">
        <v>31</v>
      </c>
      <c r="F40" s="1">
        <v>123.54967559228184</v>
      </c>
      <c r="G40" s="34"/>
      <c r="H40" s="34"/>
      <c r="I40" s="34"/>
      <c r="J40" s="34"/>
      <c r="K40" s="34"/>
      <c r="L40" s="34"/>
      <c r="M40" s="34"/>
      <c r="N40" s="34"/>
      <c r="O40" s="34"/>
      <c r="P40" s="34"/>
      <c r="Q40" s="34"/>
      <c r="R40" s="34"/>
      <c r="Y40" s="34"/>
    </row>
    <row r="41">
      <c r="A41" s="2" t="s">
        <v>9</v>
      </c>
      <c r="B41" s="1" t="s">
        <v>409</v>
      </c>
      <c r="C41" s="2" t="s">
        <v>467</v>
      </c>
      <c r="D41" s="2" t="s">
        <v>5</v>
      </c>
      <c r="E41" s="2" t="s">
        <v>31</v>
      </c>
      <c r="F41" s="1">
        <v>115.50163050408992</v>
      </c>
      <c r="G41" s="34"/>
      <c r="H41" s="34"/>
      <c r="I41" s="34"/>
      <c r="J41" s="34"/>
      <c r="K41" s="34"/>
      <c r="L41" s="34"/>
      <c r="M41" s="34"/>
      <c r="N41" s="34"/>
      <c r="O41" s="34"/>
      <c r="P41" s="34"/>
      <c r="Q41" s="34"/>
      <c r="R41" s="34"/>
      <c r="Y41" s="34"/>
    </row>
    <row r="42">
      <c r="A42" s="2" t="s">
        <v>10</v>
      </c>
      <c r="B42" s="1" t="s">
        <v>407</v>
      </c>
      <c r="C42" s="2" t="s">
        <v>467</v>
      </c>
      <c r="D42" s="2" t="s">
        <v>5</v>
      </c>
      <c r="E42" s="2" t="s">
        <v>31</v>
      </c>
      <c r="F42" s="1">
        <v>59.592792492001664</v>
      </c>
      <c r="G42" s="34"/>
      <c r="H42" s="34"/>
      <c r="I42" s="34"/>
      <c r="J42" s="34"/>
      <c r="K42" s="34"/>
      <c r="L42" s="34"/>
      <c r="M42" s="34"/>
      <c r="N42" s="34"/>
      <c r="O42" s="34"/>
      <c r="P42" s="34"/>
      <c r="Q42" s="34"/>
      <c r="R42" s="34"/>
      <c r="Y42" s="34"/>
    </row>
    <row r="43">
      <c r="A43" s="2" t="s">
        <v>11</v>
      </c>
      <c r="B43" s="1" t="s">
        <v>406</v>
      </c>
      <c r="C43" s="2" t="s">
        <v>467</v>
      </c>
      <c r="D43" s="2" t="s">
        <v>5</v>
      </c>
      <c r="E43" s="2" t="s">
        <v>31</v>
      </c>
      <c r="F43" s="1">
        <v>128.87306308672362</v>
      </c>
      <c r="G43" s="34"/>
      <c r="H43" s="34"/>
      <c r="I43" s="34"/>
      <c r="J43" s="34"/>
      <c r="K43" s="34"/>
      <c r="L43" s="34"/>
      <c r="M43" s="34"/>
      <c r="N43" s="34"/>
      <c r="O43" s="34"/>
      <c r="P43" s="34"/>
      <c r="Q43" s="34"/>
      <c r="R43" s="34"/>
      <c r="Y43" s="34"/>
    </row>
    <row r="44">
      <c r="A44" s="2" t="s">
        <v>12</v>
      </c>
      <c r="B44" s="1" t="s">
        <v>405</v>
      </c>
      <c r="C44" s="2" t="s">
        <v>467</v>
      </c>
      <c r="D44" s="2" t="s">
        <v>5</v>
      </c>
      <c r="E44" s="2" t="s">
        <v>31</v>
      </c>
      <c r="F44" s="1">
        <v>139.0464593450655</v>
      </c>
      <c r="G44" s="34"/>
      <c r="H44" s="34"/>
      <c r="I44" s="34"/>
      <c r="J44" s="34"/>
      <c r="K44" s="34"/>
      <c r="L44" s="34"/>
      <c r="M44" s="34"/>
      <c r="N44" s="34"/>
      <c r="O44" s="34"/>
      <c r="P44" s="34"/>
      <c r="Q44" s="34"/>
      <c r="R44" s="34"/>
      <c r="Y44" s="34"/>
    </row>
    <row r="45">
      <c r="A45" s="2" t="s">
        <v>13</v>
      </c>
      <c r="B45" s="1" t="s">
        <v>410</v>
      </c>
      <c r="C45" s="2" t="s">
        <v>467</v>
      </c>
      <c r="D45" s="2" t="s">
        <v>5</v>
      </c>
      <c r="E45" s="2" t="s">
        <v>31</v>
      </c>
      <c r="F45" s="1">
        <v>96.48411611735537</v>
      </c>
      <c r="G45" s="34"/>
      <c r="H45" s="34"/>
      <c r="I45" s="34"/>
      <c r="J45" s="34"/>
      <c r="K45" s="34"/>
      <c r="L45" s="34"/>
      <c r="M45" s="34"/>
      <c r="N45" s="34"/>
      <c r="O45" s="34"/>
      <c r="P45" s="34"/>
      <c r="Q45" s="34"/>
      <c r="R45" s="34"/>
      <c r="Y45" s="34"/>
    </row>
    <row r="46">
      <c r="A46" s="2" t="s">
        <v>14</v>
      </c>
      <c r="B46" s="1" t="s">
        <v>412</v>
      </c>
      <c r="C46" s="2" t="s">
        <v>467</v>
      </c>
      <c r="D46" s="2" t="s">
        <v>5</v>
      </c>
      <c r="E46" s="2" t="s">
        <v>31</v>
      </c>
      <c r="F46" s="1">
        <v>95.12535275390714</v>
      </c>
      <c r="G46" s="34"/>
      <c r="H46" s="34"/>
      <c r="I46" s="34"/>
      <c r="J46" s="34"/>
      <c r="K46" s="34"/>
      <c r="L46" s="34"/>
      <c r="M46" s="34"/>
      <c r="N46" s="34"/>
      <c r="O46" s="34"/>
      <c r="P46" s="34"/>
      <c r="Q46" s="34"/>
      <c r="R46" s="34"/>
      <c r="Y46" s="34"/>
    </row>
    <row r="47">
      <c r="A47" s="2" t="s">
        <v>15</v>
      </c>
      <c r="B47" s="1" t="s">
        <v>411</v>
      </c>
      <c r="C47" s="2" t="s">
        <v>467</v>
      </c>
      <c r="D47" s="2" t="s">
        <v>5</v>
      </c>
      <c r="E47" s="2" t="s">
        <v>31</v>
      </c>
      <c r="F47" s="1">
        <v>65.26854135593015</v>
      </c>
      <c r="G47" s="34"/>
      <c r="H47" s="34"/>
      <c r="I47" s="34"/>
      <c r="J47" s="34"/>
      <c r="K47" s="34"/>
      <c r="L47" s="34"/>
      <c r="M47" s="34"/>
      <c r="N47" s="34"/>
      <c r="O47" s="34"/>
      <c r="P47" s="34"/>
      <c r="Q47" s="34"/>
      <c r="R47" s="34"/>
      <c r="Y47" s="34"/>
    </row>
    <row r="48">
      <c r="A48" s="2" t="s">
        <v>16</v>
      </c>
      <c r="B48" s="1" t="s">
        <v>413</v>
      </c>
      <c r="C48" s="2" t="s">
        <v>467</v>
      </c>
      <c r="D48" s="2" t="s">
        <v>5</v>
      </c>
      <c r="E48" s="2" t="s">
        <v>31</v>
      </c>
      <c r="F48" s="1">
        <v>87.2851455092422</v>
      </c>
      <c r="G48" s="34"/>
      <c r="H48" s="34"/>
      <c r="I48" s="34"/>
      <c r="J48" s="34"/>
      <c r="K48" s="34"/>
      <c r="L48" s="34"/>
      <c r="M48" s="34"/>
      <c r="N48" s="34"/>
      <c r="O48" s="34"/>
      <c r="P48" s="34"/>
      <c r="Q48" s="34"/>
      <c r="R48" s="34"/>
      <c r="Y48" s="34"/>
    </row>
    <row r="49">
      <c r="A49" s="2" t="s">
        <v>17</v>
      </c>
      <c r="B49" s="1" t="s">
        <v>414</v>
      </c>
      <c r="C49" s="2" t="s">
        <v>467</v>
      </c>
      <c r="D49" s="2" t="s">
        <v>5</v>
      </c>
      <c r="E49" s="2" t="s">
        <v>31</v>
      </c>
      <c r="F49" s="1">
        <v>113.33138995366913</v>
      </c>
      <c r="G49" s="34"/>
      <c r="H49" s="34"/>
      <c r="I49" s="34"/>
      <c r="J49" s="34"/>
      <c r="K49" s="34"/>
      <c r="L49" s="34"/>
      <c r="M49" s="34"/>
      <c r="N49" s="34"/>
      <c r="O49" s="34"/>
      <c r="P49" s="34"/>
      <c r="Q49" s="34"/>
      <c r="R49" s="34"/>
      <c r="Y49" s="34"/>
    </row>
    <row r="50">
      <c r="A50" s="2" t="s">
        <v>18</v>
      </c>
      <c r="B50" s="1" t="s">
        <v>415</v>
      </c>
      <c r="C50" s="2" t="s">
        <v>467</v>
      </c>
      <c r="D50" s="2" t="s">
        <v>5</v>
      </c>
      <c r="E50" s="2" t="s">
        <v>31</v>
      </c>
      <c r="F50" s="1">
        <v>74.78254171093485</v>
      </c>
      <c r="G50" s="34"/>
      <c r="H50" s="34"/>
      <c r="I50" s="34"/>
      <c r="J50" s="34"/>
      <c r="K50" s="34"/>
      <c r="L50" s="34"/>
      <c r="M50" s="34"/>
      <c r="N50" s="34"/>
      <c r="O50" s="34"/>
      <c r="P50" s="34"/>
      <c r="Q50" s="34"/>
      <c r="R50" s="34"/>
      <c r="Y50" s="34"/>
    </row>
    <row r="51">
      <c r="A51" s="2" t="s">
        <v>19</v>
      </c>
      <c r="B51" s="1" t="s">
        <v>416</v>
      </c>
      <c r="C51" s="2" t="s">
        <v>467</v>
      </c>
      <c r="D51" s="2" t="s">
        <v>5</v>
      </c>
      <c r="E51" s="2" t="s">
        <v>31</v>
      </c>
      <c r="F51" s="1">
        <v>101.4680467695534</v>
      </c>
      <c r="G51" s="34"/>
      <c r="H51" s="34"/>
      <c r="I51" s="34"/>
      <c r="J51" s="34"/>
      <c r="K51" s="34"/>
      <c r="L51" s="34"/>
      <c r="M51" s="34"/>
      <c r="N51" s="34"/>
      <c r="O51" s="34"/>
      <c r="P51" s="34"/>
      <c r="Q51" s="34"/>
      <c r="R51" s="34"/>
      <c r="Y51" s="34"/>
    </row>
    <row r="52">
      <c r="A52" s="2" t="s">
        <v>20</v>
      </c>
      <c r="B52" s="1" t="s">
        <v>417</v>
      </c>
      <c r="C52" s="2" t="s">
        <v>467</v>
      </c>
      <c r="D52" s="2" t="s">
        <v>5</v>
      </c>
      <c r="E52" s="2" t="s">
        <v>31</v>
      </c>
      <c r="F52" s="1">
        <v>94.85650108515837</v>
      </c>
      <c r="G52" s="34"/>
      <c r="H52" s="34"/>
      <c r="I52" s="34"/>
      <c r="J52" s="34"/>
      <c r="K52" s="34"/>
      <c r="L52" s="34"/>
      <c r="M52" s="34"/>
      <c r="N52" s="34"/>
      <c r="O52" s="34"/>
      <c r="P52" s="34"/>
      <c r="Q52" s="34"/>
      <c r="R52" s="34"/>
      <c r="Y52" s="34"/>
    </row>
    <row r="53">
      <c r="A53" s="2" t="s">
        <v>21</v>
      </c>
      <c r="B53" s="1" t="s">
        <v>419</v>
      </c>
      <c r="C53" s="2" t="s">
        <v>467</v>
      </c>
      <c r="D53" s="2" t="s">
        <v>5</v>
      </c>
      <c r="E53" s="2" t="s">
        <v>31</v>
      </c>
      <c r="F53" s="1">
        <v>103.87921969499021</v>
      </c>
      <c r="G53" s="34"/>
      <c r="H53" s="34"/>
      <c r="I53" s="34"/>
      <c r="J53" s="34"/>
      <c r="K53" s="34"/>
      <c r="L53" s="34"/>
      <c r="M53" s="34"/>
      <c r="N53" s="34"/>
      <c r="O53" s="34"/>
      <c r="P53" s="34"/>
      <c r="Q53" s="34"/>
      <c r="R53" s="34"/>
      <c r="Y53" s="34"/>
    </row>
    <row r="54">
      <c r="A54" s="2" t="s">
        <v>22</v>
      </c>
      <c r="B54" s="1" t="s">
        <v>420</v>
      </c>
      <c r="C54" s="2" t="s">
        <v>467</v>
      </c>
      <c r="D54" s="2" t="s">
        <v>5</v>
      </c>
      <c r="E54" s="2" t="s">
        <v>31</v>
      </c>
      <c r="F54" s="1">
        <v>121.1784400656856</v>
      </c>
      <c r="G54" s="34"/>
      <c r="H54" s="34"/>
      <c r="I54" s="34"/>
      <c r="J54" s="34"/>
      <c r="K54" s="34"/>
      <c r="L54" s="34"/>
      <c r="M54" s="34"/>
      <c r="N54" s="34"/>
      <c r="O54" s="34"/>
      <c r="P54" s="34"/>
      <c r="Q54" s="34"/>
      <c r="R54" s="34"/>
      <c r="Y54" s="34"/>
    </row>
    <row r="55">
      <c r="A55" s="2" t="s">
        <v>23</v>
      </c>
      <c r="B55" s="1" t="s">
        <v>421</v>
      </c>
      <c r="C55" s="2" t="s">
        <v>467</v>
      </c>
      <c r="D55" s="2" t="s">
        <v>5</v>
      </c>
      <c r="E55" s="2" t="s">
        <v>31</v>
      </c>
      <c r="F55" s="1">
        <v>92.56523601449265</v>
      </c>
      <c r="G55" s="34"/>
      <c r="H55" s="34"/>
      <c r="I55" s="34"/>
      <c r="J55" s="34"/>
      <c r="K55" s="34"/>
      <c r="L55" s="34"/>
      <c r="M55" s="34"/>
      <c r="N55" s="34"/>
      <c r="O55" s="34"/>
      <c r="P55" s="34"/>
      <c r="Q55" s="34"/>
      <c r="R55" s="34"/>
      <c r="Y55" s="34"/>
    </row>
    <row r="56">
      <c r="A56" s="2" t="s">
        <v>24</v>
      </c>
      <c r="B56" s="1" t="s">
        <v>422</v>
      </c>
      <c r="C56" s="2" t="s">
        <v>467</v>
      </c>
      <c r="D56" s="2" t="s">
        <v>5</v>
      </c>
      <c r="E56" s="2" t="s">
        <v>31</v>
      </c>
      <c r="F56" s="1">
        <v>87.01655087979587</v>
      </c>
      <c r="G56" s="34"/>
      <c r="H56" s="34"/>
      <c r="I56" s="34"/>
      <c r="J56" s="34"/>
      <c r="K56" s="34"/>
      <c r="L56" s="34"/>
      <c r="M56" s="34"/>
      <c r="N56" s="34"/>
      <c r="O56" s="34"/>
      <c r="P56" s="34"/>
      <c r="Q56" s="34"/>
      <c r="R56" s="34"/>
      <c r="Y56" s="34"/>
    </row>
    <row r="57">
      <c r="A57" s="2" t="s">
        <v>25</v>
      </c>
      <c r="B57" s="1" t="s">
        <v>423</v>
      </c>
      <c r="C57" s="2" t="s">
        <v>467</v>
      </c>
      <c r="D57" s="2" t="s">
        <v>5</v>
      </c>
      <c r="E57" s="2" t="s">
        <v>31</v>
      </c>
      <c r="F57" s="1">
        <v>76.47602839052847</v>
      </c>
      <c r="G57" s="34"/>
      <c r="H57" s="34"/>
      <c r="I57" s="34"/>
      <c r="J57" s="34"/>
      <c r="K57" s="34"/>
      <c r="L57" s="34"/>
      <c r="M57" s="34"/>
      <c r="N57" s="34"/>
      <c r="O57" s="34"/>
      <c r="P57" s="34"/>
      <c r="Q57" s="34"/>
      <c r="R57" s="34"/>
      <c r="Y57" s="34"/>
    </row>
    <row r="58">
      <c r="A58" s="2" t="s">
        <v>26</v>
      </c>
      <c r="B58" s="1" t="s">
        <v>424</v>
      </c>
      <c r="C58" s="2" t="s">
        <v>467</v>
      </c>
      <c r="D58" s="2" t="s">
        <v>5</v>
      </c>
      <c r="E58" s="2" t="s">
        <v>31</v>
      </c>
      <c r="F58" s="1">
        <v>41.98225680123408</v>
      </c>
      <c r="G58" s="34"/>
      <c r="H58" s="34"/>
      <c r="I58" s="34"/>
      <c r="J58" s="34"/>
      <c r="K58" s="34"/>
      <c r="L58" s="34"/>
      <c r="M58" s="34"/>
      <c r="N58" s="34"/>
      <c r="O58" s="34"/>
      <c r="P58" s="34"/>
      <c r="Q58" s="34"/>
      <c r="R58" s="34"/>
      <c r="Y58" s="34"/>
    </row>
    <row r="59">
      <c r="A59" s="2" t="s">
        <v>27</v>
      </c>
      <c r="B59" s="1" t="s">
        <v>426</v>
      </c>
      <c r="C59" s="2" t="s">
        <v>467</v>
      </c>
      <c r="D59" s="2" t="s">
        <v>5</v>
      </c>
      <c r="E59" s="2" t="s">
        <v>31</v>
      </c>
      <c r="F59" s="1">
        <v>98.98752199546676</v>
      </c>
      <c r="G59" s="34"/>
      <c r="H59" s="34"/>
      <c r="I59" s="34"/>
      <c r="J59" s="34"/>
      <c r="K59" s="34"/>
      <c r="L59" s="34"/>
      <c r="M59" s="34"/>
      <c r="N59" s="34"/>
      <c r="O59" s="34"/>
      <c r="P59" s="34"/>
      <c r="Q59" s="34"/>
      <c r="R59" s="34"/>
      <c r="Y59" s="34"/>
    </row>
    <row r="60">
      <c r="A60" s="2" t="s">
        <v>28</v>
      </c>
      <c r="B60" s="1" t="s">
        <v>425</v>
      </c>
      <c r="C60" s="2" t="s">
        <v>467</v>
      </c>
      <c r="D60" s="2" t="s">
        <v>5</v>
      </c>
      <c r="E60" s="2" t="s">
        <v>31</v>
      </c>
      <c r="F60" s="1">
        <v>105.07300662488976</v>
      </c>
      <c r="G60" s="34"/>
      <c r="H60" s="34"/>
      <c r="I60" s="34"/>
      <c r="J60" s="34"/>
      <c r="K60" s="34"/>
      <c r="L60" s="34"/>
      <c r="M60" s="34"/>
      <c r="N60" s="34"/>
      <c r="O60" s="34"/>
      <c r="P60" s="34"/>
      <c r="Q60" s="34"/>
      <c r="R60" s="34"/>
      <c r="Y60" s="34"/>
    </row>
    <row r="61">
      <c r="A61" s="2" t="s">
        <v>29</v>
      </c>
      <c r="B61" s="1" t="s">
        <v>427</v>
      </c>
      <c r="C61" s="2" t="s">
        <v>467</v>
      </c>
      <c r="D61" s="2" t="s">
        <v>5</v>
      </c>
      <c r="E61" s="2" t="s">
        <v>31</v>
      </c>
      <c r="F61" s="1">
        <v>125.69502859934688</v>
      </c>
      <c r="G61" s="34"/>
      <c r="H61" s="34"/>
      <c r="I61" s="34"/>
      <c r="J61" s="34"/>
      <c r="K61" s="34"/>
      <c r="L61" s="34"/>
      <c r="M61" s="34"/>
      <c r="N61" s="34"/>
      <c r="O61" s="34"/>
      <c r="P61" s="34"/>
      <c r="Q61" s="34"/>
      <c r="R61" s="34"/>
      <c r="Y61" s="34"/>
    </row>
    <row r="62">
      <c r="A62" s="2" t="s">
        <v>30</v>
      </c>
      <c r="B62" s="1" t="s">
        <v>428</v>
      </c>
      <c r="C62" s="2" t="s">
        <v>467</v>
      </c>
      <c r="D62" s="2" t="s">
        <v>5</v>
      </c>
      <c r="E62" s="2" t="s">
        <v>31</v>
      </c>
      <c r="F62" s="1">
        <v>83.29121642708445</v>
      </c>
      <c r="G62" s="34"/>
      <c r="H62" s="34"/>
      <c r="I62" s="34"/>
      <c r="J62" s="34"/>
      <c r="K62" s="34"/>
      <c r="L62" s="34"/>
      <c r="M62" s="34"/>
      <c r="N62" s="34"/>
      <c r="O62" s="34"/>
      <c r="P62" s="34"/>
      <c r="Q62" s="34"/>
      <c r="R62" s="34"/>
      <c r="Y62" s="34"/>
    </row>
    <row r="63">
      <c r="A63" s="2" t="s">
        <v>31</v>
      </c>
      <c r="B63" s="1" t="s">
        <v>429</v>
      </c>
      <c r="C63" s="2" t="s">
        <v>467</v>
      </c>
      <c r="D63" s="2" t="s">
        <v>5</v>
      </c>
      <c r="E63" s="2" t="s">
        <v>31</v>
      </c>
      <c r="F63" s="1">
        <v>112.92771814370829</v>
      </c>
      <c r="G63" s="34"/>
      <c r="H63" s="34"/>
      <c r="I63" s="34"/>
      <c r="J63" s="34"/>
      <c r="K63" s="34"/>
      <c r="L63" s="34"/>
      <c r="M63" s="34"/>
      <c r="N63" s="34"/>
      <c r="O63" s="34"/>
      <c r="P63" s="34"/>
      <c r="Q63" s="34"/>
      <c r="R63" s="34"/>
      <c r="Y63" s="34"/>
    </row>
    <row r="64">
      <c r="A64" s="2" t="s">
        <v>32</v>
      </c>
      <c r="B64" s="1" t="s">
        <v>430</v>
      </c>
      <c r="C64" s="2" t="s">
        <v>467</v>
      </c>
      <c r="D64" s="2" t="s">
        <v>5</v>
      </c>
      <c r="E64" s="2" t="s">
        <v>31</v>
      </c>
      <c r="F64" s="1">
        <v>80.6105275954049</v>
      </c>
      <c r="G64" s="34"/>
      <c r="H64" s="34"/>
      <c r="I64" s="34"/>
      <c r="J64" s="34"/>
      <c r="K64" s="34"/>
      <c r="L64" s="34"/>
      <c r="M64" s="34"/>
      <c r="N64" s="34"/>
      <c r="O64" s="34"/>
      <c r="P64" s="34"/>
      <c r="Q64" s="34"/>
      <c r="R64" s="34"/>
      <c r="Y64" s="34"/>
    </row>
    <row r="65">
      <c r="A65" s="2" t="s">
        <v>33</v>
      </c>
      <c r="B65" s="1" t="s">
        <v>431</v>
      </c>
      <c r="C65" s="2" t="s">
        <v>467</v>
      </c>
      <c r="D65" s="2" t="s">
        <v>5</v>
      </c>
      <c r="E65" s="2" t="s">
        <v>31</v>
      </c>
      <c r="F65" s="1">
        <v>104.85229260280155</v>
      </c>
      <c r="G65" s="34"/>
      <c r="H65" s="34"/>
      <c r="I65" s="34"/>
      <c r="J65" s="34"/>
      <c r="K65" s="34"/>
      <c r="L65" s="34"/>
      <c r="M65" s="34"/>
      <c r="N65" s="34"/>
      <c r="O65" s="34"/>
      <c r="P65" s="34"/>
      <c r="Q65" s="34"/>
      <c r="R65" s="34"/>
      <c r="Y65" s="34"/>
    </row>
    <row r="66">
      <c r="A66" s="2" t="s">
        <v>34</v>
      </c>
      <c r="B66" s="1" t="s">
        <v>432</v>
      </c>
      <c r="C66" s="2" t="s">
        <v>467</v>
      </c>
      <c r="D66" s="2" t="s">
        <v>5</v>
      </c>
      <c r="E66" s="2" t="s">
        <v>31</v>
      </c>
      <c r="F66" s="1">
        <v>122.94845434146791</v>
      </c>
      <c r="G66" s="34"/>
      <c r="H66" s="34"/>
      <c r="I66" s="34"/>
      <c r="J66" s="34"/>
      <c r="K66" s="34"/>
      <c r="L66" s="34"/>
      <c r="M66" s="34"/>
      <c r="N66" s="34"/>
      <c r="O66" s="34"/>
      <c r="P66" s="34"/>
      <c r="Q66" s="34"/>
      <c r="R66" s="34"/>
      <c r="Y66" s="34"/>
    </row>
    <row r="67">
      <c r="A67" s="2" t="s">
        <v>35</v>
      </c>
      <c r="B67" s="1" t="s">
        <v>433</v>
      </c>
      <c r="C67" s="2" t="s">
        <v>467</v>
      </c>
      <c r="D67" s="2" t="s">
        <v>5</v>
      </c>
      <c r="E67" s="2" t="s">
        <v>31</v>
      </c>
      <c r="F67" s="1">
        <v>114.88521220929603</v>
      </c>
      <c r="G67" s="34"/>
      <c r="H67" s="34"/>
      <c r="I67" s="34"/>
      <c r="J67" s="34"/>
      <c r="K67" s="34"/>
      <c r="L67" s="34"/>
      <c r="M67" s="34"/>
      <c r="N67" s="34"/>
      <c r="O67" s="34"/>
      <c r="P67" s="34"/>
      <c r="Q67" s="34"/>
      <c r="R67" s="34"/>
      <c r="Y67" s="34"/>
    </row>
    <row r="68">
      <c r="A68" s="2" t="s">
        <v>3</v>
      </c>
      <c r="B68" s="1" t="s">
        <v>418</v>
      </c>
      <c r="C68" s="2" t="s">
        <v>434</v>
      </c>
      <c r="D68" s="2" t="s">
        <v>5</v>
      </c>
      <c r="E68" s="2" t="s">
        <v>31</v>
      </c>
      <c r="F68" s="1">
        <v>102.78384512617907</v>
      </c>
      <c r="G68" s="34"/>
      <c r="H68" s="34"/>
      <c r="I68" s="34"/>
      <c r="J68" s="34"/>
      <c r="K68" s="34"/>
      <c r="L68" s="34"/>
      <c r="M68" s="34"/>
      <c r="N68" s="34"/>
      <c r="O68" s="34"/>
      <c r="P68" s="34"/>
      <c r="Q68" s="34"/>
      <c r="R68" s="34"/>
      <c r="Y68" s="34"/>
    </row>
    <row r="69">
      <c r="A69" s="2" t="s">
        <v>4</v>
      </c>
      <c r="B69" s="1" t="s">
        <v>401</v>
      </c>
      <c r="C69" s="2" t="s">
        <v>434</v>
      </c>
      <c r="D69" s="2" t="s">
        <v>5</v>
      </c>
      <c r="E69" s="2" t="s">
        <v>31</v>
      </c>
      <c r="F69" s="1">
        <v>91.86346481519818</v>
      </c>
      <c r="G69" s="34"/>
      <c r="H69" s="34"/>
      <c r="I69" s="34"/>
      <c r="J69" s="34"/>
      <c r="K69" s="34"/>
      <c r="L69" s="34"/>
      <c r="M69" s="34"/>
      <c r="N69" s="34"/>
      <c r="O69" s="34"/>
      <c r="P69" s="34"/>
      <c r="Q69" s="34"/>
      <c r="R69" s="34"/>
      <c r="Y69" s="34"/>
    </row>
    <row r="70">
      <c r="A70" s="2" t="s">
        <v>5</v>
      </c>
      <c r="B70" s="1" t="s">
        <v>402</v>
      </c>
      <c r="C70" s="2" t="s">
        <v>434</v>
      </c>
      <c r="D70" s="2" t="s">
        <v>5</v>
      </c>
      <c r="E70" s="2" t="s">
        <v>31</v>
      </c>
      <c r="F70" s="1">
        <v>105.48207839556852</v>
      </c>
      <c r="G70" s="34"/>
      <c r="H70" s="34"/>
      <c r="I70" s="34"/>
      <c r="J70" s="34"/>
      <c r="K70" s="34"/>
      <c r="L70" s="34"/>
      <c r="M70" s="34"/>
      <c r="N70" s="34"/>
      <c r="O70" s="34"/>
      <c r="P70" s="34"/>
      <c r="Q70" s="34"/>
      <c r="R70" s="34"/>
      <c r="Y70" s="34"/>
    </row>
    <row r="71">
      <c r="A71" s="2" t="s">
        <v>6</v>
      </c>
      <c r="B71" s="1" t="s">
        <v>403</v>
      </c>
      <c r="C71" s="2" t="s">
        <v>434</v>
      </c>
      <c r="D71" s="2" t="s">
        <v>5</v>
      </c>
      <c r="E71" s="2" t="s">
        <v>31</v>
      </c>
      <c r="F71" s="1">
        <v>96.75061119920863</v>
      </c>
      <c r="G71" s="34"/>
      <c r="H71" s="34"/>
      <c r="I71" s="34"/>
      <c r="J71" s="34"/>
      <c r="K71" s="34"/>
      <c r="L71" s="34"/>
      <c r="M71" s="34"/>
      <c r="N71" s="34"/>
      <c r="O71" s="34"/>
      <c r="P71" s="34"/>
      <c r="Q71" s="34"/>
      <c r="R71" s="34"/>
      <c r="Y71" s="34"/>
    </row>
    <row r="72">
      <c r="A72" s="2" t="s">
        <v>7</v>
      </c>
      <c r="B72" s="1" t="s">
        <v>404</v>
      </c>
      <c r="C72" s="2" t="s">
        <v>434</v>
      </c>
      <c r="D72" s="2" t="s">
        <v>5</v>
      </c>
      <c r="E72" s="2" t="s">
        <v>31</v>
      </c>
      <c r="F72" s="1">
        <v>74.984837624745</v>
      </c>
      <c r="G72" s="34"/>
      <c r="H72" s="34"/>
      <c r="I72" s="34"/>
      <c r="J72" s="34"/>
      <c r="K72" s="34"/>
      <c r="L72" s="34"/>
      <c r="M72" s="34"/>
      <c r="N72" s="34"/>
      <c r="O72" s="34"/>
      <c r="P72" s="34"/>
      <c r="Q72" s="34"/>
      <c r="R72" s="34"/>
      <c r="Y72" s="34"/>
    </row>
    <row r="73">
      <c r="A73" s="2" t="s">
        <v>8</v>
      </c>
      <c r="B73" s="1" t="s">
        <v>408</v>
      </c>
      <c r="C73" s="2" t="s">
        <v>434</v>
      </c>
      <c r="D73" s="2" t="s">
        <v>5</v>
      </c>
      <c r="E73" s="2" t="s">
        <v>31</v>
      </c>
      <c r="F73" s="1">
        <v>121.58032016565785</v>
      </c>
      <c r="G73" s="34"/>
      <c r="H73" s="34"/>
      <c r="I73" s="34"/>
      <c r="J73" s="34"/>
      <c r="K73" s="34"/>
      <c r="L73" s="34"/>
      <c r="M73" s="34"/>
      <c r="N73" s="34"/>
      <c r="O73" s="34"/>
      <c r="P73" s="34"/>
      <c r="Q73" s="34"/>
      <c r="R73" s="34"/>
      <c r="Y73" s="34"/>
    </row>
    <row r="74">
      <c r="A74" s="2" t="s">
        <v>9</v>
      </c>
      <c r="B74" s="1" t="s">
        <v>409</v>
      </c>
      <c r="C74" s="2" t="s">
        <v>434</v>
      </c>
      <c r="D74" s="2" t="s">
        <v>5</v>
      </c>
      <c r="E74" s="2" t="s">
        <v>31</v>
      </c>
      <c r="F74" s="1">
        <v>113.09593376066455</v>
      </c>
      <c r="G74" s="34"/>
      <c r="H74" s="34"/>
      <c r="I74" s="34"/>
      <c r="J74" s="34"/>
      <c r="K74" s="34"/>
      <c r="L74" s="34"/>
      <c r="M74" s="34"/>
      <c r="N74" s="34"/>
      <c r="O74" s="34"/>
      <c r="P74" s="34"/>
      <c r="Q74" s="34"/>
      <c r="R74" s="34"/>
      <c r="Y74" s="34"/>
    </row>
    <row r="75">
      <c r="A75" s="2" t="s">
        <v>10</v>
      </c>
      <c r="B75" s="1" t="s">
        <v>407</v>
      </c>
      <c r="C75" s="2" t="s">
        <v>434</v>
      </c>
      <c r="D75" s="2" t="s">
        <v>5</v>
      </c>
      <c r="E75" s="2" t="s">
        <v>31</v>
      </c>
      <c r="F75" s="1">
        <v>62.06052076071029</v>
      </c>
      <c r="G75" s="34"/>
      <c r="H75" s="34"/>
      <c r="I75" s="34"/>
      <c r="J75" s="34"/>
      <c r="K75" s="34"/>
      <c r="L75" s="34"/>
      <c r="M75" s="34"/>
      <c r="N75" s="34"/>
      <c r="O75" s="34"/>
      <c r="P75" s="34"/>
      <c r="Q75" s="34"/>
      <c r="R75" s="34"/>
      <c r="Y75" s="34"/>
    </row>
    <row r="76">
      <c r="A76" s="2" t="s">
        <v>11</v>
      </c>
      <c r="B76" s="1" t="s">
        <v>406</v>
      </c>
      <c r="C76" s="2" t="s">
        <v>434</v>
      </c>
      <c r="D76" s="2" t="s">
        <v>5</v>
      </c>
      <c r="E76" s="2" t="s">
        <v>31</v>
      </c>
      <c r="F76" s="1">
        <v>133.58343261260805</v>
      </c>
      <c r="G76" s="34"/>
      <c r="H76" s="34"/>
      <c r="I76" s="34"/>
      <c r="J76" s="34"/>
      <c r="K76" s="34"/>
      <c r="L76" s="34"/>
      <c r="M76" s="34"/>
      <c r="N76" s="34"/>
      <c r="O76" s="34"/>
      <c r="P76" s="34"/>
      <c r="Q76" s="34"/>
      <c r="R76" s="34"/>
      <c r="Y76" s="34"/>
    </row>
    <row r="77">
      <c r="A77" s="2" t="s">
        <v>12</v>
      </c>
      <c r="B77" s="1" t="s">
        <v>405</v>
      </c>
      <c r="C77" s="2" t="s">
        <v>434</v>
      </c>
      <c r="D77" s="2" t="s">
        <v>5</v>
      </c>
      <c r="E77" s="2" t="s">
        <v>31</v>
      </c>
      <c r="F77" s="1">
        <v>141.50299918775434</v>
      </c>
      <c r="G77" s="34"/>
      <c r="H77" s="34"/>
      <c r="I77" s="34"/>
      <c r="J77" s="34"/>
      <c r="K77" s="34"/>
      <c r="L77" s="34"/>
      <c r="M77" s="34"/>
      <c r="N77" s="34"/>
      <c r="O77" s="34"/>
      <c r="P77" s="34"/>
      <c r="Q77" s="34"/>
      <c r="R77" s="34"/>
      <c r="Y77" s="34"/>
    </row>
    <row r="78">
      <c r="A78" s="2" t="s">
        <v>13</v>
      </c>
      <c r="B78" s="1" t="s">
        <v>410</v>
      </c>
      <c r="C78" s="2" t="s">
        <v>434</v>
      </c>
      <c r="D78" s="2" t="s">
        <v>5</v>
      </c>
      <c r="E78" s="2" t="s">
        <v>31</v>
      </c>
      <c r="F78" s="1">
        <v>103.4864835745136</v>
      </c>
      <c r="G78" s="34"/>
      <c r="H78" s="34"/>
      <c r="I78" s="34"/>
      <c r="J78" s="34"/>
      <c r="K78" s="34"/>
      <c r="L78" s="34"/>
      <c r="M78" s="34"/>
      <c r="N78" s="34"/>
      <c r="O78" s="34"/>
      <c r="P78" s="34"/>
      <c r="Q78" s="34"/>
      <c r="R78" s="34"/>
      <c r="Y78" s="34"/>
    </row>
    <row r="79">
      <c r="A79" s="2" t="s">
        <v>14</v>
      </c>
      <c r="B79" s="1" t="s">
        <v>412</v>
      </c>
      <c r="C79" s="2" t="s">
        <v>434</v>
      </c>
      <c r="D79" s="2" t="s">
        <v>5</v>
      </c>
      <c r="E79" s="2" t="s">
        <v>31</v>
      </c>
      <c r="F79" s="1">
        <v>99.78009209867426</v>
      </c>
      <c r="G79" s="34"/>
      <c r="H79" s="34"/>
      <c r="I79" s="34"/>
      <c r="J79" s="34"/>
      <c r="K79" s="34"/>
      <c r="L79" s="34"/>
      <c r="M79" s="34"/>
      <c r="N79" s="34"/>
      <c r="O79" s="34"/>
      <c r="P79" s="34"/>
      <c r="Q79" s="34"/>
      <c r="R79" s="34"/>
      <c r="Y79" s="34"/>
    </row>
    <row r="80">
      <c r="A80" s="2" t="s">
        <v>15</v>
      </c>
      <c r="B80" s="1" t="s">
        <v>411</v>
      </c>
      <c r="C80" s="2" t="s">
        <v>434</v>
      </c>
      <c r="D80" s="2" t="s">
        <v>5</v>
      </c>
      <c r="E80" s="2" t="s">
        <v>31</v>
      </c>
      <c r="F80" s="1">
        <v>68.21606793892047</v>
      </c>
      <c r="G80" s="34"/>
      <c r="H80" s="34"/>
      <c r="I80" s="34"/>
      <c r="J80" s="34"/>
      <c r="K80" s="34"/>
      <c r="L80" s="34"/>
      <c r="M80" s="34"/>
      <c r="N80" s="34"/>
      <c r="O80" s="34"/>
      <c r="P80" s="34"/>
      <c r="Q80" s="34"/>
      <c r="R80" s="34"/>
      <c r="Y80" s="34"/>
    </row>
    <row r="81">
      <c r="A81" s="2" t="s">
        <v>16</v>
      </c>
      <c r="B81" s="1" t="s">
        <v>413</v>
      </c>
      <c r="C81" s="2" t="s">
        <v>434</v>
      </c>
      <c r="D81" s="2" t="s">
        <v>5</v>
      </c>
      <c r="E81" s="2" t="s">
        <v>31</v>
      </c>
      <c r="F81" s="1">
        <v>103.8517409113634</v>
      </c>
      <c r="G81" s="34"/>
      <c r="H81" s="34"/>
      <c r="I81" s="34"/>
      <c r="J81" s="34"/>
      <c r="K81" s="34"/>
      <c r="L81" s="34"/>
      <c r="M81" s="34"/>
      <c r="N81" s="34"/>
      <c r="O81" s="34"/>
      <c r="P81" s="34"/>
      <c r="Q81" s="34"/>
      <c r="R81" s="34"/>
      <c r="Y81" s="34"/>
    </row>
    <row r="82">
      <c r="A82" s="2" t="s">
        <v>17</v>
      </c>
      <c r="B82" s="1" t="s">
        <v>414</v>
      </c>
      <c r="C82" s="2" t="s">
        <v>434</v>
      </c>
      <c r="D82" s="2" t="s">
        <v>5</v>
      </c>
      <c r="E82" s="2" t="s">
        <v>31</v>
      </c>
      <c r="F82" s="1">
        <v>116.8309878340785</v>
      </c>
      <c r="G82" s="34"/>
      <c r="H82" s="34"/>
      <c r="I82" s="34"/>
      <c r="J82" s="34"/>
      <c r="K82" s="34"/>
      <c r="L82" s="34"/>
      <c r="M82" s="34"/>
      <c r="N82" s="34"/>
      <c r="O82" s="34"/>
      <c r="P82" s="34"/>
      <c r="Q82" s="34"/>
      <c r="R82" s="34"/>
      <c r="Y82" s="34"/>
    </row>
    <row r="83">
      <c r="A83" s="2" t="s">
        <v>18</v>
      </c>
      <c r="B83" s="1" t="s">
        <v>415</v>
      </c>
      <c r="C83" s="2" t="s">
        <v>434</v>
      </c>
      <c r="D83" s="2" t="s">
        <v>5</v>
      </c>
      <c r="E83" s="2" t="s">
        <v>31</v>
      </c>
      <c r="F83" s="1">
        <v>75.38028665476408</v>
      </c>
      <c r="G83" s="34"/>
      <c r="H83" s="34"/>
      <c r="I83" s="34"/>
      <c r="J83" s="34"/>
      <c r="K83" s="34"/>
      <c r="L83" s="34"/>
      <c r="M83" s="34"/>
      <c r="N83" s="34"/>
      <c r="O83" s="34"/>
      <c r="P83" s="34"/>
      <c r="Q83" s="34"/>
      <c r="R83" s="34"/>
      <c r="Y83" s="34"/>
    </row>
    <row r="84">
      <c r="A84" s="2" t="s">
        <v>19</v>
      </c>
      <c r="B84" s="1" t="s">
        <v>416</v>
      </c>
      <c r="C84" s="2" t="s">
        <v>434</v>
      </c>
      <c r="D84" s="2" t="s">
        <v>5</v>
      </c>
      <c r="E84" s="2" t="s">
        <v>31</v>
      </c>
      <c r="F84" s="1">
        <v>108.21946417654169</v>
      </c>
      <c r="G84" s="34"/>
      <c r="H84" s="34"/>
      <c r="I84" s="34"/>
      <c r="J84" s="34"/>
      <c r="K84" s="34"/>
      <c r="L84" s="34"/>
      <c r="M84" s="34"/>
      <c r="N84" s="34"/>
      <c r="O84" s="34"/>
      <c r="P84" s="34"/>
      <c r="Q84" s="34"/>
      <c r="R84" s="34"/>
      <c r="Y84" s="34"/>
    </row>
    <row r="85">
      <c r="A85" s="2" t="s">
        <v>20</v>
      </c>
      <c r="B85" s="1" t="s">
        <v>417</v>
      </c>
      <c r="C85" s="2" t="s">
        <v>434</v>
      </c>
      <c r="D85" s="2" t="s">
        <v>5</v>
      </c>
      <c r="E85" s="2" t="s">
        <v>31</v>
      </c>
      <c r="F85" s="1">
        <v>96.79535983330662</v>
      </c>
      <c r="G85" s="34"/>
      <c r="H85" s="34"/>
      <c r="I85" s="34"/>
      <c r="J85" s="34"/>
      <c r="K85" s="34"/>
      <c r="L85" s="34"/>
      <c r="M85" s="34"/>
      <c r="N85" s="34"/>
      <c r="O85" s="34"/>
      <c r="P85" s="34"/>
      <c r="Q85" s="34"/>
      <c r="R85" s="34"/>
      <c r="Y85" s="34"/>
    </row>
    <row r="86">
      <c r="A86" s="2" t="s">
        <v>21</v>
      </c>
      <c r="B86" s="1" t="s">
        <v>419</v>
      </c>
      <c r="C86" s="2" t="s">
        <v>434</v>
      </c>
      <c r="D86" s="2" t="s">
        <v>5</v>
      </c>
      <c r="E86" s="2" t="s">
        <v>31</v>
      </c>
      <c r="F86" s="1">
        <v>114.23077772647093</v>
      </c>
      <c r="G86" s="34"/>
      <c r="H86" s="34"/>
      <c r="I86" s="34"/>
      <c r="J86" s="34"/>
      <c r="K86" s="34"/>
      <c r="L86" s="34"/>
      <c r="M86" s="34"/>
      <c r="N86" s="34"/>
      <c r="O86" s="34"/>
      <c r="P86" s="34"/>
      <c r="Q86" s="34"/>
      <c r="R86" s="34"/>
      <c r="Y86" s="34"/>
    </row>
    <row r="87">
      <c r="A87" s="2" t="s">
        <v>22</v>
      </c>
      <c r="B87" s="1" t="s">
        <v>420</v>
      </c>
      <c r="C87" s="2" t="s">
        <v>434</v>
      </c>
      <c r="D87" s="2" t="s">
        <v>5</v>
      </c>
      <c r="E87" s="2" t="s">
        <v>31</v>
      </c>
      <c r="F87" s="1">
        <v>124.20877694053883</v>
      </c>
      <c r="G87" s="34"/>
      <c r="H87" s="34"/>
      <c r="I87" s="34"/>
      <c r="J87" s="34"/>
      <c r="K87" s="34"/>
      <c r="L87" s="34"/>
      <c r="M87" s="34"/>
      <c r="N87" s="34"/>
      <c r="O87" s="34"/>
      <c r="P87" s="34"/>
      <c r="Q87" s="34"/>
      <c r="R87" s="34"/>
      <c r="Y87" s="34"/>
    </row>
    <row r="88">
      <c r="A88" s="2" t="s">
        <v>23</v>
      </c>
      <c r="B88" s="1" t="s">
        <v>421</v>
      </c>
      <c r="C88" s="2" t="s">
        <v>434</v>
      </c>
      <c r="D88" s="2" t="s">
        <v>5</v>
      </c>
      <c r="E88" s="2" t="s">
        <v>31</v>
      </c>
      <c r="F88" s="1">
        <v>95.03437001581476</v>
      </c>
      <c r="G88" s="34"/>
      <c r="H88" s="34"/>
      <c r="I88" s="34"/>
      <c r="J88" s="34"/>
      <c r="K88" s="34"/>
      <c r="L88" s="34"/>
      <c r="M88" s="34"/>
      <c r="N88" s="34"/>
      <c r="O88" s="34"/>
      <c r="P88" s="34"/>
      <c r="Q88" s="34"/>
      <c r="R88" s="34"/>
      <c r="Y88" s="34"/>
    </row>
    <row r="89">
      <c r="A89" s="2" t="s">
        <v>24</v>
      </c>
      <c r="B89" s="1" t="s">
        <v>422</v>
      </c>
      <c r="C89" s="2" t="s">
        <v>434</v>
      </c>
      <c r="D89" s="2" t="s">
        <v>5</v>
      </c>
      <c r="E89" s="2" t="s">
        <v>31</v>
      </c>
      <c r="F89" s="1">
        <v>87.3659440590876</v>
      </c>
      <c r="G89" s="34"/>
      <c r="H89" s="34"/>
      <c r="I89" s="34"/>
      <c r="J89" s="34"/>
      <c r="K89" s="34"/>
      <c r="L89" s="34"/>
      <c r="M89" s="34"/>
      <c r="N89" s="34"/>
      <c r="O89" s="34"/>
      <c r="P89" s="34"/>
      <c r="Q89" s="34"/>
      <c r="R89" s="34"/>
      <c r="Y89" s="34"/>
    </row>
    <row r="90">
      <c r="A90" s="2" t="s">
        <v>25</v>
      </c>
      <c r="B90" s="1" t="s">
        <v>423</v>
      </c>
      <c r="C90" s="2" t="s">
        <v>434</v>
      </c>
      <c r="D90" s="2" t="s">
        <v>5</v>
      </c>
      <c r="E90" s="2" t="s">
        <v>31</v>
      </c>
      <c r="F90" s="1">
        <v>78.64902158219722</v>
      </c>
      <c r="G90" s="34"/>
      <c r="H90" s="34"/>
      <c r="I90" s="34"/>
      <c r="J90" s="34"/>
      <c r="K90" s="34"/>
      <c r="L90" s="34"/>
      <c r="M90" s="34"/>
      <c r="N90" s="34"/>
      <c r="O90" s="34"/>
      <c r="P90" s="34"/>
      <c r="Q90" s="34"/>
      <c r="R90" s="34"/>
      <c r="Y90" s="34"/>
    </row>
    <row r="91">
      <c r="A91" s="2" t="s">
        <v>26</v>
      </c>
      <c r="B91" s="1" t="s">
        <v>424</v>
      </c>
      <c r="C91" s="2" t="s">
        <v>434</v>
      </c>
      <c r="D91" s="2" t="s">
        <v>5</v>
      </c>
      <c r="E91" s="2" t="s">
        <v>31</v>
      </c>
      <c r="F91" s="1">
        <v>47.350594369112905</v>
      </c>
      <c r="G91" s="34"/>
      <c r="H91" s="34"/>
      <c r="I91" s="34"/>
      <c r="J91" s="34"/>
      <c r="K91" s="34"/>
      <c r="L91" s="34"/>
      <c r="M91" s="34"/>
      <c r="N91" s="34"/>
      <c r="O91" s="34"/>
      <c r="P91" s="34"/>
      <c r="Q91" s="34"/>
      <c r="R91" s="34"/>
      <c r="Y91" s="34"/>
    </row>
    <row r="92">
      <c r="A92" s="2" t="s">
        <v>27</v>
      </c>
      <c r="B92" s="1" t="s">
        <v>426</v>
      </c>
      <c r="C92" s="2" t="s">
        <v>434</v>
      </c>
      <c r="D92" s="2" t="s">
        <v>5</v>
      </c>
      <c r="E92" s="2" t="s">
        <v>31</v>
      </c>
      <c r="F92" s="1">
        <v>99.36826002419075</v>
      </c>
      <c r="G92" s="34"/>
      <c r="H92" s="34"/>
      <c r="I92" s="34"/>
      <c r="J92" s="34"/>
      <c r="K92" s="34"/>
      <c r="L92" s="34"/>
      <c r="M92" s="34"/>
      <c r="N92" s="34"/>
      <c r="O92" s="34"/>
      <c r="P92" s="34"/>
      <c r="Q92" s="34"/>
      <c r="R92" s="34"/>
      <c r="Y92" s="34"/>
    </row>
    <row r="93">
      <c r="A93" s="2" t="s">
        <v>28</v>
      </c>
      <c r="B93" s="1" t="s">
        <v>425</v>
      </c>
      <c r="C93" s="2" t="s">
        <v>434</v>
      </c>
      <c r="D93" s="2" t="s">
        <v>5</v>
      </c>
      <c r="E93" s="2" t="s">
        <v>31</v>
      </c>
      <c r="F93" s="1">
        <v>112.68000372154141</v>
      </c>
      <c r="G93" s="34"/>
      <c r="H93" s="34"/>
      <c r="I93" s="34"/>
      <c r="J93" s="34"/>
      <c r="K93" s="34"/>
      <c r="L93" s="34"/>
      <c r="M93" s="34"/>
      <c r="N93" s="34"/>
      <c r="O93" s="34"/>
      <c r="P93" s="34"/>
      <c r="Q93" s="34"/>
      <c r="R93" s="34"/>
      <c r="Y93" s="34"/>
    </row>
    <row r="94">
      <c r="A94" s="2" t="s">
        <v>29</v>
      </c>
      <c r="B94" s="1" t="s">
        <v>427</v>
      </c>
      <c r="C94" s="2" t="s">
        <v>434</v>
      </c>
      <c r="D94" s="2" t="s">
        <v>5</v>
      </c>
      <c r="E94" s="2" t="s">
        <v>31</v>
      </c>
      <c r="F94" s="1">
        <v>127.14070467843314</v>
      </c>
      <c r="G94" s="34"/>
      <c r="H94" s="34"/>
      <c r="I94" s="34"/>
      <c r="J94" s="34"/>
      <c r="K94" s="34"/>
      <c r="L94" s="34"/>
      <c r="M94" s="34"/>
      <c r="N94" s="34"/>
      <c r="O94" s="34"/>
      <c r="P94" s="34"/>
      <c r="Q94" s="34"/>
      <c r="R94" s="34"/>
      <c r="Y94" s="34"/>
    </row>
    <row r="95">
      <c r="A95" s="2" t="s">
        <v>30</v>
      </c>
      <c r="B95" s="1" t="s">
        <v>428</v>
      </c>
      <c r="C95" s="2" t="s">
        <v>434</v>
      </c>
      <c r="D95" s="2" t="s">
        <v>5</v>
      </c>
      <c r="E95" s="2" t="s">
        <v>31</v>
      </c>
      <c r="F95" s="1">
        <v>85.14252747470206</v>
      </c>
      <c r="G95" s="34"/>
      <c r="H95" s="34"/>
      <c r="I95" s="34"/>
      <c r="J95" s="34"/>
      <c r="K95" s="34"/>
      <c r="L95" s="34"/>
      <c r="M95" s="34"/>
      <c r="N95" s="34"/>
      <c r="O95" s="34"/>
      <c r="P95" s="34"/>
      <c r="Q95" s="34"/>
      <c r="R95" s="34"/>
      <c r="Y95" s="34"/>
    </row>
    <row r="96">
      <c r="A96" s="2" t="s">
        <v>31</v>
      </c>
      <c r="B96" s="1" t="s">
        <v>429</v>
      </c>
      <c r="C96" s="2" t="s">
        <v>434</v>
      </c>
      <c r="D96" s="2" t="s">
        <v>5</v>
      </c>
      <c r="E96" s="2" t="s">
        <v>31</v>
      </c>
      <c r="F96" s="1">
        <v>110.22288748688358</v>
      </c>
      <c r="G96" s="34"/>
      <c r="H96" s="34"/>
      <c r="I96" s="34"/>
      <c r="J96" s="34"/>
      <c r="K96" s="34"/>
      <c r="L96" s="34"/>
      <c r="M96" s="34"/>
      <c r="N96" s="34"/>
      <c r="O96" s="34"/>
      <c r="P96" s="34"/>
      <c r="Q96" s="34"/>
      <c r="R96" s="34"/>
      <c r="Y96" s="34"/>
    </row>
    <row r="97">
      <c r="A97" s="2" t="s">
        <v>32</v>
      </c>
      <c r="B97" s="1" t="s">
        <v>430</v>
      </c>
      <c r="C97" s="2" t="s">
        <v>434</v>
      </c>
      <c r="D97" s="2" t="s">
        <v>5</v>
      </c>
      <c r="E97" s="2" t="s">
        <v>31</v>
      </c>
      <c r="F97" s="1">
        <v>81.90942572716556</v>
      </c>
      <c r="G97" s="34"/>
      <c r="H97" s="34"/>
      <c r="I97" s="34"/>
      <c r="J97" s="34"/>
      <c r="K97" s="34"/>
      <c r="L97" s="34"/>
      <c r="M97" s="34"/>
      <c r="N97" s="34"/>
      <c r="O97" s="34"/>
      <c r="P97" s="34"/>
      <c r="Q97" s="34"/>
      <c r="R97" s="34"/>
      <c r="Y97" s="34"/>
    </row>
    <row r="98">
      <c r="A98" s="2" t="s">
        <v>33</v>
      </c>
      <c r="B98" s="1" t="s">
        <v>431</v>
      </c>
      <c r="C98" s="2" t="s">
        <v>434</v>
      </c>
      <c r="D98" s="2" t="s">
        <v>5</v>
      </c>
      <c r="E98" s="2" t="s">
        <v>31</v>
      </c>
      <c r="F98" s="1">
        <v>109.6179366343845</v>
      </c>
      <c r="G98" s="34"/>
      <c r="H98" s="34"/>
      <c r="I98" s="34"/>
      <c r="J98" s="34"/>
      <c r="K98" s="34"/>
      <c r="L98" s="34"/>
      <c r="M98" s="34"/>
      <c r="N98" s="34"/>
      <c r="O98" s="34"/>
      <c r="P98" s="34"/>
      <c r="Q98" s="34"/>
      <c r="R98" s="34"/>
      <c r="Y98" s="34"/>
    </row>
    <row r="99">
      <c r="A99" s="2" t="s">
        <v>34</v>
      </c>
      <c r="B99" s="1" t="s">
        <v>432</v>
      </c>
      <c r="C99" s="2" t="s">
        <v>434</v>
      </c>
      <c r="D99" s="2" t="s">
        <v>5</v>
      </c>
      <c r="E99" s="2" t="s">
        <v>31</v>
      </c>
      <c r="F99" s="1">
        <v>122.3892905939255</v>
      </c>
      <c r="G99" s="34"/>
      <c r="H99" s="34"/>
      <c r="I99" s="34"/>
      <c r="J99" s="34"/>
      <c r="K99" s="34"/>
      <c r="L99" s="34"/>
      <c r="M99" s="34"/>
      <c r="N99" s="34"/>
      <c r="O99" s="34"/>
      <c r="P99" s="34"/>
      <c r="Q99" s="34"/>
      <c r="R99" s="34"/>
      <c r="Y99" s="34"/>
    </row>
    <row r="100">
      <c r="A100" s="2" t="s">
        <v>35</v>
      </c>
      <c r="B100" s="1" t="s">
        <v>433</v>
      </c>
      <c r="C100" s="2" t="s">
        <v>434</v>
      </c>
      <c r="D100" s="2" t="s">
        <v>5</v>
      </c>
      <c r="E100" s="2" t="s">
        <v>31</v>
      </c>
      <c r="F100" s="1">
        <v>125.42603953646899</v>
      </c>
      <c r="G100" s="34"/>
      <c r="H100" s="34"/>
      <c r="I100" s="34"/>
      <c r="J100" s="34"/>
      <c r="K100" s="34"/>
      <c r="L100" s="34"/>
      <c r="M100" s="34"/>
      <c r="N100" s="34"/>
      <c r="O100" s="34"/>
      <c r="P100" s="34"/>
      <c r="Q100" s="34"/>
      <c r="R100" s="34"/>
      <c r="Y100" s="34"/>
    </row>
    <row r="101">
      <c r="A101" s="2" t="s">
        <v>3</v>
      </c>
      <c r="B101" s="1" t="s">
        <v>418</v>
      </c>
      <c r="C101" s="2" t="s">
        <v>435</v>
      </c>
      <c r="D101" s="2" t="s">
        <v>5</v>
      </c>
      <c r="E101" s="2" t="s">
        <v>31</v>
      </c>
      <c r="F101" s="1">
        <v>104.89165982128937</v>
      </c>
      <c r="G101" s="34"/>
      <c r="H101" s="34"/>
      <c r="I101" s="34"/>
      <c r="J101" s="34"/>
      <c r="K101" s="34"/>
      <c r="L101" s="34"/>
      <c r="M101" s="34"/>
      <c r="N101" s="34"/>
      <c r="O101" s="34"/>
      <c r="P101" s="34"/>
      <c r="Q101" s="34"/>
      <c r="R101" s="34"/>
      <c r="Y101" s="34"/>
    </row>
    <row r="102">
      <c r="A102" s="2" t="s">
        <v>4</v>
      </c>
      <c r="B102" s="1" t="s">
        <v>401</v>
      </c>
      <c r="C102" s="2" t="s">
        <v>435</v>
      </c>
      <c r="D102" s="2" t="s">
        <v>5</v>
      </c>
      <c r="E102" s="2" t="s">
        <v>31</v>
      </c>
      <c r="F102" s="1">
        <v>86.89944714474632</v>
      </c>
      <c r="G102" s="34"/>
      <c r="H102" s="34"/>
      <c r="I102" s="34"/>
      <c r="J102" s="34"/>
      <c r="K102" s="34"/>
      <c r="L102" s="34"/>
      <c r="M102" s="34"/>
      <c r="N102" s="34"/>
      <c r="O102" s="34"/>
      <c r="P102" s="34"/>
      <c r="Q102" s="34"/>
      <c r="R102" s="34"/>
      <c r="Y102" s="34"/>
    </row>
    <row r="103">
      <c r="A103" s="2" t="s">
        <v>5</v>
      </c>
      <c r="B103" s="1" t="s">
        <v>402</v>
      </c>
      <c r="C103" s="2" t="s">
        <v>435</v>
      </c>
      <c r="D103" s="2" t="s">
        <v>5</v>
      </c>
      <c r="E103" s="2" t="s">
        <v>31</v>
      </c>
      <c r="F103" s="1">
        <v>103.82449379509981</v>
      </c>
      <c r="G103" s="34"/>
      <c r="H103" s="34"/>
      <c r="I103" s="34"/>
      <c r="J103" s="34"/>
      <c r="K103" s="34"/>
      <c r="L103" s="34"/>
      <c r="M103" s="34"/>
      <c r="N103" s="34"/>
      <c r="O103" s="34"/>
      <c r="P103" s="34"/>
      <c r="Q103" s="34"/>
      <c r="R103" s="34"/>
      <c r="Y103" s="34"/>
    </row>
    <row r="104">
      <c r="A104" s="2" t="s">
        <v>6</v>
      </c>
      <c r="B104" s="1" t="s">
        <v>403</v>
      </c>
      <c r="C104" s="2" t="s">
        <v>435</v>
      </c>
      <c r="D104" s="2" t="s">
        <v>5</v>
      </c>
      <c r="E104" s="2" t="s">
        <v>31</v>
      </c>
      <c r="F104" s="1">
        <v>94.8822123020849</v>
      </c>
      <c r="G104" s="34"/>
      <c r="H104" s="34"/>
      <c r="I104" s="34"/>
      <c r="J104" s="34"/>
      <c r="K104" s="34"/>
      <c r="L104" s="34"/>
      <c r="M104" s="34"/>
      <c r="N104" s="34"/>
      <c r="O104" s="34"/>
      <c r="P104" s="34"/>
      <c r="Q104" s="34"/>
      <c r="R104" s="34"/>
      <c r="Y104" s="34"/>
    </row>
    <row r="105">
      <c r="A105" s="2" t="s">
        <v>7</v>
      </c>
      <c r="B105" s="1" t="s">
        <v>404</v>
      </c>
      <c r="C105" s="2" t="s">
        <v>435</v>
      </c>
      <c r="D105" s="2" t="s">
        <v>5</v>
      </c>
      <c r="E105" s="2" t="s">
        <v>31</v>
      </c>
      <c r="F105" s="1">
        <v>83.69929274097633</v>
      </c>
      <c r="G105" s="34"/>
      <c r="H105" s="34"/>
      <c r="I105" s="34"/>
      <c r="J105" s="34"/>
      <c r="K105" s="34"/>
      <c r="L105" s="34"/>
      <c r="M105" s="34"/>
      <c r="N105" s="34"/>
      <c r="O105" s="34"/>
      <c r="P105" s="34"/>
      <c r="Q105" s="34"/>
      <c r="R105" s="34"/>
      <c r="Y105" s="34"/>
    </row>
    <row r="106">
      <c r="A106" s="2" t="s">
        <v>8</v>
      </c>
      <c r="B106" s="1" t="s">
        <v>408</v>
      </c>
      <c r="C106" s="2" t="s">
        <v>435</v>
      </c>
      <c r="D106" s="2" t="s">
        <v>5</v>
      </c>
      <c r="E106" s="2" t="s">
        <v>31</v>
      </c>
      <c r="F106" s="1">
        <v>123.89424488228825</v>
      </c>
      <c r="G106" s="34"/>
      <c r="H106" s="34"/>
      <c r="I106" s="34"/>
      <c r="J106" s="34"/>
      <c r="K106" s="34"/>
      <c r="L106" s="34"/>
      <c r="M106" s="34"/>
      <c r="N106" s="34"/>
      <c r="O106" s="34"/>
      <c r="P106" s="34"/>
      <c r="Q106" s="34"/>
      <c r="R106" s="34"/>
      <c r="Y106" s="34"/>
    </row>
    <row r="107">
      <c r="A107" s="2" t="s">
        <v>9</v>
      </c>
      <c r="B107" s="1" t="s">
        <v>409</v>
      </c>
      <c r="C107" s="2" t="s">
        <v>435</v>
      </c>
      <c r="D107" s="2" t="s">
        <v>5</v>
      </c>
      <c r="E107" s="2" t="s">
        <v>31</v>
      </c>
      <c r="F107" s="1">
        <v>108.94193253052237</v>
      </c>
      <c r="G107" s="34"/>
      <c r="H107" s="34"/>
      <c r="I107" s="34"/>
      <c r="J107" s="34"/>
      <c r="K107" s="34"/>
      <c r="L107" s="34"/>
      <c r="M107" s="34"/>
      <c r="N107" s="34"/>
      <c r="O107" s="34"/>
      <c r="P107" s="34"/>
      <c r="Q107" s="34"/>
      <c r="R107" s="34"/>
      <c r="Y107" s="34"/>
    </row>
    <row r="108">
      <c r="A108" s="2" t="s">
        <v>10</v>
      </c>
      <c r="B108" s="1" t="s">
        <v>407</v>
      </c>
      <c r="C108" s="2" t="s">
        <v>435</v>
      </c>
      <c r="D108" s="2" t="s">
        <v>5</v>
      </c>
      <c r="E108" s="2" t="s">
        <v>31</v>
      </c>
      <c r="F108" s="1">
        <v>63.33736453961253</v>
      </c>
      <c r="G108" s="34"/>
      <c r="H108" s="34"/>
      <c r="I108" s="34"/>
      <c r="J108" s="34"/>
      <c r="K108" s="34"/>
      <c r="L108" s="34"/>
      <c r="M108" s="34"/>
      <c r="N108" s="34"/>
      <c r="O108" s="34"/>
      <c r="P108" s="34"/>
      <c r="Q108" s="34"/>
      <c r="R108" s="34"/>
      <c r="Y108" s="34"/>
    </row>
    <row r="109">
      <c r="A109" s="2" t="s">
        <v>11</v>
      </c>
      <c r="B109" s="1" t="s">
        <v>406</v>
      </c>
      <c r="C109" s="2" t="s">
        <v>435</v>
      </c>
      <c r="D109" s="2" t="s">
        <v>5</v>
      </c>
      <c r="E109" s="2" t="s">
        <v>31</v>
      </c>
      <c r="F109" s="1">
        <v>130.3731282679177</v>
      </c>
      <c r="G109" s="34"/>
      <c r="H109" s="34"/>
      <c r="I109" s="34"/>
      <c r="J109" s="34"/>
      <c r="K109" s="34"/>
      <c r="L109" s="34"/>
      <c r="M109" s="34"/>
      <c r="N109" s="34"/>
      <c r="O109" s="34"/>
      <c r="P109" s="34"/>
      <c r="Q109" s="34"/>
      <c r="R109" s="34"/>
      <c r="Y109" s="34"/>
    </row>
    <row r="110">
      <c r="A110" s="2" t="s">
        <v>12</v>
      </c>
      <c r="B110" s="1" t="s">
        <v>405</v>
      </c>
      <c r="C110" s="2" t="s">
        <v>435</v>
      </c>
      <c r="D110" s="2" t="s">
        <v>5</v>
      </c>
      <c r="E110" s="2" t="s">
        <v>31</v>
      </c>
      <c r="F110" s="1">
        <v>143.9983891705618</v>
      </c>
      <c r="G110" s="34"/>
      <c r="H110" s="34"/>
      <c r="I110" s="34"/>
      <c r="J110" s="34"/>
      <c r="K110" s="34"/>
      <c r="L110" s="34"/>
      <c r="M110" s="34"/>
      <c r="N110" s="34"/>
      <c r="O110" s="34"/>
      <c r="P110" s="34"/>
      <c r="Q110" s="34"/>
      <c r="R110" s="34"/>
      <c r="Y110" s="34"/>
    </row>
    <row r="111">
      <c r="A111" s="2" t="s">
        <v>13</v>
      </c>
      <c r="B111" s="1" t="s">
        <v>410</v>
      </c>
      <c r="C111" s="2" t="s">
        <v>435</v>
      </c>
      <c r="D111" s="2" t="s">
        <v>5</v>
      </c>
      <c r="E111" s="2" t="s">
        <v>31</v>
      </c>
      <c r="F111" s="1">
        <v>110.29590590536638</v>
      </c>
      <c r="G111" s="34"/>
      <c r="H111" s="34"/>
      <c r="I111" s="34"/>
      <c r="J111" s="34"/>
      <c r="K111" s="34"/>
      <c r="L111" s="34"/>
      <c r="M111" s="34"/>
      <c r="N111" s="34"/>
      <c r="O111" s="34"/>
      <c r="P111" s="34"/>
      <c r="Q111" s="34"/>
      <c r="R111" s="34"/>
      <c r="Y111" s="34"/>
    </row>
    <row r="112">
      <c r="A112" s="2" t="s">
        <v>14</v>
      </c>
      <c r="B112" s="1" t="s">
        <v>412</v>
      </c>
      <c r="C112" s="2" t="s">
        <v>435</v>
      </c>
      <c r="D112" s="2" t="s">
        <v>5</v>
      </c>
      <c r="E112" s="2" t="s">
        <v>31</v>
      </c>
      <c r="F112" s="1">
        <v>103.9447903274322</v>
      </c>
      <c r="G112" s="34"/>
      <c r="H112" s="34"/>
      <c r="I112" s="34"/>
      <c r="J112" s="34"/>
      <c r="K112" s="34"/>
      <c r="L112" s="34"/>
      <c r="M112" s="34"/>
      <c r="N112" s="34"/>
      <c r="O112" s="34"/>
      <c r="P112" s="34"/>
      <c r="Q112" s="34"/>
      <c r="R112" s="34"/>
      <c r="Y112" s="34"/>
    </row>
    <row r="113">
      <c r="A113" s="2" t="s">
        <v>15</v>
      </c>
      <c r="B113" s="1" t="s">
        <v>411</v>
      </c>
      <c r="C113" s="2" t="s">
        <v>435</v>
      </c>
      <c r="D113" s="2" t="s">
        <v>5</v>
      </c>
      <c r="E113" s="2" t="s">
        <v>31</v>
      </c>
      <c r="F113" s="1">
        <v>71.83238276398244</v>
      </c>
      <c r="G113" s="34"/>
      <c r="H113" s="34"/>
      <c r="I113" s="34"/>
      <c r="J113" s="34"/>
      <c r="K113" s="34"/>
      <c r="L113" s="34"/>
      <c r="M113" s="34"/>
      <c r="N113" s="34"/>
      <c r="O113" s="34"/>
      <c r="P113" s="34"/>
      <c r="Q113" s="34"/>
      <c r="R113" s="34"/>
      <c r="Y113" s="34"/>
    </row>
    <row r="114">
      <c r="A114" s="2" t="s">
        <v>16</v>
      </c>
      <c r="B114" s="1" t="s">
        <v>413</v>
      </c>
      <c r="C114" s="2" t="s">
        <v>435</v>
      </c>
      <c r="D114" s="2" t="s">
        <v>5</v>
      </c>
      <c r="E114" s="2" t="s">
        <v>31</v>
      </c>
      <c r="F114" s="1">
        <v>101.95133064942107</v>
      </c>
      <c r="G114" s="34"/>
      <c r="H114" s="34"/>
      <c r="I114" s="34"/>
      <c r="J114" s="34"/>
      <c r="K114" s="34"/>
      <c r="L114" s="34"/>
      <c r="M114" s="34"/>
      <c r="N114" s="34"/>
      <c r="O114" s="34"/>
      <c r="P114" s="34"/>
      <c r="Q114" s="34"/>
      <c r="R114" s="34"/>
      <c r="Y114" s="34"/>
    </row>
    <row r="115">
      <c r="A115" s="2" t="s">
        <v>17</v>
      </c>
      <c r="B115" s="1" t="s">
        <v>414</v>
      </c>
      <c r="C115" s="2" t="s">
        <v>435</v>
      </c>
      <c r="D115" s="2" t="s">
        <v>5</v>
      </c>
      <c r="E115" s="2" t="s">
        <v>31</v>
      </c>
      <c r="F115" s="1">
        <v>116.15127831299294</v>
      </c>
      <c r="G115" s="34"/>
      <c r="H115" s="34"/>
      <c r="I115" s="34"/>
      <c r="J115" s="34"/>
      <c r="K115" s="34"/>
      <c r="L115" s="34"/>
      <c r="M115" s="34"/>
      <c r="N115" s="34"/>
      <c r="O115" s="34"/>
      <c r="P115" s="34"/>
      <c r="Q115" s="34"/>
      <c r="R115" s="34"/>
      <c r="Y115" s="34"/>
    </row>
    <row r="116">
      <c r="A116" s="2" t="s">
        <v>18</v>
      </c>
      <c r="B116" s="1" t="s">
        <v>415</v>
      </c>
      <c r="C116" s="2" t="s">
        <v>435</v>
      </c>
      <c r="D116" s="2" t="s">
        <v>5</v>
      </c>
      <c r="E116" s="2" t="s">
        <v>31</v>
      </c>
      <c r="F116" s="1">
        <v>78.56360138030671</v>
      </c>
      <c r="G116" s="34"/>
      <c r="H116" s="34"/>
      <c r="I116" s="34"/>
      <c r="J116" s="34"/>
      <c r="K116" s="34"/>
      <c r="L116" s="34"/>
      <c r="M116" s="34"/>
      <c r="N116" s="34"/>
      <c r="O116" s="34"/>
      <c r="P116" s="34"/>
      <c r="Q116" s="34"/>
      <c r="R116" s="34"/>
      <c r="Y116" s="34"/>
    </row>
    <row r="117">
      <c r="A117" s="2" t="s">
        <v>19</v>
      </c>
      <c r="B117" s="1" t="s">
        <v>416</v>
      </c>
      <c r="C117" s="2" t="s">
        <v>435</v>
      </c>
      <c r="D117" s="2" t="s">
        <v>5</v>
      </c>
      <c r="E117" s="2" t="s">
        <v>31</v>
      </c>
      <c r="F117" s="1">
        <v>112.15523926410336</v>
      </c>
      <c r="G117" s="34"/>
      <c r="H117" s="34"/>
      <c r="I117" s="34"/>
      <c r="J117" s="34"/>
      <c r="K117" s="34"/>
      <c r="L117" s="34"/>
      <c r="M117" s="34"/>
      <c r="N117" s="34"/>
      <c r="O117" s="34"/>
      <c r="P117" s="34"/>
      <c r="Q117" s="34"/>
      <c r="R117" s="34"/>
      <c r="Y117" s="34"/>
    </row>
    <row r="118">
      <c r="A118" s="2" t="s">
        <v>20</v>
      </c>
      <c r="B118" s="1" t="s">
        <v>417</v>
      </c>
      <c r="C118" s="2" t="s">
        <v>435</v>
      </c>
      <c r="D118" s="2" t="s">
        <v>5</v>
      </c>
      <c r="E118" s="2" t="s">
        <v>31</v>
      </c>
      <c r="F118" s="1">
        <v>96.30323247934965</v>
      </c>
      <c r="G118" s="34"/>
      <c r="H118" s="34"/>
      <c r="I118" s="34"/>
      <c r="J118" s="34"/>
      <c r="K118" s="34"/>
      <c r="L118" s="34"/>
      <c r="M118" s="34"/>
      <c r="N118" s="34"/>
      <c r="O118" s="34"/>
      <c r="P118" s="34"/>
      <c r="Q118" s="34"/>
      <c r="R118" s="34"/>
      <c r="Y118" s="34"/>
    </row>
    <row r="119">
      <c r="A119" s="2" t="s">
        <v>21</v>
      </c>
      <c r="B119" s="1" t="s">
        <v>419</v>
      </c>
      <c r="C119" s="2" t="s">
        <v>435</v>
      </c>
      <c r="D119" s="2" t="s">
        <v>5</v>
      </c>
      <c r="E119" s="2" t="s">
        <v>31</v>
      </c>
      <c r="F119" s="1">
        <v>108.10270381733767</v>
      </c>
      <c r="G119" s="34"/>
      <c r="H119" s="34"/>
      <c r="I119" s="34"/>
      <c r="J119" s="34"/>
      <c r="K119" s="34"/>
      <c r="L119" s="34"/>
      <c r="M119" s="34"/>
      <c r="N119" s="34"/>
      <c r="O119" s="34"/>
      <c r="P119" s="34"/>
      <c r="Q119" s="34"/>
      <c r="R119" s="34"/>
      <c r="Y119" s="34"/>
    </row>
    <row r="120">
      <c r="A120" s="2" t="s">
        <v>22</v>
      </c>
      <c r="B120" s="1" t="s">
        <v>420</v>
      </c>
      <c r="C120" s="2" t="s">
        <v>435</v>
      </c>
      <c r="D120" s="2" t="s">
        <v>5</v>
      </c>
      <c r="E120" s="2" t="s">
        <v>31</v>
      </c>
      <c r="F120" s="1">
        <v>120.85887587146858</v>
      </c>
      <c r="G120" s="34"/>
      <c r="H120" s="34"/>
      <c r="I120" s="34"/>
      <c r="J120" s="34"/>
      <c r="K120" s="34"/>
      <c r="L120" s="34"/>
      <c r="M120" s="34"/>
      <c r="N120" s="34"/>
      <c r="O120" s="34"/>
      <c r="P120" s="34"/>
      <c r="Q120" s="34"/>
      <c r="R120" s="34"/>
      <c r="Y120" s="34"/>
    </row>
    <row r="121">
      <c r="A121" s="2" t="s">
        <v>23</v>
      </c>
      <c r="B121" s="1" t="s">
        <v>421</v>
      </c>
      <c r="C121" s="2" t="s">
        <v>435</v>
      </c>
      <c r="D121" s="2" t="s">
        <v>5</v>
      </c>
      <c r="E121" s="2" t="s">
        <v>31</v>
      </c>
      <c r="F121" s="1">
        <v>95.98320850598294</v>
      </c>
      <c r="G121" s="34"/>
      <c r="H121" s="34"/>
      <c r="I121" s="34"/>
      <c r="J121" s="34"/>
      <c r="K121" s="34"/>
      <c r="L121" s="34"/>
      <c r="M121" s="34"/>
      <c r="N121" s="34"/>
      <c r="O121" s="34"/>
      <c r="P121" s="34"/>
      <c r="Q121" s="34"/>
      <c r="R121" s="34"/>
      <c r="Y121" s="34"/>
    </row>
    <row r="122">
      <c r="A122" s="2" t="s">
        <v>24</v>
      </c>
      <c r="B122" s="1" t="s">
        <v>422</v>
      </c>
      <c r="C122" s="2" t="s">
        <v>435</v>
      </c>
      <c r="D122" s="2" t="s">
        <v>5</v>
      </c>
      <c r="E122" s="2" t="s">
        <v>31</v>
      </c>
      <c r="F122" s="1">
        <v>90.72228741102595</v>
      </c>
      <c r="G122" s="34"/>
      <c r="H122" s="34"/>
      <c r="I122" s="34"/>
      <c r="J122" s="34"/>
      <c r="K122" s="34"/>
      <c r="L122" s="34"/>
      <c r="M122" s="34"/>
      <c r="N122" s="34"/>
      <c r="O122" s="34"/>
      <c r="P122" s="34"/>
      <c r="Q122" s="34"/>
      <c r="R122" s="34"/>
      <c r="Y122" s="34"/>
    </row>
    <row r="123">
      <c r="A123" s="2" t="s">
        <v>25</v>
      </c>
      <c r="B123" s="1" t="s">
        <v>423</v>
      </c>
      <c r="C123" s="2" t="s">
        <v>435</v>
      </c>
      <c r="D123" s="2" t="s">
        <v>5</v>
      </c>
      <c r="E123" s="2" t="s">
        <v>31</v>
      </c>
      <c r="F123" s="1">
        <v>83.67413788070922</v>
      </c>
      <c r="G123" s="34"/>
      <c r="H123" s="34"/>
      <c r="I123" s="34"/>
      <c r="J123" s="34"/>
      <c r="K123" s="34"/>
      <c r="L123" s="34"/>
      <c r="M123" s="34"/>
      <c r="N123" s="34"/>
      <c r="O123" s="34"/>
      <c r="P123" s="34"/>
      <c r="Q123" s="34"/>
      <c r="R123" s="34"/>
      <c r="Y123" s="34"/>
    </row>
    <row r="124">
      <c r="A124" s="2" t="s">
        <v>26</v>
      </c>
      <c r="B124" s="1" t="s">
        <v>424</v>
      </c>
      <c r="C124" s="2" t="s">
        <v>435</v>
      </c>
      <c r="D124" s="2" t="s">
        <v>5</v>
      </c>
      <c r="E124" s="2" t="s">
        <v>31</v>
      </c>
      <c r="F124" s="1">
        <v>47.15168180935664</v>
      </c>
      <c r="G124" s="34"/>
      <c r="H124" s="34"/>
      <c r="I124" s="34"/>
      <c r="J124" s="34"/>
      <c r="K124" s="34"/>
      <c r="L124" s="34"/>
      <c r="M124" s="34"/>
      <c r="N124" s="34"/>
      <c r="O124" s="34"/>
      <c r="P124" s="34"/>
      <c r="Q124" s="34"/>
      <c r="R124" s="34"/>
      <c r="Y124" s="34"/>
    </row>
    <row r="125">
      <c r="A125" s="2" t="s">
        <v>27</v>
      </c>
      <c r="B125" s="1" t="s">
        <v>426</v>
      </c>
      <c r="C125" s="2" t="s">
        <v>435</v>
      </c>
      <c r="D125" s="2" t="s">
        <v>5</v>
      </c>
      <c r="E125" s="2" t="s">
        <v>31</v>
      </c>
      <c r="F125" s="1">
        <v>104.87672652589036</v>
      </c>
      <c r="G125" s="34"/>
      <c r="H125" s="34"/>
      <c r="I125" s="34"/>
      <c r="J125" s="34"/>
      <c r="K125" s="34"/>
      <c r="L125" s="34"/>
      <c r="M125" s="34"/>
      <c r="N125" s="34"/>
      <c r="O125" s="34"/>
      <c r="P125" s="34"/>
      <c r="Q125" s="34"/>
      <c r="R125" s="34"/>
      <c r="Y125" s="34"/>
    </row>
    <row r="126">
      <c r="A126" s="2" t="s">
        <v>28</v>
      </c>
      <c r="B126" s="1" t="s">
        <v>425</v>
      </c>
      <c r="C126" s="2" t="s">
        <v>435</v>
      </c>
      <c r="D126" s="2" t="s">
        <v>5</v>
      </c>
      <c r="E126" s="2" t="s">
        <v>31</v>
      </c>
      <c r="F126" s="1">
        <v>114.7236969730331</v>
      </c>
      <c r="G126" s="34"/>
      <c r="H126" s="34"/>
      <c r="I126" s="34"/>
      <c r="J126" s="34"/>
      <c r="K126" s="34"/>
      <c r="L126" s="34"/>
      <c r="M126" s="34"/>
      <c r="N126" s="34"/>
      <c r="O126" s="34"/>
      <c r="P126" s="34"/>
      <c r="Q126" s="34"/>
      <c r="R126" s="34"/>
      <c r="Y126" s="34"/>
    </row>
    <row r="127">
      <c r="A127" s="2" t="s">
        <v>29</v>
      </c>
      <c r="B127" s="1" t="s">
        <v>427</v>
      </c>
      <c r="C127" s="2" t="s">
        <v>435</v>
      </c>
      <c r="D127" s="2" t="s">
        <v>5</v>
      </c>
      <c r="E127" s="2" t="s">
        <v>31</v>
      </c>
      <c r="F127" s="1">
        <v>136.08865203618356</v>
      </c>
      <c r="G127" s="34"/>
      <c r="H127" s="34"/>
      <c r="I127" s="34"/>
      <c r="J127" s="34"/>
      <c r="K127" s="34"/>
      <c r="L127" s="34"/>
      <c r="M127" s="34"/>
      <c r="N127" s="34"/>
      <c r="O127" s="34"/>
      <c r="P127" s="34"/>
      <c r="Q127" s="34"/>
      <c r="R127" s="34"/>
      <c r="Y127" s="34"/>
    </row>
    <row r="128">
      <c r="A128" s="2" t="s">
        <v>30</v>
      </c>
      <c r="B128" s="1" t="s">
        <v>428</v>
      </c>
      <c r="C128" s="2" t="s">
        <v>435</v>
      </c>
      <c r="D128" s="2" t="s">
        <v>5</v>
      </c>
      <c r="E128" s="2" t="s">
        <v>31</v>
      </c>
      <c r="F128" s="1">
        <v>89.62498203745123</v>
      </c>
      <c r="G128" s="34"/>
      <c r="H128" s="34"/>
      <c r="I128" s="34"/>
      <c r="J128" s="34"/>
      <c r="K128" s="34"/>
      <c r="L128" s="34"/>
      <c r="M128" s="34"/>
      <c r="N128" s="34"/>
      <c r="O128" s="34"/>
      <c r="P128" s="34"/>
      <c r="Q128" s="34"/>
      <c r="R128" s="34"/>
      <c r="Y128" s="34"/>
    </row>
    <row r="129">
      <c r="A129" s="2" t="s">
        <v>31</v>
      </c>
      <c r="B129" s="1" t="s">
        <v>429</v>
      </c>
      <c r="C129" s="2" t="s">
        <v>435</v>
      </c>
      <c r="D129" s="2" t="s">
        <v>5</v>
      </c>
      <c r="E129" s="2" t="s">
        <v>31</v>
      </c>
      <c r="F129" s="1">
        <v>116.25475314167456</v>
      </c>
      <c r="G129" s="34"/>
      <c r="H129" s="34"/>
      <c r="I129" s="34"/>
      <c r="J129" s="34"/>
      <c r="K129" s="34"/>
      <c r="L129" s="34"/>
      <c r="M129" s="34"/>
      <c r="N129" s="34"/>
      <c r="O129" s="34"/>
      <c r="P129" s="34"/>
      <c r="Q129" s="34"/>
      <c r="R129" s="34"/>
      <c r="Y129" s="34"/>
    </row>
    <row r="130">
      <c r="A130" s="2" t="s">
        <v>32</v>
      </c>
      <c r="B130" s="1" t="s">
        <v>430</v>
      </c>
      <c r="C130" s="2" t="s">
        <v>435</v>
      </c>
      <c r="D130" s="2" t="s">
        <v>5</v>
      </c>
      <c r="E130" s="2" t="s">
        <v>31</v>
      </c>
      <c r="F130" s="1">
        <v>78.92064800818407</v>
      </c>
      <c r="G130" s="34"/>
      <c r="H130" s="34"/>
      <c r="I130" s="34"/>
      <c r="J130" s="34"/>
      <c r="K130" s="34"/>
      <c r="L130" s="34"/>
      <c r="M130" s="34"/>
      <c r="N130" s="34"/>
      <c r="O130" s="34"/>
      <c r="P130" s="34"/>
      <c r="Q130" s="34"/>
      <c r="R130" s="34"/>
      <c r="Y130" s="34"/>
    </row>
    <row r="131">
      <c r="A131" s="2" t="s">
        <v>33</v>
      </c>
      <c r="B131" s="1" t="s">
        <v>431</v>
      </c>
      <c r="C131" s="2" t="s">
        <v>435</v>
      </c>
      <c r="D131" s="2" t="s">
        <v>5</v>
      </c>
      <c r="E131" s="2" t="s">
        <v>31</v>
      </c>
      <c r="F131" s="1">
        <v>117.18456882248476</v>
      </c>
      <c r="G131" s="34"/>
      <c r="H131" s="34"/>
      <c r="I131" s="34"/>
      <c r="J131" s="34"/>
      <c r="K131" s="34"/>
      <c r="L131" s="34"/>
      <c r="M131" s="34"/>
      <c r="N131" s="34"/>
      <c r="O131" s="34"/>
      <c r="P131" s="34"/>
      <c r="Q131" s="34"/>
      <c r="R131" s="34"/>
      <c r="Y131" s="34"/>
    </row>
    <row r="132">
      <c r="A132" s="2" t="s">
        <v>34</v>
      </c>
      <c r="B132" s="1" t="s">
        <v>432</v>
      </c>
      <c r="C132" s="2" t="s">
        <v>435</v>
      </c>
      <c r="D132" s="2" t="s">
        <v>5</v>
      </c>
      <c r="E132" s="2" t="s">
        <v>31</v>
      </c>
      <c r="F132" s="1">
        <v>128.9633212151959</v>
      </c>
      <c r="G132" s="34"/>
      <c r="H132" s="34"/>
      <c r="I132" s="34"/>
      <c r="J132" s="34"/>
      <c r="K132" s="34"/>
      <c r="L132" s="34"/>
      <c r="M132" s="34"/>
      <c r="N132" s="34"/>
      <c r="O132" s="34"/>
      <c r="P132" s="34"/>
      <c r="Q132" s="34"/>
      <c r="R132" s="34"/>
      <c r="Y132" s="34"/>
    </row>
    <row r="133">
      <c r="A133" s="2" t="s">
        <v>35</v>
      </c>
      <c r="B133" s="1" t="s">
        <v>433</v>
      </c>
      <c r="C133" s="2" t="s">
        <v>435</v>
      </c>
      <c r="D133" s="2" t="s">
        <v>5</v>
      </c>
      <c r="E133" s="2" t="s">
        <v>31</v>
      </c>
      <c r="F133" s="1">
        <v>115.80292525467011</v>
      </c>
      <c r="G133" s="34"/>
      <c r="H133" s="34"/>
      <c r="I133" s="34"/>
      <c r="J133" s="34"/>
      <c r="K133" s="34"/>
      <c r="L133" s="34"/>
      <c r="M133" s="34"/>
      <c r="N133" s="34"/>
      <c r="O133" s="34"/>
      <c r="P133" s="34"/>
      <c r="Q133" s="34"/>
      <c r="R133" s="34"/>
      <c r="Y133" s="34"/>
    </row>
    <row r="134">
      <c r="A134" s="2" t="s">
        <v>3</v>
      </c>
      <c r="B134" s="1" t="s">
        <v>418</v>
      </c>
      <c r="C134" s="2" t="s">
        <v>436</v>
      </c>
      <c r="D134" s="2" t="s">
        <v>5</v>
      </c>
      <c r="E134" s="2" t="s">
        <v>31</v>
      </c>
      <c r="F134" s="1">
        <v>103.37129456866478</v>
      </c>
      <c r="G134" s="34"/>
      <c r="H134" s="34"/>
      <c r="I134" s="34"/>
      <c r="J134" s="34"/>
      <c r="K134" s="34"/>
      <c r="L134" s="34"/>
      <c r="M134" s="34"/>
      <c r="N134" s="34"/>
      <c r="O134" s="34"/>
      <c r="P134" s="34"/>
      <c r="Q134" s="34"/>
      <c r="R134" s="34"/>
      <c r="Y134" s="34"/>
    </row>
    <row r="135">
      <c r="A135" s="2" t="s">
        <v>4</v>
      </c>
      <c r="B135" s="1" t="s">
        <v>401</v>
      </c>
      <c r="C135" s="2" t="s">
        <v>436</v>
      </c>
      <c r="D135" s="2" t="s">
        <v>5</v>
      </c>
      <c r="E135" s="2" t="s">
        <v>31</v>
      </c>
      <c r="F135" s="1">
        <v>81.79086937154663</v>
      </c>
      <c r="G135" s="34"/>
      <c r="H135" s="34"/>
      <c r="I135" s="34"/>
      <c r="J135" s="34"/>
      <c r="K135" s="34"/>
      <c r="L135" s="34"/>
      <c r="M135" s="34"/>
      <c r="N135" s="34"/>
      <c r="O135" s="34"/>
      <c r="P135" s="34"/>
      <c r="Q135" s="34"/>
      <c r="R135" s="34"/>
      <c r="Y135" s="34"/>
    </row>
    <row r="136">
      <c r="A136" s="2" t="s">
        <v>5</v>
      </c>
      <c r="B136" s="1" t="s">
        <v>402</v>
      </c>
      <c r="C136" s="2" t="s">
        <v>436</v>
      </c>
      <c r="D136" s="2" t="s">
        <v>5</v>
      </c>
      <c r="E136" s="2" t="s">
        <v>31</v>
      </c>
      <c r="F136" s="1">
        <v>111.08755074023388</v>
      </c>
      <c r="G136" s="34"/>
      <c r="H136" s="34"/>
      <c r="I136" s="34"/>
      <c r="J136" s="34"/>
      <c r="K136" s="34"/>
      <c r="L136" s="34"/>
      <c r="M136" s="34"/>
      <c r="N136" s="34"/>
      <c r="O136" s="34"/>
      <c r="P136" s="34"/>
      <c r="Q136" s="34"/>
      <c r="R136" s="34"/>
      <c r="Y136" s="34"/>
    </row>
    <row r="137">
      <c r="A137" s="2" t="s">
        <v>6</v>
      </c>
      <c r="B137" s="1" t="s">
        <v>403</v>
      </c>
      <c r="C137" s="2" t="s">
        <v>436</v>
      </c>
      <c r="D137" s="2" t="s">
        <v>5</v>
      </c>
      <c r="E137" s="2" t="s">
        <v>31</v>
      </c>
      <c r="F137" s="1">
        <v>90.29836757482369</v>
      </c>
      <c r="G137" s="34"/>
      <c r="H137" s="34"/>
      <c r="I137" s="34"/>
      <c r="J137" s="34"/>
      <c r="K137" s="34"/>
      <c r="L137" s="34"/>
      <c r="M137" s="34"/>
      <c r="N137" s="34"/>
      <c r="O137" s="34"/>
      <c r="P137" s="34"/>
      <c r="Q137" s="34"/>
      <c r="R137" s="34"/>
      <c r="Y137" s="34"/>
    </row>
    <row r="138">
      <c r="A138" s="2" t="s">
        <v>7</v>
      </c>
      <c r="B138" s="1" t="s">
        <v>404</v>
      </c>
      <c r="C138" s="2" t="s">
        <v>436</v>
      </c>
      <c r="D138" s="2" t="s">
        <v>5</v>
      </c>
      <c r="E138" s="2" t="s">
        <v>31</v>
      </c>
      <c r="F138" s="1">
        <v>85.04357325849146</v>
      </c>
      <c r="G138" s="34"/>
      <c r="H138" s="34"/>
      <c r="I138" s="34"/>
      <c r="J138" s="34"/>
      <c r="K138" s="34"/>
      <c r="L138" s="34"/>
      <c r="M138" s="34"/>
      <c r="N138" s="34"/>
      <c r="O138" s="34"/>
      <c r="P138" s="34"/>
      <c r="Q138" s="34"/>
      <c r="R138" s="34"/>
      <c r="Y138" s="34"/>
    </row>
    <row r="139">
      <c r="A139" s="2" t="s">
        <v>8</v>
      </c>
      <c r="B139" s="1" t="s">
        <v>408</v>
      </c>
      <c r="C139" s="2" t="s">
        <v>436</v>
      </c>
      <c r="D139" s="2" t="s">
        <v>5</v>
      </c>
      <c r="E139" s="2" t="s">
        <v>31</v>
      </c>
      <c r="F139" s="1">
        <v>120.0352028622918</v>
      </c>
      <c r="G139" s="34"/>
      <c r="H139" s="34"/>
      <c r="I139" s="34"/>
      <c r="J139" s="34"/>
      <c r="K139" s="34"/>
      <c r="L139" s="34"/>
      <c r="M139" s="34"/>
      <c r="N139" s="34"/>
      <c r="O139" s="34"/>
      <c r="P139" s="34"/>
      <c r="Q139" s="34"/>
      <c r="R139" s="34"/>
      <c r="Y139" s="34"/>
    </row>
    <row r="140">
      <c r="A140" s="2" t="s">
        <v>9</v>
      </c>
      <c r="B140" s="1" t="s">
        <v>409</v>
      </c>
      <c r="C140" s="2" t="s">
        <v>436</v>
      </c>
      <c r="D140" s="2" t="s">
        <v>5</v>
      </c>
      <c r="E140" s="2" t="s">
        <v>31</v>
      </c>
      <c r="F140" s="1">
        <v>113.48531258373482</v>
      </c>
      <c r="G140" s="34"/>
      <c r="H140" s="34"/>
      <c r="I140" s="34"/>
      <c r="J140" s="34"/>
      <c r="K140" s="34"/>
      <c r="L140" s="34"/>
      <c r="M140" s="34"/>
      <c r="N140" s="34"/>
      <c r="O140" s="34"/>
      <c r="P140" s="34"/>
      <c r="Q140" s="34"/>
      <c r="R140" s="34"/>
      <c r="Y140" s="34"/>
    </row>
    <row r="141">
      <c r="A141" s="2" t="s">
        <v>10</v>
      </c>
      <c r="B141" s="1" t="s">
        <v>407</v>
      </c>
      <c r="C141" s="2" t="s">
        <v>436</v>
      </c>
      <c r="D141" s="2" t="s">
        <v>5</v>
      </c>
      <c r="E141" s="2" t="s">
        <v>31</v>
      </c>
      <c r="F141" s="1">
        <v>61.22970706565742</v>
      </c>
      <c r="G141" s="34"/>
      <c r="H141" s="34"/>
      <c r="I141" s="34"/>
      <c r="J141" s="34"/>
      <c r="K141" s="34"/>
      <c r="L141" s="34"/>
      <c r="M141" s="34"/>
      <c r="N141" s="34"/>
      <c r="O141" s="34"/>
      <c r="P141" s="34"/>
      <c r="Q141" s="34"/>
      <c r="R141" s="34"/>
      <c r="Y141" s="34"/>
    </row>
    <row r="142">
      <c r="A142" s="2" t="s">
        <v>11</v>
      </c>
      <c r="B142" s="1" t="s">
        <v>406</v>
      </c>
      <c r="C142" s="2" t="s">
        <v>436</v>
      </c>
      <c r="D142" s="2" t="s">
        <v>5</v>
      </c>
      <c r="E142" s="2" t="s">
        <v>31</v>
      </c>
      <c r="F142" s="1">
        <v>127.41761523885104</v>
      </c>
      <c r="G142" s="34"/>
      <c r="H142" s="34"/>
      <c r="I142" s="34"/>
      <c r="J142" s="34"/>
      <c r="K142" s="34"/>
      <c r="L142" s="34"/>
      <c r="M142" s="34"/>
      <c r="N142" s="34"/>
      <c r="O142" s="34"/>
      <c r="P142" s="34"/>
      <c r="Q142" s="34"/>
      <c r="R142" s="34"/>
      <c r="Y142" s="34"/>
    </row>
    <row r="143">
      <c r="A143" s="2" t="s">
        <v>12</v>
      </c>
      <c r="B143" s="1" t="s">
        <v>405</v>
      </c>
      <c r="C143" s="2" t="s">
        <v>436</v>
      </c>
      <c r="D143" s="2" t="s">
        <v>5</v>
      </c>
      <c r="E143" s="2" t="s">
        <v>31</v>
      </c>
      <c r="F143" s="1">
        <v>149.82388619851866</v>
      </c>
      <c r="G143" s="34"/>
      <c r="H143" s="34"/>
      <c r="I143" s="34"/>
      <c r="J143" s="34"/>
      <c r="K143" s="34"/>
      <c r="L143" s="34"/>
      <c r="M143" s="34"/>
      <c r="N143" s="34"/>
      <c r="O143" s="34"/>
      <c r="P143" s="34"/>
      <c r="Q143" s="34"/>
      <c r="R143" s="34"/>
      <c r="Y143" s="34"/>
    </row>
    <row r="144">
      <c r="A144" s="2" t="s">
        <v>13</v>
      </c>
      <c r="B144" s="1" t="s">
        <v>410</v>
      </c>
      <c r="C144" s="2" t="s">
        <v>436</v>
      </c>
      <c r="D144" s="2" t="s">
        <v>5</v>
      </c>
      <c r="E144" s="2" t="s">
        <v>31</v>
      </c>
      <c r="F144" s="1">
        <v>109.70256826190318</v>
      </c>
      <c r="G144" s="34"/>
      <c r="H144" s="34"/>
      <c r="I144" s="34"/>
      <c r="J144" s="34"/>
      <c r="K144" s="34"/>
      <c r="L144" s="34"/>
      <c r="M144" s="34"/>
      <c r="N144" s="34"/>
      <c r="O144" s="34"/>
      <c r="P144" s="34"/>
      <c r="Q144" s="34"/>
      <c r="R144" s="34"/>
      <c r="Y144" s="34"/>
    </row>
    <row r="145">
      <c r="A145" s="2" t="s">
        <v>14</v>
      </c>
      <c r="B145" s="1" t="s">
        <v>412</v>
      </c>
      <c r="C145" s="2" t="s">
        <v>436</v>
      </c>
      <c r="D145" s="2" t="s">
        <v>5</v>
      </c>
      <c r="E145" s="2" t="s">
        <v>31</v>
      </c>
      <c r="F145" s="1">
        <v>98.66433732131055</v>
      </c>
      <c r="G145" s="34"/>
      <c r="H145" s="34"/>
      <c r="I145" s="34"/>
      <c r="J145" s="34"/>
      <c r="K145" s="34"/>
      <c r="L145" s="34"/>
      <c r="M145" s="34"/>
      <c r="N145" s="34"/>
      <c r="O145" s="34"/>
      <c r="P145" s="34"/>
      <c r="Q145" s="34"/>
      <c r="R145" s="34"/>
      <c r="Y145" s="34"/>
    </row>
    <row r="146">
      <c r="A146" s="2" t="s">
        <v>15</v>
      </c>
      <c r="B146" s="1" t="s">
        <v>411</v>
      </c>
      <c r="C146" s="2" t="s">
        <v>436</v>
      </c>
      <c r="D146" s="2" t="s">
        <v>5</v>
      </c>
      <c r="E146" s="2" t="s">
        <v>31</v>
      </c>
      <c r="F146" s="1">
        <v>69.8228241948371</v>
      </c>
      <c r="G146" s="34"/>
      <c r="H146" s="34"/>
      <c r="I146" s="34"/>
      <c r="J146" s="34"/>
      <c r="K146" s="34"/>
      <c r="L146" s="34"/>
      <c r="M146" s="34"/>
      <c r="N146" s="34"/>
      <c r="O146" s="34"/>
      <c r="P146" s="34"/>
      <c r="Q146" s="34"/>
      <c r="R146" s="34"/>
      <c r="Y146" s="34"/>
    </row>
    <row r="147">
      <c r="A147" s="2" t="s">
        <v>16</v>
      </c>
      <c r="B147" s="1" t="s">
        <v>413</v>
      </c>
      <c r="C147" s="2" t="s">
        <v>436</v>
      </c>
      <c r="D147" s="2" t="s">
        <v>5</v>
      </c>
      <c r="E147" s="2" t="s">
        <v>31</v>
      </c>
      <c r="F147" s="1">
        <v>107.54231200445778</v>
      </c>
      <c r="G147" s="34"/>
      <c r="H147" s="34"/>
      <c r="I147" s="34"/>
      <c r="J147" s="34"/>
      <c r="K147" s="34"/>
      <c r="L147" s="34"/>
      <c r="M147" s="34"/>
      <c r="N147" s="34"/>
      <c r="O147" s="34"/>
      <c r="P147" s="34"/>
      <c r="Q147" s="34"/>
      <c r="R147" s="34"/>
      <c r="Y147" s="34"/>
    </row>
    <row r="148">
      <c r="A148" s="2" t="s">
        <v>17</v>
      </c>
      <c r="B148" s="1" t="s">
        <v>414</v>
      </c>
      <c r="C148" s="2" t="s">
        <v>436</v>
      </c>
      <c r="D148" s="2" t="s">
        <v>5</v>
      </c>
      <c r="E148" s="2" t="s">
        <v>31</v>
      </c>
      <c r="F148" s="1">
        <v>107.47933163331807</v>
      </c>
      <c r="G148" s="34"/>
      <c r="H148" s="34"/>
      <c r="I148" s="34"/>
      <c r="J148" s="34"/>
      <c r="K148" s="34"/>
      <c r="L148" s="34"/>
      <c r="M148" s="34"/>
      <c r="N148" s="34"/>
      <c r="O148" s="34"/>
      <c r="P148" s="34"/>
      <c r="Q148" s="34"/>
      <c r="R148" s="34"/>
      <c r="Y148" s="34"/>
    </row>
    <row r="149">
      <c r="A149" s="2" t="s">
        <v>18</v>
      </c>
      <c r="B149" s="1" t="s">
        <v>415</v>
      </c>
      <c r="C149" s="2" t="s">
        <v>436</v>
      </c>
      <c r="D149" s="2" t="s">
        <v>5</v>
      </c>
      <c r="E149" s="2" t="s">
        <v>31</v>
      </c>
      <c r="F149" s="1">
        <v>79.47430874152748</v>
      </c>
      <c r="G149" s="34"/>
      <c r="H149" s="34"/>
      <c r="I149" s="34"/>
      <c r="J149" s="34"/>
      <c r="K149" s="34"/>
      <c r="L149" s="34"/>
      <c r="M149" s="34"/>
      <c r="N149" s="34"/>
      <c r="O149" s="34"/>
      <c r="P149" s="34"/>
      <c r="Q149" s="34"/>
      <c r="R149" s="34"/>
      <c r="Y149" s="34"/>
    </row>
    <row r="150">
      <c r="A150" s="2" t="s">
        <v>19</v>
      </c>
      <c r="B150" s="1" t="s">
        <v>416</v>
      </c>
      <c r="C150" s="2" t="s">
        <v>436</v>
      </c>
      <c r="D150" s="2" t="s">
        <v>5</v>
      </c>
      <c r="E150" s="2" t="s">
        <v>31</v>
      </c>
      <c r="F150" s="1">
        <v>108.52229058086483</v>
      </c>
      <c r="G150" s="34"/>
      <c r="H150" s="34"/>
      <c r="I150" s="34"/>
      <c r="J150" s="34"/>
      <c r="K150" s="34"/>
      <c r="L150" s="34"/>
      <c r="M150" s="34"/>
      <c r="N150" s="34"/>
      <c r="O150" s="34"/>
      <c r="P150" s="34"/>
      <c r="Q150" s="34"/>
      <c r="R150" s="34"/>
      <c r="Y150" s="34"/>
    </row>
    <row r="151">
      <c r="A151" s="2" t="s">
        <v>20</v>
      </c>
      <c r="B151" s="1" t="s">
        <v>417</v>
      </c>
      <c r="C151" s="2" t="s">
        <v>436</v>
      </c>
      <c r="D151" s="2" t="s">
        <v>5</v>
      </c>
      <c r="E151" s="2" t="s">
        <v>31</v>
      </c>
      <c r="F151" s="1">
        <v>91.47890279308221</v>
      </c>
      <c r="G151" s="34"/>
      <c r="H151" s="34"/>
      <c r="I151" s="34"/>
      <c r="J151" s="34"/>
      <c r="K151" s="34"/>
      <c r="L151" s="34"/>
      <c r="M151" s="34"/>
      <c r="N151" s="34"/>
      <c r="O151" s="34"/>
      <c r="P151" s="34"/>
      <c r="Q151" s="34"/>
      <c r="R151" s="34"/>
      <c r="Y151" s="34"/>
    </row>
    <row r="152">
      <c r="A152" s="2" t="s">
        <v>21</v>
      </c>
      <c r="B152" s="1" t="s">
        <v>419</v>
      </c>
      <c r="C152" s="2" t="s">
        <v>436</v>
      </c>
      <c r="D152" s="2" t="s">
        <v>5</v>
      </c>
      <c r="E152" s="2" t="s">
        <v>31</v>
      </c>
      <c r="F152" s="1">
        <v>112.8515651191698</v>
      </c>
      <c r="G152" s="34"/>
      <c r="H152" s="34"/>
      <c r="I152" s="34"/>
      <c r="J152" s="34"/>
      <c r="K152" s="34"/>
      <c r="L152" s="34"/>
      <c r="M152" s="34"/>
      <c r="N152" s="34"/>
      <c r="O152" s="34"/>
      <c r="P152" s="34"/>
      <c r="Q152" s="34"/>
      <c r="R152" s="34"/>
      <c r="Y152" s="34"/>
    </row>
    <row r="153">
      <c r="A153" s="2" t="s">
        <v>22</v>
      </c>
      <c r="B153" s="1" t="s">
        <v>420</v>
      </c>
      <c r="C153" s="2" t="s">
        <v>436</v>
      </c>
      <c r="D153" s="2" t="s">
        <v>5</v>
      </c>
      <c r="E153" s="2" t="s">
        <v>31</v>
      </c>
      <c r="F153" s="1">
        <v>119.85482078487513</v>
      </c>
      <c r="G153" s="34"/>
      <c r="H153" s="34"/>
      <c r="I153" s="34"/>
      <c r="J153" s="34"/>
      <c r="K153" s="34"/>
      <c r="L153" s="34"/>
      <c r="M153" s="34"/>
      <c r="N153" s="34"/>
      <c r="O153" s="34"/>
      <c r="P153" s="34"/>
      <c r="Q153" s="34"/>
      <c r="R153" s="34"/>
      <c r="Y153" s="34"/>
    </row>
    <row r="154">
      <c r="A154" s="2" t="s">
        <v>23</v>
      </c>
      <c r="B154" s="1" t="s">
        <v>421</v>
      </c>
      <c r="C154" s="2" t="s">
        <v>436</v>
      </c>
      <c r="D154" s="2" t="s">
        <v>5</v>
      </c>
      <c r="E154" s="2" t="s">
        <v>31</v>
      </c>
      <c r="F154" s="1">
        <v>97.33612505466691</v>
      </c>
      <c r="G154" s="34"/>
      <c r="H154" s="34"/>
      <c r="I154" s="34"/>
      <c r="J154" s="34"/>
      <c r="K154" s="34"/>
      <c r="L154" s="34"/>
      <c r="M154" s="34"/>
      <c r="N154" s="34"/>
      <c r="O154" s="34"/>
      <c r="P154" s="34"/>
      <c r="Q154" s="34"/>
      <c r="R154" s="34"/>
      <c r="Y154" s="34"/>
    </row>
    <row r="155">
      <c r="A155" s="2" t="s">
        <v>24</v>
      </c>
      <c r="B155" s="1" t="s">
        <v>422</v>
      </c>
      <c r="C155" s="2" t="s">
        <v>436</v>
      </c>
      <c r="D155" s="2" t="s">
        <v>5</v>
      </c>
      <c r="E155" s="2" t="s">
        <v>31</v>
      </c>
      <c r="F155" s="1">
        <v>91.22157491807442</v>
      </c>
      <c r="G155" s="34"/>
      <c r="H155" s="34"/>
      <c r="I155" s="34"/>
      <c r="J155" s="34"/>
      <c r="K155" s="34"/>
      <c r="L155" s="34"/>
      <c r="M155" s="34"/>
      <c r="N155" s="34"/>
      <c r="O155" s="34"/>
      <c r="P155" s="34"/>
      <c r="Q155" s="34"/>
      <c r="R155" s="34"/>
      <c r="Y155" s="34"/>
    </row>
    <row r="156">
      <c r="A156" s="2" t="s">
        <v>25</v>
      </c>
      <c r="B156" s="1" t="s">
        <v>423</v>
      </c>
      <c r="C156" s="2" t="s">
        <v>436</v>
      </c>
      <c r="D156" s="2" t="s">
        <v>5</v>
      </c>
      <c r="E156" s="2" t="s">
        <v>31</v>
      </c>
      <c r="F156" s="1">
        <v>78.65323407682979</v>
      </c>
      <c r="G156" s="34"/>
      <c r="H156" s="34"/>
      <c r="I156" s="34"/>
      <c r="J156" s="34"/>
      <c r="K156" s="34"/>
      <c r="L156" s="34"/>
      <c r="M156" s="34"/>
      <c r="N156" s="34"/>
      <c r="O156" s="34"/>
      <c r="P156" s="34"/>
      <c r="Q156" s="34"/>
      <c r="R156" s="34"/>
      <c r="Y156" s="34"/>
    </row>
    <row r="157">
      <c r="A157" s="2" t="s">
        <v>26</v>
      </c>
      <c r="B157" s="1" t="s">
        <v>424</v>
      </c>
      <c r="C157" s="2" t="s">
        <v>436</v>
      </c>
      <c r="D157" s="2" t="s">
        <v>5</v>
      </c>
      <c r="E157" s="2" t="s">
        <v>31</v>
      </c>
      <c r="F157" s="1">
        <v>41.62822298693405</v>
      </c>
      <c r="G157" s="34"/>
      <c r="H157" s="34"/>
      <c r="I157" s="34"/>
      <c r="J157" s="34"/>
      <c r="K157" s="34"/>
      <c r="L157" s="34"/>
      <c r="M157" s="34"/>
      <c r="N157" s="34"/>
      <c r="O157" s="34"/>
      <c r="P157" s="34"/>
      <c r="Q157" s="34"/>
      <c r="R157" s="34"/>
      <c r="Y157" s="34"/>
    </row>
    <row r="158">
      <c r="A158" s="2" t="s">
        <v>27</v>
      </c>
      <c r="B158" s="1" t="s">
        <v>426</v>
      </c>
      <c r="C158" s="2" t="s">
        <v>436</v>
      </c>
      <c r="D158" s="2" t="s">
        <v>5</v>
      </c>
      <c r="E158" s="2" t="s">
        <v>31</v>
      </c>
      <c r="F158" s="1">
        <v>104.57277494299275</v>
      </c>
      <c r="G158" s="34"/>
      <c r="H158" s="34"/>
      <c r="I158" s="34"/>
      <c r="J158" s="34"/>
      <c r="K158" s="34"/>
      <c r="L158" s="34"/>
      <c r="M158" s="34"/>
      <c r="N158" s="34"/>
      <c r="O158" s="34"/>
      <c r="P158" s="34"/>
      <c r="Q158" s="34"/>
      <c r="R158" s="34"/>
      <c r="Y158" s="34"/>
    </row>
    <row r="159">
      <c r="A159" s="2" t="s">
        <v>28</v>
      </c>
      <c r="B159" s="1" t="s">
        <v>425</v>
      </c>
      <c r="C159" s="2" t="s">
        <v>436</v>
      </c>
      <c r="D159" s="2" t="s">
        <v>5</v>
      </c>
      <c r="E159" s="2" t="s">
        <v>31</v>
      </c>
      <c r="F159" s="1">
        <v>112.10555470408389</v>
      </c>
      <c r="G159" s="34"/>
      <c r="H159" s="34"/>
      <c r="I159" s="34"/>
      <c r="J159" s="34"/>
      <c r="K159" s="34"/>
      <c r="L159" s="34"/>
      <c r="M159" s="34"/>
      <c r="N159" s="34"/>
      <c r="O159" s="34"/>
      <c r="P159" s="34"/>
      <c r="Q159" s="34"/>
      <c r="R159" s="34"/>
      <c r="Y159" s="34"/>
    </row>
    <row r="160">
      <c r="A160" s="2" t="s">
        <v>29</v>
      </c>
      <c r="B160" s="1" t="s">
        <v>427</v>
      </c>
      <c r="C160" s="2" t="s">
        <v>436</v>
      </c>
      <c r="D160" s="2" t="s">
        <v>5</v>
      </c>
      <c r="E160" s="2" t="s">
        <v>31</v>
      </c>
      <c r="F160" s="1">
        <v>132.48050483360183</v>
      </c>
      <c r="G160" s="34"/>
      <c r="H160" s="34"/>
      <c r="I160" s="34"/>
      <c r="J160" s="34"/>
      <c r="K160" s="34"/>
      <c r="L160" s="34"/>
      <c r="M160" s="34"/>
      <c r="N160" s="34"/>
      <c r="O160" s="34"/>
      <c r="P160" s="34"/>
      <c r="Q160" s="34"/>
      <c r="R160" s="34"/>
      <c r="Y160" s="34"/>
    </row>
    <row r="161">
      <c r="A161" s="2" t="s">
        <v>30</v>
      </c>
      <c r="B161" s="1" t="s">
        <v>428</v>
      </c>
      <c r="C161" s="2" t="s">
        <v>436</v>
      </c>
      <c r="D161" s="2" t="s">
        <v>5</v>
      </c>
      <c r="E161" s="2" t="s">
        <v>31</v>
      </c>
      <c r="F161" s="1">
        <v>83.73180909147527</v>
      </c>
      <c r="G161" s="34"/>
      <c r="H161" s="34"/>
      <c r="I161" s="34"/>
      <c r="J161" s="34"/>
      <c r="K161" s="34"/>
      <c r="L161" s="34"/>
      <c r="M161" s="34"/>
      <c r="N161" s="34"/>
      <c r="O161" s="34"/>
      <c r="P161" s="34"/>
      <c r="Q161" s="34"/>
      <c r="R161" s="34"/>
      <c r="Y161" s="34"/>
    </row>
    <row r="162">
      <c r="A162" s="2" t="s">
        <v>31</v>
      </c>
      <c r="B162" s="1" t="s">
        <v>429</v>
      </c>
      <c r="C162" s="2" t="s">
        <v>436</v>
      </c>
      <c r="D162" s="2" t="s">
        <v>5</v>
      </c>
      <c r="E162" s="2" t="s">
        <v>31</v>
      </c>
      <c r="F162" s="1">
        <v>111.55418203568937</v>
      </c>
      <c r="G162" s="34"/>
      <c r="H162" s="34"/>
      <c r="I162" s="34"/>
      <c r="J162" s="34"/>
      <c r="K162" s="34"/>
      <c r="L162" s="34"/>
      <c r="M162" s="34"/>
      <c r="N162" s="34"/>
      <c r="O162" s="34"/>
      <c r="P162" s="34"/>
      <c r="Q162" s="34"/>
      <c r="R162" s="34"/>
      <c r="Y162" s="34"/>
    </row>
    <row r="163">
      <c r="A163" s="2" t="s">
        <v>32</v>
      </c>
      <c r="B163" s="1" t="s">
        <v>430</v>
      </c>
      <c r="C163" s="2" t="s">
        <v>436</v>
      </c>
      <c r="D163" s="2" t="s">
        <v>5</v>
      </c>
      <c r="E163" s="2" t="s">
        <v>31</v>
      </c>
      <c r="F163" s="1">
        <v>81.02485696823115</v>
      </c>
      <c r="G163" s="34"/>
      <c r="H163" s="34"/>
      <c r="I163" s="34"/>
      <c r="J163" s="34"/>
      <c r="K163" s="34"/>
      <c r="L163" s="34"/>
      <c r="M163" s="34"/>
      <c r="N163" s="34"/>
      <c r="O163" s="34"/>
      <c r="P163" s="34"/>
      <c r="Q163" s="34"/>
      <c r="R163" s="34"/>
      <c r="Y163" s="34"/>
    </row>
    <row r="164">
      <c r="A164" s="2" t="s">
        <v>33</v>
      </c>
      <c r="B164" s="1" t="s">
        <v>431</v>
      </c>
      <c r="C164" s="2" t="s">
        <v>436</v>
      </c>
      <c r="D164" s="2" t="s">
        <v>5</v>
      </c>
      <c r="E164" s="2" t="s">
        <v>31</v>
      </c>
      <c r="F164" s="1">
        <v>113.31284708346539</v>
      </c>
      <c r="G164" s="34"/>
      <c r="H164" s="34"/>
      <c r="I164" s="34"/>
      <c r="J164" s="34"/>
      <c r="K164" s="34"/>
      <c r="L164" s="34"/>
      <c r="M164" s="34"/>
      <c r="N164" s="34"/>
      <c r="O164" s="34"/>
      <c r="P164" s="34"/>
      <c r="Q164" s="34"/>
      <c r="R164" s="34"/>
      <c r="Y164" s="34"/>
    </row>
    <row r="165">
      <c r="A165" s="2" t="s">
        <v>34</v>
      </c>
      <c r="B165" s="1" t="s">
        <v>432</v>
      </c>
      <c r="C165" s="2" t="s">
        <v>436</v>
      </c>
      <c r="D165" s="2" t="s">
        <v>5</v>
      </c>
      <c r="E165" s="2" t="s">
        <v>31</v>
      </c>
      <c r="F165" s="1">
        <v>112.15962363725507</v>
      </c>
      <c r="G165" s="34"/>
      <c r="H165" s="34"/>
      <c r="I165" s="34"/>
      <c r="J165" s="34"/>
      <c r="K165" s="34"/>
      <c r="L165" s="34"/>
      <c r="M165" s="34"/>
      <c r="N165" s="34"/>
      <c r="O165" s="34"/>
      <c r="P165" s="34"/>
      <c r="Q165" s="34"/>
      <c r="R165" s="34"/>
      <c r="Y165" s="34"/>
    </row>
    <row r="166">
      <c r="A166" s="2" t="s">
        <v>35</v>
      </c>
      <c r="B166" s="1" t="s">
        <v>433</v>
      </c>
      <c r="C166" s="2" t="s">
        <v>436</v>
      </c>
      <c r="D166" s="2" t="s">
        <v>5</v>
      </c>
      <c r="E166" s="2" t="s">
        <v>31</v>
      </c>
      <c r="F166" s="1">
        <v>118.47331972321679</v>
      </c>
      <c r="G166" s="34"/>
      <c r="H166" s="34"/>
      <c r="I166" s="34"/>
      <c r="J166" s="34"/>
      <c r="K166" s="34"/>
      <c r="L166" s="34"/>
      <c r="M166" s="34"/>
      <c r="N166" s="34"/>
      <c r="O166" s="34"/>
      <c r="P166" s="34"/>
      <c r="Q166" s="34"/>
      <c r="R166" s="34"/>
      <c r="Y166" s="34"/>
    </row>
    <row r="167">
      <c r="A167" s="2" t="s">
        <v>3</v>
      </c>
      <c r="B167" s="1" t="s">
        <v>418</v>
      </c>
      <c r="C167" s="2" t="s">
        <v>437</v>
      </c>
      <c r="D167" s="2" t="s">
        <v>5</v>
      </c>
      <c r="E167" s="2" t="s">
        <v>31</v>
      </c>
      <c r="F167" s="1">
        <v>106.20957178164193</v>
      </c>
      <c r="G167" s="34"/>
      <c r="H167" s="34"/>
      <c r="I167" s="34"/>
      <c r="J167" s="34"/>
      <c r="K167" s="34"/>
      <c r="L167" s="34"/>
      <c r="M167" s="34"/>
      <c r="N167" s="34"/>
      <c r="O167" s="34"/>
      <c r="P167" s="34"/>
      <c r="Q167" s="34"/>
      <c r="R167" s="34"/>
      <c r="Y167" s="34"/>
    </row>
    <row r="168">
      <c r="A168" s="2" t="s">
        <v>4</v>
      </c>
      <c r="B168" s="1" t="s">
        <v>401</v>
      </c>
      <c r="C168" s="2" t="s">
        <v>437</v>
      </c>
      <c r="D168" s="2" t="s">
        <v>5</v>
      </c>
      <c r="E168" s="2" t="s">
        <v>31</v>
      </c>
      <c r="F168" s="1">
        <v>81.84018204811537</v>
      </c>
      <c r="G168" s="34"/>
      <c r="H168" s="34"/>
      <c r="I168" s="34"/>
      <c r="J168" s="34"/>
      <c r="K168" s="34"/>
      <c r="L168" s="34"/>
      <c r="M168" s="34"/>
      <c r="N168" s="34"/>
      <c r="O168" s="34"/>
      <c r="P168" s="34"/>
      <c r="Q168" s="34"/>
      <c r="R168" s="34"/>
      <c r="Y168" s="34"/>
    </row>
    <row r="169">
      <c r="A169" s="2" t="s">
        <v>5</v>
      </c>
      <c r="B169" s="1" t="s">
        <v>402</v>
      </c>
      <c r="C169" s="2" t="s">
        <v>437</v>
      </c>
      <c r="D169" s="2" t="s">
        <v>5</v>
      </c>
      <c r="E169" s="2" t="s">
        <v>31</v>
      </c>
      <c r="F169" s="1">
        <v>108.82189647238913</v>
      </c>
      <c r="G169" s="34"/>
      <c r="H169" s="34"/>
      <c r="I169" s="34"/>
      <c r="J169" s="34"/>
      <c r="K169" s="34"/>
      <c r="L169" s="34"/>
      <c r="M169" s="34"/>
      <c r="N169" s="34"/>
      <c r="O169" s="34"/>
      <c r="P169" s="34"/>
      <c r="Q169" s="34"/>
      <c r="R169" s="34"/>
      <c r="Y169" s="34"/>
    </row>
    <row r="170">
      <c r="A170" s="2" t="s">
        <v>6</v>
      </c>
      <c r="B170" s="1" t="s">
        <v>403</v>
      </c>
      <c r="C170" s="2" t="s">
        <v>437</v>
      </c>
      <c r="D170" s="2" t="s">
        <v>5</v>
      </c>
      <c r="E170" s="2" t="s">
        <v>31</v>
      </c>
      <c r="F170" s="1">
        <v>91.08868495576944</v>
      </c>
      <c r="G170" s="34"/>
      <c r="H170" s="34"/>
      <c r="I170" s="34"/>
      <c r="J170" s="34"/>
      <c r="K170" s="34"/>
      <c r="L170" s="34"/>
      <c r="M170" s="34"/>
      <c r="N170" s="34"/>
      <c r="O170" s="34"/>
      <c r="P170" s="34"/>
      <c r="Q170" s="34"/>
      <c r="R170" s="34"/>
      <c r="Y170" s="34"/>
    </row>
    <row r="171">
      <c r="A171" s="2" t="s">
        <v>7</v>
      </c>
      <c r="B171" s="1" t="s">
        <v>404</v>
      </c>
      <c r="C171" s="2" t="s">
        <v>437</v>
      </c>
      <c r="D171" s="2" t="s">
        <v>5</v>
      </c>
      <c r="E171" s="2" t="s">
        <v>31</v>
      </c>
      <c r="F171" s="1">
        <v>90.76575174788904</v>
      </c>
      <c r="G171" s="34"/>
      <c r="H171" s="34"/>
      <c r="I171" s="34"/>
      <c r="J171" s="34"/>
      <c r="K171" s="34"/>
      <c r="L171" s="34"/>
      <c r="M171" s="34"/>
      <c r="N171" s="34"/>
      <c r="O171" s="34"/>
      <c r="P171" s="34"/>
      <c r="Q171" s="34"/>
      <c r="R171" s="34"/>
      <c r="Y171" s="34"/>
    </row>
    <row r="172">
      <c r="A172" s="2" t="s">
        <v>8</v>
      </c>
      <c r="B172" s="1" t="s">
        <v>408</v>
      </c>
      <c r="C172" s="2" t="s">
        <v>437</v>
      </c>
      <c r="D172" s="2" t="s">
        <v>5</v>
      </c>
      <c r="E172" s="2" t="s">
        <v>31</v>
      </c>
      <c r="F172" s="1">
        <v>129.15672876301096</v>
      </c>
      <c r="G172" s="34"/>
      <c r="H172" s="34"/>
      <c r="I172" s="34"/>
      <c r="J172" s="34"/>
      <c r="K172" s="34"/>
      <c r="L172" s="34"/>
      <c r="M172" s="34"/>
      <c r="N172" s="34"/>
      <c r="O172" s="34"/>
      <c r="P172" s="34"/>
      <c r="Q172" s="34"/>
      <c r="R172" s="34"/>
      <c r="Y172" s="34"/>
    </row>
    <row r="173">
      <c r="A173" s="2" t="s">
        <v>9</v>
      </c>
      <c r="B173" s="1" t="s">
        <v>409</v>
      </c>
      <c r="C173" s="2" t="s">
        <v>437</v>
      </c>
      <c r="D173" s="2" t="s">
        <v>5</v>
      </c>
      <c r="E173" s="2" t="s">
        <v>31</v>
      </c>
      <c r="F173" s="1">
        <v>107.21412736346626</v>
      </c>
      <c r="G173" s="34"/>
      <c r="H173" s="34"/>
      <c r="I173" s="34"/>
      <c r="J173" s="34"/>
      <c r="K173" s="34"/>
      <c r="L173" s="34"/>
      <c r="M173" s="34"/>
      <c r="N173" s="34"/>
      <c r="O173" s="34"/>
      <c r="P173" s="34"/>
      <c r="Q173" s="34"/>
      <c r="R173" s="34"/>
      <c r="Y173" s="34"/>
    </row>
    <row r="174">
      <c r="A174" s="2" t="s">
        <v>10</v>
      </c>
      <c r="B174" s="1" t="s">
        <v>407</v>
      </c>
      <c r="C174" s="2" t="s">
        <v>437</v>
      </c>
      <c r="D174" s="2" t="s">
        <v>5</v>
      </c>
      <c r="E174" s="2" t="s">
        <v>31</v>
      </c>
      <c r="F174" s="1">
        <v>61.77917188603961</v>
      </c>
      <c r="G174" s="34"/>
      <c r="H174" s="34"/>
      <c r="I174" s="34"/>
      <c r="J174" s="34"/>
      <c r="K174" s="34"/>
      <c r="L174" s="34"/>
      <c r="M174" s="34"/>
      <c r="N174" s="34"/>
      <c r="O174" s="34"/>
      <c r="P174" s="34"/>
      <c r="Q174" s="34"/>
      <c r="R174" s="34"/>
      <c r="Y174" s="34"/>
    </row>
    <row r="175">
      <c r="A175" s="2" t="s">
        <v>11</v>
      </c>
      <c r="B175" s="1" t="s">
        <v>406</v>
      </c>
      <c r="C175" s="2" t="s">
        <v>437</v>
      </c>
      <c r="D175" s="2" t="s">
        <v>5</v>
      </c>
      <c r="E175" s="2" t="s">
        <v>31</v>
      </c>
      <c r="F175" s="1">
        <v>131.55838461992184</v>
      </c>
      <c r="G175" s="34"/>
      <c r="H175" s="34"/>
      <c r="I175" s="34"/>
      <c r="J175" s="34"/>
      <c r="K175" s="34"/>
      <c r="L175" s="34"/>
      <c r="M175" s="34"/>
      <c r="N175" s="34"/>
      <c r="O175" s="34"/>
      <c r="P175" s="34"/>
      <c r="Q175" s="34"/>
      <c r="R175" s="34"/>
      <c r="Y175" s="34"/>
    </row>
    <row r="176">
      <c r="A176" s="2" t="s">
        <v>12</v>
      </c>
      <c r="B176" s="1" t="s">
        <v>405</v>
      </c>
      <c r="C176" s="2" t="s">
        <v>437</v>
      </c>
      <c r="D176" s="2" t="s">
        <v>5</v>
      </c>
      <c r="E176" s="2" t="s">
        <v>31</v>
      </c>
      <c r="F176" s="1">
        <v>148.8161197031359</v>
      </c>
      <c r="G176" s="34"/>
      <c r="H176" s="34"/>
      <c r="I176" s="34"/>
      <c r="J176" s="34"/>
      <c r="K176" s="34"/>
      <c r="L176" s="34"/>
      <c r="M176" s="34"/>
      <c r="N176" s="34"/>
      <c r="O176" s="34"/>
      <c r="P176" s="34"/>
      <c r="Q176" s="34"/>
      <c r="R176" s="34"/>
      <c r="Y176" s="34"/>
    </row>
    <row r="177">
      <c r="A177" s="2" t="s">
        <v>13</v>
      </c>
      <c r="B177" s="1" t="s">
        <v>410</v>
      </c>
      <c r="C177" s="2" t="s">
        <v>437</v>
      </c>
      <c r="D177" s="2" t="s">
        <v>5</v>
      </c>
      <c r="E177" s="2" t="s">
        <v>31</v>
      </c>
      <c r="F177" s="1">
        <v>113.87266065947124</v>
      </c>
      <c r="G177" s="34"/>
      <c r="H177" s="34"/>
      <c r="I177" s="34"/>
      <c r="J177" s="34"/>
      <c r="K177" s="34"/>
      <c r="L177" s="34"/>
      <c r="M177" s="34"/>
      <c r="N177" s="34"/>
      <c r="O177" s="34"/>
      <c r="P177" s="34"/>
      <c r="Q177" s="34"/>
      <c r="R177" s="34"/>
      <c r="Y177" s="34"/>
    </row>
    <row r="178">
      <c r="A178" s="2" t="s">
        <v>14</v>
      </c>
      <c r="B178" s="1" t="s">
        <v>412</v>
      </c>
      <c r="C178" s="2" t="s">
        <v>437</v>
      </c>
      <c r="D178" s="2" t="s">
        <v>5</v>
      </c>
      <c r="E178" s="2" t="s">
        <v>31</v>
      </c>
      <c r="F178" s="1">
        <v>102.99344103834594</v>
      </c>
      <c r="G178" s="34"/>
      <c r="H178" s="34"/>
      <c r="I178" s="34"/>
      <c r="J178" s="34"/>
      <c r="K178" s="34"/>
      <c r="L178" s="34"/>
      <c r="M178" s="34"/>
      <c r="N178" s="34"/>
      <c r="O178" s="34"/>
      <c r="P178" s="34"/>
      <c r="Q178" s="34"/>
      <c r="R178" s="34"/>
      <c r="Y178" s="34"/>
    </row>
    <row r="179">
      <c r="A179" s="2" t="s">
        <v>15</v>
      </c>
      <c r="B179" s="1" t="s">
        <v>411</v>
      </c>
      <c r="C179" s="2" t="s">
        <v>437</v>
      </c>
      <c r="D179" s="2" t="s">
        <v>5</v>
      </c>
      <c r="E179" s="2" t="s">
        <v>31</v>
      </c>
      <c r="F179" s="1">
        <v>72.56361848927187</v>
      </c>
      <c r="G179" s="34"/>
      <c r="H179" s="34"/>
      <c r="I179" s="34"/>
      <c r="J179" s="34"/>
      <c r="K179" s="34"/>
      <c r="L179" s="34"/>
      <c r="M179" s="34"/>
      <c r="N179" s="34"/>
      <c r="O179" s="34"/>
      <c r="P179" s="34"/>
      <c r="Q179" s="34"/>
      <c r="R179" s="34"/>
      <c r="Y179" s="34"/>
    </row>
    <row r="180">
      <c r="A180" s="2" t="s">
        <v>16</v>
      </c>
      <c r="B180" s="1" t="s">
        <v>413</v>
      </c>
      <c r="C180" s="2" t="s">
        <v>437</v>
      </c>
      <c r="D180" s="2" t="s">
        <v>5</v>
      </c>
      <c r="E180" s="2" t="s">
        <v>31</v>
      </c>
      <c r="F180" s="1">
        <v>107.36050503444379</v>
      </c>
      <c r="G180" s="34"/>
      <c r="H180" s="34"/>
      <c r="I180" s="34"/>
      <c r="J180" s="34"/>
      <c r="K180" s="34"/>
      <c r="L180" s="34"/>
      <c r="M180" s="34"/>
      <c r="N180" s="34"/>
      <c r="O180" s="34"/>
      <c r="P180" s="34"/>
      <c r="Q180" s="34"/>
      <c r="R180" s="34"/>
      <c r="Y180" s="34"/>
    </row>
    <row r="181">
      <c r="A181" s="2" t="s">
        <v>17</v>
      </c>
      <c r="B181" s="1" t="s">
        <v>414</v>
      </c>
      <c r="C181" s="2" t="s">
        <v>437</v>
      </c>
      <c r="D181" s="2" t="s">
        <v>5</v>
      </c>
      <c r="E181" s="2" t="s">
        <v>31</v>
      </c>
      <c r="F181" s="1">
        <v>113.61632429129496</v>
      </c>
      <c r="G181" s="34"/>
      <c r="H181" s="34"/>
      <c r="I181" s="34"/>
      <c r="J181" s="34"/>
      <c r="K181" s="34"/>
      <c r="L181" s="34"/>
      <c r="M181" s="34"/>
      <c r="N181" s="34"/>
      <c r="O181" s="34"/>
      <c r="P181" s="34"/>
      <c r="Q181" s="34"/>
      <c r="R181" s="34"/>
      <c r="Y181" s="34"/>
    </row>
    <row r="182">
      <c r="A182" s="2" t="s">
        <v>18</v>
      </c>
      <c r="B182" s="1" t="s">
        <v>415</v>
      </c>
      <c r="C182" s="2" t="s">
        <v>437</v>
      </c>
      <c r="D182" s="2" t="s">
        <v>5</v>
      </c>
      <c r="E182" s="2" t="s">
        <v>31</v>
      </c>
      <c r="F182" s="1">
        <v>79.73839701671574</v>
      </c>
      <c r="G182" s="34"/>
      <c r="H182" s="34"/>
      <c r="I182" s="34"/>
      <c r="J182" s="34"/>
      <c r="K182" s="34"/>
      <c r="L182" s="34"/>
      <c r="M182" s="34"/>
      <c r="N182" s="34"/>
      <c r="O182" s="34"/>
      <c r="P182" s="34"/>
      <c r="Q182" s="34"/>
      <c r="R182" s="34"/>
      <c r="Y182" s="34"/>
    </row>
    <row r="183">
      <c r="A183" s="2" t="s">
        <v>19</v>
      </c>
      <c r="B183" s="1" t="s">
        <v>416</v>
      </c>
      <c r="C183" s="2" t="s">
        <v>437</v>
      </c>
      <c r="D183" s="2" t="s">
        <v>5</v>
      </c>
      <c r="E183" s="2" t="s">
        <v>31</v>
      </c>
      <c r="F183" s="1">
        <v>110.60474066912461</v>
      </c>
      <c r="G183" s="34"/>
      <c r="H183" s="34"/>
      <c r="I183" s="34"/>
      <c r="J183" s="34"/>
      <c r="K183" s="34"/>
      <c r="L183" s="34"/>
      <c r="M183" s="34"/>
      <c r="N183" s="34"/>
      <c r="O183" s="34"/>
      <c r="P183" s="34"/>
      <c r="Q183" s="34"/>
      <c r="R183" s="34"/>
      <c r="Y183" s="34"/>
    </row>
    <row r="184">
      <c r="A184" s="2" t="s">
        <v>20</v>
      </c>
      <c r="B184" s="1" t="s">
        <v>417</v>
      </c>
      <c r="C184" s="2" t="s">
        <v>437</v>
      </c>
      <c r="D184" s="2" t="s">
        <v>5</v>
      </c>
      <c r="E184" s="2" t="s">
        <v>31</v>
      </c>
      <c r="F184" s="1">
        <v>97.29423575712053</v>
      </c>
      <c r="G184" s="34"/>
      <c r="H184" s="34"/>
      <c r="I184" s="34"/>
      <c r="J184" s="34"/>
      <c r="K184" s="34"/>
      <c r="L184" s="34"/>
      <c r="M184" s="34"/>
      <c r="N184" s="34"/>
      <c r="O184" s="34"/>
      <c r="P184" s="34"/>
      <c r="Q184" s="34"/>
      <c r="R184" s="34"/>
      <c r="Y184" s="34"/>
    </row>
    <row r="185">
      <c r="A185" s="2" t="s">
        <v>21</v>
      </c>
      <c r="B185" s="1" t="s">
        <v>419</v>
      </c>
      <c r="C185" s="2" t="s">
        <v>437</v>
      </c>
      <c r="D185" s="2" t="s">
        <v>5</v>
      </c>
      <c r="E185" s="2" t="s">
        <v>31</v>
      </c>
      <c r="F185" s="1">
        <v>119.30490325772926</v>
      </c>
      <c r="G185" s="34"/>
      <c r="H185" s="34"/>
      <c r="I185" s="34"/>
      <c r="J185" s="34"/>
      <c r="K185" s="34"/>
      <c r="L185" s="34"/>
      <c r="M185" s="34"/>
      <c r="N185" s="34"/>
      <c r="O185" s="34"/>
      <c r="P185" s="34"/>
      <c r="Q185" s="34"/>
      <c r="R185" s="34"/>
      <c r="Y185" s="34"/>
    </row>
    <row r="186">
      <c r="A186" s="2" t="s">
        <v>22</v>
      </c>
      <c r="B186" s="1" t="s">
        <v>420</v>
      </c>
      <c r="C186" s="2" t="s">
        <v>437</v>
      </c>
      <c r="D186" s="2" t="s">
        <v>5</v>
      </c>
      <c r="E186" s="2" t="s">
        <v>31</v>
      </c>
      <c r="F186" s="1">
        <v>126.08262408935457</v>
      </c>
      <c r="G186" s="34"/>
      <c r="H186" s="34"/>
      <c r="I186" s="34"/>
      <c r="J186" s="34"/>
      <c r="K186" s="34"/>
      <c r="L186" s="34"/>
      <c r="M186" s="34"/>
      <c r="N186" s="34"/>
      <c r="O186" s="34"/>
      <c r="P186" s="34"/>
      <c r="Q186" s="34"/>
      <c r="R186" s="34"/>
      <c r="Y186" s="34"/>
    </row>
    <row r="187">
      <c r="A187" s="2" t="s">
        <v>23</v>
      </c>
      <c r="B187" s="1" t="s">
        <v>421</v>
      </c>
      <c r="C187" s="2" t="s">
        <v>437</v>
      </c>
      <c r="D187" s="2" t="s">
        <v>5</v>
      </c>
      <c r="E187" s="2" t="s">
        <v>31</v>
      </c>
      <c r="F187" s="1">
        <v>105.96902034017236</v>
      </c>
      <c r="G187" s="34"/>
      <c r="H187" s="34"/>
      <c r="I187" s="34"/>
      <c r="J187" s="34"/>
      <c r="K187" s="34"/>
      <c r="L187" s="34"/>
      <c r="M187" s="34"/>
      <c r="N187" s="34"/>
      <c r="O187" s="34"/>
      <c r="P187" s="34"/>
      <c r="Q187" s="34"/>
      <c r="R187" s="34"/>
      <c r="Y187" s="34"/>
    </row>
    <row r="188">
      <c r="A188" s="2" t="s">
        <v>24</v>
      </c>
      <c r="B188" s="1" t="s">
        <v>422</v>
      </c>
      <c r="C188" s="2" t="s">
        <v>437</v>
      </c>
      <c r="D188" s="2" t="s">
        <v>5</v>
      </c>
      <c r="E188" s="2" t="s">
        <v>31</v>
      </c>
      <c r="F188" s="1">
        <v>92.70001808119994</v>
      </c>
      <c r="G188" s="34"/>
      <c r="H188" s="34"/>
      <c r="I188" s="34"/>
      <c r="J188" s="34"/>
      <c r="K188" s="34"/>
      <c r="L188" s="34"/>
      <c r="M188" s="34"/>
      <c r="N188" s="34"/>
      <c r="O188" s="34"/>
      <c r="P188" s="34"/>
      <c r="Q188" s="34"/>
      <c r="R188" s="34"/>
      <c r="Y188" s="34"/>
    </row>
    <row r="189">
      <c r="A189" s="2" t="s">
        <v>25</v>
      </c>
      <c r="B189" s="1" t="s">
        <v>423</v>
      </c>
      <c r="C189" s="2" t="s">
        <v>437</v>
      </c>
      <c r="D189" s="2" t="s">
        <v>5</v>
      </c>
      <c r="E189" s="2" t="s">
        <v>31</v>
      </c>
      <c r="F189" s="1">
        <v>86.41981400926252</v>
      </c>
      <c r="G189" s="34"/>
      <c r="H189" s="34"/>
      <c r="I189" s="34"/>
      <c r="J189" s="34"/>
      <c r="K189" s="34"/>
      <c r="L189" s="34"/>
      <c r="M189" s="34"/>
      <c r="N189" s="34"/>
      <c r="O189" s="34"/>
      <c r="P189" s="34"/>
      <c r="Q189" s="34"/>
      <c r="R189" s="34"/>
      <c r="Y189" s="34"/>
    </row>
    <row r="190">
      <c r="A190" s="2" t="s">
        <v>26</v>
      </c>
      <c r="B190" s="1" t="s">
        <v>424</v>
      </c>
      <c r="C190" s="2" t="s">
        <v>437</v>
      </c>
      <c r="D190" s="2" t="s">
        <v>5</v>
      </c>
      <c r="E190" s="2" t="s">
        <v>31</v>
      </c>
      <c r="F190" s="1">
        <v>41.81217606925551</v>
      </c>
      <c r="G190" s="34"/>
      <c r="H190" s="34"/>
      <c r="I190" s="34"/>
      <c r="J190" s="34"/>
      <c r="K190" s="34"/>
      <c r="L190" s="34"/>
      <c r="M190" s="34"/>
      <c r="N190" s="34"/>
      <c r="O190" s="34"/>
      <c r="P190" s="34"/>
      <c r="Q190" s="34"/>
      <c r="R190" s="34"/>
      <c r="Y190" s="34"/>
    </row>
    <row r="191">
      <c r="A191" s="2" t="s">
        <v>27</v>
      </c>
      <c r="B191" s="1" t="s">
        <v>426</v>
      </c>
      <c r="C191" s="2" t="s">
        <v>437</v>
      </c>
      <c r="D191" s="2" t="s">
        <v>5</v>
      </c>
      <c r="E191" s="2" t="s">
        <v>31</v>
      </c>
      <c r="F191" s="1">
        <v>108.80409493913707</v>
      </c>
      <c r="G191" s="34"/>
      <c r="H191" s="34"/>
      <c r="I191" s="34"/>
      <c r="J191" s="34"/>
      <c r="K191" s="34"/>
      <c r="L191" s="34"/>
      <c r="M191" s="34"/>
      <c r="N191" s="34"/>
      <c r="O191" s="34"/>
      <c r="P191" s="34"/>
      <c r="Q191" s="34"/>
      <c r="R191" s="34"/>
      <c r="Y191" s="34"/>
    </row>
    <row r="192">
      <c r="A192" s="2" t="s">
        <v>28</v>
      </c>
      <c r="B192" s="1" t="s">
        <v>425</v>
      </c>
      <c r="C192" s="2" t="s">
        <v>437</v>
      </c>
      <c r="D192" s="2" t="s">
        <v>5</v>
      </c>
      <c r="E192" s="2" t="s">
        <v>31</v>
      </c>
      <c r="F192" s="1">
        <v>113.42919439484123</v>
      </c>
      <c r="G192" s="34"/>
      <c r="H192" s="34"/>
      <c r="I192" s="34"/>
      <c r="J192" s="34"/>
      <c r="K192" s="34"/>
      <c r="L192" s="34"/>
      <c r="M192" s="34"/>
      <c r="N192" s="34"/>
      <c r="O192" s="34"/>
      <c r="P192" s="34"/>
      <c r="Q192" s="34"/>
      <c r="R192" s="34"/>
      <c r="Y192" s="34"/>
    </row>
    <row r="193">
      <c r="A193" s="2" t="s">
        <v>29</v>
      </c>
      <c r="B193" s="1" t="s">
        <v>427</v>
      </c>
      <c r="C193" s="2" t="s">
        <v>437</v>
      </c>
      <c r="D193" s="2" t="s">
        <v>5</v>
      </c>
      <c r="E193" s="2" t="s">
        <v>31</v>
      </c>
      <c r="F193" s="1">
        <v>133.99382317158873</v>
      </c>
      <c r="G193" s="34"/>
      <c r="H193" s="34"/>
      <c r="I193" s="34"/>
      <c r="J193" s="34"/>
      <c r="K193" s="34"/>
      <c r="L193" s="34"/>
      <c r="M193" s="34"/>
      <c r="N193" s="34"/>
      <c r="O193" s="34"/>
      <c r="P193" s="34"/>
      <c r="Q193" s="34"/>
      <c r="R193" s="34"/>
      <c r="Y193" s="34"/>
    </row>
    <row r="194">
      <c r="A194" s="2" t="s">
        <v>30</v>
      </c>
      <c r="B194" s="1" t="s">
        <v>428</v>
      </c>
      <c r="C194" s="2" t="s">
        <v>437</v>
      </c>
      <c r="D194" s="2" t="s">
        <v>5</v>
      </c>
      <c r="E194" s="2" t="s">
        <v>31</v>
      </c>
      <c r="F194" s="1">
        <v>90.72713058602987</v>
      </c>
      <c r="G194" s="34"/>
      <c r="H194" s="34"/>
      <c r="I194" s="34"/>
      <c r="J194" s="34"/>
      <c r="K194" s="34"/>
      <c r="L194" s="34"/>
      <c r="M194" s="34"/>
      <c r="N194" s="34"/>
      <c r="O194" s="34"/>
      <c r="P194" s="34"/>
      <c r="Q194" s="34"/>
      <c r="R194" s="34"/>
      <c r="Y194" s="34"/>
    </row>
    <row r="195">
      <c r="A195" s="2" t="s">
        <v>31</v>
      </c>
      <c r="B195" s="1" t="s">
        <v>429</v>
      </c>
      <c r="C195" s="2" t="s">
        <v>437</v>
      </c>
      <c r="D195" s="2" t="s">
        <v>5</v>
      </c>
      <c r="E195" s="2" t="s">
        <v>31</v>
      </c>
      <c r="F195" s="1">
        <v>116.74519228888387</v>
      </c>
      <c r="G195" s="34"/>
      <c r="H195" s="34"/>
      <c r="I195" s="34"/>
      <c r="J195" s="34"/>
      <c r="K195" s="34"/>
      <c r="L195" s="34"/>
      <c r="M195" s="34"/>
      <c r="N195" s="34"/>
      <c r="O195" s="34"/>
      <c r="P195" s="34"/>
      <c r="Q195" s="34"/>
      <c r="R195" s="34"/>
      <c r="Y195" s="34"/>
    </row>
    <row r="196">
      <c r="A196" s="2" t="s">
        <v>32</v>
      </c>
      <c r="B196" s="1" t="s">
        <v>430</v>
      </c>
      <c r="C196" s="2" t="s">
        <v>437</v>
      </c>
      <c r="D196" s="2" t="s">
        <v>5</v>
      </c>
      <c r="E196" s="2" t="s">
        <v>31</v>
      </c>
      <c r="F196" s="1">
        <v>76.93237644110826</v>
      </c>
      <c r="G196" s="34"/>
      <c r="H196" s="34"/>
      <c r="I196" s="34"/>
      <c r="J196" s="34"/>
      <c r="K196" s="34"/>
      <c r="L196" s="34"/>
      <c r="M196" s="34"/>
      <c r="N196" s="34"/>
      <c r="O196" s="34"/>
      <c r="P196" s="34"/>
      <c r="Q196" s="34"/>
      <c r="R196" s="34"/>
      <c r="Y196" s="34"/>
    </row>
    <row r="197">
      <c r="A197" s="2" t="s">
        <v>33</v>
      </c>
      <c r="B197" s="1" t="s">
        <v>431</v>
      </c>
      <c r="C197" s="2" t="s">
        <v>437</v>
      </c>
      <c r="D197" s="2" t="s">
        <v>5</v>
      </c>
      <c r="E197" s="2" t="s">
        <v>31</v>
      </c>
      <c r="F197" s="1">
        <v>117.50802595539699</v>
      </c>
      <c r="G197" s="34"/>
      <c r="H197" s="34"/>
      <c r="I197" s="34"/>
      <c r="J197" s="34"/>
      <c r="K197" s="34"/>
      <c r="L197" s="34"/>
      <c r="M197" s="34"/>
      <c r="N197" s="34"/>
      <c r="O197" s="34"/>
      <c r="P197" s="34"/>
      <c r="Q197" s="34"/>
      <c r="R197" s="34"/>
      <c r="Y197" s="34"/>
    </row>
    <row r="198">
      <c r="A198" s="2" t="s">
        <v>34</v>
      </c>
      <c r="B198" s="1" t="s">
        <v>432</v>
      </c>
      <c r="C198" s="2" t="s">
        <v>437</v>
      </c>
      <c r="D198" s="2" t="s">
        <v>5</v>
      </c>
      <c r="E198" s="2" t="s">
        <v>31</v>
      </c>
      <c r="F198" s="1">
        <v>121.70683966463244</v>
      </c>
      <c r="G198" s="34"/>
      <c r="H198" s="34"/>
      <c r="I198" s="34"/>
      <c r="J198" s="34"/>
      <c r="K198" s="34"/>
      <c r="L198" s="34"/>
      <c r="M198" s="34"/>
      <c r="N198" s="34"/>
      <c r="O198" s="34"/>
      <c r="P198" s="34"/>
      <c r="Q198" s="34"/>
      <c r="R198" s="34"/>
      <c r="Y198" s="34"/>
    </row>
    <row r="199">
      <c r="A199" s="2" t="s">
        <v>35</v>
      </c>
      <c r="B199" s="1" t="s">
        <v>433</v>
      </c>
      <c r="C199" s="2" t="s">
        <v>437</v>
      </c>
      <c r="D199" s="2" t="s">
        <v>5</v>
      </c>
      <c r="E199" s="2" t="s">
        <v>31</v>
      </c>
      <c r="F199" s="1">
        <v>119.91102418288092</v>
      </c>
      <c r="G199" s="34"/>
      <c r="H199" s="34"/>
      <c r="I199" s="34"/>
      <c r="J199" s="34"/>
      <c r="K199" s="34"/>
      <c r="L199" s="34"/>
      <c r="M199" s="34"/>
      <c r="N199" s="34"/>
      <c r="O199" s="34"/>
      <c r="P199" s="34"/>
      <c r="Q199" s="34"/>
      <c r="R199" s="34"/>
      <c r="Y199" s="34"/>
    </row>
    <row r="200">
      <c r="A200" s="2" t="s">
        <v>3</v>
      </c>
      <c r="B200" s="1" t="s">
        <v>418</v>
      </c>
      <c r="C200" s="2" t="s">
        <v>438</v>
      </c>
      <c r="D200" s="2" t="s">
        <v>5</v>
      </c>
      <c r="E200" s="2" t="s">
        <v>31</v>
      </c>
      <c r="F200" s="1">
        <v>104.68123544569401</v>
      </c>
      <c r="G200" s="34"/>
      <c r="H200" s="34"/>
      <c r="I200" s="34"/>
      <c r="J200" s="34"/>
      <c r="K200" s="34"/>
      <c r="L200" s="34"/>
      <c r="M200" s="34"/>
      <c r="N200" s="34"/>
      <c r="O200" s="34"/>
      <c r="P200" s="34"/>
      <c r="Q200" s="34"/>
      <c r="R200" s="34"/>
      <c r="Y200" s="34"/>
    </row>
    <row r="201">
      <c r="A201" s="2" t="s">
        <v>4</v>
      </c>
      <c r="B201" s="1" t="s">
        <v>401</v>
      </c>
      <c r="C201" s="2" t="s">
        <v>438</v>
      </c>
      <c r="D201" s="2" t="s">
        <v>5</v>
      </c>
      <c r="E201" s="2" t="s">
        <v>31</v>
      </c>
      <c r="F201" s="1">
        <v>84.47857793488359</v>
      </c>
      <c r="G201" s="34"/>
      <c r="H201" s="34"/>
      <c r="I201" s="34"/>
      <c r="J201" s="34"/>
      <c r="K201" s="34"/>
      <c r="L201" s="34"/>
      <c r="M201" s="34"/>
      <c r="N201" s="34"/>
      <c r="O201" s="34"/>
      <c r="P201" s="34"/>
      <c r="Q201" s="34"/>
      <c r="R201" s="34"/>
      <c r="Y201" s="34"/>
    </row>
    <row r="202">
      <c r="A202" s="2" t="s">
        <v>5</v>
      </c>
      <c r="B202" s="1" t="s">
        <v>402</v>
      </c>
      <c r="C202" s="2" t="s">
        <v>438</v>
      </c>
      <c r="D202" s="2" t="s">
        <v>5</v>
      </c>
      <c r="E202" s="2" t="s">
        <v>31</v>
      </c>
      <c r="F202" s="1">
        <v>105.69554877609359</v>
      </c>
      <c r="G202" s="34"/>
      <c r="H202" s="34"/>
      <c r="I202" s="34"/>
      <c r="J202" s="34"/>
      <c r="K202" s="34"/>
      <c r="L202" s="34"/>
      <c r="M202" s="34"/>
      <c r="N202" s="34"/>
      <c r="O202" s="34"/>
      <c r="P202" s="34"/>
      <c r="Q202" s="34"/>
      <c r="R202" s="34"/>
      <c r="Y202" s="34"/>
    </row>
    <row r="203">
      <c r="A203" s="2" t="s">
        <v>6</v>
      </c>
      <c r="B203" s="1" t="s">
        <v>403</v>
      </c>
      <c r="C203" s="2" t="s">
        <v>438</v>
      </c>
      <c r="D203" s="2" t="s">
        <v>5</v>
      </c>
      <c r="E203" s="2" t="s">
        <v>31</v>
      </c>
      <c r="F203" s="1">
        <v>95.47407850632774</v>
      </c>
      <c r="G203" s="34"/>
      <c r="H203" s="34"/>
      <c r="I203" s="34"/>
      <c r="J203" s="34"/>
      <c r="K203" s="34"/>
      <c r="L203" s="34"/>
      <c r="M203" s="34"/>
      <c r="N203" s="34"/>
      <c r="O203" s="34"/>
      <c r="P203" s="34"/>
      <c r="Q203" s="34"/>
      <c r="R203" s="34"/>
      <c r="Y203" s="34"/>
    </row>
    <row r="204">
      <c r="A204" s="2" t="s">
        <v>7</v>
      </c>
      <c r="B204" s="1" t="s">
        <v>404</v>
      </c>
      <c r="C204" s="2" t="s">
        <v>438</v>
      </c>
      <c r="D204" s="2" t="s">
        <v>5</v>
      </c>
      <c r="E204" s="2" t="s">
        <v>31</v>
      </c>
      <c r="F204" s="1">
        <v>91.59862500286246</v>
      </c>
      <c r="G204" s="34"/>
      <c r="H204" s="34"/>
      <c r="I204" s="34"/>
      <c r="J204" s="34"/>
      <c r="K204" s="34"/>
      <c r="L204" s="34"/>
      <c r="M204" s="34"/>
      <c r="N204" s="34"/>
      <c r="O204" s="34"/>
      <c r="P204" s="34"/>
      <c r="Q204" s="34"/>
      <c r="R204" s="34"/>
      <c r="Y204" s="34"/>
    </row>
    <row r="205">
      <c r="A205" s="2" t="s">
        <v>8</v>
      </c>
      <c r="B205" s="1" t="s">
        <v>408</v>
      </c>
      <c r="C205" s="2" t="s">
        <v>438</v>
      </c>
      <c r="D205" s="2" t="s">
        <v>5</v>
      </c>
      <c r="E205" s="2" t="s">
        <v>31</v>
      </c>
      <c r="F205" s="1">
        <v>119.14513654187131</v>
      </c>
      <c r="G205" s="34"/>
      <c r="H205" s="34"/>
      <c r="I205" s="34"/>
      <c r="J205" s="34"/>
      <c r="K205" s="34"/>
      <c r="L205" s="34"/>
      <c r="M205" s="34"/>
      <c r="N205" s="34"/>
      <c r="O205" s="34"/>
      <c r="P205" s="34"/>
      <c r="Q205" s="34"/>
      <c r="R205" s="34"/>
      <c r="Y205" s="34"/>
    </row>
    <row r="206">
      <c r="A206" s="2" t="s">
        <v>9</v>
      </c>
      <c r="B206" s="1" t="s">
        <v>409</v>
      </c>
      <c r="C206" s="2" t="s">
        <v>438</v>
      </c>
      <c r="D206" s="2" t="s">
        <v>5</v>
      </c>
      <c r="E206" s="2" t="s">
        <v>31</v>
      </c>
      <c r="F206" s="1">
        <v>116.40116196949404</v>
      </c>
      <c r="G206" s="34"/>
      <c r="H206" s="34"/>
      <c r="I206" s="34"/>
      <c r="J206" s="34"/>
      <c r="K206" s="34"/>
      <c r="L206" s="34"/>
      <c r="M206" s="34"/>
      <c r="N206" s="34"/>
      <c r="O206" s="34"/>
      <c r="P206" s="34"/>
      <c r="Q206" s="34"/>
      <c r="R206" s="34"/>
      <c r="Y206" s="34"/>
    </row>
    <row r="207">
      <c r="A207" s="2" t="s">
        <v>10</v>
      </c>
      <c r="B207" s="1" t="s">
        <v>407</v>
      </c>
      <c r="C207" s="2" t="s">
        <v>438</v>
      </c>
      <c r="D207" s="2" t="s">
        <v>5</v>
      </c>
      <c r="E207" s="2" t="s">
        <v>31</v>
      </c>
      <c r="F207" s="1">
        <v>65.51113845385689</v>
      </c>
      <c r="G207" s="34"/>
      <c r="H207" s="34"/>
      <c r="I207" s="34"/>
      <c r="J207" s="34"/>
      <c r="K207" s="34"/>
      <c r="L207" s="34"/>
      <c r="M207" s="34"/>
      <c r="N207" s="34"/>
      <c r="O207" s="34"/>
      <c r="P207" s="34"/>
      <c r="Q207" s="34"/>
      <c r="R207" s="34"/>
      <c r="Y207" s="34"/>
    </row>
    <row r="208">
      <c r="A208" s="2" t="s">
        <v>11</v>
      </c>
      <c r="B208" s="1" t="s">
        <v>406</v>
      </c>
      <c r="C208" s="2" t="s">
        <v>438</v>
      </c>
      <c r="D208" s="2" t="s">
        <v>5</v>
      </c>
      <c r="E208" s="2" t="s">
        <v>31</v>
      </c>
      <c r="F208" s="1">
        <v>127.51413211557237</v>
      </c>
      <c r="G208" s="34"/>
      <c r="H208" s="34"/>
      <c r="I208" s="34"/>
      <c r="J208" s="34"/>
      <c r="K208" s="34"/>
      <c r="L208" s="34"/>
      <c r="M208" s="34"/>
      <c r="N208" s="34"/>
      <c r="O208" s="34"/>
      <c r="P208" s="34"/>
      <c r="Q208" s="34"/>
      <c r="R208" s="34"/>
      <c r="Y208" s="34"/>
    </row>
    <row r="209">
      <c r="A209" s="2" t="s">
        <v>12</v>
      </c>
      <c r="B209" s="1" t="s">
        <v>405</v>
      </c>
      <c r="C209" s="2" t="s">
        <v>438</v>
      </c>
      <c r="D209" s="2" t="s">
        <v>5</v>
      </c>
      <c r="E209" s="2" t="s">
        <v>31</v>
      </c>
      <c r="F209" s="1">
        <v>145.75015595844621</v>
      </c>
      <c r="G209" s="34"/>
      <c r="H209" s="34"/>
      <c r="I209" s="34"/>
      <c r="J209" s="34"/>
      <c r="K209" s="34"/>
      <c r="L209" s="34"/>
      <c r="M209" s="34"/>
      <c r="N209" s="34"/>
      <c r="O209" s="34"/>
      <c r="P209" s="34"/>
      <c r="Q209" s="34"/>
      <c r="R209" s="34"/>
      <c r="Y209" s="34"/>
    </row>
    <row r="210">
      <c r="A210" s="2" t="s">
        <v>13</v>
      </c>
      <c r="B210" s="1" t="s">
        <v>410</v>
      </c>
      <c r="C210" s="2" t="s">
        <v>438</v>
      </c>
      <c r="D210" s="2" t="s">
        <v>5</v>
      </c>
      <c r="E210" s="2" t="s">
        <v>31</v>
      </c>
      <c r="F210" s="1">
        <v>108.31467702012594</v>
      </c>
      <c r="G210" s="34"/>
      <c r="H210" s="34"/>
      <c r="I210" s="34"/>
      <c r="J210" s="34"/>
      <c r="K210" s="34"/>
      <c r="L210" s="34"/>
      <c r="M210" s="34"/>
      <c r="N210" s="34"/>
      <c r="O210" s="34"/>
      <c r="P210" s="34"/>
      <c r="Q210" s="34"/>
      <c r="R210" s="34"/>
      <c r="Y210" s="34"/>
    </row>
    <row r="211">
      <c r="A211" s="2" t="s">
        <v>14</v>
      </c>
      <c r="B211" s="1" t="s">
        <v>412</v>
      </c>
      <c r="C211" s="2" t="s">
        <v>438</v>
      </c>
      <c r="D211" s="2" t="s">
        <v>5</v>
      </c>
      <c r="E211" s="2" t="s">
        <v>31</v>
      </c>
      <c r="F211" s="1">
        <v>100.99008811178805</v>
      </c>
      <c r="G211" s="34"/>
      <c r="H211" s="34"/>
      <c r="I211" s="34"/>
      <c r="J211" s="34"/>
      <c r="K211" s="34"/>
      <c r="L211" s="34"/>
      <c r="M211" s="34"/>
      <c r="N211" s="34"/>
      <c r="O211" s="34"/>
      <c r="P211" s="34"/>
      <c r="Q211" s="34"/>
      <c r="R211" s="34"/>
      <c r="Y211" s="34"/>
    </row>
    <row r="212">
      <c r="A212" s="2" t="s">
        <v>15</v>
      </c>
      <c r="B212" s="1" t="s">
        <v>411</v>
      </c>
      <c r="C212" s="2" t="s">
        <v>438</v>
      </c>
      <c r="D212" s="2" t="s">
        <v>5</v>
      </c>
      <c r="E212" s="2" t="s">
        <v>31</v>
      </c>
      <c r="F212" s="1">
        <v>70.87590265392929</v>
      </c>
      <c r="G212" s="34"/>
      <c r="H212" s="34"/>
      <c r="I212" s="34"/>
      <c r="J212" s="34"/>
      <c r="K212" s="34"/>
      <c r="L212" s="34"/>
      <c r="M212" s="34"/>
      <c r="N212" s="34"/>
      <c r="O212" s="34"/>
      <c r="P212" s="34"/>
      <c r="Q212" s="34"/>
      <c r="R212" s="34"/>
      <c r="Y212" s="34"/>
    </row>
    <row r="213">
      <c r="A213" s="2" t="s">
        <v>16</v>
      </c>
      <c r="B213" s="1" t="s">
        <v>413</v>
      </c>
      <c r="C213" s="2" t="s">
        <v>438</v>
      </c>
      <c r="D213" s="2" t="s">
        <v>5</v>
      </c>
      <c r="E213" s="2" t="s">
        <v>31</v>
      </c>
      <c r="F213" s="1">
        <v>108.00175062731495</v>
      </c>
      <c r="G213" s="34"/>
      <c r="H213" s="34"/>
      <c r="I213" s="34"/>
      <c r="J213" s="34"/>
      <c r="K213" s="34"/>
      <c r="L213" s="34"/>
      <c r="M213" s="34"/>
      <c r="N213" s="34"/>
      <c r="O213" s="34"/>
      <c r="P213" s="34"/>
      <c r="Q213" s="34"/>
      <c r="R213" s="34"/>
      <c r="Y213" s="34"/>
    </row>
    <row r="214">
      <c r="A214" s="2" t="s">
        <v>17</v>
      </c>
      <c r="B214" s="1" t="s">
        <v>414</v>
      </c>
      <c r="C214" s="2" t="s">
        <v>438</v>
      </c>
      <c r="D214" s="2" t="s">
        <v>5</v>
      </c>
      <c r="E214" s="2" t="s">
        <v>31</v>
      </c>
      <c r="F214" s="1">
        <v>113.01559878589447</v>
      </c>
      <c r="G214" s="34"/>
      <c r="H214" s="34"/>
      <c r="I214" s="34"/>
      <c r="J214" s="34"/>
      <c r="K214" s="34"/>
      <c r="L214" s="34"/>
      <c r="M214" s="34"/>
      <c r="N214" s="34"/>
      <c r="O214" s="34"/>
      <c r="P214" s="34"/>
      <c r="Q214" s="34"/>
      <c r="R214" s="34"/>
      <c r="Y214" s="34"/>
    </row>
    <row r="215">
      <c r="A215" s="2" t="s">
        <v>18</v>
      </c>
      <c r="B215" s="1" t="s">
        <v>415</v>
      </c>
      <c r="C215" s="2" t="s">
        <v>438</v>
      </c>
      <c r="D215" s="2" t="s">
        <v>5</v>
      </c>
      <c r="E215" s="2" t="s">
        <v>31</v>
      </c>
      <c r="F215" s="1">
        <v>79.4942159820887</v>
      </c>
      <c r="G215" s="34"/>
      <c r="H215" s="34"/>
      <c r="I215" s="34"/>
      <c r="J215" s="34"/>
      <c r="K215" s="34"/>
      <c r="L215" s="34"/>
      <c r="M215" s="34"/>
      <c r="N215" s="34"/>
      <c r="O215" s="34"/>
      <c r="P215" s="34"/>
      <c r="Q215" s="34"/>
      <c r="R215" s="34"/>
      <c r="Y215" s="34"/>
    </row>
    <row r="216">
      <c r="A216" s="2" t="s">
        <v>19</v>
      </c>
      <c r="B216" s="1" t="s">
        <v>416</v>
      </c>
      <c r="C216" s="2" t="s">
        <v>438</v>
      </c>
      <c r="D216" s="2" t="s">
        <v>5</v>
      </c>
      <c r="E216" s="2" t="s">
        <v>31</v>
      </c>
      <c r="F216" s="1">
        <v>110.080075627385</v>
      </c>
      <c r="G216" s="34"/>
      <c r="H216" s="34"/>
      <c r="I216" s="34"/>
      <c r="J216" s="34"/>
      <c r="K216" s="34"/>
      <c r="L216" s="34"/>
      <c r="M216" s="34"/>
      <c r="N216" s="34"/>
      <c r="O216" s="34"/>
      <c r="P216" s="34"/>
      <c r="Q216" s="34"/>
      <c r="R216" s="34"/>
      <c r="Y216" s="34"/>
    </row>
    <row r="217">
      <c r="A217" s="2" t="s">
        <v>20</v>
      </c>
      <c r="B217" s="1" t="s">
        <v>417</v>
      </c>
      <c r="C217" s="2" t="s">
        <v>438</v>
      </c>
      <c r="D217" s="2" t="s">
        <v>5</v>
      </c>
      <c r="E217" s="2" t="s">
        <v>31</v>
      </c>
      <c r="F217" s="1">
        <v>100.77466772285885</v>
      </c>
      <c r="G217" s="34"/>
      <c r="H217" s="34"/>
      <c r="I217" s="34"/>
      <c r="J217" s="34"/>
      <c r="K217" s="34"/>
      <c r="L217" s="34"/>
      <c r="M217" s="34"/>
      <c r="N217" s="34"/>
      <c r="O217" s="34"/>
      <c r="P217" s="34"/>
      <c r="Q217" s="34"/>
      <c r="R217" s="34"/>
      <c r="Y217" s="34"/>
    </row>
    <row r="218">
      <c r="A218" s="2" t="s">
        <v>21</v>
      </c>
      <c r="B218" s="1" t="s">
        <v>419</v>
      </c>
      <c r="C218" s="2" t="s">
        <v>438</v>
      </c>
      <c r="D218" s="2" t="s">
        <v>5</v>
      </c>
      <c r="E218" s="2" t="s">
        <v>31</v>
      </c>
      <c r="F218" s="1">
        <v>111.99575425104605</v>
      </c>
      <c r="G218" s="34"/>
      <c r="H218" s="34"/>
      <c r="I218" s="34"/>
      <c r="J218" s="34"/>
      <c r="K218" s="34"/>
      <c r="L218" s="34"/>
      <c r="M218" s="34"/>
      <c r="N218" s="34"/>
      <c r="O218" s="34"/>
      <c r="P218" s="34"/>
      <c r="Q218" s="34"/>
      <c r="R218" s="34"/>
      <c r="Y218" s="34"/>
    </row>
    <row r="219">
      <c r="A219" s="2" t="s">
        <v>22</v>
      </c>
      <c r="B219" s="1" t="s">
        <v>420</v>
      </c>
      <c r="C219" s="2" t="s">
        <v>438</v>
      </c>
      <c r="D219" s="2" t="s">
        <v>5</v>
      </c>
      <c r="E219" s="2" t="s">
        <v>31</v>
      </c>
      <c r="F219" s="1">
        <v>119.58256232942793</v>
      </c>
      <c r="G219" s="34"/>
      <c r="H219" s="34"/>
      <c r="I219" s="34"/>
      <c r="J219" s="34"/>
      <c r="K219" s="34"/>
      <c r="L219" s="34"/>
      <c r="M219" s="34"/>
      <c r="N219" s="34"/>
      <c r="O219" s="34"/>
      <c r="P219" s="34"/>
      <c r="Q219" s="34"/>
      <c r="R219" s="34"/>
      <c r="Y219" s="34"/>
    </row>
    <row r="220">
      <c r="A220" s="2" t="s">
        <v>23</v>
      </c>
      <c r="B220" s="1" t="s">
        <v>421</v>
      </c>
      <c r="C220" s="2" t="s">
        <v>438</v>
      </c>
      <c r="D220" s="2" t="s">
        <v>5</v>
      </c>
      <c r="E220" s="2" t="s">
        <v>31</v>
      </c>
      <c r="F220" s="1">
        <v>108.86092505899472</v>
      </c>
      <c r="G220" s="34"/>
      <c r="H220" s="34"/>
      <c r="I220" s="34"/>
      <c r="J220" s="34"/>
      <c r="K220" s="34"/>
      <c r="L220" s="34"/>
      <c r="M220" s="34"/>
      <c r="N220" s="34"/>
      <c r="O220" s="34"/>
      <c r="P220" s="34"/>
      <c r="Q220" s="34"/>
      <c r="R220" s="34"/>
      <c r="Y220" s="34"/>
    </row>
    <row r="221">
      <c r="A221" s="2" t="s">
        <v>24</v>
      </c>
      <c r="B221" s="1" t="s">
        <v>422</v>
      </c>
      <c r="C221" s="2" t="s">
        <v>438</v>
      </c>
      <c r="D221" s="2" t="s">
        <v>5</v>
      </c>
      <c r="E221" s="2" t="s">
        <v>31</v>
      </c>
      <c r="F221" s="1">
        <v>87.99193627200958</v>
      </c>
      <c r="G221" s="34"/>
      <c r="H221" s="34"/>
      <c r="I221" s="34"/>
      <c r="J221" s="34"/>
      <c r="K221" s="34"/>
      <c r="L221" s="34"/>
      <c r="M221" s="34"/>
      <c r="N221" s="34"/>
      <c r="O221" s="34"/>
      <c r="P221" s="34"/>
      <c r="Q221" s="34"/>
      <c r="R221" s="34"/>
      <c r="Y221" s="34"/>
    </row>
    <row r="222">
      <c r="A222" s="2" t="s">
        <v>25</v>
      </c>
      <c r="B222" s="1" t="s">
        <v>423</v>
      </c>
      <c r="C222" s="2" t="s">
        <v>438</v>
      </c>
      <c r="D222" s="2" t="s">
        <v>5</v>
      </c>
      <c r="E222" s="2" t="s">
        <v>31</v>
      </c>
      <c r="F222" s="1">
        <v>84.2877623915344</v>
      </c>
      <c r="G222" s="34"/>
      <c r="H222" s="34"/>
      <c r="I222" s="34"/>
      <c r="J222" s="34"/>
      <c r="K222" s="34"/>
      <c r="L222" s="34"/>
      <c r="M222" s="34"/>
      <c r="N222" s="34"/>
      <c r="O222" s="34"/>
      <c r="P222" s="34"/>
      <c r="Q222" s="34"/>
      <c r="R222" s="34"/>
      <c r="Y222" s="34"/>
    </row>
    <row r="223">
      <c r="A223" s="2" t="s">
        <v>26</v>
      </c>
      <c r="B223" s="1" t="s">
        <v>424</v>
      </c>
      <c r="C223" s="2" t="s">
        <v>438</v>
      </c>
      <c r="D223" s="2" t="s">
        <v>5</v>
      </c>
      <c r="E223" s="2" t="s">
        <v>31</v>
      </c>
      <c r="F223" s="1">
        <v>43.69649686667336</v>
      </c>
      <c r="G223" s="34"/>
      <c r="H223" s="34"/>
      <c r="I223" s="34"/>
      <c r="J223" s="34"/>
      <c r="K223" s="34"/>
      <c r="L223" s="34"/>
      <c r="M223" s="34"/>
      <c r="N223" s="34"/>
      <c r="O223" s="34"/>
      <c r="P223" s="34"/>
      <c r="Q223" s="34"/>
      <c r="R223" s="34"/>
      <c r="Y223" s="34"/>
    </row>
    <row r="224">
      <c r="A224" s="2" t="s">
        <v>27</v>
      </c>
      <c r="B224" s="1" t="s">
        <v>426</v>
      </c>
      <c r="C224" s="2" t="s">
        <v>438</v>
      </c>
      <c r="D224" s="2" t="s">
        <v>5</v>
      </c>
      <c r="E224" s="2" t="s">
        <v>31</v>
      </c>
      <c r="F224" s="1">
        <v>110.20466466579897</v>
      </c>
      <c r="G224" s="34"/>
      <c r="H224" s="34"/>
      <c r="I224" s="34"/>
      <c r="J224" s="34"/>
      <c r="K224" s="34"/>
      <c r="L224" s="34"/>
      <c r="M224" s="34"/>
      <c r="N224" s="34"/>
      <c r="O224" s="34"/>
      <c r="P224" s="34"/>
      <c r="Q224" s="34"/>
      <c r="R224" s="34"/>
      <c r="Y224" s="34"/>
    </row>
    <row r="225">
      <c r="A225" s="2" t="s">
        <v>28</v>
      </c>
      <c r="B225" s="1" t="s">
        <v>425</v>
      </c>
      <c r="C225" s="2" t="s">
        <v>438</v>
      </c>
      <c r="D225" s="2" t="s">
        <v>5</v>
      </c>
      <c r="E225" s="2" t="s">
        <v>31</v>
      </c>
      <c r="F225" s="1">
        <v>117.96329314378661</v>
      </c>
      <c r="G225" s="34"/>
      <c r="H225" s="34"/>
      <c r="I225" s="34"/>
      <c r="J225" s="34"/>
      <c r="K225" s="34"/>
      <c r="L225" s="34"/>
      <c r="M225" s="34"/>
      <c r="N225" s="34"/>
      <c r="O225" s="34"/>
      <c r="P225" s="34"/>
      <c r="Q225" s="34"/>
      <c r="R225" s="34"/>
      <c r="Y225" s="34"/>
    </row>
    <row r="226">
      <c r="A226" s="2" t="s">
        <v>29</v>
      </c>
      <c r="B226" s="1" t="s">
        <v>427</v>
      </c>
      <c r="C226" s="2" t="s">
        <v>438</v>
      </c>
      <c r="D226" s="2" t="s">
        <v>5</v>
      </c>
      <c r="E226" s="2" t="s">
        <v>31</v>
      </c>
      <c r="F226" s="1">
        <v>129.14274201672208</v>
      </c>
      <c r="G226" s="34"/>
      <c r="H226" s="34"/>
      <c r="I226" s="34"/>
      <c r="J226" s="34"/>
      <c r="K226" s="34"/>
      <c r="L226" s="34"/>
      <c r="M226" s="34"/>
      <c r="N226" s="34"/>
      <c r="O226" s="34"/>
      <c r="P226" s="34"/>
      <c r="Q226" s="34"/>
      <c r="R226" s="34"/>
      <c r="Y226" s="34"/>
    </row>
    <row r="227">
      <c r="A227" s="2" t="s">
        <v>30</v>
      </c>
      <c r="B227" s="1" t="s">
        <v>428</v>
      </c>
      <c r="C227" s="2" t="s">
        <v>438</v>
      </c>
      <c r="D227" s="2" t="s">
        <v>5</v>
      </c>
      <c r="E227" s="2" t="s">
        <v>31</v>
      </c>
      <c r="F227" s="1">
        <v>88.53933211782326</v>
      </c>
      <c r="G227" s="34"/>
      <c r="H227" s="34"/>
      <c r="I227" s="34"/>
      <c r="J227" s="34"/>
      <c r="K227" s="34"/>
      <c r="L227" s="34"/>
      <c r="M227" s="34"/>
      <c r="N227" s="34"/>
      <c r="O227" s="34"/>
      <c r="P227" s="34"/>
      <c r="Q227" s="34"/>
      <c r="R227" s="34"/>
      <c r="Y227" s="34"/>
    </row>
    <row r="228">
      <c r="A228" s="2" t="s">
        <v>31</v>
      </c>
      <c r="B228" s="1" t="s">
        <v>429</v>
      </c>
      <c r="C228" s="2" t="s">
        <v>438</v>
      </c>
      <c r="D228" s="2" t="s">
        <v>5</v>
      </c>
      <c r="E228" s="2" t="s">
        <v>31</v>
      </c>
      <c r="F228" s="1">
        <v>112.38322905297032</v>
      </c>
      <c r="G228" s="34"/>
      <c r="H228" s="34"/>
      <c r="I228" s="34"/>
      <c r="J228" s="34"/>
      <c r="K228" s="34"/>
      <c r="L228" s="34"/>
      <c r="M228" s="34"/>
      <c r="N228" s="34"/>
      <c r="O228" s="34"/>
      <c r="P228" s="34"/>
      <c r="Q228" s="34"/>
      <c r="R228" s="34"/>
      <c r="Y228" s="34"/>
    </row>
    <row r="229">
      <c r="A229" s="2" t="s">
        <v>32</v>
      </c>
      <c r="B229" s="1" t="s">
        <v>430</v>
      </c>
      <c r="C229" s="2" t="s">
        <v>438</v>
      </c>
      <c r="D229" s="2" t="s">
        <v>5</v>
      </c>
      <c r="E229" s="2" t="s">
        <v>31</v>
      </c>
      <c r="F229" s="1">
        <v>83.19377861470679</v>
      </c>
      <c r="G229" s="34"/>
      <c r="H229" s="34"/>
      <c r="I229" s="34"/>
      <c r="J229" s="34"/>
      <c r="K229" s="34"/>
      <c r="L229" s="34"/>
      <c r="M229" s="34"/>
      <c r="N229" s="34"/>
      <c r="O229" s="34"/>
      <c r="P229" s="34"/>
      <c r="Q229" s="34"/>
      <c r="R229" s="34"/>
      <c r="Y229" s="34"/>
    </row>
    <row r="230">
      <c r="A230" s="2" t="s">
        <v>33</v>
      </c>
      <c r="B230" s="1" t="s">
        <v>431</v>
      </c>
      <c r="C230" s="2" t="s">
        <v>438</v>
      </c>
      <c r="D230" s="2" t="s">
        <v>5</v>
      </c>
      <c r="E230" s="2" t="s">
        <v>31</v>
      </c>
      <c r="F230" s="1">
        <v>118.14679169812844</v>
      </c>
      <c r="G230" s="34"/>
      <c r="H230" s="34"/>
      <c r="I230" s="34"/>
      <c r="J230" s="34"/>
      <c r="K230" s="34"/>
      <c r="L230" s="34"/>
      <c r="M230" s="34"/>
      <c r="N230" s="34"/>
      <c r="O230" s="34"/>
      <c r="P230" s="34"/>
      <c r="Q230" s="34"/>
      <c r="R230" s="34"/>
      <c r="Y230" s="34"/>
    </row>
    <row r="231">
      <c r="A231" s="2" t="s">
        <v>34</v>
      </c>
      <c r="B231" s="1" t="s">
        <v>432</v>
      </c>
      <c r="C231" s="2" t="s">
        <v>438</v>
      </c>
      <c r="D231" s="2" t="s">
        <v>5</v>
      </c>
      <c r="E231" s="2" t="s">
        <v>31</v>
      </c>
      <c r="F231" s="1">
        <v>118.35553918824279</v>
      </c>
      <c r="G231" s="34"/>
      <c r="H231" s="34"/>
      <c r="I231" s="34"/>
      <c r="J231" s="34"/>
      <c r="K231" s="34"/>
      <c r="L231" s="34"/>
      <c r="M231" s="34"/>
      <c r="N231" s="34"/>
      <c r="O231" s="34"/>
      <c r="P231" s="34"/>
      <c r="Q231" s="34"/>
      <c r="R231" s="34"/>
      <c r="Y231" s="34"/>
    </row>
    <row r="232">
      <c r="A232" s="2" t="s">
        <v>35</v>
      </c>
      <c r="B232" s="1" t="s">
        <v>433</v>
      </c>
      <c r="C232" s="2" t="s">
        <v>438</v>
      </c>
      <c r="D232" s="2" t="s">
        <v>5</v>
      </c>
      <c r="E232" s="2" t="s">
        <v>31</v>
      </c>
      <c r="F232" s="1">
        <v>109.37833256625844</v>
      </c>
      <c r="G232" s="34"/>
      <c r="H232" s="34"/>
      <c r="I232" s="34"/>
      <c r="J232" s="34"/>
      <c r="K232" s="34"/>
      <c r="L232" s="34"/>
      <c r="M232" s="34"/>
      <c r="N232" s="34"/>
      <c r="O232" s="34"/>
      <c r="P232" s="34"/>
      <c r="Q232" s="34"/>
      <c r="R232" s="34"/>
      <c r="Y232" s="34"/>
    </row>
    <row r="233">
      <c r="A233" s="2" t="s">
        <v>3</v>
      </c>
      <c r="B233" s="1" t="s">
        <v>418</v>
      </c>
      <c r="C233" s="2" t="s">
        <v>439</v>
      </c>
      <c r="D233" s="2" t="s">
        <v>5</v>
      </c>
      <c r="E233" s="2" t="s">
        <v>31</v>
      </c>
      <c r="F233" s="1">
        <v>110.28624394950575</v>
      </c>
      <c r="G233" s="34"/>
      <c r="H233" s="34"/>
      <c r="I233" s="34"/>
      <c r="J233" s="34"/>
      <c r="K233" s="34"/>
      <c r="L233" s="34"/>
      <c r="M233" s="34"/>
      <c r="N233" s="34"/>
      <c r="O233" s="34"/>
      <c r="P233" s="34"/>
      <c r="Q233" s="34"/>
      <c r="R233" s="34"/>
      <c r="Y233" s="34"/>
    </row>
    <row r="234">
      <c r="A234" s="2" t="s">
        <v>4</v>
      </c>
      <c r="B234" s="1" t="s">
        <v>401</v>
      </c>
      <c r="C234" s="2" t="s">
        <v>439</v>
      </c>
      <c r="D234" s="2" t="s">
        <v>5</v>
      </c>
      <c r="E234" s="2" t="s">
        <v>31</v>
      </c>
      <c r="F234" s="1">
        <v>87.64864526453107</v>
      </c>
      <c r="G234" s="34"/>
      <c r="H234" s="34"/>
      <c r="I234" s="34"/>
      <c r="J234" s="34"/>
      <c r="K234" s="34"/>
      <c r="L234" s="34"/>
      <c r="M234" s="34"/>
      <c r="N234" s="34"/>
      <c r="O234" s="34"/>
      <c r="P234" s="34"/>
      <c r="Q234" s="34"/>
      <c r="R234" s="34"/>
      <c r="Y234" s="34"/>
    </row>
    <row r="235">
      <c r="A235" s="2" t="s">
        <v>5</v>
      </c>
      <c r="B235" s="1" t="s">
        <v>402</v>
      </c>
      <c r="C235" s="2" t="s">
        <v>439</v>
      </c>
      <c r="D235" s="2" t="s">
        <v>5</v>
      </c>
      <c r="E235" s="2" t="s">
        <v>31</v>
      </c>
      <c r="F235" s="1">
        <v>106.85550189797166</v>
      </c>
      <c r="G235" s="34"/>
      <c r="H235" s="34"/>
      <c r="I235" s="34"/>
      <c r="J235" s="34"/>
      <c r="K235" s="34"/>
      <c r="L235" s="34"/>
      <c r="M235" s="34"/>
      <c r="N235" s="34"/>
      <c r="O235" s="34"/>
      <c r="P235" s="34"/>
      <c r="Q235" s="34"/>
      <c r="R235" s="34"/>
      <c r="Y235" s="34"/>
    </row>
    <row r="236">
      <c r="A236" s="2" t="s">
        <v>6</v>
      </c>
      <c r="B236" s="1" t="s">
        <v>403</v>
      </c>
      <c r="C236" s="2" t="s">
        <v>439</v>
      </c>
      <c r="D236" s="2" t="s">
        <v>5</v>
      </c>
      <c r="E236" s="2" t="s">
        <v>31</v>
      </c>
      <c r="F236" s="1">
        <v>101.01191330558346</v>
      </c>
      <c r="G236" s="34"/>
      <c r="H236" s="34"/>
      <c r="I236" s="34"/>
      <c r="J236" s="34"/>
      <c r="K236" s="34"/>
      <c r="L236" s="34"/>
      <c r="M236" s="34"/>
      <c r="N236" s="34"/>
      <c r="O236" s="34"/>
      <c r="P236" s="34"/>
      <c r="Q236" s="34"/>
      <c r="R236" s="34"/>
      <c r="Y236" s="34"/>
    </row>
    <row r="237">
      <c r="A237" s="2" t="s">
        <v>7</v>
      </c>
      <c r="B237" s="1" t="s">
        <v>404</v>
      </c>
      <c r="C237" s="2" t="s">
        <v>439</v>
      </c>
      <c r="D237" s="2" t="s">
        <v>5</v>
      </c>
      <c r="E237" s="2" t="s">
        <v>31</v>
      </c>
      <c r="F237" s="1">
        <v>88.94843876044266</v>
      </c>
      <c r="G237" s="34"/>
      <c r="H237" s="34"/>
      <c r="I237" s="34"/>
      <c r="J237" s="34"/>
      <c r="K237" s="34"/>
      <c r="L237" s="34"/>
      <c r="M237" s="34"/>
      <c r="N237" s="34"/>
      <c r="O237" s="34"/>
      <c r="P237" s="34"/>
      <c r="Q237" s="34"/>
      <c r="R237" s="34"/>
      <c r="Y237" s="34"/>
    </row>
    <row r="238">
      <c r="A238" s="2" t="s">
        <v>8</v>
      </c>
      <c r="B238" s="1" t="s">
        <v>408</v>
      </c>
      <c r="C238" s="2" t="s">
        <v>439</v>
      </c>
      <c r="D238" s="2" t="s">
        <v>5</v>
      </c>
      <c r="E238" s="2" t="s">
        <v>31</v>
      </c>
      <c r="F238" s="1">
        <v>128.08638635000887</v>
      </c>
      <c r="G238" s="34"/>
      <c r="H238" s="34"/>
      <c r="I238" s="34"/>
      <c r="J238" s="34"/>
      <c r="K238" s="34"/>
      <c r="L238" s="34"/>
      <c r="M238" s="34"/>
      <c r="N238" s="34"/>
      <c r="O238" s="34"/>
      <c r="P238" s="34"/>
      <c r="Q238" s="34"/>
      <c r="R238" s="34"/>
      <c r="Y238" s="34"/>
    </row>
    <row r="239">
      <c r="A239" s="2" t="s">
        <v>9</v>
      </c>
      <c r="B239" s="1" t="s">
        <v>409</v>
      </c>
      <c r="C239" s="2" t="s">
        <v>439</v>
      </c>
      <c r="D239" s="2" t="s">
        <v>5</v>
      </c>
      <c r="E239" s="2" t="s">
        <v>31</v>
      </c>
      <c r="F239" s="1">
        <v>105.59732111034671</v>
      </c>
      <c r="G239" s="34"/>
      <c r="H239" s="34"/>
      <c r="I239" s="34"/>
      <c r="J239" s="34"/>
      <c r="K239" s="34"/>
      <c r="L239" s="34"/>
      <c r="M239" s="34"/>
      <c r="N239" s="34"/>
      <c r="O239" s="34"/>
      <c r="P239" s="34"/>
      <c r="Q239" s="34"/>
      <c r="R239" s="34"/>
      <c r="Y239" s="34"/>
    </row>
    <row r="240">
      <c r="A240" s="2" t="s">
        <v>10</v>
      </c>
      <c r="B240" s="1" t="s">
        <v>407</v>
      </c>
      <c r="C240" s="2" t="s">
        <v>439</v>
      </c>
      <c r="D240" s="2" t="s">
        <v>5</v>
      </c>
      <c r="E240" s="2" t="s">
        <v>31</v>
      </c>
      <c r="F240" s="1">
        <v>68.10479844144788</v>
      </c>
      <c r="G240" s="34"/>
      <c r="H240" s="34"/>
      <c r="I240" s="34"/>
      <c r="J240" s="34"/>
      <c r="K240" s="34"/>
      <c r="L240" s="34"/>
      <c r="M240" s="34"/>
      <c r="N240" s="34"/>
      <c r="O240" s="34"/>
      <c r="P240" s="34"/>
      <c r="Q240" s="34"/>
      <c r="R240" s="34"/>
      <c r="Y240" s="34"/>
    </row>
    <row r="241">
      <c r="A241" s="2" t="s">
        <v>11</v>
      </c>
      <c r="B241" s="1" t="s">
        <v>406</v>
      </c>
      <c r="C241" s="2" t="s">
        <v>439</v>
      </c>
      <c r="D241" s="2" t="s">
        <v>5</v>
      </c>
      <c r="E241" s="2" t="s">
        <v>31</v>
      </c>
      <c r="F241" s="1">
        <v>137.42324124019933</v>
      </c>
      <c r="G241" s="34"/>
      <c r="H241" s="34"/>
      <c r="I241" s="34"/>
      <c r="J241" s="34"/>
      <c r="K241" s="34"/>
      <c r="L241" s="34"/>
      <c r="M241" s="34"/>
      <c r="N241" s="34"/>
      <c r="O241" s="34"/>
      <c r="P241" s="34"/>
      <c r="Q241" s="34"/>
      <c r="R241" s="34"/>
      <c r="Y241" s="34"/>
    </row>
    <row r="242">
      <c r="A242" s="2" t="s">
        <v>12</v>
      </c>
      <c r="B242" s="1" t="s">
        <v>405</v>
      </c>
      <c r="C242" s="2" t="s">
        <v>439</v>
      </c>
      <c r="D242" s="2" t="s">
        <v>5</v>
      </c>
      <c r="E242" s="2" t="s">
        <v>31</v>
      </c>
      <c r="F242" s="1">
        <v>152.94606613590437</v>
      </c>
      <c r="G242" s="34"/>
      <c r="H242" s="34"/>
      <c r="I242" s="34"/>
      <c r="J242" s="34"/>
      <c r="K242" s="34"/>
      <c r="L242" s="34"/>
      <c r="M242" s="34"/>
      <c r="N242" s="34"/>
      <c r="O242" s="34"/>
      <c r="P242" s="34"/>
      <c r="Q242" s="34"/>
      <c r="R242" s="34"/>
      <c r="Y242" s="34"/>
    </row>
    <row r="243">
      <c r="A243" s="2" t="s">
        <v>13</v>
      </c>
      <c r="B243" s="1" t="s">
        <v>410</v>
      </c>
      <c r="C243" s="2" t="s">
        <v>439</v>
      </c>
      <c r="D243" s="2" t="s">
        <v>5</v>
      </c>
      <c r="E243" s="2" t="s">
        <v>31</v>
      </c>
      <c r="F243" s="1">
        <v>120.82605878068564</v>
      </c>
      <c r="G243" s="34"/>
      <c r="H243" s="34"/>
      <c r="I243" s="34"/>
      <c r="J243" s="34"/>
      <c r="K243" s="34"/>
      <c r="L243" s="34"/>
      <c r="M243" s="34"/>
      <c r="N243" s="34"/>
      <c r="O243" s="34"/>
      <c r="P243" s="34"/>
      <c r="Q243" s="34"/>
      <c r="R243" s="34"/>
      <c r="Y243" s="34"/>
    </row>
    <row r="244">
      <c r="A244" s="2" t="s">
        <v>14</v>
      </c>
      <c r="B244" s="1" t="s">
        <v>412</v>
      </c>
      <c r="C244" s="2" t="s">
        <v>439</v>
      </c>
      <c r="D244" s="2" t="s">
        <v>5</v>
      </c>
      <c r="E244" s="2" t="s">
        <v>31</v>
      </c>
      <c r="F244" s="1">
        <v>105.63863804928481</v>
      </c>
      <c r="G244" s="34"/>
      <c r="H244" s="34"/>
      <c r="I244" s="34"/>
      <c r="J244" s="34"/>
      <c r="K244" s="34"/>
      <c r="L244" s="34"/>
      <c r="M244" s="34"/>
      <c r="N244" s="34"/>
      <c r="O244" s="34"/>
      <c r="P244" s="34"/>
      <c r="Q244" s="34"/>
      <c r="R244" s="34"/>
      <c r="Y244" s="34"/>
    </row>
    <row r="245">
      <c r="A245" s="2" t="s">
        <v>15</v>
      </c>
      <c r="B245" s="1" t="s">
        <v>411</v>
      </c>
      <c r="C245" s="2" t="s">
        <v>439</v>
      </c>
      <c r="D245" s="2" t="s">
        <v>5</v>
      </c>
      <c r="E245" s="2" t="s">
        <v>31</v>
      </c>
      <c r="F245" s="1">
        <v>81.7008566771207</v>
      </c>
      <c r="G245" s="34"/>
      <c r="H245" s="34"/>
      <c r="I245" s="34"/>
      <c r="J245" s="34"/>
      <c r="K245" s="34"/>
      <c r="L245" s="34"/>
      <c r="M245" s="34"/>
      <c r="N245" s="34"/>
      <c r="O245" s="34"/>
      <c r="P245" s="34"/>
      <c r="Q245" s="34"/>
      <c r="R245" s="34"/>
      <c r="Y245" s="34"/>
    </row>
    <row r="246">
      <c r="A246" s="2" t="s">
        <v>16</v>
      </c>
      <c r="B246" s="1" t="s">
        <v>413</v>
      </c>
      <c r="C246" s="2" t="s">
        <v>439</v>
      </c>
      <c r="D246" s="2" t="s">
        <v>5</v>
      </c>
      <c r="E246" s="2" t="s">
        <v>31</v>
      </c>
      <c r="F246" s="1">
        <v>116.75710442381029</v>
      </c>
      <c r="G246" s="34"/>
      <c r="H246" s="34"/>
      <c r="I246" s="34"/>
      <c r="J246" s="34"/>
      <c r="K246" s="34"/>
      <c r="L246" s="34"/>
      <c r="M246" s="34"/>
      <c r="N246" s="34"/>
      <c r="O246" s="34"/>
      <c r="P246" s="34"/>
      <c r="Q246" s="34"/>
      <c r="R246" s="34"/>
      <c r="Y246" s="34"/>
    </row>
    <row r="247">
      <c r="A247" s="2" t="s">
        <v>17</v>
      </c>
      <c r="B247" s="1" t="s">
        <v>414</v>
      </c>
      <c r="C247" s="2" t="s">
        <v>439</v>
      </c>
      <c r="D247" s="2" t="s">
        <v>5</v>
      </c>
      <c r="E247" s="2" t="s">
        <v>31</v>
      </c>
      <c r="F247" s="1">
        <v>113.87338632391905</v>
      </c>
      <c r="G247" s="34"/>
      <c r="H247" s="34"/>
      <c r="I247" s="34"/>
      <c r="J247" s="34"/>
      <c r="K247" s="34"/>
      <c r="L247" s="34"/>
      <c r="M247" s="34"/>
      <c r="N247" s="34"/>
      <c r="O247" s="34"/>
      <c r="P247" s="34"/>
      <c r="Q247" s="34"/>
      <c r="R247" s="34"/>
      <c r="Y247" s="34"/>
    </row>
    <row r="248">
      <c r="A248" s="2" t="s">
        <v>18</v>
      </c>
      <c r="B248" s="1" t="s">
        <v>415</v>
      </c>
      <c r="C248" s="2" t="s">
        <v>439</v>
      </c>
      <c r="D248" s="2" t="s">
        <v>5</v>
      </c>
      <c r="E248" s="2" t="s">
        <v>31</v>
      </c>
      <c r="F248" s="1">
        <v>83.51521824184874</v>
      </c>
      <c r="G248" s="34"/>
      <c r="H248" s="34"/>
      <c r="I248" s="34"/>
      <c r="J248" s="34"/>
      <c r="K248" s="34"/>
      <c r="L248" s="34"/>
      <c r="M248" s="34"/>
      <c r="N248" s="34"/>
      <c r="O248" s="34"/>
      <c r="P248" s="34"/>
      <c r="Q248" s="34"/>
      <c r="R248" s="34"/>
      <c r="Y248" s="34"/>
    </row>
    <row r="249">
      <c r="A249" s="2" t="s">
        <v>19</v>
      </c>
      <c r="B249" s="1" t="s">
        <v>416</v>
      </c>
      <c r="C249" s="2" t="s">
        <v>439</v>
      </c>
      <c r="D249" s="2" t="s">
        <v>5</v>
      </c>
      <c r="E249" s="2" t="s">
        <v>31</v>
      </c>
      <c r="F249" s="1">
        <v>114.82640878678284</v>
      </c>
      <c r="G249" s="34"/>
      <c r="H249" s="34"/>
      <c r="I249" s="34"/>
      <c r="J249" s="34"/>
      <c r="K249" s="34"/>
      <c r="L249" s="34"/>
      <c r="M249" s="34"/>
      <c r="N249" s="34"/>
      <c r="O249" s="34"/>
      <c r="P249" s="34"/>
      <c r="Q249" s="34"/>
      <c r="R249" s="34"/>
      <c r="Y249" s="34"/>
    </row>
    <row r="250">
      <c r="A250" s="2" t="s">
        <v>20</v>
      </c>
      <c r="B250" s="1" t="s">
        <v>417</v>
      </c>
      <c r="C250" s="2" t="s">
        <v>439</v>
      </c>
      <c r="D250" s="2" t="s">
        <v>5</v>
      </c>
      <c r="E250" s="2" t="s">
        <v>31</v>
      </c>
      <c r="F250" s="1">
        <v>106.62470874293125</v>
      </c>
      <c r="G250" s="34"/>
      <c r="H250" s="34"/>
      <c r="I250" s="34"/>
      <c r="J250" s="34"/>
      <c r="K250" s="34"/>
      <c r="L250" s="34"/>
      <c r="M250" s="34"/>
      <c r="N250" s="34"/>
      <c r="O250" s="34"/>
      <c r="P250" s="34"/>
      <c r="Q250" s="34"/>
      <c r="R250" s="34"/>
      <c r="Y250" s="34"/>
    </row>
    <row r="251">
      <c r="A251" s="2" t="s">
        <v>21</v>
      </c>
      <c r="B251" s="1" t="s">
        <v>419</v>
      </c>
      <c r="C251" s="2" t="s">
        <v>439</v>
      </c>
      <c r="D251" s="2" t="s">
        <v>5</v>
      </c>
      <c r="E251" s="2" t="s">
        <v>31</v>
      </c>
      <c r="F251" s="1">
        <v>119.19620384718061</v>
      </c>
      <c r="G251" s="34"/>
      <c r="H251" s="34"/>
      <c r="I251" s="34"/>
      <c r="J251" s="34"/>
      <c r="K251" s="34"/>
      <c r="L251" s="34"/>
      <c r="M251" s="34"/>
      <c r="N251" s="34"/>
      <c r="O251" s="34"/>
      <c r="P251" s="34"/>
      <c r="Q251" s="34"/>
      <c r="R251" s="34"/>
      <c r="Y251" s="34"/>
    </row>
    <row r="252">
      <c r="A252" s="2" t="s">
        <v>22</v>
      </c>
      <c r="B252" s="1" t="s">
        <v>420</v>
      </c>
      <c r="C252" s="2" t="s">
        <v>439</v>
      </c>
      <c r="D252" s="2" t="s">
        <v>5</v>
      </c>
      <c r="E252" s="2" t="s">
        <v>31</v>
      </c>
      <c r="F252" s="1">
        <v>127.42316880720472</v>
      </c>
      <c r="G252" s="34"/>
      <c r="H252" s="34"/>
      <c r="I252" s="34"/>
      <c r="J252" s="34"/>
      <c r="K252" s="34"/>
      <c r="L252" s="34"/>
      <c r="M252" s="34"/>
      <c r="N252" s="34"/>
      <c r="O252" s="34"/>
      <c r="P252" s="34"/>
      <c r="Q252" s="34"/>
      <c r="R252" s="34"/>
      <c r="Y252" s="34"/>
    </row>
    <row r="253">
      <c r="A253" s="2" t="s">
        <v>23</v>
      </c>
      <c r="B253" s="1" t="s">
        <v>421</v>
      </c>
      <c r="C253" s="2" t="s">
        <v>439</v>
      </c>
      <c r="D253" s="2" t="s">
        <v>5</v>
      </c>
      <c r="E253" s="2" t="s">
        <v>31</v>
      </c>
      <c r="F253" s="1">
        <v>114.57262634470808</v>
      </c>
      <c r="G253" s="34"/>
      <c r="H253" s="34"/>
      <c r="I253" s="34"/>
      <c r="J253" s="34"/>
      <c r="K253" s="34"/>
      <c r="L253" s="34"/>
      <c r="M253" s="34"/>
      <c r="N253" s="34"/>
      <c r="O253" s="34"/>
      <c r="P253" s="34"/>
      <c r="Q253" s="34"/>
      <c r="R253" s="34"/>
      <c r="Y253" s="34"/>
    </row>
    <row r="254">
      <c r="A254" s="2" t="s">
        <v>24</v>
      </c>
      <c r="B254" s="1" t="s">
        <v>422</v>
      </c>
      <c r="C254" s="2" t="s">
        <v>439</v>
      </c>
      <c r="D254" s="2" t="s">
        <v>5</v>
      </c>
      <c r="E254" s="2" t="s">
        <v>31</v>
      </c>
      <c r="F254" s="1">
        <v>102.89106445995671</v>
      </c>
      <c r="G254" s="34"/>
      <c r="H254" s="34"/>
      <c r="I254" s="34"/>
      <c r="J254" s="34"/>
      <c r="K254" s="34"/>
      <c r="L254" s="34"/>
      <c r="M254" s="34"/>
      <c r="N254" s="34"/>
      <c r="O254" s="34"/>
      <c r="P254" s="34"/>
      <c r="Q254" s="34"/>
      <c r="R254" s="34"/>
      <c r="Y254" s="34"/>
    </row>
    <row r="255">
      <c r="A255" s="2" t="s">
        <v>25</v>
      </c>
      <c r="B255" s="1" t="s">
        <v>423</v>
      </c>
      <c r="C255" s="2" t="s">
        <v>439</v>
      </c>
      <c r="D255" s="2" t="s">
        <v>5</v>
      </c>
      <c r="E255" s="2" t="s">
        <v>31</v>
      </c>
      <c r="F255" s="1">
        <v>87.23843137438956</v>
      </c>
      <c r="G255" s="34"/>
      <c r="H255" s="34"/>
      <c r="I255" s="34"/>
      <c r="J255" s="34"/>
      <c r="K255" s="34"/>
      <c r="L255" s="34"/>
      <c r="M255" s="34"/>
      <c r="N255" s="34"/>
      <c r="O255" s="34"/>
      <c r="P255" s="34"/>
      <c r="Q255" s="34"/>
      <c r="R255" s="34"/>
      <c r="Y255" s="34"/>
    </row>
    <row r="256">
      <c r="A256" s="2" t="s">
        <v>26</v>
      </c>
      <c r="B256" s="1" t="s">
        <v>424</v>
      </c>
      <c r="C256" s="2" t="s">
        <v>439</v>
      </c>
      <c r="D256" s="2" t="s">
        <v>5</v>
      </c>
      <c r="E256" s="2" t="s">
        <v>31</v>
      </c>
      <c r="F256" s="1">
        <v>46.72708352276746</v>
      </c>
      <c r="G256" s="34"/>
      <c r="H256" s="34"/>
      <c r="I256" s="34"/>
      <c r="J256" s="34"/>
      <c r="K256" s="34"/>
      <c r="L256" s="34"/>
      <c r="M256" s="34"/>
      <c r="N256" s="34"/>
      <c r="O256" s="34"/>
      <c r="P256" s="34"/>
      <c r="Q256" s="34"/>
      <c r="R256" s="34"/>
      <c r="Y256" s="34"/>
    </row>
    <row r="257">
      <c r="A257" s="2" t="s">
        <v>27</v>
      </c>
      <c r="B257" s="1" t="s">
        <v>426</v>
      </c>
      <c r="C257" s="2" t="s">
        <v>439</v>
      </c>
      <c r="D257" s="2" t="s">
        <v>5</v>
      </c>
      <c r="E257" s="2" t="s">
        <v>31</v>
      </c>
      <c r="F257" s="1">
        <v>109.27542774877622</v>
      </c>
      <c r="G257" s="34"/>
      <c r="H257" s="34"/>
      <c r="I257" s="34"/>
      <c r="J257" s="34"/>
      <c r="K257" s="34"/>
      <c r="L257" s="34"/>
      <c r="M257" s="34"/>
      <c r="N257" s="34"/>
      <c r="O257" s="34"/>
      <c r="P257" s="34"/>
      <c r="Q257" s="34"/>
      <c r="R257" s="34"/>
      <c r="Y257" s="34"/>
    </row>
    <row r="258">
      <c r="A258" s="2" t="s">
        <v>28</v>
      </c>
      <c r="B258" s="1" t="s">
        <v>425</v>
      </c>
      <c r="C258" s="2" t="s">
        <v>439</v>
      </c>
      <c r="D258" s="2" t="s">
        <v>5</v>
      </c>
      <c r="E258" s="2" t="s">
        <v>31</v>
      </c>
      <c r="F258" s="1">
        <v>115.63600721715524</v>
      </c>
      <c r="G258" s="34"/>
      <c r="H258" s="34"/>
      <c r="I258" s="34"/>
      <c r="J258" s="34"/>
      <c r="K258" s="34"/>
      <c r="L258" s="34"/>
      <c r="M258" s="34"/>
      <c r="N258" s="34"/>
      <c r="O258" s="34"/>
      <c r="P258" s="34"/>
      <c r="Q258" s="34"/>
      <c r="R258" s="34"/>
      <c r="Y258" s="34"/>
    </row>
    <row r="259">
      <c r="A259" s="2" t="s">
        <v>29</v>
      </c>
      <c r="B259" s="1" t="s">
        <v>427</v>
      </c>
      <c r="C259" s="2" t="s">
        <v>439</v>
      </c>
      <c r="D259" s="2" t="s">
        <v>5</v>
      </c>
      <c r="E259" s="2" t="s">
        <v>31</v>
      </c>
      <c r="F259" s="1">
        <v>133.2871903890839</v>
      </c>
      <c r="G259" s="34"/>
      <c r="H259" s="34"/>
      <c r="I259" s="34"/>
      <c r="J259" s="34"/>
      <c r="K259" s="34"/>
      <c r="L259" s="34"/>
      <c r="M259" s="34"/>
      <c r="N259" s="34"/>
      <c r="O259" s="34"/>
      <c r="P259" s="34"/>
      <c r="Q259" s="34"/>
      <c r="R259" s="34"/>
      <c r="Y259" s="34"/>
    </row>
    <row r="260">
      <c r="A260" s="2" t="s">
        <v>30</v>
      </c>
      <c r="B260" s="1" t="s">
        <v>428</v>
      </c>
      <c r="C260" s="2" t="s">
        <v>439</v>
      </c>
      <c r="D260" s="2" t="s">
        <v>5</v>
      </c>
      <c r="E260" s="2" t="s">
        <v>31</v>
      </c>
      <c r="F260" s="1">
        <v>90.0765721641215</v>
      </c>
      <c r="G260" s="34"/>
      <c r="H260" s="34"/>
      <c r="I260" s="34"/>
      <c r="J260" s="34"/>
      <c r="K260" s="34"/>
      <c r="L260" s="34"/>
      <c r="M260" s="34"/>
      <c r="N260" s="34"/>
      <c r="O260" s="34"/>
      <c r="P260" s="34"/>
      <c r="Q260" s="34"/>
      <c r="R260" s="34"/>
      <c r="Y260" s="34"/>
    </row>
    <row r="261">
      <c r="A261" s="2" t="s">
        <v>31</v>
      </c>
      <c r="B261" s="1" t="s">
        <v>429</v>
      </c>
      <c r="C261" s="2" t="s">
        <v>439</v>
      </c>
      <c r="D261" s="2" t="s">
        <v>5</v>
      </c>
      <c r="E261" s="2" t="s">
        <v>31</v>
      </c>
      <c r="F261" s="1">
        <v>122.53372047710086</v>
      </c>
      <c r="G261" s="34"/>
      <c r="H261" s="34"/>
      <c r="I261" s="34"/>
      <c r="J261" s="34"/>
      <c r="K261" s="34"/>
      <c r="L261" s="34"/>
      <c r="M261" s="34"/>
      <c r="N261" s="34"/>
      <c r="O261" s="34"/>
      <c r="P261" s="34"/>
      <c r="Q261" s="34"/>
      <c r="R261" s="34"/>
      <c r="Y261" s="34"/>
    </row>
    <row r="262">
      <c r="A262" s="2" t="s">
        <v>32</v>
      </c>
      <c r="B262" s="1" t="s">
        <v>430</v>
      </c>
      <c r="C262" s="2" t="s">
        <v>439</v>
      </c>
      <c r="D262" s="2" t="s">
        <v>5</v>
      </c>
      <c r="E262" s="2" t="s">
        <v>31</v>
      </c>
      <c r="F262" s="1">
        <v>84.72874860591138</v>
      </c>
      <c r="G262" s="34"/>
      <c r="H262" s="34"/>
      <c r="I262" s="34"/>
      <c r="J262" s="34"/>
      <c r="K262" s="34"/>
      <c r="L262" s="34"/>
      <c r="M262" s="34"/>
      <c r="N262" s="34"/>
      <c r="O262" s="34"/>
      <c r="P262" s="34"/>
      <c r="Q262" s="34"/>
      <c r="R262" s="34"/>
      <c r="Y262" s="34"/>
    </row>
    <row r="263">
      <c r="A263" s="2" t="s">
        <v>33</v>
      </c>
      <c r="B263" s="1" t="s">
        <v>431</v>
      </c>
      <c r="C263" s="2" t="s">
        <v>439</v>
      </c>
      <c r="D263" s="2" t="s">
        <v>5</v>
      </c>
      <c r="E263" s="2" t="s">
        <v>31</v>
      </c>
      <c r="F263" s="1">
        <v>125.67237196557937</v>
      </c>
      <c r="G263" s="34"/>
      <c r="H263" s="34"/>
      <c r="I263" s="34"/>
      <c r="J263" s="34"/>
      <c r="K263" s="34"/>
      <c r="L263" s="34"/>
      <c r="M263" s="34"/>
      <c r="N263" s="34"/>
      <c r="O263" s="34"/>
      <c r="P263" s="34"/>
      <c r="Q263" s="34"/>
      <c r="R263" s="34"/>
      <c r="Y263" s="34"/>
    </row>
    <row r="264">
      <c r="A264" s="2" t="s">
        <v>34</v>
      </c>
      <c r="B264" s="1" t="s">
        <v>432</v>
      </c>
      <c r="C264" s="2" t="s">
        <v>439</v>
      </c>
      <c r="D264" s="2" t="s">
        <v>5</v>
      </c>
      <c r="E264" s="2" t="s">
        <v>31</v>
      </c>
      <c r="F264" s="1">
        <v>125.71609518444234</v>
      </c>
      <c r="G264" s="34"/>
      <c r="H264" s="34"/>
      <c r="I264" s="34"/>
      <c r="J264" s="34"/>
      <c r="K264" s="34"/>
      <c r="L264" s="34"/>
      <c r="M264" s="34"/>
      <c r="N264" s="34"/>
      <c r="O264" s="34"/>
      <c r="P264" s="34"/>
      <c r="Q264" s="34"/>
      <c r="R264" s="34"/>
      <c r="Y264" s="34"/>
    </row>
    <row r="265">
      <c r="A265" s="2" t="s">
        <v>35</v>
      </c>
      <c r="B265" s="1" t="s">
        <v>433</v>
      </c>
      <c r="C265" s="2" t="s">
        <v>439</v>
      </c>
      <c r="D265" s="2" t="s">
        <v>5</v>
      </c>
      <c r="E265" s="2" t="s">
        <v>31</v>
      </c>
      <c r="F265" s="1">
        <v>119.21763341581007</v>
      </c>
      <c r="G265" s="34"/>
      <c r="H265" s="34"/>
      <c r="I265" s="34"/>
      <c r="J265" s="34"/>
      <c r="K265" s="34"/>
      <c r="L265" s="34"/>
      <c r="M265" s="34"/>
      <c r="N265" s="34"/>
      <c r="O265" s="34"/>
      <c r="P265" s="34"/>
      <c r="Q265" s="34"/>
      <c r="R265" s="34"/>
      <c r="Y265" s="34"/>
    </row>
    <row r="266">
      <c r="A266" s="2" t="s">
        <v>3</v>
      </c>
      <c r="B266" s="1" t="s">
        <v>418</v>
      </c>
      <c r="C266" s="2" t="s">
        <v>440</v>
      </c>
      <c r="D266" s="2" t="s">
        <v>5</v>
      </c>
      <c r="E266" s="2" t="s">
        <v>31</v>
      </c>
      <c r="F266" s="1">
        <v>114.40559563195072</v>
      </c>
      <c r="G266" s="34"/>
      <c r="H266" s="34"/>
      <c r="I266" s="34"/>
      <c r="J266" s="34"/>
      <c r="K266" s="34"/>
      <c r="L266" s="34"/>
      <c r="M266" s="34"/>
      <c r="N266" s="34"/>
      <c r="O266" s="34"/>
      <c r="P266" s="34"/>
      <c r="Q266" s="34"/>
      <c r="R266" s="34"/>
      <c r="Y266" s="34"/>
    </row>
    <row r="267">
      <c r="A267" s="2" t="s">
        <v>4</v>
      </c>
      <c r="B267" s="1" t="s">
        <v>401</v>
      </c>
      <c r="C267" s="2" t="s">
        <v>440</v>
      </c>
      <c r="D267" s="2" t="s">
        <v>5</v>
      </c>
      <c r="E267" s="2" t="s">
        <v>31</v>
      </c>
      <c r="F267" s="1">
        <v>93.36791920063835</v>
      </c>
      <c r="G267" s="34"/>
      <c r="H267" s="34"/>
      <c r="I267" s="34"/>
      <c r="J267" s="34"/>
      <c r="K267" s="34"/>
      <c r="L267" s="34"/>
      <c r="M267" s="34"/>
      <c r="N267" s="34"/>
      <c r="O267" s="34"/>
      <c r="P267" s="34"/>
      <c r="Q267" s="34"/>
      <c r="R267" s="34"/>
      <c r="Y267" s="34"/>
    </row>
    <row r="268">
      <c r="A268" s="2" t="s">
        <v>5</v>
      </c>
      <c r="B268" s="1" t="s">
        <v>402</v>
      </c>
      <c r="C268" s="2" t="s">
        <v>440</v>
      </c>
      <c r="D268" s="2" t="s">
        <v>5</v>
      </c>
      <c r="E268" s="2" t="s">
        <v>31</v>
      </c>
      <c r="F268" s="1">
        <v>109.24153048800369</v>
      </c>
      <c r="G268" s="34"/>
      <c r="H268" s="34"/>
      <c r="I268" s="34"/>
      <c r="J268" s="34"/>
      <c r="K268" s="34"/>
      <c r="L268" s="34"/>
      <c r="M268" s="34"/>
      <c r="N268" s="34"/>
      <c r="O268" s="34"/>
      <c r="P268" s="34"/>
      <c r="Q268" s="34"/>
      <c r="R268" s="34"/>
      <c r="Y268" s="34"/>
    </row>
    <row r="269">
      <c r="A269" s="2" t="s">
        <v>6</v>
      </c>
      <c r="B269" s="1" t="s">
        <v>403</v>
      </c>
      <c r="C269" s="2" t="s">
        <v>440</v>
      </c>
      <c r="D269" s="2" t="s">
        <v>5</v>
      </c>
      <c r="E269" s="2" t="s">
        <v>31</v>
      </c>
      <c r="F269" s="1">
        <v>95.40576621469043</v>
      </c>
      <c r="G269" s="34"/>
      <c r="H269" s="34"/>
      <c r="I269" s="34"/>
      <c r="J269" s="34"/>
      <c r="K269" s="34"/>
      <c r="L269" s="34"/>
      <c r="M269" s="34"/>
      <c r="N269" s="34"/>
      <c r="O269" s="34"/>
      <c r="P269" s="34"/>
      <c r="Q269" s="34"/>
      <c r="R269" s="34"/>
      <c r="Y269" s="34"/>
    </row>
    <row r="270">
      <c r="A270" s="2" t="s">
        <v>7</v>
      </c>
      <c r="B270" s="1" t="s">
        <v>404</v>
      </c>
      <c r="C270" s="2" t="s">
        <v>440</v>
      </c>
      <c r="D270" s="2" t="s">
        <v>5</v>
      </c>
      <c r="E270" s="2" t="s">
        <v>31</v>
      </c>
      <c r="F270" s="1">
        <v>96.57176419672942</v>
      </c>
      <c r="G270" s="34"/>
      <c r="H270" s="34"/>
      <c r="I270" s="34"/>
      <c r="J270" s="34"/>
      <c r="K270" s="34"/>
      <c r="L270" s="34"/>
      <c r="M270" s="34"/>
      <c r="N270" s="34"/>
      <c r="O270" s="34"/>
      <c r="P270" s="34"/>
      <c r="Q270" s="34"/>
      <c r="R270" s="34"/>
      <c r="Y270" s="34"/>
    </row>
    <row r="271">
      <c r="A271" s="2" t="s">
        <v>8</v>
      </c>
      <c r="B271" s="1" t="s">
        <v>408</v>
      </c>
      <c r="C271" s="2" t="s">
        <v>440</v>
      </c>
      <c r="D271" s="2" t="s">
        <v>5</v>
      </c>
      <c r="E271" s="2" t="s">
        <v>31</v>
      </c>
      <c r="F271" s="1">
        <v>133.1218701067735</v>
      </c>
      <c r="G271" s="34"/>
      <c r="H271" s="34"/>
      <c r="I271" s="34"/>
      <c r="J271" s="34"/>
      <c r="K271" s="34"/>
      <c r="L271" s="34"/>
      <c r="M271" s="34"/>
      <c r="N271" s="34"/>
      <c r="O271" s="34"/>
      <c r="P271" s="34"/>
      <c r="Q271" s="34"/>
      <c r="R271" s="34"/>
      <c r="Y271" s="34"/>
    </row>
    <row r="272">
      <c r="A272" s="2" t="s">
        <v>9</v>
      </c>
      <c r="B272" s="1" t="s">
        <v>409</v>
      </c>
      <c r="C272" s="2" t="s">
        <v>440</v>
      </c>
      <c r="D272" s="2" t="s">
        <v>5</v>
      </c>
      <c r="E272" s="2" t="s">
        <v>31</v>
      </c>
      <c r="F272" s="1">
        <v>117.9146369003452</v>
      </c>
      <c r="G272" s="34"/>
      <c r="H272" s="34"/>
      <c r="I272" s="34"/>
      <c r="J272" s="34"/>
      <c r="K272" s="34"/>
      <c r="L272" s="34"/>
      <c r="M272" s="34"/>
      <c r="N272" s="34"/>
      <c r="O272" s="34"/>
      <c r="P272" s="34"/>
      <c r="Q272" s="34"/>
      <c r="R272" s="34"/>
      <c r="Y272" s="34"/>
    </row>
    <row r="273">
      <c r="A273" s="2" t="s">
        <v>10</v>
      </c>
      <c r="B273" s="1" t="s">
        <v>407</v>
      </c>
      <c r="C273" s="2" t="s">
        <v>440</v>
      </c>
      <c r="D273" s="2" t="s">
        <v>5</v>
      </c>
      <c r="E273" s="2" t="s">
        <v>31</v>
      </c>
      <c r="F273" s="1">
        <v>69.93033878835543</v>
      </c>
      <c r="G273" s="34"/>
      <c r="H273" s="34"/>
      <c r="I273" s="34"/>
      <c r="J273" s="34"/>
      <c r="K273" s="34"/>
      <c r="L273" s="34"/>
      <c r="M273" s="34"/>
      <c r="N273" s="34"/>
      <c r="O273" s="34"/>
      <c r="P273" s="34"/>
      <c r="Q273" s="34"/>
      <c r="R273" s="34"/>
      <c r="Y273" s="34"/>
    </row>
    <row r="274">
      <c r="A274" s="2" t="s">
        <v>11</v>
      </c>
      <c r="B274" s="1" t="s">
        <v>406</v>
      </c>
      <c r="C274" s="2" t="s">
        <v>440</v>
      </c>
      <c r="D274" s="2" t="s">
        <v>5</v>
      </c>
      <c r="E274" s="2" t="s">
        <v>31</v>
      </c>
      <c r="F274" s="1">
        <v>142.0941524358428</v>
      </c>
      <c r="G274" s="34"/>
      <c r="H274" s="34"/>
      <c r="I274" s="34"/>
      <c r="J274" s="34"/>
      <c r="K274" s="34"/>
      <c r="L274" s="34"/>
      <c r="M274" s="34"/>
      <c r="N274" s="34"/>
      <c r="O274" s="34"/>
      <c r="P274" s="34"/>
      <c r="Q274" s="34"/>
      <c r="R274" s="34"/>
      <c r="Y274" s="34"/>
    </row>
    <row r="275">
      <c r="A275" s="2" t="s">
        <v>12</v>
      </c>
      <c r="B275" s="1" t="s">
        <v>405</v>
      </c>
      <c r="C275" s="2" t="s">
        <v>440</v>
      </c>
      <c r="D275" s="2" t="s">
        <v>5</v>
      </c>
      <c r="E275" s="2" t="s">
        <v>31</v>
      </c>
      <c r="F275" s="1">
        <v>156.2223293915879</v>
      </c>
      <c r="G275" s="34"/>
      <c r="H275" s="34"/>
      <c r="I275" s="34"/>
      <c r="J275" s="34"/>
      <c r="K275" s="34"/>
      <c r="L275" s="34"/>
      <c r="M275" s="34"/>
      <c r="N275" s="34"/>
      <c r="O275" s="34"/>
      <c r="P275" s="34"/>
      <c r="Q275" s="34"/>
      <c r="R275" s="34"/>
      <c r="Y275" s="34"/>
    </row>
    <row r="276">
      <c r="A276" s="2" t="s">
        <v>13</v>
      </c>
      <c r="B276" s="1" t="s">
        <v>410</v>
      </c>
      <c r="C276" s="2" t="s">
        <v>440</v>
      </c>
      <c r="D276" s="2" t="s">
        <v>5</v>
      </c>
      <c r="E276" s="2" t="s">
        <v>31</v>
      </c>
      <c r="F276" s="1">
        <v>135.6685060998243</v>
      </c>
      <c r="G276" s="34"/>
      <c r="H276" s="34"/>
      <c r="I276" s="34"/>
      <c r="J276" s="34"/>
      <c r="K276" s="34"/>
      <c r="L276" s="34"/>
      <c r="M276" s="34"/>
      <c r="N276" s="34"/>
      <c r="O276" s="34"/>
      <c r="P276" s="34"/>
      <c r="Q276" s="34"/>
      <c r="R276" s="34"/>
      <c r="Y276" s="34"/>
    </row>
    <row r="277">
      <c r="A277" s="2" t="s">
        <v>14</v>
      </c>
      <c r="B277" s="1" t="s">
        <v>412</v>
      </c>
      <c r="C277" s="2" t="s">
        <v>440</v>
      </c>
      <c r="D277" s="2" t="s">
        <v>5</v>
      </c>
      <c r="E277" s="2" t="s">
        <v>31</v>
      </c>
      <c r="F277" s="1">
        <v>110.7177829155017</v>
      </c>
      <c r="G277" s="34"/>
      <c r="H277" s="34"/>
      <c r="I277" s="34"/>
      <c r="J277" s="34"/>
      <c r="K277" s="34"/>
      <c r="L277" s="34"/>
      <c r="M277" s="34"/>
      <c r="N277" s="34"/>
      <c r="O277" s="34"/>
      <c r="P277" s="34"/>
      <c r="Q277" s="34"/>
      <c r="R277" s="34"/>
      <c r="Y277" s="34"/>
    </row>
    <row r="278">
      <c r="A278" s="2" t="s">
        <v>15</v>
      </c>
      <c r="B278" s="1" t="s">
        <v>411</v>
      </c>
      <c r="C278" s="2" t="s">
        <v>440</v>
      </c>
      <c r="D278" s="2" t="s">
        <v>5</v>
      </c>
      <c r="E278" s="2" t="s">
        <v>31</v>
      </c>
      <c r="F278" s="1">
        <v>91.04036232212941</v>
      </c>
      <c r="G278" s="34"/>
      <c r="H278" s="34"/>
      <c r="I278" s="34"/>
      <c r="J278" s="34"/>
      <c r="K278" s="34"/>
      <c r="L278" s="34"/>
      <c r="M278" s="34"/>
      <c r="N278" s="34"/>
      <c r="O278" s="34"/>
      <c r="P278" s="34"/>
      <c r="Q278" s="34"/>
      <c r="R278" s="34"/>
      <c r="Y278" s="34"/>
    </row>
    <row r="279">
      <c r="A279" s="2" t="s">
        <v>16</v>
      </c>
      <c r="B279" s="1" t="s">
        <v>413</v>
      </c>
      <c r="C279" s="2" t="s">
        <v>440</v>
      </c>
      <c r="D279" s="2" t="s">
        <v>5</v>
      </c>
      <c r="E279" s="2" t="s">
        <v>31</v>
      </c>
      <c r="F279" s="1">
        <v>123.501268776467</v>
      </c>
      <c r="G279" s="34"/>
      <c r="H279" s="34"/>
      <c r="I279" s="34"/>
      <c r="J279" s="34"/>
      <c r="K279" s="34"/>
      <c r="L279" s="34"/>
      <c r="M279" s="34"/>
      <c r="N279" s="34"/>
      <c r="O279" s="34"/>
      <c r="P279" s="34"/>
      <c r="Q279" s="34"/>
      <c r="R279" s="34"/>
      <c r="Y279" s="34"/>
    </row>
    <row r="280">
      <c r="A280" s="2" t="s">
        <v>17</v>
      </c>
      <c r="B280" s="1" t="s">
        <v>414</v>
      </c>
      <c r="C280" s="2" t="s">
        <v>440</v>
      </c>
      <c r="D280" s="2" t="s">
        <v>5</v>
      </c>
      <c r="E280" s="2" t="s">
        <v>31</v>
      </c>
      <c r="F280" s="1">
        <v>113.06015268665494</v>
      </c>
      <c r="G280" s="34"/>
      <c r="H280" s="34"/>
      <c r="I280" s="34"/>
      <c r="J280" s="34"/>
      <c r="K280" s="34"/>
      <c r="L280" s="34"/>
      <c r="M280" s="34"/>
      <c r="N280" s="34"/>
      <c r="O280" s="34"/>
      <c r="P280" s="34"/>
      <c r="Q280" s="34"/>
      <c r="R280" s="34"/>
      <c r="Y280" s="34"/>
    </row>
    <row r="281">
      <c r="A281" s="2" t="s">
        <v>18</v>
      </c>
      <c r="B281" s="1" t="s">
        <v>415</v>
      </c>
      <c r="C281" s="2" t="s">
        <v>440</v>
      </c>
      <c r="D281" s="2" t="s">
        <v>5</v>
      </c>
      <c r="E281" s="2" t="s">
        <v>31</v>
      </c>
      <c r="F281" s="1">
        <v>88.19149580093843</v>
      </c>
      <c r="G281" s="34"/>
      <c r="H281" s="34"/>
      <c r="I281" s="34"/>
      <c r="J281" s="34"/>
      <c r="K281" s="34"/>
      <c r="L281" s="34"/>
      <c r="M281" s="34"/>
      <c r="N281" s="34"/>
      <c r="O281" s="34"/>
      <c r="P281" s="34"/>
      <c r="Q281" s="34"/>
      <c r="R281" s="34"/>
      <c r="Y281" s="34"/>
    </row>
    <row r="282">
      <c r="A282" s="2" t="s">
        <v>19</v>
      </c>
      <c r="B282" s="1" t="s">
        <v>416</v>
      </c>
      <c r="C282" s="2" t="s">
        <v>440</v>
      </c>
      <c r="D282" s="2" t="s">
        <v>5</v>
      </c>
      <c r="E282" s="2" t="s">
        <v>31</v>
      </c>
      <c r="F282" s="1">
        <v>120.49101847482085</v>
      </c>
      <c r="G282" s="34"/>
      <c r="H282" s="34"/>
      <c r="I282" s="34"/>
      <c r="J282" s="34"/>
      <c r="K282" s="34"/>
      <c r="L282" s="34"/>
      <c r="M282" s="34"/>
      <c r="N282" s="34"/>
      <c r="O282" s="34"/>
      <c r="P282" s="34"/>
      <c r="Q282" s="34"/>
      <c r="R282" s="34"/>
      <c r="Y282" s="34"/>
    </row>
    <row r="283">
      <c r="A283" s="2" t="s">
        <v>20</v>
      </c>
      <c r="B283" s="1" t="s">
        <v>417</v>
      </c>
      <c r="C283" s="2" t="s">
        <v>440</v>
      </c>
      <c r="D283" s="2" t="s">
        <v>5</v>
      </c>
      <c r="E283" s="2" t="s">
        <v>31</v>
      </c>
      <c r="F283" s="1">
        <v>114.37583308649289</v>
      </c>
      <c r="G283" s="34"/>
      <c r="H283" s="34"/>
      <c r="I283" s="34"/>
      <c r="J283" s="34"/>
      <c r="K283" s="34"/>
      <c r="L283" s="34"/>
      <c r="M283" s="34"/>
      <c r="N283" s="34"/>
      <c r="O283" s="34"/>
      <c r="P283" s="34"/>
      <c r="Q283" s="34"/>
      <c r="R283" s="34"/>
      <c r="Y283" s="34"/>
    </row>
    <row r="284">
      <c r="A284" s="2" t="s">
        <v>21</v>
      </c>
      <c r="B284" s="1" t="s">
        <v>419</v>
      </c>
      <c r="C284" s="2" t="s">
        <v>440</v>
      </c>
      <c r="D284" s="2" t="s">
        <v>5</v>
      </c>
      <c r="E284" s="2" t="s">
        <v>31</v>
      </c>
      <c r="F284" s="1">
        <v>117.99126595596466</v>
      </c>
      <c r="G284" s="34"/>
      <c r="H284" s="34"/>
      <c r="I284" s="34"/>
      <c r="J284" s="34"/>
      <c r="K284" s="34"/>
      <c r="L284" s="34"/>
      <c r="M284" s="34"/>
      <c r="N284" s="34"/>
      <c r="O284" s="34"/>
      <c r="P284" s="34"/>
      <c r="Q284" s="34"/>
      <c r="R284" s="34"/>
      <c r="Y284" s="34"/>
    </row>
    <row r="285">
      <c r="A285" s="2" t="s">
        <v>22</v>
      </c>
      <c r="B285" s="1" t="s">
        <v>420</v>
      </c>
      <c r="C285" s="2" t="s">
        <v>440</v>
      </c>
      <c r="D285" s="2" t="s">
        <v>5</v>
      </c>
      <c r="E285" s="2" t="s">
        <v>31</v>
      </c>
      <c r="F285" s="1">
        <v>124.4962981406859</v>
      </c>
      <c r="G285" s="34"/>
      <c r="H285" s="34"/>
      <c r="I285" s="34"/>
      <c r="J285" s="34"/>
      <c r="K285" s="34"/>
      <c r="L285" s="34"/>
      <c r="M285" s="34"/>
      <c r="N285" s="34"/>
      <c r="O285" s="34"/>
      <c r="P285" s="34"/>
      <c r="Q285" s="34"/>
      <c r="R285" s="34"/>
      <c r="Y285" s="34"/>
    </row>
    <row r="286">
      <c r="A286" s="2" t="s">
        <v>23</v>
      </c>
      <c r="B286" s="1" t="s">
        <v>421</v>
      </c>
      <c r="C286" s="2" t="s">
        <v>440</v>
      </c>
      <c r="D286" s="2" t="s">
        <v>5</v>
      </c>
      <c r="E286" s="2" t="s">
        <v>31</v>
      </c>
      <c r="F286" s="1">
        <v>119.85124111733742</v>
      </c>
      <c r="G286" s="34"/>
      <c r="H286" s="34"/>
      <c r="I286" s="34"/>
      <c r="J286" s="34"/>
      <c r="K286" s="34"/>
      <c r="L286" s="34"/>
      <c r="M286" s="34"/>
      <c r="N286" s="34"/>
      <c r="O286" s="34"/>
      <c r="P286" s="34"/>
      <c r="Q286" s="34"/>
      <c r="R286" s="34"/>
      <c r="Y286" s="34"/>
    </row>
    <row r="287">
      <c r="A287" s="2" t="s">
        <v>24</v>
      </c>
      <c r="B287" s="1" t="s">
        <v>422</v>
      </c>
      <c r="C287" s="2" t="s">
        <v>440</v>
      </c>
      <c r="D287" s="2" t="s">
        <v>5</v>
      </c>
      <c r="E287" s="2" t="s">
        <v>31</v>
      </c>
      <c r="F287" s="1">
        <v>105.9680857041902</v>
      </c>
      <c r="G287" s="34"/>
      <c r="H287" s="34"/>
      <c r="I287" s="34"/>
      <c r="J287" s="34"/>
      <c r="K287" s="34"/>
      <c r="L287" s="34"/>
      <c r="M287" s="34"/>
      <c r="N287" s="34"/>
      <c r="O287" s="34"/>
      <c r="P287" s="34"/>
      <c r="Q287" s="34"/>
      <c r="R287" s="34"/>
      <c r="Y287" s="34"/>
    </row>
    <row r="288">
      <c r="A288" s="2" t="s">
        <v>25</v>
      </c>
      <c r="B288" s="1" t="s">
        <v>423</v>
      </c>
      <c r="C288" s="2" t="s">
        <v>440</v>
      </c>
      <c r="D288" s="2" t="s">
        <v>5</v>
      </c>
      <c r="E288" s="2" t="s">
        <v>31</v>
      </c>
      <c r="F288" s="1">
        <v>96.93849264073371</v>
      </c>
      <c r="G288" s="34"/>
      <c r="H288" s="34"/>
      <c r="I288" s="34"/>
      <c r="J288" s="34"/>
      <c r="K288" s="34"/>
      <c r="L288" s="34"/>
      <c r="M288" s="34"/>
      <c r="N288" s="34"/>
      <c r="O288" s="34"/>
      <c r="P288" s="34"/>
      <c r="Q288" s="34"/>
      <c r="R288" s="34"/>
      <c r="Y288" s="34"/>
    </row>
    <row r="289">
      <c r="A289" s="2" t="s">
        <v>26</v>
      </c>
      <c r="B289" s="1" t="s">
        <v>424</v>
      </c>
      <c r="C289" s="2" t="s">
        <v>440</v>
      </c>
      <c r="D289" s="2" t="s">
        <v>5</v>
      </c>
      <c r="E289" s="2" t="s">
        <v>31</v>
      </c>
      <c r="F289" s="1">
        <v>45.64685739255729</v>
      </c>
      <c r="G289" s="34"/>
      <c r="H289" s="34"/>
      <c r="I289" s="34"/>
      <c r="J289" s="34"/>
      <c r="K289" s="34"/>
      <c r="L289" s="34"/>
      <c r="M289" s="34"/>
      <c r="N289" s="34"/>
      <c r="O289" s="34"/>
      <c r="P289" s="34"/>
      <c r="Q289" s="34"/>
      <c r="R289" s="34"/>
      <c r="Y289" s="34"/>
    </row>
    <row r="290">
      <c r="A290" s="2" t="s">
        <v>27</v>
      </c>
      <c r="B290" s="1" t="s">
        <v>426</v>
      </c>
      <c r="C290" s="2" t="s">
        <v>440</v>
      </c>
      <c r="D290" s="2" t="s">
        <v>5</v>
      </c>
      <c r="E290" s="2" t="s">
        <v>31</v>
      </c>
      <c r="F290" s="1">
        <v>116.99596480917373</v>
      </c>
      <c r="G290" s="34"/>
      <c r="H290" s="34"/>
      <c r="I290" s="34"/>
      <c r="J290" s="34"/>
      <c r="K290" s="34"/>
      <c r="L290" s="34"/>
      <c r="M290" s="34"/>
      <c r="N290" s="34"/>
      <c r="O290" s="34"/>
      <c r="P290" s="34"/>
      <c r="Q290" s="34"/>
      <c r="R290" s="34"/>
      <c r="Y290" s="34"/>
    </row>
    <row r="291">
      <c r="A291" s="2" t="s">
        <v>28</v>
      </c>
      <c r="B291" s="1" t="s">
        <v>425</v>
      </c>
      <c r="C291" s="2" t="s">
        <v>440</v>
      </c>
      <c r="D291" s="2" t="s">
        <v>5</v>
      </c>
      <c r="E291" s="2" t="s">
        <v>31</v>
      </c>
      <c r="F291" s="1">
        <v>122.13764862139217</v>
      </c>
      <c r="G291" s="34"/>
      <c r="H291" s="34"/>
      <c r="I291" s="34"/>
      <c r="J291" s="34"/>
      <c r="K291" s="34"/>
      <c r="L291" s="34"/>
      <c r="M291" s="34"/>
      <c r="N291" s="34"/>
      <c r="O291" s="34"/>
      <c r="P291" s="34"/>
      <c r="Q291" s="34"/>
      <c r="R291" s="34"/>
      <c r="Y291" s="34"/>
    </row>
    <row r="292">
      <c r="A292" s="2" t="s">
        <v>29</v>
      </c>
      <c r="B292" s="1" t="s">
        <v>427</v>
      </c>
      <c r="C292" s="2" t="s">
        <v>440</v>
      </c>
      <c r="D292" s="2" t="s">
        <v>5</v>
      </c>
      <c r="E292" s="2" t="s">
        <v>31</v>
      </c>
      <c r="F292" s="1">
        <v>138.46058973351572</v>
      </c>
      <c r="G292" s="34"/>
      <c r="H292" s="34"/>
      <c r="I292" s="34"/>
      <c r="J292" s="34"/>
      <c r="K292" s="34"/>
      <c r="L292" s="34"/>
      <c r="M292" s="34"/>
      <c r="N292" s="34"/>
      <c r="O292" s="34"/>
      <c r="P292" s="34"/>
      <c r="Q292" s="34"/>
      <c r="R292" s="34"/>
      <c r="Y292" s="34"/>
    </row>
    <row r="293">
      <c r="A293" s="2" t="s">
        <v>30</v>
      </c>
      <c r="B293" s="1" t="s">
        <v>428</v>
      </c>
      <c r="C293" s="2" t="s">
        <v>440</v>
      </c>
      <c r="D293" s="2" t="s">
        <v>5</v>
      </c>
      <c r="E293" s="2" t="s">
        <v>31</v>
      </c>
      <c r="F293" s="1">
        <v>96.05535449692914</v>
      </c>
      <c r="G293" s="34"/>
      <c r="H293" s="34"/>
      <c r="I293" s="34"/>
      <c r="J293" s="34"/>
      <c r="K293" s="34"/>
      <c r="L293" s="34"/>
      <c r="M293" s="34"/>
      <c r="N293" s="34"/>
      <c r="O293" s="34"/>
      <c r="P293" s="34"/>
      <c r="Q293" s="34"/>
      <c r="R293" s="34"/>
      <c r="Y293" s="34"/>
    </row>
    <row r="294">
      <c r="A294" s="2" t="s">
        <v>31</v>
      </c>
      <c r="B294" s="1" t="s">
        <v>429</v>
      </c>
      <c r="C294" s="2" t="s">
        <v>440</v>
      </c>
      <c r="D294" s="2" t="s">
        <v>5</v>
      </c>
      <c r="E294" s="2" t="s">
        <v>31</v>
      </c>
      <c r="F294" s="1">
        <v>124.34403845129033</v>
      </c>
      <c r="G294" s="34"/>
      <c r="H294" s="34"/>
      <c r="I294" s="34"/>
      <c r="J294" s="34"/>
      <c r="K294" s="34"/>
      <c r="L294" s="34"/>
      <c r="M294" s="34"/>
      <c r="N294" s="34"/>
      <c r="O294" s="34"/>
      <c r="P294" s="34"/>
      <c r="Q294" s="34"/>
      <c r="R294" s="34"/>
      <c r="Y294" s="34"/>
    </row>
    <row r="295">
      <c r="A295" s="2" t="s">
        <v>32</v>
      </c>
      <c r="B295" s="1" t="s">
        <v>430</v>
      </c>
      <c r="C295" s="2" t="s">
        <v>440</v>
      </c>
      <c r="D295" s="2" t="s">
        <v>5</v>
      </c>
      <c r="E295" s="2" t="s">
        <v>31</v>
      </c>
      <c r="F295" s="1">
        <v>88.64469310580905</v>
      </c>
      <c r="G295" s="34"/>
      <c r="H295" s="34"/>
      <c r="I295" s="34"/>
      <c r="J295" s="34"/>
      <c r="K295" s="34"/>
      <c r="L295" s="34"/>
      <c r="M295" s="34"/>
      <c r="N295" s="34"/>
      <c r="O295" s="34"/>
      <c r="P295" s="34"/>
      <c r="Q295" s="34"/>
      <c r="R295" s="34"/>
      <c r="Y295" s="34"/>
    </row>
    <row r="296">
      <c r="A296" s="2" t="s">
        <v>33</v>
      </c>
      <c r="B296" s="1" t="s">
        <v>431</v>
      </c>
      <c r="C296" s="2" t="s">
        <v>440</v>
      </c>
      <c r="D296" s="2" t="s">
        <v>5</v>
      </c>
      <c r="E296" s="2" t="s">
        <v>31</v>
      </c>
      <c r="F296" s="1">
        <v>130.7506725633175</v>
      </c>
      <c r="G296" s="34"/>
      <c r="H296" s="34"/>
      <c r="I296" s="34"/>
      <c r="J296" s="34"/>
      <c r="K296" s="34"/>
      <c r="L296" s="34"/>
      <c r="M296" s="34"/>
      <c r="N296" s="34"/>
      <c r="O296" s="34"/>
      <c r="P296" s="34"/>
      <c r="Q296" s="34"/>
      <c r="R296" s="34"/>
      <c r="Y296" s="34"/>
    </row>
    <row r="297">
      <c r="A297" s="2" t="s">
        <v>34</v>
      </c>
      <c r="B297" s="1" t="s">
        <v>432</v>
      </c>
      <c r="C297" s="2" t="s">
        <v>440</v>
      </c>
      <c r="D297" s="2" t="s">
        <v>5</v>
      </c>
      <c r="E297" s="2" t="s">
        <v>31</v>
      </c>
      <c r="F297" s="1">
        <v>134.1796064653384</v>
      </c>
      <c r="G297" s="34"/>
      <c r="H297" s="34"/>
      <c r="I297" s="34"/>
      <c r="J297" s="34"/>
      <c r="K297" s="34"/>
      <c r="L297" s="34"/>
      <c r="M297" s="34"/>
      <c r="N297" s="34"/>
      <c r="O297" s="34"/>
      <c r="P297" s="34"/>
      <c r="Q297" s="34"/>
      <c r="R297" s="34"/>
      <c r="Y297" s="34"/>
    </row>
    <row r="298">
      <c r="A298" s="2" t="s">
        <v>35</v>
      </c>
      <c r="B298" s="1" t="s">
        <v>433</v>
      </c>
      <c r="C298" s="2" t="s">
        <v>440</v>
      </c>
      <c r="D298" s="2" t="s">
        <v>5</v>
      </c>
      <c r="E298" s="2" t="s">
        <v>31</v>
      </c>
      <c r="F298" s="1">
        <v>123.96581569370426</v>
      </c>
      <c r="G298" s="34"/>
      <c r="H298" s="34"/>
      <c r="I298" s="34"/>
      <c r="J298" s="34"/>
      <c r="K298" s="34"/>
      <c r="L298" s="34"/>
      <c r="M298" s="34"/>
      <c r="N298" s="34"/>
      <c r="O298" s="34"/>
      <c r="P298" s="34"/>
      <c r="Q298" s="34"/>
      <c r="R298" s="34"/>
      <c r="Y298" s="34"/>
    </row>
    <row r="299">
      <c r="A299" s="2" t="s">
        <v>3</v>
      </c>
      <c r="B299" s="1" t="s">
        <v>418</v>
      </c>
      <c r="C299" s="2" t="s">
        <v>441</v>
      </c>
      <c r="D299" s="2" t="s">
        <v>5</v>
      </c>
      <c r="E299" s="2" t="s">
        <v>31</v>
      </c>
      <c r="F299" s="1">
        <v>117.5567554203541</v>
      </c>
      <c r="G299" s="34"/>
      <c r="H299" s="34"/>
      <c r="I299" s="34"/>
      <c r="J299" s="34"/>
      <c r="K299" s="34"/>
      <c r="L299" s="34"/>
      <c r="M299" s="34"/>
      <c r="N299" s="34"/>
      <c r="O299" s="34"/>
      <c r="P299" s="34"/>
      <c r="Q299" s="34"/>
      <c r="R299" s="34"/>
      <c r="Y299" s="34"/>
    </row>
    <row r="300">
      <c r="A300" s="2" t="s">
        <v>4</v>
      </c>
      <c r="B300" s="1" t="s">
        <v>401</v>
      </c>
      <c r="C300" s="2" t="s">
        <v>441</v>
      </c>
      <c r="D300" s="2" t="s">
        <v>5</v>
      </c>
      <c r="E300" s="2" t="s">
        <v>31</v>
      </c>
      <c r="F300" s="1">
        <v>90.70240659740662</v>
      </c>
      <c r="G300" s="34"/>
      <c r="H300" s="34"/>
      <c r="I300" s="34"/>
      <c r="J300" s="34"/>
      <c r="K300" s="34"/>
      <c r="L300" s="34"/>
      <c r="M300" s="34"/>
      <c r="N300" s="34"/>
      <c r="O300" s="34"/>
      <c r="P300" s="34"/>
      <c r="Q300" s="34"/>
      <c r="R300" s="34"/>
      <c r="Y300" s="34"/>
    </row>
    <row r="301">
      <c r="A301" s="2" t="s">
        <v>5</v>
      </c>
      <c r="B301" s="1" t="s">
        <v>402</v>
      </c>
      <c r="C301" s="2" t="s">
        <v>441</v>
      </c>
      <c r="D301" s="2" t="s">
        <v>5</v>
      </c>
      <c r="E301" s="2" t="s">
        <v>31</v>
      </c>
      <c r="F301" s="1">
        <v>111.54762987077883</v>
      </c>
      <c r="G301" s="34"/>
      <c r="H301" s="34"/>
      <c r="I301" s="34"/>
      <c r="J301" s="34"/>
      <c r="K301" s="34"/>
      <c r="L301" s="34"/>
      <c r="M301" s="34"/>
      <c r="N301" s="34"/>
      <c r="O301" s="34"/>
      <c r="P301" s="34"/>
      <c r="Q301" s="34"/>
      <c r="R301" s="34"/>
      <c r="Y301" s="34"/>
    </row>
    <row r="302">
      <c r="A302" s="2" t="s">
        <v>6</v>
      </c>
      <c r="B302" s="1" t="s">
        <v>403</v>
      </c>
      <c r="C302" s="2" t="s">
        <v>441</v>
      </c>
      <c r="D302" s="2" t="s">
        <v>5</v>
      </c>
      <c r="E302" s="2" t="s">
        <v>31</v>
      </c>
      <c r="F302" s="1">
        <v>105.93307329090536</v>
      </c>
      <c r="G302" s="34"/>
      <c r="H302" s="34"/>
      <c r="I302" s="34"/>
      <c r="J302" s="34"/>
      <c r="K302" s="34"/>
      <c r="L302" s="34"/>
      <c r="M302" s="34"/>
      <c r="N302" s="34"/>
      <c r="O302" s="34"/>
      <c r="P302" s="34"/>
      <c r="Q302" s="34"/>
      <c r="R302" s="34"/>
      <c r="Y302" s="34"/>
    </row>
    <row r="303">
      <c r="A303" s="2" t="s">
        <v>7</v>
      </c>
      <c r="B303" s="1" t="s">
        <v>404</v>
      </c>
      <c r="C303" s="2" t="s">
        <v>441</v>
      </c>
      <c r="D303" s="2" t="s">
        <v>5</v>
      </c>
      <c r="E303" s="2" t="s">
        <v>31</v>
      </c>
      <c r="F303" s="1">
        <v>92.98267207582902</v>
      </c>
      <c r="G303" s="34"/>
      <c r="H303" s="34"/>
      <c r="I303" s="34"/>
      <c r="J303" s="34"/>
      <c r="K303" s="34"/>
      <c r="L303" s="34"/>
      <c r="M303" s="34"/>
      <c r="N303" s="34"/>
      <c r="O303" s="34"/>
      <c r="P303" s="34"/>
      <c r="Q303" s="34"/>
      <c r="R303" s="34"/>
      <c r="Y303" s="34"/>
    </row>
    <row r="304">
      <c r="A304" s="2" t="s">
        <v>8</v>
      </c>
      <c r="B304" s="1" t="s">
        <v>408</v>
      </c>
      <c r="C304" s="2" t="s">
        <v>441</v>
      </c>
      <c r="D304" s="2" t="s">
        <v>5</v>
      </c>
      <c r="E304" s="2" t="s">
        <v>31</v>
      </c>
      <c r="F304" s="1">
        <v>142.70989086502854</v>
      </c>
      <c r="G304" s="34"/>
      <c r="H304" s="34"/>
      <c r="I304" s="34"/>
      <c r="J304" s="34"/>
      <c r="K304" s="34"/>
      <c r="L304" s="34"/>
      <c r="M304" s="34"/>
      <c r="N304" s="34"/>
      <c r="O304" s="34"/>
      <c r="P304" s="34"/>
      <c r="Q304" s="34"/>
      <c r="R304" s="34"/>
      <c r="Y304" s="34"/>
    </row>
    <row r="305">
      <c r="A305" s="2" t="s">
        <v>9</v>
      </c>
      <c r="B305" s="1" t="s">
        <v>409</v>
      </c>
      <c r="C305" s="2" t="s">
        <v>441</v>
      </c>
      <c r="D305" s="2" t="s">
        <v>5</v>
      </c>
      <c r="E305" s="2" t="s">
        <v>31</v>
      </c>
      <c r="F305" s="1">
        <v>106.74100863974282</v>
      </c>
      <c r="G305" s="34"/>
      <c r="H305" s="34"/>
      <c r="I305" s="34"/>
      <c r="J305" s="34"/>
      <c r="K305" s="34"/>
      <c r="L305" s="34"/>
      <c r="M305" s="34"/>
      <c r="N305" s="34"/>
      <c r="O305" s="34"/>
      <c r="P305" s="34"/>
      <c r="Q305" s="34"/>
      <c r="R305" s="34"/>
      <c r="Y305" s="34"/>
    </row>
    <row r="306">
      <c r="A306" s="2" t="s">
        <v>10</v>
      </c>
      <c r="B306" s="1" t="s">
        <v>407</v>
      </c>
      <c r="C306" s="2" t="s">
        <v>441</v>
      </c>
      <c r="D306" s="2" t="s">
        <v>5</v>
      </c>
      <c r="E306" s="2" t="s">
        <v>31</v>
      </c>
      <c r="F306" s="1">
        <v>75.59180841436934</v>
      </c>
      <c r="G306" s="34"/>
      <c r="H306" s="34"/>
      <c r="I306" s="34"/>
      <c r="J306" s="34"/>
      <c r="K306" s="34"/>
      <c r="L306" s="34"/>
      <c r="M306" s="34"/>
      <c r="N306" s="34"/>
      <c r="O306" s="34"/>
      <c r="P306" s="34"/>
      <c r="Q306" s="34"/>
      <c r="R306" s="34"/>
      <c r="Y306" s="34"/>
    </row>
    <row r="307">
      <c r="A307" s="2" t="s">
        <v>11</v>
      </c>
      <c r="B307" s="1" t="s">
        <v>406</v>
      </c>
      <c r="C307" s="2" t="s">
        <v>441</v>
      </c>
      <c r="D307" s="2" t="s">
        <v>5</v>
      </c>
      <c r="E307" s="2" t="s">
        <v>31</v>
      </c>
      <c r="F307" s="1">
        <v>141.512844010114</v>
      </c>
      <c r="G307" s="34"/>
      <c r="H307" s="34"/>
      <c r="I307" s="34"/>
      <c r="J307" s="34"/>
      <c r="K307" s="34"/>
      <c r="L307" s="34"/>
      <c r="M307" s="34"/>
      <c r="N307" s="34"/>
      <c r="O307" s="34"/>
      <c r="P307" s="34"/>
      <c r="Q307" s="34"/>
      <c r="R307" s="34"/>
      <c r="Y307" s="34"/>
    </row>
    <row r="308">
      <c r="A308" s="2" t="s">
        <v>12</v>
      </c>
      <c r="B308" s="1" t="s">
        <v>405</v>
      </c>
      <c r="C308" s="2" t="s">
        <v>441</v>
      </c>
      <c r="D308" s="2" t="s">
        <v>5</v>
      </c>
      <c r="E308" s="2" t="s">
        <v>31</v>
      </c>
      <c r="F308" s="1">
        <v>159.9361230322861</v>
      </c>
      <c r="G308" s="34"/>
      <c r="H308" s="34"/>
      <c r="I308" s="34"/>
      <c r="J308" s="34"/>
      <c r="K308" s="34"/>
      <c r="L308" s="34"/>
      <c r="M308" s="34"/>
      <c r="N308" s="34"/>
      <c r="O308" s="34"/>
      <c r="P308" s="34"/>
      <c r="Q308" s="34"/>
      <c r="R308" s="34"/>
      <c r="Y308" s="34"/>
    </row>
    <row r="309">
      <c r="A309" s="2" t="s">
        <v>13</v>
      </c>
      <c r="B309" s="1" t="s">
        <v>410</v>
      </c>
      <c r="C309" s="2" t="s">
        <v>441</v>
      </c>
      <c r="D309" s="2" t="s">
        <v>5</v>
      </c>
      <c r="E309" s="2" t="s">
        <v>31</v>
      </c>
      <c r="F309" s="1">
        <v>148.36424153356893</v>
      </c>
      <c r="G309" s="34"/>
      <c r="H309" s="34"/>
      <c r="I309" s="34"/>
      <c r="J309" s="34"/>
      <c r="K309" s="34"/>
      <c r="L309" s="34"/>
      <c r="M309" s="34"/>
      <c r="N309" s="34"/>
      <c r="O309" s="34"/>
      <c r="P309" s="34"/>
      <c r="Q309" s="34"/>
      <c r="R309" s="34"/>
      <c r="Y309" s="34"/>
    </row>
    <row r="310">
      <c r="A310" s="2" t="s">
        <v>14</v>
      </c>
      <c r="B310" s="1" t="s">
        <v>412</v>
      </c>
      <c r="C310" s="2" t="s">
        <v>441</v>
      </c>
      <c r="D310" s="2" t="s">
        <v>5</v>
      </c>
      <c r="E310" s="2" t="s">
        <v>31</v>
      </c>
      <c r="F310" s="1">
        <v>110.65432249669485</v>
      </c>
      <c r="G310" s="34"/>
      <c r="H310" s="34"/>
      <c r="I310" s="34"/>
      <c r="J310" s="34"/>
      <c r="K310" s="34"/>
      <c r="L310" s="34"/>
      <c r="M310" s="34"/>
      <c r="N310" s="34"/>
      <c r="O310" s="34"/>
      <c r="P310" s="34"/>
      <c r="Q310" s="34"/>
      <c r="R310" s="34"/>
      <c r="Y310" s="34"/>
    </row>
    <row r="311">
      <c r="A311" s="2" t="s">
        <v>15</v>
      </c>
      <c r="B311" s="1" t="s">
        <v>411</v>
      </c>
      <c r="C311" s="2" t="s">
        <v>441</v>
      </c>
      <c r="D311" s="2" t="s">
        <v>5</v>
      </c>
      <c r="E311" s="2" t="s">
        <v>31</v>
      </c>
      <c r="F311" s="1">
        <v>98.18816653160155</v>
      </c>
      <c r="G311" s="34"/>
      <c r="H311" s="34"/>
      <c r="I311" s="34"/>
      <c r="J311" s="34"/>
      <c r="K311" s="34"/>
      <c r="L311" s="34"/>
      <c r="M311" s="34"/>
      <c r="N311" s="34"/>
      <c r="O311" s="34"/>
      <c r="P311" s="34"/>
      <c r="Q311" s="34"/>
      <c r="R311" s="34"/>
      <c r="Y311" s="34"/>
    </row>
    <row r="312">
      <c r="A312" s="2" t="s">
        <v>16</v>
      </c>
      <c r="B312" s="1" t="s">
        <v>413</v>
      </c>
      <c r="C312" s="2" t="s">
        <v>441</v>
      </c>
      <c r="D312" s="2" t="s">
        <v>5</v>
      </c>
      <c r="E312" s="2" t="s">
        <v>31</v>
      </c>
      <c r="F312" s="1">
        <v>122.53898335686726</v>
      </c>
      <c r="G312" s="34"/>
      <c r="H312" s="34"/>
      <c r="I312" s="34"/>
      <c r="J312" s="34"/>
      <c r="K312" s="34"/>
      <c r="L312" s="34"/>
      <c r="M312" s="34"/>
      <c r="N312" s="34"/>
      <c r="O312" s="34"/>
      <c r="P312" s="34"/>
      <c r="Q312" s="34"/>
      <c r="R312" s="34"/>
      <c r="Y312" s="34"/>
    </row>
    <row r="313">
      <c r="A313" s="2" t="s">
        <v>17</v>
      </c>
      <c r="B313" s="1" t="s">
        <v>414</v>
      </c>
      <c r="C313" s="2" t="s">
        <v>441</v>
      </c>
      <c r="D313" s="2" t="s">
        <v>5</v>
      </c>
      <c r="E313" s="2" t="s">
        <v>31</v>
      </c>
      <c r="F313" s="1">
        <v>117.91440096076381</v>
      </c>
      <c r="G313" s="34"/>
      <c r="H313" s="34"/>
      <c r="I313" s="34"/>
      <c r="J313" s="34"/>
      <c r="K313" s="34"/>
      <c r="L313" s="34"/>
      <c r="M313" s="34"/>
      <c r="N313" s="34"/>
      <c r="O313" s="34"/>
      <c r="P313" s="34"/>
      <c r="Q313" s="34"/>
      <c r="R313" s="34"/>
      <c r="Y313" s="34"/>
    </row>
    <row r="314">
      <c r="A314" s="2" t="s">
        <v>18</v>
      </c>
      <c r="B314" s="1" t="s">
        <v>415</v>
      </c>
      <c r="C314" s="2" t="s">
        <v>441</v>
      </c>
      <c r="D314" s="2" t="s">
        <v>5</v>
      </c>
      <c r="E314" s="2" t="s">
        <v>31</v>
      </c>
      <c r="F314" s="1">
        <v>89.40152994681277</v>
      </c>
      <c r="G314" s="34"/>
      <c r="H314" s="34"/>
      <c r="I314" s="34"/>
      <c r="J314" s="34"/>
      <c r="K314" s="34"/>
      <c r="L314" s="34"/>
      <c r="M314" s="34"/>
      <c r="N314" s="34"/>
      <c r="O314" s="34"/>
      <c r="P314" s="34"/>
      <c r="Q314" s="34"/>
      <c r="R314" s="34"/>
      <c r="Y314" s="34"/>
    </row>
    <row r="315">
      <c r="A315" s="2" t="s">
        <v>19</v>
      </c>
      <c r="B315" s="1" t="s">
        <v>416</v>
      </c>
      <c r="C315" s="2" t="s">
        <v>441</v>
      </c>
      <c r="D315" s="2" t="s">
        <v>5</v>
      </c>
      <c r="E315" s="2" t="s">
        <v>31</v>
      </c>
      <c r="F315" s="1">
        <v>125.0528250308314</v>
      </c>
      <c r="G315" s="34"/>
      <c r="H315" s="34"/>
      <c r="I315" s="34"/>
      <c r="J315" s="34"/>
      <c r="K315" s="34"/>
      <c r="L315" s="34"/>
      <c r="M315" s="34"/>
      <c r="N315" s="34"/>
      <c r="O315" s="34"/>
      <c r="P315" s="34"/>
      <c r="Q315" s="34"/>
      <c r="R315" s="34"/>
      <c r="Y315" s="34"/>
    </row>
    <row r="316">
      <c r="A316" s="2" t="s">
        <v>20</v>
      </c>
      <c r="B316" s="1" t="s">
        <v>417</v>
      </c>
      <c r="C316" s="2" t="s">
        <v>441</v>
      </c>
      <c r="D316" s="2" t="s">
        <v>5</v>
      </c>
      <c r="E316" s="2" t="s">
        <v>31</v>
      </c>
      <c r="F316" s="1">
        <v>110.61293984108967</v>
      </c>
      <c r="G316" s="34"/>
      <c r="H316" s="34"/>
      <c r="I316" s="34"/>
      <c r="J316" s="34"/>
      <c r="K316" s="34"/>
      <c r="L316" s="34"/>
      <c r="M316" s="34"/>
      <c r="N316" s="34"/>
      <c r="O316" s="34"/>
      <c r="P316" s="34"/>
      <c r="Q316" s="34"/>
      <c r="R316" s="34"/>
      <c r="Y316" s="34"/>
    </row>
    <row r="317">
      <c r="A317" s="2" t="s">
        <v>21</v>
      </c>
      <c r="B317" s="1" t="s">
        <v>419</v>
      </c>
      <c r="C317" s="2" t="s">
        <v>441</v>
      </c>
      <c r="D317" s="2" t="s">
        <v>5</v>
      </c>
      <c r="E317" s="2" t="s">
        <v>31</v>
      </c>
      <c r="F317" s="1">
        <v>122.8777577199287</v>
      </c>
      <c r="G317" s="34"/>
      <c r="H317" s="34"/>
      <c r="I317" s="34"/>
      <c r="J317" s="34"/>
      <c r="K317" s="34"/>
      <c r="L317" s="34"/>
      <c r="M317" s="34"/>
      <c r="N317" s="34"/>
      <c r="O317" s="34"/>
      <c r="P317" s="34"/>
      <c r="Q317" s="34"/>
      <c r="R317" s="34"/>
      <c r="Y317" s="34"/>
    </row>
    <row r="318">
      <c r="A318" s="2" t="s">
        <v>22</v>
      </c>
      <c r="B318" s="1" t="s">
        <v>420</v>
      </c>
      <c r="C318" s="2" t="s">
        <v>441</v>
      </c>
      <c r="D318" s="2" t="s">
        <v>5</v>
      </c>
      <c r="E318" s="2" t="s">
        <v>31</v>
      </c>
      <c r="F318" s="1">
        <v>136.80625642701233</v>
      </c>
      <c r="G318" s="34"/>
      <c r="H318" s="34"/>
      <c r="I318" s="34"/>
      <c r="J318" s="34"/>
      <c r="K318" s="34"/>
      <c r="L318" s="34"/>
      <c r="M318" s="34"/>
      <c r="N318" s="34"/>
      <c r="O318" s="34"/>
      <c r="P318" s="34"/>
      <c r="Q318" s="34"/>
      <c r="R318" s="34"/>
      <c r="Y318" s="34"/>
    </row>
    <row r="319">
      <c r="A319" s="2" t="s">
        <v>23</v>
      </c>
      <c r="B319" s="1" t="s">
        <v>421</v>
      </c>
      <c r="C319" s="2" t="s">
        <v>441</v>
      </c>
      <c r="D319" s="2" t="s">
        <v>5</v>
      </c>
      <c r="E319" s="2" t="s">
        <v>31</v>
      </c>
      <c r="F319" s="1">
        <v>124.36016316346696</v>
      </c>
      <c r="G319" s="34"/>
      <c r="H319" s="34"/>
      <c r="I319" s="34"/>
      <c r="J319" s="34"/>
      <c r="K319" s="34"/>
      <c r="L319" s="34"/>
      <c r="M319" s="34"/>
      <c r="N319" s="34"/>
      <c r="O319" s="34"/>
      <c r="P319" s="34"/>
      <c r="Q319" s="34"/>
      <c r="R319" s="34"/>
      <c r="Y319" s="34"/>
    </row>
    <row r="320">
      <c r="A320" s="2" t="s">
        <v>24</v>
      </c>
      <c r="B320" s="1" t="s">
        <v>422</v>
      </c>
      <c r="C320" s="2" t="s">
        <v>441</v>
      </c>
      <c r="D320" s="2" t="s">
        <v>5</v>
      </c>
      <c r="E320" s="2" t="s">
        <v>31</v>
      </c>
      <c r="F320" s="1">
        <v>108.87650065877239</v>
      </c>
      <c r="G320" s="34"/>
      <c r="H320" s="34"/>
      <c r="I320" s="34"/>
      <c r="J320" s="34"/>
      <c r="K320" s="34"/>
      <c r="L320" s="34"/>
      <c r="M320" s="34"/>
      <c r="N320" s="34"/>
      <c r="O320" s="34"/>
      <c r="P320" s="34"/>
      <c r="Q320" s="34"/>
      <c r="R320" s="34"/>
      <c r="Y320" s="34"/>
    </row>
    <row r="321">
      <c r="A321" s="2" t="s">
        <v>25</v>
      </c>
      <c r="B321" s="1" t="s">
        <v>423</v>
      </c>
      <c r="C321" s="2" t="s">
        <v>441</v>
      </c>
      <c r="D321" s="2" t="s">
        <v>5</v>
      </c>
      <c r="E321" s="2" t="s">
        <v>31</v>
      </c>
      <c r="F321" s="1">
        <v>95.43849645947678</v>
      </c>
      <c r="G321" s="34"/>
      <c r="H321" s="34"/>
      <c r="I321" s="34"/>
      <c r="J321" s="34"/>
      <c r="K321" s="34"/>
      <c r="L321" s="34"/>
      <c r="M321" s="34"/>
      <c r="N321" s="34"/>
      <c r="O321" s="34"/>
      <c r="P321" s="34"/>
      <c r="Q321" s="34"/>
      <c r="R321" s="34"/>
      <c r="Y321" s="34"/>
    </row>
    <row r="322">
      <c r="A322" s="2" t="s">
        <v>26</v>
      </c>
      <c r="B322" s="1" t="s">
        <v>424</v>
      </c>
      <c r="C322" s="2" t="s">
        <v>441</v>
      </c>
      <c r="D322" s="2" t="s">
        <v>5</v>
      </c>
      <c r="E322" s="2" t="s">
        <v>31</v>
      </c>
      <c r="F322" s="1">
        <v>53.51666381975776</v>
      </c>
      <c r="G322" s="34"/>
      <c r="H322" s="34"/>
      <c r="I322" s="34"/>
      <c r="J322" s="34"/>
      <c r="K322" s="34"/>
      <c r="L322" s="34"/>
      <c r="M322" s="34"/>
      <c r="N322" s="34"/>
      <c r="O322" s="34"/>
      <c r="P322" s="34"/>
      <c r="Q322" s="34"/>
      <c r="R322" s="34"/>
      <c r="Y322" s="34"/>
    </row>
    <row r="323">
      <c r="A323" s="2" t="s">
        <v>27</v>
      </c>
      <c r="B323" s="1" t="s">
        <v>426</v>
      </c>
      <c r="C323" s="2" t="s">
        <v>441</v>
      </c>
      <c r="D323" s="2" t="s">
        <v>5</v>
      </c>
      <c r="E323" s="2" t="s">
        <v>31</v>
      </c>
      <c r="F323" s="1">
        <v>112.97889352355814</v>
      </c>
      <c r="G323" s="34"/>
      <c r="H323" s="34"/>
      <c r="I323" s="34"/>
      <c r="J323" s="34"/>
      <c r="K323" s="34"/>
      <c r="L323" s="34"/>
      <c r="M323" s="34"/>
      <c r="N323" s="34"/>
      <c r="O323" s="34"/>
      <c r="P323" s="34"/>
      <c r="Q323" s="34"/>
      <c r="R323" s="34"/>
      <c r="Y323" s="34"/>
    </row>
    <row r="324">
      <c r="A324" s="2" t="s">
        <v>28</v>
      </c>
      <c r="B324" s="1" t="s">
        <v>425</v>
      </c>
      <c r="C324" s="2" t="s">
        <v>441</v>
      </c>
      <c r="D324" s="2" t="s">
        <v>5</v>
      </c>
      <c r="E324" s="2" t="s">
        <v>31</v>
      </c>
      <c r="F324" s="1">
        <v>126.68516615205311</v>
      </c>
      <c r="G324" s="34"/>
      <c r="H324" s="34"/>
      <c r="I324" s="34"/>
      <c r="J324" s="34"/>
      <c r="K324" s="34"/>
      <c r="L324" s="34"/>
      <c r="M324" s="34"/>
      <c r="N324" s="34"/>
      <c r="O324" s="34"/>
      <c r="P324" s="34"/>
      <c r="Q324" s="34"/>
      <c r="R324" s="34"/>
      <c r="Y324" s="34"/>
    </row>
    <row r="325">
      <c r="A325" s="2" t="s">
        <v>29</v>
      </c>
      <c r="B325" s="1" t="s">
        <v>427</v>
      </c>
      <c r="C325" s="2" t="s">
        <v>441</v>
      </c>
      <c r="D325" s="2" t="s">
        <v>5</v>
      </c>
      <c r="E325" s="2" t="s">
        <v>31</v>
      </c>
      <c r="F325" s="1">
        <v>141.27833505288524</v>
      </c>
      <c r="G325" s="34"/>
      <c r="H325" s="34"/>
      <c r="I325" s="34"/>
      <c r="J325" s="34"/>
      <c r="K325" s="34"/>
      <c r="L325" s="34"/>
      <c r="M325" s="34"/>
      <c r="N325" s="34"/>
      <c r="O325" s="34"/>
      <c r="P325" s="34"/>
      <c r="Q325" s="34"/>
      <c r="R325" s="34"/>
      <c r="Y325" s="34"/>
    </row>
    <row r="326">
      <c r="A326" s="2" t="s">
        <v>30</v>
      </c>
      <c r="B326" s="1" t="s">
        <v>428</v>
      </c>
      <c r="C326" s="2" t="s">
        <v>441</v>
      </c>
      <c r="D326" s="2" t="s">
        <v>5</v>
      </c>
      <c r="E326" s="2" t="s">
        <v>31</v>
      </c>
      <c r="F326" s="1">
        <v>97.44362045121734</v>
      </c>
      <c r="G326" s="34"/>
      <c r="H326" s="34"/>
      <c r="I326" s="34"/>
      <c r="J326" s="34"/>
      <c r="K326" s="34"/>
      <c r="L326" s="34"/>
      <c r="M326" s="34"/>
      <c r="N326" s="34"/>
      <c r="O326" s="34"/>
      <c r="P326" s="34"/>
      <c r="Q326" s="34"/>
      <c r="R326" s="34"/>
      <c r="Y326" s="34"/>
    </row>
    <row r="327">
      <c r="A327" s="2" t="s">
        <v>31</v>
      </c>
      <c r="B327" s="1" t="s">
        <v>429</v>
      </c>
      <c r="C327" s="2" t="s">
        <v>441</v>
      </c>
      <c r="D327" s="2" t="s">
        <v>5</v>
      </c>
      <c r="E327" s="2" t="s">
        <v>31</v>
      </c>
      <c r="F327" s="1">
        <v>128.21454259546422</v>
      </c>
      <c r="G327" s="34"/>
      <c r="H327" s="34"/>
      <c r="I327" s="34"/>
      <c r="J327" s="34"/>
      <c r="K327" s="34"/>
      <c r="L327" s="34"/>
      <c r="M327" s="34"/>
      <c r="N327" s="34"/>
      <c r="O327" s="34"/>
      <c r="P327" s="34"/>
      <c r="Q327" s="34"/>
      <c r="R327" s="34"/>
      <c r="Y327" s="34"/>
    </row>
    <row r="328">
      <c r="A328" s="2" t="s">
        <v>32</v>
      </c>
      <c r="B328" s="1" t="s">
        <v>430</v>
      </c>
      <c r="C328" s="2" t="s">
        <v>441</v>
      </c>
      <c r="D328" s="2" t="s">
        <v>5</v>
      </c>
      <c r="E328" s="2" t="s">
        <v>31</v>
      </c>
      <c r="F328" s="1">
        <v>91.45530282484812</v>
      </c>
      <c r="G328" s="34"/>
      <c r="H328" s="34"/>
      <c r="I328" s="34"/>
      <c r="J328" s="34"/>
      <c r="K328" s="34"/>
      <c r="L328" s="34"/>
      <c r="M328" s="34"/>
      <c r="N328" s="34"/>
      <c r="O328" s="34"/>
      <c r="P328" s="34"/>
      <c r="Q328" s="34"/>
      <c r="R328" s="34"/>
      <c r="Y328" s="34"/>
    </row>
    <row r="329">
      <c r="A329" s="2" t="s">
        <v>33</v>
      </c>
      <c r="B329" s="1" t="s">
        <v>431</v>
      </c>
      <c r="C329" s="2" t="s">
        <v>441</v>
      </c>
      <c r="D329" s="2" t="s">
        <v>5</v>
      </c>
      <c r="E329" s="2" t="s">
        <v>31</v>
      </c>
      <c r="F329" s="1">
        <v>135.33921356781164</v>
      </c>
      <c r="G329" s="34"/>
      <c r="H329" s="34"/>
      <c r="I329" s="34"/>
      <c r="J329" s="34"/>
      <c r="K329" s="34"/>
      <c r="L329" s="34"/>
      <c r="M329" s="34"/>
      <c r="N329" s="34"/>
      <c r="O329" s="34"/>
      <c r="P329" s="34"/>
      <c r="Q329" s="34"/>
      <c r="R329" s="34"/>
      <c r="Y329" s="34"/>
    </row>
    <row r="330">
      <c r="A330" s="2" t="s">
        <v>34</v>
      </c>
      <c r="B330" s="1" t="s">
        <v>432</v>
      </c>
      <c r="C330" s="2" t="s">
        <v>441</v>
      </c>
      <c r="D330" s="2" t="s">
        <v>5</v>
      </c>
      <c r="E330" s="2" t="s">
        <v>31</v>
      </c>
      <c r="F330" s="1">
        <v>135.16227671068918</v>
      </c>
      <c r="G330" s="34"/>
      <c r="H330" s="34"/>
      <c r="I330" s="34"/>
      <c r="J330" s="34"/>
      <c r="K330" s="34"/>
      <c r="L330" s="34"/>
      <c r="M330" s="34"/>
      <c r="N330" s="34"/>
      <c r="O330" s="34"/>
      <c r="P330" s="34"/>
      <c r="Q330" s="34"/>
      <c r="R330" s="34"/>
      <c r="Y330" s="34"/>
    </row>
    <row r="331">
      <c r="A331" s="2" t="s">
        <v>35</v>
      </c>
      <c r="B331" s="1" t="s">
        <v>433</v>
      </c>
      <c r="C331" s="2" t="s">
        <v>441</v>
      </c>
      <c r="D331" s="2" t="s">
        <v>5</v>
      </c>
      <c r="E331" s="2" t="s">
        <v>31</v>
      </c>
      <c r="F331" s="1">
        <v>127.98442979144646</v>
      </c>
      <c r="G331" s="34"/>
      <c r="H331" s="34"/>
      <c r="I331" s="34"/>
      <c r="J331" s="34"/>
      <c r="K331" s="34"/>
      <c r="L331" s="34"/>
      <c r="M331" s="34"/>
      <c r="N331" s="34"/>
      <c r="O331" s="34"/>
      <c r="P331" s="34"/>
      <c r="Q331" s="34"/>
      <c r="R331" s="34"/>
      <c r="Y331" s="34"/>
    </row>
    <row r="332">
      <c r="A332" s="2" t="s">
        <v>3</v>
      </c>
      <c r="B332" s="1" t="s">
        <v>418</v>
      </c>
      <c r="C332" s="2" t="s">
        <v>442</v>
      </c>
      <c r="D332" s="2" t="s">
        <v>5</v>
      </c>
      <c r="E332" s="2" t="s">
        <v>31</v>
      </c>
      <c r="F332" s="1">
        <v>124.25859859959218</v>
      </c>
      <c r="G332" s="34"/>
      <c r="H332" s="34"/>
      <c r="I332" s="34"/>
      <c r="J332" s="34"/>
      <c r="K332" s="34"/>
      <c r="L332" s="34"/>
      <c r="M332" s="34"/>
      <c r="N332" s="34"/>
      <c r="O332" s="34"/>
      <c r="P332" s="34"/>
      <c r="Q332" s="34"/>
      <c r="R332" s="34"/>
      <c r="Y332" s="34"/>
    </row>
    <row r="333">
      <c r="A333" s="2" t="s">
        <v>4</v>
      </c>
      <c r="B333" s="1" t="s">
        <v>401</v>
      </c>
      <c r="C333" s="2" t="s">
        <v>442</v>
      </c>
      <c r="D333" s="2" t="s">
        <v>5</v>
      </c>
      <c r="E333" s="2" t="s">
        <v>31</v>
      </c>
      <c r="F333" s="1">
        <v>96.23055236504125</v>
      </c>
      <c r="G333" s="34"/>
      <c r="H333" s="34"/>
      <c r="I333" s="34"/>
      <c r="J333" s="34"/>
      <c r="K333" s="34"/>
      <c r="L333" s="34"/>
      <c r="M333" s="34"/>
      <c r="N333" s="34"/>
      <c r="O333" s="34"/>
      <c r="P333" s="34"/>
      <c r="Q333" s="34"/>
      <c r="R333" s="34"/>
      <c r="Y333" s="34"/>
    </row>
    <row r="334">
      <c r="A334" s="2" t="s">
        <v>5</v>
      </c>
      <c r="B334" s="1" t="s">
        <v>402</v>
      </c>
      <c r="C334" s="2" t="s">
        <v>442</v>
      </c>
      <c r="D334" s="2" t="s">
        <v>5</v>
      </c>
      <c r="E334" s="2" t="s">
        <v>31</v>
      </c>
      <c r="F334" s="1">
        <v>110.60888867423694</v>
      </c>
      <c r="G334" s="34"/>
      <c r="H334" s="34"/>
      <c r="I334" s="34"/>
      <c r="J334" s="34"/>
      <c r="K334" s="34"/>
      <c r="L334" s="34"/>
      <c r="M334" s="34"/>
      <c r="N334" s="34"/>
      <c r="O334" s="34"/>
      <c r="P334" s="34"/>
      <c r="Q334" s="34"/>
      <c r="R334" s="34"/>
      <c r="Y334" s="34"/>
    </row>
    <row r="335">
      <c r="A335" s="2" t="s">
        <v>6</v>
      </c>
      <c r="B335" s="1" t="s">
        <v>403</v>
      </c>
      <c r="C335" s="2" t="s">
        <v>442</v>
      </c>
      <c r="D335" s="2" t="s">
        <v>5</v>
      </c>
      <c r="E335" s="2" t="s">
        <v>31</v>
      </c>
      <c r="F335" s="1">
        <v>96.95016195083872</v>
      </c>
      <c r="G335" s="34"/>
      <c r="H335" s="34"/>
      <c r="I335" s="34"/>
      <c r="J335" s="34"/>
      <c r="K335" s="34"/>
      <c r="L335" s="34"/>
      <c r="M335" s="34"/>
      <c r="N335" s="34"/>
      <c r="O335" s="34"/>
      <c r="P335" s="34"/>
      <c r="Q335" s="34"/>
      <c r="R335" s="34"/>
      <c r="Y335" s="34"/>
    </row>
    <row r="336">
      <c r="A336" s="2" t="s">
        <v>7</v>
      </c>
      <c r="B336" s="1" t="s">
        <v>404</v>
      </c>
      <c r="C336" s="2" t="s">
        <v>442</v>
      </c>
      <c r="D336" s="2" t="s">
        <v>5</v>
      </c>
      <c r="E336" s="2" t="s">
        <v>31</v>
      </c>
      <c r="F336" s="1">
        <v>108.96243018655761</v>
      </c>
      <c r="G336" s="34"/>
      <c r="H336" s="34"/>
      <c r="I336" s="34"/>
      <c r="J336" s="34"/>
      <c r="K336" s="34"/>
      <c r="L336" s="34"/>
      <c r="M336" s="34"/>
      <c r="N336" s="34"/>
      <c r="O336" s="34"/>
      <c r="P336" s="34"/>
      <c r="Q336" s="34"/>
      <c r="R336" s="34"/>
      <c r="Y336" s="34"/>
    </row>
    <row r="337">
      <c r="A337" s="2" t="s">
        <v>8</v>
      </c>
      <c r="B337" s="1" t="s">
        <v>408</v>
      </c>
      <c r="C337" s="2" t="s">
        <v>442</v>
      </c>
      <c r="D337" s="2" t="s">
        <v>5</v>
      </c>
      <c r="E337" s="2" t="s">
        <v>31</v>
      </c>
      <c r="F337" s="1">
        <v>150.5071475603306</v>
      </c>
      <c r="G337" s="34"/>
      <c r="H337" s="34"/>
      <c r="I337" s="34"/>
      <c r="J337" s="34"/>
      <c r="K337" s="34"/>
      <c r="L337" s="34"/>
      <c r="M337" s="34"/>
      <c r="N337" s="34"/>
      <c r="O337" s="34"/>
      <c r="P337" s="34"/>
      <c r="Q337" s="34"/>
      <c r="R337" s="34"/>
      <c r="Y337" s="34"/>
    </row>
    <row r="338">
      <c r="A338" s="2" t="s">
        <v>9</v>
      </c>
      <c r="B338" s="1" t="s">
        <v>409</v>
      </c>
      <c r="C338" s="2" t="s">
        <v>442</v>
      </c>
      <c r="D338" s="2" t="s">
        <v>5</v>
      </c>
      <c r="E338" s="2" t="s">
        <v>31</v>
      </c>
      <c r="F338" s="1">
        <v>107.90817106349158</v>
      </c>
      <c r="G338" s="34"/>
      <c r="H338" s="34"/>
      <c r="I338" s="34"/>
      <c r="J338" s="34"/>
      <c r="K338" s="34"/>
      <c r="L338" s="34"/>
      <c r="M338" s="34"/>
      <c r="N338" s="34"/>
      <c r="O338" s="34"/>
      <c r="P338" s="34"/>
      <c r="Q338" s="34"/>
      <c r="R338" s="34"/>
      <c r="Y338" s="34"/>
    </row>
    <row r="339">
      <c r="A339" s="2" t="s">
        <v>10</v>
      </c>
      <c r="B339" s="1" t="s">
        <v>407</v>
      </c>
      <c r="C339" s="2" t="s">
        <v>442</v>
      </c>
      <c r="D339" s="2" t="s">
        <v>5</v>
      </c>
      <c r="E339" s="2" t="s">
        <v>31</v>
      </c>
      <c r="F339" s="1">
        <v>82.75631293013187</v>
      </c>
      <c r="G339" s="34"/>
      <c r="H339" s="34"/>
      <c r="I339" s="34"/>
      <c r="J339" s="34"/>
      <c r="K339" s="34"/>
      <c r="L339" s="34"/>
      <c r="M339" s="34"/>
      <c r="N339" s="34"/>
      <c r="O339" s="34"/>
      <c r="P339" s="34"/>
      <c r="Q339" s="34"/>
      <c r="R339" s="34"/>
      <c r="Y339" s="34"/>
    </row>
    <row r="340">
      <c r="A340" s="2" t="s">
        <v>11</v>
      </c>
      <c r="B340" s="1" t="s">
        <v>406</v>
      </c>
      <c r="C340" s="2" t="s">
        <v>442</v>
      </c>
      <c r="D340" s="2" t="s">
        <v>5</v>
      </c>
      <c r="E340" s="2" t="s">
        <v>31</v>
      </c>
      <c r="F340" s="1">
        <v>150.67775970728118</v>
      </c>
      <c r="G340" s="34"/>
      <c r="H340" s="34"/>
      <c r="I340" s="34"/>
      <c r="J340" s="34"/>
      <c r="K340" s="34"/>
      <c r="L340" s="34"/>
      <c r="M340" s="34"/>
      <c r="N340" s="34"/>
      <c r="O340" s="34"/>
      <c r="P340" s="34"/>
      <c r="Q340" s="34"/>
      <c r="R340" s="34"/>
      <c r="Y340" s="34"/>
    </row>
    <row r="341">
      <c r="A341" s="2" t="s">
        <v>12</v>
      </c>
      <c r="B341" s="1" t="s">
        <v>405</v>
      </c>
      <c r="C341" s="2" t="s">
        <v>442</v>
      </c>
      <c r="D341" s="2" t="s">
        <v>5</v>
      </c>
      <c r="E341" s="2" t="s">
        <v>31</v>
      </c>
      <c r="F341" s="1">
        <v>169.89244168535782</v>
      </c>
      <c r="G341" s="34"/>
      <c r="H341" s="34"/>
      <c r="I341" s="34"/>
      <c r="J341" s="34"/>
      <c r="K341" s="34"/>
      <c r="L341" s="34"/>
      <c r="M341" s="34"/>
      <c r="N341" s="34"/>
      <c r="O341" s="34"/>
      <c r="P341" s="34"/>
      <c r="Q341" s="34"/>
      <c r="R341" s="34"/>
      <c r="Y341" s="34"/>
    </row>
    <row r="342">
      <c r="A342" s="2" t="s">
        <v>13</v>
      </c>
      <c r="B342" s="1" t="s">
        <v>410</v>
      </c>
      <c r="C342" s="2" t="s">
        <v>442</v>
      </c>
      <c r="D342" s="2" t="s">
        <v>5</v>
      </c>
      <c r="E342" s="2" t="s">
        <v>31</v>
      </c>
      <c r="F342" s="1">
        <v>144.72145782949104</v>
      </c>
      <c r="G342" s="34"/>
      <c r="H342" s="34"/>
      <c r="I342" s="34"/>
      <c r="J342" s="34"/>
      <c r="K342" s="34"/>
      <c r="L342" s="34"/>
      <c r="M342" s="34"/>
      <c r="N342" s="34"/>
      <c r="O342" s="34"/>
      <c r="P342" s="34"/>
      <c r="Q342" s="34"/>
      <c r="R342" s="34"/>
      <c r="Y342" s="34"/>
    </row>
    <row r="343">
      <c r="A343" s="2" t="s">
        <v>14</v>
      </c>
      <c r="B343" s="1" t="s">
        <v>412</v>
      </c>
      <c r="C343" s="2" t="s">
        <v>442</v>
      </c>
      <c r="D343" s="2" t="s">
        <v>5</v>
      </c>
      <c r="E343" s="2" t="s">
        <v>31</v>
      </c>
      <c r="F343" s="1">
        <v>122.56263791453736</v>
      </c>
      <c r="G343" s="34"/>
      <c r="H343" s="34"/>
      <c r="I343" s="34"/>
      <c r="J343" s="34"/>
      <c r="K343" s="34"/>
      <c r="L343" s="34"/>
      <c r="M343" s="34"/>
      <c r="N343" s="34"/>
      <c r="O343" s="34"/>
      <c r="P343" s="34"/>
      <c r="Q343" s="34"/>
      <c r="R343" s="34"/>
      <c r="Y343" s="34"/>
    </row>
    <row r="344">
      <c r="A344" s="2" t="s">
        <v>15</v>
      </c>
      <c r="B344" s="1" t="s">
        <v>411</v>
      </c>
      <c r="C344" s="2" t="s">
        <v>442</v>
      </c>
      <c r="D344" s="2" t="s">
        <v>5</v>
      </c>
      <c r="E344" s="2" t="s">
        <v>31</v>
      </c>
      <c r="F344" s="1">
        <v>104.42179798512011</v>
      </c>
      <c r="G344" s="34"/>
      <c r="H344" s="34"/>
      <c r="I344" s="34"/>
      <c r="J344" s="34"/>
      <c r="K344" s="34"/>
      <c r="L344" s="34"/>
      <c r="M344" s="34"/>
      <c r="N344" s="34"/>
      <c r="O344" s="34"/>
      <c r="P344" s="34"/>
      <c r="Q344" s="34"/>
      <c r="R344" s="34"/>
      <c r="Y344" s="34"/>
    </row>
    <row r="345">
      <c r="A345" s="2" t="s">
        <v>16</v>
      </c>
      <c r="B345" s="1" t="s">
        <v>413</v>
      </c>
      <c r="C345" s="2" t="s">
        <v>442</v>
      </c>
      <c r="D345" s="2" t="s">
        <v>5</v>
      </c>
      <c r="E345" s="2" t="s">
        <v>31</v>
      </c>
      <c r="F345" s="1">
        <v>126.84343184554776</v>
      </c>
      <c r="G345" s="34"/>
      <c r="H345" s="34"/>
      <c r="I345" s="34"/>
      <c r="J345" s="34"/>
      <c r="K345" s="34"/>
      <c r="L345" s="34"/>
      <c r="M345" s="34"/>
      <c r="N345" s="34"/>
      <c r="O345" s="34"/>
      <c r="P345" s="34"/>
      <c r="Q345" s="34"/>
      <c r="R345" s="34"/>
      <c r="Y345" s="34"/>
    </row>
    <row r="346">
      <c r="A346" s="2" t="s">
        <v>17</v>
      </c>
      <c r="B346" s="1" t="s">
        <v>414</v>
      </c>
      <c r="C346" s="2" t="s">
        <v>442</v>
      </c>
      <c r="D346" s="2" t="s">
        <v>5</v>
      </c>
      <c r="E346" s="2" t="s">
        <v>31</v>
      </c>
      <c r="F346" s="1">
        <v>123.71684168749397</v>
      </c>
      <c r="G346" s="34"/>
      <c r="H346" s="34"/>
      <c r="I346" s="34"/>
      <c r="J346" s="34"/>
      <c r="K346" s="34"/>
      <c r="L346" s="34"/>
      <c r="M346" s="34"/>
      <c r="N346" s="34"/>
      <c r="O346" s="34"/>
      <c r="P346" s="34"/>
      <c r="Q346" s="34"/>
      <c r="R346" s="34"/>
      <c r="Y346" s="34"/>
    </row>
    <row r="347">
      <c r="A347" s="2" t="s">
        <v>18</v>
      </c>
      <c r="B347" s="1" t="s">
        <v>415</v>
      </c>
      <c r="C347" s="2" t="s">
        <v>442</v>
      </c>
      <c r="D347" s="2" t="s">
        <v>5</v>
      </c>
      <c r="E347" s="2" t="s">
        <v>31</v>
      </c>
      <c r="F347" s="1">
        <v>93.79823308072946</v>
      </c>
      <c r="G347" s="34"/>
      <c r="H347" s="34"/>
      <c r="I347" s="34"/>
      <c r="J347" s="34"/>
      <c r="K347" s="34"/>
      <c r="L347" s="34"/>
      <c r="M347" s="34"/>
      <c r="N347" s="34"/>
      <c r="O347" s="34"/>
      <c r="P347" s="34"/>
      <c r="Q347" s="34"/>
      <c r="R347" s="34"/>
      <c r="Y347" s="34"/>
    </row>
    <row r="348">
      <c r="A348" s="2" t="s">
        <v>19</v>
      </c>
      <c r="B348" s="1" t="s">
        <v>416</v>
      </c>
      <c r="C348" s="2" t="s">
        <v>442</v>
      </c>
      <c r="D348" s="2" t="s">
        <v>5</v>
      </c>
      <c r="E348" s="2" t="s">
        <v>31</v>
      </c>
      <c r="F348" s="1">
        <v>128.32666153933582</v>
      </c>
      <c r="G348" s="34"/>
      <c r="H348" s="34"/>
      <c r="I348" s="34"/>
      <c r="J348" s="34"/>
      <c r="K348" s="34"/>
      <c r="L348" s="34"/>
      <c r="M348" s="34"/>
      <c r="N348" s="34"/>
      <c r="O348" s="34"/>
      <c r="P348" s="34"/>
      <c r="Q348" s="34"/>
      <c r="R348" s="34"/>
      <c r="Y348" s="34"/>
    </row>
    <row r="349">
      <c r="A349" s="2" t="s">
        <v>20</v>
      </c>
      <c r="B349" s="1" t="s">
        <v>417</v>
      </c>
      <c r="C349" s="2" t="s">
        <v>442</v>
      </c>
      <c r="D349" s="2" t="s">
        <v>5</v>
      </c>
      <c r="E349" s="2" t="s">
        <v>31</v>
      </c>
      <c r="F349" s="1">
        <v>116.1784960621282</v>
      </c>
      <c r="G349" s="34"/>
      <c r="H349" s="34"/>
      <c r="I349" s="34"/>
      <c r="J349" s="34"/>
      <c r="K349" s="34"/>
      <c r="L349" s="34"/>
      <c r="M349" s="34"/>
      <c r="N349" s="34"/>
      <c r="O349" s="34"/>
      <c r="P349" s="34"/>
      <c r="Q349" s="34"/>
      <c r="R349" s="34"/>
      <c r="Y349" s="34"/>
    </row>
    <row r="350">
      <c r="A350" s="2" t="s">
        <v>21</v>
      </c>
      <c r="B350" s="1" t="s">
        <v>419</v>
      </c>
      <c r="C350" s="2" t="s">
        <v>442</v>
      </c>
      <c r="D350" s="2" t="s">
        <v>5</v>
      </c>
      <c r="E350" s="2" t="s">
        <v>31</v>
      </c>
      <c r="F350" s="1">
        <v>124.8702127367617</v>
      </c>
      <c r="G350" s="34"/>
      <c r="H350" s="34"/>
      <c r="I350" s="34"/>
      <c r="J350" s="34"/>
      <c r="K350" s="34"/>
      <c r="L350" s="34"/>
      <c r="M350" s="34"/>
      <c r="N350" s="34"/>
      <c r="O350" s="34"/>
      <c r="P350" s="34"/>
      <c r="Q350" s="34"/>
      <c r="R350" s="34"/>
      <c r="Y350" s="34"/>
    </row>
    <row r="351">
      <c r="A351" s="2" t="s">
        <v>22</v>
      </c>
      <c r="B351" s="1" t="s">
        <v>420</v>
      </c>
      <c r="C351" s="2" t="s">
        <v>442</v>
      </c>
      <c r="D351" s="2" t="s">
        <v>5</v>
      </c>
      <c r="E351" s="2" t="s">
        <v>31</v>
      </c>
      <c r="F351" s="1">
        <v>135.18028714333445</v>
      </c>
      <c r="G351" s="34"/>
      <c r="H351" s="34"/>
      <c r="I351" s="34"/>
      <c r="J351" s="34"/>
      <c r="K351" s="34"/>
      <c r="L351" s="34"/>
      <c r="M351" s="34"/>
      <c r="N351" s="34"/>
      <c r="O351" s="34"/>
      <c r="P351" s="34"/>
      <c r="Q351" s="34"/>
      <c r="R351" s="34"/>
      <c r="Y351" s="34"/>
    </row>
    <row r="352">
      <c r="A352" s="2" t="s">
        <v>23</v>
      </c>
      <c r="B352" s="1" t="s">
        <v>421</v>
      </c>
      <c r="C352" s="2" t="s">
        <v>442</v>
      </c>
      <c r="D352" s="2" t="s">
        <v>5</v>
      </c>
      <c r="E352" s="2" t="s">
        <v>31</v>
      </c>
      <c r="F352" s="1">
        <v>133.46660182403494</v>
      </c>
      <c r="G352" s="34"/>
      <c r="H352" s="34"/>
      <c r="I352" s="34"/>
      <c r="J352" s="34"/>
      <c r="K352" s="34"/>
      <c r="L352" s="34"/>
      <c r="M352" s="34"/>
      <c r="N352" s="34"/>
      <c r="O352" s="34"/>
      <c r="P352" s="34"/>
      <c r="Q352" s="34"/>
      <c r="R352" s="34"/>
      <c r="Y352" s="34"/>
    </row>
    <row r="353">
      <c r="A353" s="2" t="s">
        <v>24</v>
      </c>
      <c r="B353" s="1" t="s">
        <v>422</v>
      </c>
      <c r="C353" s="2" t="s">
        <v>442</v>
      </c>
      <c r="D353" s="2" t="s">
        <v>5</v>
      </c>
      <c r="E353" s="2" t="s">
        <v>31</v>
      </c>
      <c r="F353" s="1">
        <v>117.27238742427501</v>
      </c>
      <c r="G353" s="34"/>
      <c r="H353" s="34"/>
      <c r="I353" s="34"/>
      <c r="J353" s="34"/>
      <c r="K353" s="34"/>
      <c r="L353" s="34"/>
      <c r="M353" s="34"/>
      <c r="N353" s="34"/>
      <c r="O353" s="34"/>
      <c r="P353" s="34"/>
      <c r="Q353" s="34"/>
      <c r="R353" s="34"/>
      <c r="Y353" s="34"/>
    </row>
    <row r="354">
      <c r="A354" s="2" t="s">
        <v>25</v>
      </c>
      <c r="B354" s="1" t="s">
        <v>423</v>
      </c>
      <c r="C354" s="2" t="s">
        <v>442</v>
      </c>
      <c r="D354" s="2" t="s">
        <v>5</v>
      </c>
      <c r="E354" s="2" t="s">
        <v>31</v>
      </c>
      <c r="F354" s="1">
        <v>103.04087233675428</v>
      </c>
      <c r="G354" s="34"/>
      <c r="H354" s="34"/>
      <c r="I354" s="34"/>
      <c r="J354" s="34"/>
      <c r="K354" s="34"/>
      <c r="L354" s="34"/>
      <c r="M354" s="34"/>
      <c r="N354" s="34"/>
      <c r="O354" s="34"/>
      <c r="P354" s="34"/>
      <c r="Q354" s="34"/>
      <c r="R354" s="34"/>
      <c r="Y354" s="34"/>
    </row>
    <row r="355">
      <c r="A355" s="2" t="s">
        <v>26</v>
      </c>
      <c r="B355" s="1" t="s">
        <v>424</v>
      </c>
      <c r="C355" s="2" t="s">
        <v>442</v>
      </c>
      <c r="D355" s="2" t="s">
        <v>5</v>
      </c>
      <c r="E355" s="2" t="s">
        <v>31</v>
      </c>
      <c r="F355" s="1">
        <v>58.3125659419824</v>
      </c>
      <c r="G355" s="34"/>
      <c r="H355" s="34"/>
      <c r="I355" s="34"/>
      <c r="J355" s="34"/>
      <c r="K355" s="34"/>
      <c r="L355" s="34"/>
      <c r="M355" s="34"/>
      <c r="N355" s="34"/>
      <c r="O355" s="34"/>
      <c r="P355" s="34"/>
      <c r="Q355" s="34"/>
      <c r="R355" s="34"/>
      <c r="Y355" s="34"/>
    </row>
    <row r="356">
      <c r="A356" s="2" t="s">
        <v>27</v>
      </c>
      <c r="B356" s="1" t="s">
        <v>426</v>
      </c>
      <c r="C356" s="2" t="s">
        <v>442</v>
      </c>
      <c r="D356" s="2" t="s">
        <v>5</v>
      </c>
      <c r="E356" s="2" t="s">
        <v>31</v>
      </c>
      <c r="F356" s="1">
        <v>125.8911578407039</v>
      </c>
      <c r="G356" s="34"/>
      <c r="H356" s="34"/>
      <c r="I356" s="34"/>
      <c r="J356" s="34"/>
      <c r="K356" s="34"/>
      <c r="L356" s="34"/>
      <c r="M356" s="34"/>
      <c r="N356" s="34"/>
      <c r="O356" s="34"/>
      <c r="P356" s="34"/>
      <c r="Q356" s="34"/>
      <c r="R356" s="34"/>
      <c r="Y356" s="34"/>
    </row>
    <row r="357">
      <c r="A357" s="2" t="s">
        <v>28</v>
      </c>
      <c r="B357" s="1" t="s">
        <v>425</v>
      </c>
      <c r="C357" s="2" t="s">
        <v>442</v>
      </c>
      <c r="D357" s="2" t="s">
        <v>5</v>
      </c>
      <c r="E357" s="2" t="s">
        <v>31</v>
      </c>
      <c r="F357" s="1">
        <v>134.48987268837746</v>
      </c>
      <c r="G357" s="34"/>
      <c r="H357" s="34"/>
      <c r="I357" s="34"/>
      <c r="J357" s="34"/>
      <c r="K357" s="34"/>
      <c r="L357" s="34"/>
      <c r="M357" s="34"/>
      <c r="N357" s="34"/>
      <c r="O357" s="34"/>
      <c r="P357" s="34"/>
      <c r="Q357" s="34"/>
      <c r="R357" s="34"/>
      <c r="Y357" s="34"/>
    </row>
    <row r="358">
      <c r="A358" s="2" t="s">
        <v>29</v>
      </c>
      <c r="B358" s="1" t="s">
        <v>427</v>
      </c>
      <c r="C358" s="2" t="s">
        <v>442</v>
      </c>
      <c r="D358" s="2" t="s">
        <v>5</v>
      </c>
      <c r="E358" s="2" t="s">
        <v>31</v>
      </c>
      <c r="F358" s="1">
        <v>154.87486543567508</v>
      </c>
      <c r="G358" s="34"/>
      <c r="H358" s="34"/>
      <c r="I358" s="34"/>
      <c r="J358" s="34"/>
      <c r="K358" s="34"/>
      <c r="L358" s="34"/>
      <c r="M358" s="34"/>
      <c r="N358" s="34"/>
      <c r="O358" s="34"/>
      <c r="P358" s="34"/>
      <c r="Q358" s="34"/>
      <c r="R358" s="34"/>
      <c r="Y358" s="34"/>
    </row>
    <row r="359">
      <c r="A359" s="2" t="s">
        <v>30</v>
      </c>
      <c r="B359" s="1" t="s">
        <v>428</v>
      </c>
      <c r="C359" s="2" t="s">
        <v>442</v>
      </c>
      <c r="D359" s="2" t="s">
        <v>5</v>
      </c>
      <c r="E359" s="2" t="s">
        <v>31</v>
      </c>
      <c r="F359" s="1">
        <v>109.21238596942054</v>
      </c>
      <c r="G359" s="34"/>
      <c r="H359" s="34"/>
      <c r="I359" s="34"/>
      <c r="J359" s="34"/>
      <c r="K359" s="34"/>
      <c r="L359" s="34"/>
      <c r="M359" s="34"/>
      <c r="N359" s="34"/>
      <c r="O359" s="34"/>
      <c r="P359" s="34"/>
      <c r="Q359" s="34"/>
      <c r="R359" s="34"/>
      <c r="Y359" s="34"/>
    </row>
    <row r="360">
      <c r="A360" s="2" t="s">
        <v>31</v>
      </c>
      <c r="B360" s="1" t="s">
        <v>429</v>
      </c>
      <c r="C360" s="2" t="s">
        <v>442</v>
      </c>
      <c r="D360" s="2" t="s">
        <v>5</v>
      </c>
      <c r="E360" s="2" t="s">
        <v>31</v>
      </c>
      <c r="F360" s="1">
        <v>137.5648774445415</v>
      </c>
      <c r="G360" s="34"/>
      <c r="H360" s="34"/>
      <c r="I360" s="34"/>
      <c r="J360" s="34"/>
      <c r="K360" s="34"/>
      <c r="L360" s="34"/>
      <c r="M360" s="34"/>
      <c r="N360" s="34"/>
      <c r="O360" s="34"/>
      <c r="P360" s="34"/>
      <c r="Q360" s="34"/>
      <c r="R360" s="34"/>
      <c r="Y360" s="34"/>
    </row>
    <row r="361">
      <c r="A361" s="2" t="s">
        <v>32</v>
      </c>
      <c r="B361" s="1" t="s">
        <v>430</v>
      </c>
      <c r="C361" s="2" t="s">
        <v>442</v>
      </c>
      <c r="D361" s="2" t="s">
        <v>5</v>
      </c>
      <c r="E361" s="2" t="s">
        <v>31</v>
      </c>
      <c r="F361" s="1">
        <v>92.65305847661878</v>
      </c>
      <c r="G361" s="34"/>
      <c r="H361" s="34"/>
      <c r="I361" s="34"/>
      <c r="J361" s="34"/>
      <c r="K361" s="34"/>
      <c r="L361" s="34"/>
      <c r="M361" s="34"/>
      <c r="N361" s="34"/>
      <c r="O361" s="34"/>
      <c r="P361" s="34"/>
      <c r="Q361" s="34"/>
      <c r="R361" s="34"/>
      <c r="Y361" s="34"/>
    </row>
    <row r="362">
      <c r="A362" s="2" t="s">
        <v>33</v>
      </c>
      <c r="B362" s="1" t="s">
        <v>431</v>
      </c>
      <c r="C362" s="2" t="s">
        <v>442</v>
      </c>
      <c r="D362" s="2" t="s">
        <v>5</v>
      </c>
      <c r="E362" s="2" t="s">
        <v>31</v>
      </c>
      <c r="F362" s="1">
        <v>144.46488684550832</v>
      </c>
      <c r="G362" s="34"/>
      <c r="H362" s="34"/>
      <c r="I362" s="34"/>
      <c r="J362" s="34"/>
      <c r="K362" s="34"/>
      <c r="L362" s="34"/>
      <c r="M362" s="34"/>
      <c r="N362" s="34"/>
      <c r="O362" s="34"/>
      <c r="P362" s="34"/>
      <c r="Q362" s="34"/>
      <c r="R362" s="34"/>
      <c r="Y362" s="34"/>
    </row>
    <row r="363">
      <c r="A363" s="2" t="s">
        <v>34</v>
      </c>
      <c r="B363" s="1" t="s">
        <v>432</v>
      </c>
      <c r="C363" s="2" t="s">
        <v>442</v>
      </c>
      <c r="D363" s="2" t="s">
        <v>5</v>
      </c>
      <c r="E363" s="2" t="s">
        <v>31</v>
      </c>
      <c r="F363" s="1">
        <v>144.60467811302019</v>
      </c>
      <c r="G363" s="34"/>
      <c r="H363" s="34"/>
      <c r="I363" s="34"/>
      <c r="J363" s="34"/>
      <c r="K363" s="34"/>
      <c r="L363" s="34"/>
      <c r="M363" s="34"/>
      <c r="N363" s="34"/>
      <c r="O363" s="34"/>
      <c r="P363" s="34"/>
      <c r="Q363" s="34"/>
      <c r="R363" s="34"/>
      <c r="Y363" s="34"/>
    </row>
    <row r="364">
      <c r="A364" s="2" t="s">
        <v>35</v>
      </c>
      <c r="B364" s="1" t="s">
        <v>433</v>
      </c>
      <c r="C364" s="2" t="s">
        <v>442</v>
      </c>
      <c r="D364" s="2" t="s">
        <v>5</v>
      </c>
      <c r="E364" s="2" t="s">
        <v>31</v>
      </c>
      <c r="F364" s="1">
        <v>135.4614017643699</v>
      </c>
      <c r="G364" s="34"/>
      <c r="H364" s="34"/>
      <c r="I364" s="34"/>
      <c r="J364" s="34"/>
      <c r="K364" s="34"/>
      <c r="L364" s="34"/>
      <c r="M364" s="34"/>
      <c r="N364" s="34"/>
      <c r="O364" s="34"/>
      <c r="P364" s="34"/>
      <c r="Q364" s="34"/>
      <c r="R364" s="34"/>
      <c r="Y364" s="34"/>
    </row>
    <row r="365">
      <c r="A365" s="2" t="s">
        <v>3</v>
      </c>
      <c r="B365" s="1" t="s">
        <v>418</v>
      </c>
      <c r="C365" s="2" t="s">
        <v>443</v>
      </c>
      <c r="D365" s="2" t="s">
        <v>5</v>
      </c>
      <c r="E365" s="2" t="s">
        <v>31</v>
      </c>
      <c r="F365" s="1">
        <v>121.57940759996596</v>
      </c>
      <c r="G365" s="34"/>
      <c r="H365" s="34"/>
      <c r="I365" s="34"/>
      <c r="J365" s="34"/>
      <c r="K365" s="34"/>
      <c r="L365" s="34"/>
      <c r="M365" s="34"/>
      <c r="N365" s="34"/>
      <c r="O365" s="34"/>
      <c r="P365" s="34"/>
      <c r="Q365" s="34"/>
      <c r="R365" s="34"/>
      <c r="Y365" s="34"/>
    </row>
    <row r="366">
      <c r="A366" s="2" t="s">
        <v>4</v>
      </c>
      <c r="B366" s="1" t="s">
        <v>401</v>
      </c>
      <c r="C366" s="2" t="s">
        <v>443</v>
      </c>
      <c r="D366" s="2" t="s">
        <v>5</v>
      </c>
      <c r="E366" s="2" t="s">
        <v>31</v>
      </c>
      <c r="F366" s="1">
        <v>88.81538900241607</v>
      </c>
      <c r="G366" s="34"/>
      <c r="H366" s="34"/>
      <c r="I366" s="34"/>
      <c r="J366" s="34"/>
      <c r="K366" s="34"/>
      <c r="L366" s="34"/>
      <c r="M366" s="34"/>
      <c r="N366" s="34"/>
      <c r="O366" s="34"/>
      <c r="P366" s="34"/>
      <c r="Q366" s="34"/>
      <c r="R366" s="34"/>
      <c r="Y366" s="34"/>
    </row>
    <row r="367">
      <c r="A367" s="2" t="s">
        <v>5</v>
      </c>
      <c r="B367" s="1" t="s">
        <v>402</v>
      </c>
      <c r="C367" s="2" t="s">
        <v>443</v>
      </c>
      <c r="D367" s="2" t="s">
        <v>5</v>
      </c>
      <c r="E367" s="2" t="s">
        <v>31</v>
      </c>
      <c r="F367" s="1">
        <v>117.5594946991101</v>
      </c>
      <c r="G367" s="34"/>
      <c r="H367" s="34"/>
      <c r="I367" s="34"/>
      <c r="J367" s="34"/>
      <c r="K367" s="34"/>
      <c r="L367" s="34"/>
      <c r="M367" s="34"/>
      <c r="N367" s="34"/>
      <c r="O367" s="34"/>
      <c r="P367" s="34"/>
      <c r="Q367" s="34"/>
      <c r="R367" s="34"/>
      <c r="Y367" s="34"/>
    </row>
    <row r="368">
      <c r="A368" s="2" t="s">
        <v>6</v>
      </c>
      <c r="B368" s="1" t="s">
        <v>403</v>
      </c>
      <c r="C368" s="2" t="s">
        <v>443</v>
      </c>
      <c r="D368" s="2" t="s">
        <v>5</v>
      </c>
      <c r="E368" s="2" t="s">
        <v>31</v>
      </c>
      <c r="F368" s="1">
        <v>103.57106955406562</v>
      </c>
      <c r="G368" s="34"/>
      <c r="H368" s="34"/>
      <c r="I368" s="34"/>
      <c r="J368" s="34"/>
      <c r="K368" s="34"/>
      <c r="L368" s="34"/>
      <c r="M368" s="34"/>
      <c r="N368" s="34"/>
      <c r="O368" s="34"/>
      <c r="P368" s="34"/>
      <c r="Q368" s="34"/>
      <c r="R368" s="34"/>
      <c r="Y368" s="34"/>
    </row>
    <row r="369">
      <c r="A369" s="2" t="s">
        <v>7</v>
      </c>
      <c r="B369" s="1" t="s">
        <v>404</v>
      </c>
      <c r="C369" s="2" t="s">
        <v>443</v>
      </c>
      <c r="D369" s="2" t="s">
        <v>5</v>
      </c>
      <c r="E369" s="2" t="s">
        <v>31</v>
      </c>
      <c r="F369" s="1">
        <v>97.635497291707</v>
      </c>
      <c r="G369" s="34"/>
      <c r="H369" s="34"/>
      <c r="I369" s="34"/>
      <c r="J369" s="34"/>
      <c r="K369" s="34"/>
      <c r="L369" s="34"/>
      <c r="M369" s="34"/>
      <c r="N369" s="34"/>
      <c r="O369" s="34"/>
      <c r="P369" s="34"/>
      <c r="Q369" s="34"/>
      <c r="R369" s="34"/>
      <c r="Y369" s="34"/>
    </row>
    <row r="370">
      <c r="A370" s="2" t="s">
        <v>8</v>
      </c>
      <c r="B370" s="1" t="s">
        <v>408</v>
      </c>
      <c r="C370" s="2" t="s">
        <v>443</v>
      </c>
      <c r="D370" s="2" t="s">
        <v>5</v>
      </c>
      <c r="E370" s="2" t="s">
        <v>31</v>
      </c>
      <c r="F370" s="1">
        <v>137.1713485202791</v>
      </c>
      <c r="G370" s="34"/>
      <c r="H370" s="34"/>
      <c r="I370" s="34"/>
      <c r="J370" s="34"/>
      <c r="K370" s="34"/>
      <c r="L370" s="34"/>
      <c r="M370" s="34"/>
      <c r="N370" s="34"/>
      <c r="O370" s="34"/>
      <c r="P370" s="34"/>
      <c r="Q370" s="34"/>
      <c r="R370" s="34"/>
      <c r="Y370" s="34"/>
    </row>
    <row r="371">
      <c r="A371" s="2" t="s">
        <v>9</v>
      </c>
      <c r="B371" s="1" t="s">
        <v>409</v>
      </c>
      <c r="C371" s="2" t="s">
        <v>443</v>
      </c>
      <c r="D371" s="2" t="s">
        <v>5</v>
      </c>
      <c r="E371" s="2" t="s">
        <v>31</v>
      </c>
      <c r="F371" s="1">
        <v>115.25071509187214</v>
      </c>
      <c r="G371" s="34"/>
      <c r="H371" s="34"/>
      <c r="I371" s="34"/>
      <c r="J371" s="34"/>
      <c r="K371" s="34"/>
      <c r="L371" s="34"/>
      <c r="M371" s="34"/>
      <c r="N371" s="34"/>
      <c r="O371" s="34"/>
      <c r="P371" s="34"/>
      <c r="Q371" s="34"/>
      <c r="R371" s="34"/>
      <c r="Y371" s="34"/>
    </row>
    <row r="372">
      <c r="A372" s="2" t="s">
        <v>10</v>
      </c>
      <c r="B372" s="1" t="s">
        <v>407</v>
      </c>
      <c r="C372" s="2" t="s">
        <v>443</v>
      </c>
      <c r="D372" s="2" t="s">
        <v>5</v>
      </c>
      <c r="E372" s="2" t="s">
        <v>31</v>
      </c>
      <c r="F372" s="1">
        <v>80.37689346714248</v>
      </c>
      <c r="G372" s="34"/>
      <c r="H372" s="34"/>
      <c r="I372" s="34"/>
      <c r="J372" s="34"/>
      <c r="K372" s="34"/>
      <c r="L372" s="34"/>
      <c r="M372" s="34"/>
      <c r="N372" s="34"/>
      <c r="O372" s="34"/>
      <c r="P372" s="34"/>
      <c r="Q372" s="34"/>
      <c r="R372" s="34"/>
      <c r="Y372" s="34"/>
    </row>
    <row r="373">
      <c r="A373" s="2" t="s">
        <v>11</v>
      </c>
      <c r="B373" s="1" t="s">
        <v>406</v>
      </c>
      <c r="C373" s="2" t="s">
        <v>443</v>
      </c>
      <c r="D373" s="2" t="s">
        <v>5</v>
      </c>
      <c r="E373" s="2" t="s">
        <v>31</v>
      </c>
      <c r="F373" s="1">
        <v>153.3038092201373</v>
      </c>
      <c r="G373" s="34"/>
      <c r="H373" s="34"/>
      <c r="I373" s="34"/>
      <c r="J373" s="34"/>
      <c r="K373" s="34"/>
      <c r="L373" s="34"/>
      <c r="M373" s="34"/>
      <c r="N373" s="34"/>
      <c r="O373" s="34"/>
      <c r="P373" s="34"/>
      <c r="Q373" s="34"/>
      <c r="R373" s="34"/>
      <c r="Y373" s="34"/>
    </row>
    <row r="374">
      <c r="A374" s="2" t="s">
        <v>12</v>
      </c>
      <c r="B374" s="1" t="s">
        <v>405</v>
      </c>
      <c r="C374" s="2" t="s">
        <v>443</v>
      </c>
      <c r="D374" s="2" t="s">
        <v>5</v>
      </c>
      <c r="E374" s="2" t="s">
        <v>31</v>
      </c>
      <c r="F374" s="1">
        <v>164.97401399816985</v>
      </c>
      <c r="G374" s="34"/>
      <c r="H374" s="34"/>
      <c r="I374" s="34"/>
      <c r="J374" s="34"/>
      <c r="K374" s="34"/>
      <c r="L374" s="34"/>
      <c r="M374" s="34"/>
      <c r="N374" s="34"/>
      <c r="O374" s="34"/>
      <c r="P374" s="34"/>
      <c r="Q374" s="34"/>
      <c r="R374" s="34"/>
      <c r="Y374" s="34"/>
    </row>
    <row r="375">
      <c r="A375" s="2" t="s">
        <v>13</v>
      </c>
      <c r="B375" s="1" t="s">
        <v>410</v>
      </c>
      <c r="C375" s="2" t="s">
        <v>443</v>
      </c>
      <c r="D375" s="2" t="s">
        <v>5</v>
      </c>
      <c r="E375" s="2" t="s">
        <v>31</v>
      </c>
      <c r="F375" s="1">
        <v>130.00122172681003</v>
      </c>
      <c r="G375" s="34"/>
      <c r="H375" s="34"/>
      <c r="I375" s="34"/>
      <c r="J375" s="34"/>
      <c r="K375" s="34"/>
      <c r="L375" s="34"/>
      <c r="M375" s="34"/>
      <c r="N375" s="34"/>
      <c r="O375" s="34"/>
      <c r="P375" s="34"/>
      <c r="Q375" s="34"/>
      <c r="R375" s="34"/>
      <c r="Y375" s="34"/>
    </row>
    <row r="376">
      <c r="A376" s="2" t="s">
        <v>14</v>
      </c>
      <c r="B376" s="1" t="s">
        <v>412</v>
      </c>
      <c r="C376" s="2" t="s">
        <v>443</v>
      </c>
      <c r="D376" s="2" t="s">
        <v>5</v>
      </c>
      <c r="E376" s="2" t="s">
        <v>31</v>
      </c>
      <c r="F376" s="1">
        <v>111.00816173956485</v>
      </c>
      <c r="G376" s="34"/>
      <c r="H376" s="34"/>
      <c r="I376" s="34"/>
      <c r="J376" s="34"/>
      <c r="K376" s="34"/>
      <c r="L376" s="34"/>
      <c r="M376" s="34"/>
      <c r="N376" s="34"/>
      <c r="O376" s="34"/>
      <c r="P376" s="34"/>
      <c r="Q376" s="34"/>
      <c r="R376" s="34"/>
      <c r="Y376" s="34"/>
    </row>
    <row r="377">
      <c r="A377" s="2" t="s">
        <v>15</v>
      </c>
      <c r="B377" s="1" t="s">
        <v>411</v>
      </c>
      <c r="C377" s="2" t="s">
        <v>443</v>
      </c>
      <c r="D377" s="2" t="s">
        <v>5</v>
      </c>
      <c r="E377" s="2" t="s">
        <v>31</v>
      </c>
      <c r="F377" s="1">
        <v>106.9583629644644</v>
      </c>
      <c r="G377" s="34"/>
      <c r="H377" s="34"/>
      <c r="I377" s="34"/>
      <c r="J377" s="34"/>
      <c r="K377" s="34"/>
      <c r="L377" s="34"/>
      <c r="M377" s="34"/>
      <c r="N377" s="34"/>
      <c r="O377" s="34"/>
      <c r="P377" s="34"/>
      <c r="Q377" s="34"/>
      <c r="R377" s="34"/>
      <c r="Y377" s="34"/>
    </row>
    <row r="378">
      <c r="A378" s="2" t="s">
        <v>16</v>
      </c>
      <c r="B378" s="1" t="s">
        <v>413</v>
      </c>
      <c r="C378" s="2" t="s">
        <v>443</v>
      </c>
      <c r="D378" s="2" t="s">
        <v>5</v>
      </c>
      <c r="E378" s="2" t="s">
        <v>31</v>
      </c>
      <c r="F378" s="1">
        <v>126.06602899664492</v>
      </c>
      <c r="G378" s="34"/>
      <c r="H378" s="34"/>
      <c r="I378" s="34"/>
      <c r="J378" s="34"/>
      <c r="K378" s="34"/>
      <c r="L378" s="34"/>
      <c r="M378" s="34"/>
      <c r="N378" s="34"/>
      <c r="O378" s="34"/>
      <c r="P378" s="34"/>
      <c r="Q378" s="34"/>
      <c r="R378" s="34"/>
      <c r="Y378" s="34"/>
    </row>
    <row r="379">
      <c r="A379" s="2" t="s">
        <v>17</v>
      </c>
      <c r="B379" s="1" t="s">
        <v>414</v>
      </c>
      <c r="C379" s="2" t="s">
        <v>443</v>
      </c>
      <c r="D379" s="2" t="s">
        <v>5</v>
      </c>
      <c r="E379" s="2" t="s">
        <v>31</v>
      </c>
      <c r="F379" s="1">
        <v>124.2338013616088</v>
      </c>
      <c r="G379" s="34"/>
      <c r="H379" s="34"/>
      <c r="I379" s="34"/>
      <c r="J379" s="34"/>
      <c r="K379" s="34"/>
      <c r="L379" s="34"/>
      <c r="M379" s="34"/>
      <c r="N379" s="34"/>
      <c r="O379" s="34"/>
      <c r="P379" s="34"/>
      <c r="Q379" s="34"/>
      <c r="R379" s="34"/>
      <c r="Y379" s="34"/>
    </row>
    <row r="380">
      <c r="A380" s="2" t="s">
        <v>18</v>
      </c>
      <c r="B380" s="1" t="s">
        <v>415</v>
      </c>
      <c r="C380" s="2" t="s">
        <v>443</v>
      </c>
      <c r="D380" s="2" t="s">
        <v>5</v>
      </c>
      <c r="E380" s="2" t="s">
        <v>31</v>
      </c>
      <c r="F380" s="1">
        <v>95.45306093011396</v>
      </c>
      <c r="G380" s="34"/>
      <c r="H380" s="34"/>
      <c r="I380" s="34"/>
      <c r="J380" s="34"/>
      <c r="K380" s="34"/>
      <c r="L380" s="34"/>
      <c r="M380" s="34"/>
      <c r="N380" s="34"/>
      <c r="O380" s="34"/>
      <c r="P380" s="34"/>
      <c r="Q380" s="34"/>
      <c r="R380" s="34"/>
      <c r="Y380" s="34"/>
    </row>
    <row r="381">
      <c r="A381" s="2" t="s">
        <v>19</v>
      </c>
      <c r="B381" s="1" t="s">
        <v>416</v>
      </c>
      <c r="C381" s="2" t="s">
        <v>443</v>
      </c>
      <c r="D381" s="2" t="s">
        <v>5</v>
      </c>
      <c r="E381" s="2" t="s">
        <v>31</v>
      </c>
      <c r="F381" s="1">
        <v>124.42574450116324</v>
      </c>
      <c r="G381" s="34"/>
      <c r="H381" s="34"/>
      <c r="I381" s="34"/>
      <c r="J381" s="34"/>
      <c r="K381" s="34"/>
      <c r="L381" s="34"/>
      <c r="M381" s="34"/>
      <c r="N381" s="34"/>
      <c r="O381" s="34"/>
      <c r="P381" s="34"/>
      <c r="Q381" s="34"/>
      <c r="R381" s="34"/>
      <c r="Y381" s="34"/>
    </row>
    <row r="382">
      <c r="A382" s="2" t="s">
        <v>20</v>
      </c>
      <c r="B382" s="1" t="s">
        <v>417</v>
      </c>
      <c r="C382" s="2" t="s">
        <v>443</v>
      </c>
      <c r="D382" s="2" t="s">
        <v>5</v>
      </c>
      <c r="E382" s="2" t="s">
        <v>31</v>
      </c>
      <c r="F382" s="1">
        <v>112.30276518866152</v>
      </c>
      <c r="G382" s="34"/>
      <c r="H382" s="34"/>
      <c r="I382" s="34"/>
      <c r="J382" s="34"/>
      <c r="K382" s="34"/>
      <c r="L382" s="34"/>
      <c r="M382" s="34"/>
      <c r="N382" s="34"/>
      <c r="O382" s="34"/>
      <c r="P382" s="34"/>
      <c r="Q382" s="34"/>
      <c r="R382" s="34"/>
      <c r="Y382" s="34"/>
    </row>
    <row r="383">
      <c r="A383" s="2" t="s">
        <v>21</v>
      </c>
      <c r="B383" s="1" t="s">
        <v>419</v>
      </c>
      <c r="C383" s="2" t="s">
        <v>443</v>
      </c>
      <c r="D383" s="2" t="s">
        <v>5</v>
      </c>
      <c r="E383" s="2" t="s">
        <v>31</v>
      </c>
      <c r="F383" s="1">
        <v>125.0119859162124</v>
      </c>
      <c r="G383" s="34"/>
      <c r="H383" s="34"/>
      <c r="I383" s="34"/>
      <c r="J383" s="34"/>
      <c r="K383" s="34"/>
      <c r="L383" s="34"/>
      <c r="M383" s="34"/>
      <c r="N383" s="34"/>
      <c r="O383" s="34"/>
      <c r="P383" s="34"/>
      <c r="Q383" s="34"/>
      <c r="R383" s="34"/>
      <c r="Y383" s="34"/>
    </row>
    <row r="384">
      <c r="A384" s="2" t="s">
        <v>22</v>
      </c>
      <c r="B384" s="1" t="s">
        <v>420</v>
      </c>
      <c r="C384" s="2" t="s">
        <v>443</v>
      </c>
      <c r="D384" s="2" t="s">
        <v>5</v>
      </c>
      <c r="E384" s="2" t="s">
        <v>31</v>
      </c>
      <c r="F384" s="1">
        <v>134.16546602144524</v>
      </c>
      <c r="G384" s="34"/>
      <c r="H384" s="34"/>
      <c r="I384" s="34"/>
      <c r="J384" s="34"/>
      <c r="K384" s="34"/>
      <c r="L384" s="34"/>
      <c r="M384" s="34"/>
      <c r="N384" s="34"/>
      <c r="O384" s="34"/>
      <c r="P384" s="34"/>
      <c r="Q384" s="34"/>
      <c r="R384" s="34"/>
      <c r="Y384" s="34"/>
    </row>
    <row r="385">
      <c r="A385" s="2" t="s">
        <v>23</v>
      </c>
      <c r="B385" s="1" t="s">
        <v>421</v>
      </c>
      <c r="C385" s="2" t="s">
        <v>443</v>
      </c>
      <c r="D385" s="2" t="s">
        <v>5</v>
      </c>
      <c r="E385" s="2" t="s">
        <v>31</v>
      </c>
      <c r="F385" s="1">
        <v>130.14768722143376</v>
      </c>
      <c r="G385" s="34"/>
      <c r="H385" s="34"/>
      <c r="I385" s="34"/>
      <c r="J385" s="34"/>
      <c r="K385" s="34"/>
      <c r="L385" s="34"/>
      <c r="M385" s="34"/>
      <c r="N385" s="34"/>
      <c r="O385" s="34"/>
      <c r="P385" s="34"/>
      <c r="Q385" s="34"/>
      <c r="R385" s="34"/>
      <c r="Y385" s="34"/>
    </row>
    <row r="386">
      <c r="A386" s="2" t="s">
        <v>24</v>
      </c>
      <c r="B386" s="1" t="s">
        <v>422</v>
      </c>
      <c r="C386" s="2" t="s">
        <v>443</v>
      </c>
      <c r="D386" s="2" t="s">
        <v>5</v>
      </c>
      <c r="E386" s="2" t="s">
        <v>31</v>
      </c>
      <c r="F386" s="1">
        <v>114.3930982607597</v>
      </c>
      <c r="G386" s="34"/>
      <c r="H386" s="34"/>
      <c r="I386" s="34"/>
      <c r="J386" s="34"/>
      <c r="K386" s="34"/>
      <c r="L386" s="34"/>
      <c r="M386" s="34"/>
      <c r="N386" s="34"/>
      <c r="O386" s="34"/>
      <c r="P386" s="34"/>
      <c r="Q386" s="34"/>
      <c r="R386" s="34"/>
      <c r="Y386" s="34"/>
    </row>
    <row r="387">
      <c r="A387" s="2" t="s">
        <v>25</v>
      </c>
      <c r="B387" s="1" t="s">
        <v>423</v>
      </c>
      <c r="C387" s="2" t="s">
        <v>443</v>
      </c>
      <c r="D387" s="2" t="s">
        <v>5</v>
      </c>
      <c r="E387" s="2" t="s">
        <v>31</v>
      </c>
      <c r="F387" s="1">
        <v>94.61273300170399</v>
      </c>
      <c r="G387" s="34"/>
      <c r="H387" s="34"/>
      <c r="I387" s="34"/>
      <c r="J387" s="34"/>
      <c r="K387" s="34"/>
      <c r="L387" s="34"/>
      <c r="M387" s="34"/>
      <c r="N387" s="34"/>
      <c r="O387" s="34"/>
      <c r="P387" s="34"/>
      <c r="Q387" s="34"/>
      <c r="R387" s="34"/>
      <c r="Y387" s="34"/>
    </row>
    <row r="388">
      <c r="A388" s="2" t="s">
        <v>26</v>
      </c>
      <c r="B388" s="1" t="s">
        <v>424</v>
      </c>
      <c r="C388" s="2" t="s">
        <v>443</v>
      </c>
      <c r="D388" s="2" t="s">
        <v>5</v>
      </c>
      <c r="E388" s="2" t="s">
        <v>31</v>
      </c>
      <c r="F388" s="1">
        <v>55.462873211285704</v>
      </c>
      <c r="G388" s="34"/>
      <c r="H388" s="34"/>
      <c r="I388" s="34"/>
      <c r="J388" s="34"/>
      <c r="K388" s="34"/>
      <c r="L388" s="34"/>
      <c r="M388" s="34"/>
      <c r="N388" s="34"/>
      <c r="O388" s="34"/>
      <c r="P388" s="34"/>
      <c r="Q388" s="34"/>
      <c r="R388" s="34"/>
      <c r="Y388" s="34"/>
    </row>
    <row r="389">
      <c r="A389" s="2" t="s">
        <v>27</v>
      </c>
      <c r="B389" s="1" t="s">
        <v>426</v>
      </c>
      <c r="C389" s="2" t="s">
        <v>443</v>
      </c>
      <c r="D389" s="2" t="s">
        <v>5</v>
      </c>
      <c r="E389" s="2" t="s">
        <v>31</v>
      </c>
      <c r="F389" s="1">
        <v>121.11280766059208</v>
      </c>
      <c r="G389" s="34"/>
      <c r="H389" s="34"/>
      <c r="I389" s="34"/>
      <c r="J389" s="34"/>
      <c r="K389" s="34"/>
      <c r="L389" s="34"/>
      <c r="M389" s="34"/>
      <c r="N389" s="34"/>
      <c r="O389" s="34"/>
      <c r="P389" s="34"/>
      <c r="Q389" s="34"/>
      <c r="R389" s="34"/>
      <c r="Y389" s="34"/>
    </row>
    <row r="390">
      <c r="A390" s="2" t="s">
        <v>28</v>
      </c>
      <c r="B390" s="1" t="s">
        <v>425</v>
      </c>
      <c r="C390" s="2" t="s">
        <v>443</v>
      </c>
      <c r="D390" s="2" t="s">
        <v>5</v>
      </c>
      <c r="E390" s="2" t="s">
        <v>31</v>
      </c>
      <c r="F390" s="1">
        <v>135.75536356621086</v>
      </c>
      <c r="G390" s="34"/>
      <c r="H390" s="34"/>
      <c r="I390" s="34"/>
      <c r="J390" s="34"/>
      <c r="K390" s="34"/>
      <c r="L390" s="34"/>
      <c r="M390" s="34"/>
      <c r="N390" s="34"/>
      <c r="O390" s="34"/>
      <c r="P390" s="34"/>
      <c r="Q390" s="34"/>
      <c r="R390" s="34"/>
      <c r="Y390" s="34"/>
    </row>
    <row r="391">
      <c r="A391" s="2" t="s">
        <v>29</v>
      </c>
      <c r="B391" s="1" t="s">
        <v>427</v>
      </c>
      <c r="C391" s="2" t="s">
        <v>443</v>
      </c>
      <c r="D391" s="2" t="s">
        <v>5</v>
      </c>
      <c r="E391" s="2" t="s">
        <v>31</v>
      </c>
      <c r="F391" s="1">
        <v>151.53642832341606</v>
      </c>
      <c r="G391" s="34"/>
      <c r="H391" s="34"/>
      <c r="I391" s="34"/>
      <c r="J391" s="34"/>
      <c r="K391" s="34"/>
      <c r="L391" s="34"/>
      <c r="M391" s="34"/>
      <c r="N391" s="34"/>
      <c r="O391" s="34"/>
      <c r="P391" s="34"/>
      <c r="Q391" s="34"/>
      <c r="R391" s="34"/>
      <c r="Y391" s="34"/>
    </row>
    <row r="392">
      <c r="A392" s="2" t="s">
        <v>30</v>
      </c>
      <c r="B392" s="1" t="s">
        <v>428</v>
      </c>
      <c r="C392" s="2" t="s">
        <v>443</v>
      </c>
      <c r="D392" s="2" t="s">
        <v>5</v>
      </c>
      <c r="E392" s="2" t="s">
        <v>31</v>
      </c>
      <c r="F392" s="1">
        <v>104.05555548302276</v>
      </c>
      <c r="G392" s="34"/>
      <c r="H392" s="34"/>
      <c r="I392" s="34"/>
      <c r="J392" s="34"/>
      <c r="K392" s="34"/>
      <c r="L392" s="34"/>
      <c r="M392" s="34"/>
      <c r="N392" s="34"/>
      <c r="O392" s="34"/>
      <c r="P392" s="34"/>
      <c r="Q392" s="34"/>
      <c r="R392" s="34"/>
      <c r="Y392" s="34"/>
    </row>
    <row r="393">
      <c r="A393" s="2" t="s">
        <v>31</v>
      </c>
      <c r="B393" s="1" t="s">
        <v>429</v>
      </c>
      <c r="C393" s="2" t="s">
        <v>443</v>
      </c>
      <c r="D393" s="2" t="s">
        <v>5</v>
      </c>
      <c r="E393" s="2" t="s">
        <v>31</v>
      </c>
      <c r="F393" s="1">
        <v>136.12844830319523</v>
      </c>
      <c r="G393" s="34"/>
      <c r="H393" s="34"/>
      <c r="I393" s="34"/>
      <c r="J393" s="34"/>
      <c r="K393" s="34"/>
      <c r="L393" s="34"/>
      <c r="M393" s="34"/>
      <c r="N393" s="34"/>
      <c r="O393" s="34"/>
      <c r="P393" s="34"/>
      <c r="Q393" s="34"/>
      <c r="R393" s="34"/>
      <c r="Y393" s="34"/>
    </row>
    <row r="394">
      <c r="A394" s="2" t="s">
        <v>32</v>
      </c>
      <c r="B394" s="1" t="s">
        <v>430</v>
      </c>
      <c r="C394" s="2" t="s">
        <v>443</v>
      </c>
      <c r="D394" s="2" t="s">
        <v>5</v>
      </c>
      <c r="E394" s="2" t="s">
        <v>31</v>
      </c>
      <c r="F394" s="1">
        <v>93.52603058491394</v>
      </c>
      <c r="G394" s="34"/>
      <c r="H394" s="34"/>
      <c r="I394" s="34"/>
      <c r="J394" s="34"/>
      <c r="K394" s="34"/>
      <c r="L394" s="34"/>
      <c r="M394" s="34"/>
      <c r="N394" s="34"/>
      <c r="O394" s="34"/>
      <c r="P394" s="34"/>
      <c r="Q394" s="34"/>
      <c r="R394" s="34"/>
      <c r="Y394" s="34"/>
    </row>
    <row r="395">
      <c r="A395" s="2" t="s">
        <v>33</v>
      </c>
      <c r="B395" s="1" t="s">
        <v>431</v>
      </c>
      <c r="C395" s="2" t="s">
        <v>443</v>
      </c>
      <c r="D395" s="2" t="s">
        <v>5</v>
      </c>
      <c r="E395" s="2" t="s">
        <v>31</v>
      </c>
      <c r="F395" s="1">
        <v>140.46559693742492</v>
      </c>
      <c r="G395" s="34"/>
      <c r="H395" s="34"/>
      <c r="I395" s="34"/>
      <c r="J395" s="34"/>
      <c r="K395" s="34"/>
      <c r="L395" s="34"/>
      <c r="M395" s="34"/>
      <c r="N395" s="34"/>
      <c r="O395" s="34"/>
      <c r="P395" s="34"/>
      <c r="Q395" s="34"/>
      <c r="R395" s="34"/>
      <c r="Y395" s="34"/>
    </row>
    <row r="396">
      <c r="A396" s="2" t="s">
        <v>34</v>
      </c>
      <c r="B396" s="1" t="s">
        <v>432</v>
      </c>
      <c r="C396" s="2" t="s">
        <v>443</v>
      </c>
      <c r="D396" s="2" t="s">
        <v>5</v>
      </c>
      <c r="E396" s="2" t="s">
        <v>31</v>
      </c>
      <c r="F396" s="1">
        <v>137.92718838663032</v>
      </c>
      <c r="G396" s="34"/>
      <c r="H396" s="34"/>
      <c r="I396" s="34"/>
      <c r="J396" s="34"/>
      <c r="K396" s="34"/>
      <c r="L396" s="34"/>
      <c r="M396" s="34"/>
      <c r="N396" s="34"/>
      <c r="O396" s="34"/>
      <c r="P396" s="34"/>
      <c r="Q396" s="34"/>
      <c r="R396" s="34"/>
      <c r="Y396" s="34"/>
    </row>
    <row r="397">
      <c r="A397" s="2" t="s">
        <v>35</v>
      </c>
      <c r="B397" s="1" t="s">
        <v>433</v>
      </c>
      <c r="C397" s="2" t="s">
        <v>443</v>
      </c>
      <c r="D397" s="2" t="s">
        <v>5</v>
      </c>
      <c r="E397" s="2" t="s">
        <v>31</v>
      </c>
      <c r="F397" s="1">
        <v>127.76895201428405</v>
      </c>
      <c r="G397" s="34"/>
      <c r="H397" s="34"/>
      <c r="I397" s="34"/>
      <c r="J397" s="34"/>
      <c r="K397" s="34"/>
      <c r="L397" s="34"/>
      <c r="M397" s="34"/>
      <c r="N397" s="34"/>
      <c r="O397" s="34"/>
      <c r="P397" s="34"/>
      <c r="Q397" s="34"/>
      <c r="R397" s="34"/>
      <c r="Y397" s="34"/>
    </row>
    <row r="398">
      <c r="A398" s="2" t="s">
        <v>3</v>
      </c>
      <c r="B398" s="1" t="s">
        <v>418</v>
      </c>
      <c r="C398" s="2" t="s">
        <v>444</v>
      </c>
      <c r="D398" s="2" t="s">
        <v>5</v>
      </c>
      <c r="E398" s="2" t="s">
        <v>31</v>
      </c>
      <c r="F398" s="1">
        <v>123.73825577505588</v>
      </c>
      <c r="G398" s="34"/>
      <c r="H398" s="34"/>
      <c r="I398" s="34"/>
      <c r="J398" s="34"/>
      <c r="K398" s="34"/>
      <c r="L398" s="34"/>
      <c r="M398" s="34"/>
      <c r="N398" s="34"/>
      <c r="O398" s="34"/>
      <c r="P398" s="34"/>
      <c r="Q398" s="34"/>
      <c r="R398" s="34"/>
      <c r="Y398" s="34"/>
    </row>
    <row r="399">
      <c r="A399" s="2" t="s">
        <v>4</v>
      </c>
      <c r="B399" s="1" t="s">
        <v>401</v>
      </c>
      <c r="C399" s="2" t="s">
        <v>444</v>
      </c>
      <c r="D399" s="2" t="s">
        <v>5</v>
      </c>
      <c r="E399" s="2" t="s">
        <v>31</v>
      </c>
      <c r="F399" s="1">
        <v>97.42518025654765</v>
      </c>
      <c r="G399" s="34"/>
      <c r="H399" s="34"/>
      <c r="I399" s="34"/>
      <c r="J399" s="34"/>
      <c r="K399" s="34"/>
      <c r="L399" s="34"/>
      <c r="M399" s="34"/>
      <c r="N399" s="34"/>
      <c r="O399" s="34"/>
      <c r="P399" s="34"/>
      <c r="Q399" s="34"/>
      <c r="R399" s="34"/>
      <c r="Y399" s="34"/>
    </row>
    <row r="400">
      <c r="A400" s="2" t="s">
        <v>5</v>
      </c>
      <c r="B400" s="1" t="s">
        <v>402</v>
      </c>
      <c r="C400" s="2" t="s">
        <v>444</v>
      </c>
      <c r="D400" s="2" t="s">
        <v>5</v>
      </c>
      <c r="E400" s="2" t="s">
        <v>31</v>
      </c>
      <c r="F400" s="1">
        <v>116.20010332304702</v>
      </c>
      <c r="G400" s="34"/>
      <c r="H400" s="34"/>
      <c r="I400" s="34"/>
      <c r="J400" s="34"/>
      <c r="K400" s="34"/>
      <c r="L400" s="34"/>
      <c r="M400" s="34"/>
      <c r="N400" s="34"/>
      <c r="O400" s="34"/>
      <c r="P400" s="34"/>
      <c r="Q400" s="34"/>
      <c r="R400" s="34"/>
      <c r="Y400" s="34"/>
    </row>
    <row r="401">
      <c r="A401" s="2" t="s">
        <v>6</v>
      </c>
      <c r="B401" s="1" t="s">
        <v>403</v>
      </c>
      <c r="C401" s="2" t="s">
        <v>444</v>
      </c>
      <c r="D401" s="2" t="s">
        <v>5</v>
      </c>
      <c r="E401" s="2" t="s">
        <v>31</v>
      </c>
      <c r="F401" s="1">
        <v>107.04190222813435</v>
      </c>
      <c r="G401" s="34"/>
      <c r="H401" s="34"/>
      <c r="I401" s="34"/>
      <c r="J401" s="34"/>
      <c r="K401" s="34"/>
      <c r="L401" s="34"/>
      <c r="M401" s="34"/>
      <c r="N401" s="34"/>
      <c r="O401" s="34"/>
      <c r="P401" s="34"/>
      <c r="Q401" s="34"/>
      <c r="R401" s="34"/>
      <c r="Y401" s="34"/>
    </row>
    <row r="402">
      <c r="A402" s="2" t="s">
        <v>7</v>
      </c>
      <c r="B402" s="1" t="s">
        <v>404</v>
      </c>
      <c r="C402" s="2" t="s">
        <v>444</v>
      </c>
      <c r="D402" s="2" t="s">
        <v>5</v>
      </c>
      <c r="E402" s="2" t="s">
        <v>31</v>
      </c>
      <c r="F402" s="1">
        <v>101.95284247070737</v>
      </c>
      <c r="G402" s="34"/>
      <c r="H402" s="34"/>
      <c r="I402" s="34"/>
      <c r="J402" s="34"/>
      <c r="K402" s="34"/>
      <c r="L402" s="34"/>
      <c r="M402" s="34"/>
      <c r="N402" s="34"/>
      <c r="O402" s="34"/>
      <c r="P402" s="34"/>
      <c r="Q402" s="34"/>
      <c r="R402" s="34"/>
      <c r="Y402" s="34"/>
    </row>
    <row r="403">
      <c r="A403" s="2" t="s">
        <v>8</v>
      </c>
      <c r="B403" s="1" t="s">
        <v>408</v>
      </c>
      <c r="C403" s="2" t="s">
        <v>444</v>
      </c>
      <c r="D403" s="2" t="s">
        <v>5</v>
      </c>
      <c r="E403" s="2" t="s">
        <v>31</v>
      </c>
      <c r="F403" s="1">
        <v>137.5348274237207</v>
      </c>
      <c r="G403" s="34"/>
      <c r="H403" s="34"/>
      <c r="I403" s="34"/>
      <c r="J403" s="34"/>
      <c r="K403" s="34"/>
      <c r="L403" s="34"/>
      <c r="M403" s="34"/>
      <c r="N403" s="34"/>
      <c r="O403" s="34"/>
      <c r="P403" s="34"/>
      <c r="Q403" s="34"/>
      <c r="R403" s="34"/>
      <c r="Y403" s="34"/>
    </row>
    <row r="404">
      <c r="A404" s="2" t="s">
        <v>9</v>
      </c>
      <c r="B404" s="1" t="s">
        <v>409</v>
      </c>
      <c r="C404" s="2" t="s">
        <v>444</v>
      </c>
      <c r="D404" s="2" t="s">
        <v>5</v>
      </c>
      <c r="E404" s="2" t="s">
        <v>31</v>
      </c>
      <c r="F404" s="1">
        <v>117.75186099136828</v>
      </c>
      <c r="G404" s="34"/>
      <c r="H404" s="34"/>
      <c r="I404" s="34"/>
      <c r="J404" s="34"/>
      <c r="K404" s="34"/>
      <c r="L404" s="34"/>
      <c r="M404" s="34"/>
      <c r="N404" s="34"/>
      <c r="O404" s="34"/>
      <c r="P404" s="34"/>
      <c r="Q404" s="34"/>
      <c r="R404" s="34"/>
      <c r="Y404" s="34"/>
    </row>
    <row r="405">
      <c r="A405" s="2" t="s">
        <v>10</v>
      </c>
      <c r="B405" s="1" t="s">
        <v>407</v>
      </c>
      <c r="C405" s="2" t="s">
        <v>444</v>
      </c>
      <c r="D405" s="2" t="s">
        <v>5</v>
      </c>
      <c r="E405" s="2" t="s">
        <v>31</v>
      </c>
      <c r="F405" s="1">
        <v>80.46170978478115</v>
      </c>
      <c r="G405" s="34"/>
      <c r="H405" s="34"/>
      <c r="I405" s="34"/>
      <c r="J405" s="34"/>
      <c r="K405" s="34"/>
      <c r="L405" s="34"/>
      <c r="M405" s="34"/>
      <c r="N405" s="34"/>
      <c r="O405" s="34"/>
      <c r="P405" s="34"/>
      <c r="Q405" s="34"/>
      <c r="R405" s="34"/>
      <c r="Y405" s="34"/>
    </row>
    <row r="406">
      <c r="A406" s="2" t="s">
        <v>11</v>
      </c>
      <c r="B406" s="1" t="s">
        <v>406</v>
      </c>
      <c r="C406" s="2" t="s">
        <v>444</v>
      </c>
      <c r="D406" s="2" t="s">
        <v>5</v>
      </c>
      <c r="E406" s="2" t="s">
        <v>31</v>
      </c>
      <c r="F406" s="1">
        <v>151.57632837004087</v>
      </c>
      <c r="G406" s="34"/>
      <c r="H406" s="34"/>
      <c r="I406" s="34"/>
      <c r="J406" s="34"/>
      <c r="K406" s="34"/>
      <c r="L406" s="34"/>
      <c r="M406" s="34"/>
      <c r="N406" s="34"/>
      <c r="O406" s="34"/>
      <c r="P406" s="34"/>
      <c r="Q406" s="34"/>
      <c r="R406" s="34"/>
      <c r="Y406" s="34"/>
    </row>
    <row r="407">
      <c r="A407" s="2" t="s">
        <v>12</v>
      </c>
      <c r="B407" s="1" t="s">
        <v>405</v>
      </c>
      <c r="C407" s="2" t="s">
        <v>444</v>
      </c>
      <c r="D407" s="2" t="s">
        <v>5</v>
      </c>
      <c r="E407" s="2" t="s">
        <v>31</v>
      </c>
      <c r="F407" s="1">
        <v>173.00101767892647</v>
      </c>
      <c r="G407" s="34"/>
      <c r="H407" s="34"/>
      <c r="I407" s="34"/>
      <c r="J407" s="34"/>
      <c r="K407" s="34"/>
      <c r="L407" s="34"/>
      <c r="M407" s="34"/>
      <c r="N407" s="34"/>
      <c r="O407" s="34"/>
      <c r="P407" s="34"/>
      <c r="Q407" s="34"/>
      <c r="R407" s="34"/>
      <c r="Y407" s="34"/>
    </row>
    <row r="408">
      <c r="A408" s="2" t="s">
        <v>13</v>
      </c>
      <c r="B408" s="1" t="s">
        <v>410</v>
      </c>
      <c r="C408" s="2" t="s">
        <v>444</v>
      </c>
      <c r="D408" s="2" t="s">
        <v>5</v>
      </c>
      <c r="E408" s="2" t="s">
        <v>31</v>
      </c>
      <c r="F408" s="1">
        <v>133.14646110721793</v>
      </c>
      <c r="G408" s="34"/>
      <c r="H408" s="34"/>
      <c r="I408" s="34"/>
      <c r="J408" s="34"/>
      <c r="K408" s="34"/>
      <c r="L408" s="34"/>
      <c r="M408" s="34"/>
      <c r="N408" s="34"/>
      <c r="O408" s="34"/>
      <c r="P408" s="34"/>
      <c r="Q408" s="34"/>
      <c r="R408" s="34"/>
      <c r="Y408" s="34"/>
    </row>
    <row r="409">
      <c r="A409" s="2" t="s">
        <v>14</v>
      </c>
      <c r="B409" s="1" t="s">
        <v>412</v>
      </c>
      <c r="C409" s="2" t="s">
        <v>444</v>
      </c>
      <c r="D409" s="2" t="s">
        <v>5</v>
      </c>
      <c r="E409" s="2" t="s">
        <v>31</v>
      </c>
      <c r="F409" s="1">
        <v>117.54160553979608</v>
      </c>
      <c r="G409" s="34"/>
      <c r="H409" s="34"/>
      <c r="I409" s="34"/>
      <c r="J409" s="34"/>
      <c r="K409" s="34"/>
      <c r="L409" s="34"/>
      <c r="M409" s="34"/>
      <c r="N409" s="34"/>
      <c r="O409" s="34"/>
      <c r="P409" s="34"/>
      <c r="Q409" s="34"/>
      <c r="R409" s="34"/>
      <c r="Y409" s="34"/>
    </row>
    <row r="410">
      <c r="A410" s="2" t="s">
        <v>15</v>
      </c>
      <c r="B410" s="1" t="s">
        <v>411</v>
      </c>
      <c r="C410" s="2" t="s">
        <v>444</v>
      </c>
      <c r="D410" s="2" t="s">
        <v>5</v>
      </c>
      <c r="E410" s="2" t="s">
        <v>31</v>
      </c>
      <c r="F410" s="1">
        <v>109.69846665858074</v>
      </c>
      <c r="G410" s="34"/>
      <c r="H410" s="34"/>
      <c r="I410" s="34"/>
      <c r="J410" s="34"/>
      <c r="K410" s="34"/>
      <c r="L410" s="34"/>
      <c r="M410" s="34"/>
      <c r="N410" s="34"/>
      <c r="O410" s="34"/>
      <c r="P410" s="34"/>
      <c r="Q410" s="34"/>
      <c r="R410" s="34"/>
      <c r="Y410" s="34"/>
    </row>
    <row r="411">
      <c r="A411" s="2" t="s">
        <v>16</v>
      </c>
      <c r="B411" s="1" t="s">
        <v>413</v>
      </c>
      <c r="C411" s="2" t="s">
        <v>444</v>
      </c>
      <c r="D411" s="2" t="s">
        <v>5</v>
      </c>
      <c r="E411" s="2" t="s">
        <v>31</v>
      </c>
      <c r="F411" s="1">
        <v>128.62070696567008</v>
      </c>
      <c r="G411" s="34"/>
      <c r="H411" s="34"/>
      <c r="I411" s="34"/>
      <c r="J411" s="34"/>
      <c r="K411" s="34"/>
      <c r="L411" s="34"/>
      <c r="M411" s="34"/>
      <c r="N411" s="34"/>
      <c r="O411" s="34"/>
      <c r="P411" s="34"/>
      <c r="Q411" s="34"/>
      <c r="R411" s="34"/>
      <c r="Y411" s="34"/>
    </row>
    <row r="412">
      <c r="A412" s="2" t="s">
        <v>17</v>
      </c>
      <c r="B412" s="1" t="s">
        <v>414</v>
      </c>
      <c r="C412" s="2" t="s">
        <v>444</v>
      </c>
      <c r="D412" s="2" t="s">
        <v>5</v>
      </c>
      <c r="E412" s="2" t="s">
        <v>31</v>
      </c>
      <c r="F412" s="1">
        <v>123.66495547619525</v>
      </c>
      <c r="G412" s="34"/>
      <c r="H412" s="34"/>
      <c r="I412" s="34"/>
      <c r="J412" s="34"/>
      <c r="K412" s="34"/>
      <c r="L412" s="34"/>
      <c r="M412" s="34"/>
      <c r="N412" s="34"/>
      <c r="O412" s="34"/>
      <c r="P412" s="34"/>
      <c r="Q412" s="34"/>
      <c r="R412" s="34"/>
      <c r="Y412" s="34"/>
    </row>
    <row r="413">
      <c r="A413" s="2" t="s">
        <v>18</v>
      </c>
      <c r="B413" s="1" t="s">
        <v>415</v>
      </c>
      <c r="C413" s="2" t="s">
        <v>444</v>
      </c>
      <c r="D413" s="2" t="s">
        <v>5</v>
      </c>
      <c r="E413" s="2" t="s">
        <v>31</v>
      </c>
      <c r="F413" s="1">
        <v>98.2777555464111</v>
      </c>
      <c r="G413" s="34"/>
      <c r="H413" s="34"/>
      <c r="I413" s="34"/>
      <c r="J413" s="34"/>
      <c r="K413" s="34"/>
      <c r="L413" s="34"/>
      <c r="M413" s="34"/>
      <c r="N413" s="34"/>
      <c r="O413" s="34"/>
      <c r="P413" s="34"/>
      <c r="Q413" s="34"/>
      <c r="R413" s="34"/>
      <c r="Y413" s="34"/>
    </row>
    <row r="414">
      <c r="A414" s="2" t="s">
        <v>19</v>
      </c>
      <c r="B414" s="1" t="s">
        <v>416</v>
      </c>
      <c r="C414" s="2" t="s">
        <v>444</v>
      </c>
      <c r="D414" s="2" t="s">
        <v>5</v>
      </c>
      <c r="E414" s="2" t="s">
        <v>31</v>
      </c>
      <c r="F414" s="1">
        <v>124.00291008785616</v>
      </c>
      <c r="G414" s="34"/>
      <c r="H414" s="34"/>
      <c r="I414" s="34"/>
      <c r="J414" s="34"/>
      <c r="K414" s="34"/>
      <c r="L414" s="34"/>
      <c r="M414" s="34"/>
      <c r="N414" s="34"/>
      <c r="O414" s="34"/>
      <c r="P414" s="34"/>
      <c r="Q414" s="34"/>
      <c r="R414" s="34"/>
      <c r="Y414" s="34"/>
    </row>
    <row r="415">
      <c r="A415" s="2" t="s">
        <v>20</v>
      </c>
      <c r="B415" s="1" t="s">
        <v>417</v>
      </c>
      <c r="C415" s="2" t="s">
        <v>444</v>
      </c>
      <c r="D415" s="2" t="s">
        <v>5</v>
      </c>
      <c r="E415" s="2" t="s">
        <v>31</v>
      </c>
      <c r="F415" s="1">
        <v>122.46783467489156</v>
      </c>
      <c r="G415" s="34"/>
      <c r="H415" s="34"/>
      <c r="I415" s="34"/>
      <c r="J415" s="34"/>
      <c r="K415" s="34"/>
      <c r="L415" s="34"/>
      <c r="M415" s="34"/>
      <c r="N415" s="34"/>
      <c r="O415" s="34"/>
      <c r="P415" s="34"/>
      <c r="Q415" s="34"/>
      <c r="R415" s="34"/>
      <c r="Y415" s="34"/>
    </row>
    <row r="416">
      <c r="A416" s="2" t="s">
        <v>21</v>
      </c>
      <c r="B416" s="1" t="s">
        <v>419</v>
      </c>
      <c r="C416" s="2" t="s">
        <v>444</v>
      </c>
      <c r="D416" s="2" t="s">
        <v>5</v>
      </c>
      <c r="E416" s="2" t="s">
        <v>31</v>
      </c>
      <c r="F416" s="1">
        <v>119.5557698195139</v>
      </c>
      <c r="G416" s="34"/>
      <c r="H416" s="34"/>
      <c r="I416" s="34"/>
      <c r="J416" s="34"/>
      <c r="K416" s="34"/>
      <c r="L416" s="34"/>
      <c r="M416" s="34"/>
      <c r="N416" s="34"/>
      <c r="O416" s="34"/>
      <c r="P416" s="34"/>
      <c r="Q416" s="34"/>
      <c r="R416" s="34"/>
      <c r="Y416" s="34"/>
    </row>
    <row r="417">
      <c r="A417" s="2" t="s">
        <v>22</v>
      </c>
      <c r="B417" s="1" t="s">
        <v>420</v>
      </c>
      <c r="C417" s="2" t="s">
        <v>444</v>
      </c>
      <c r="D417" s="2" t="s">
        <v>5</v>
      </c>
      <c r="E417" s="2" t="s">
        <v>31</v>
      </c>
      <c r="F417" s="1">
        <v>128.5313515009454</v>
      </c>
      <c r="G417" s="34"/>
      <c r="H417" s="34"/>
      <c r="I417" s="34"/>
      <c r="J417" s="34"/>
      <c r="K417" s="34"/>
      <c r="L417" s="34"/>
      <c r="M417" s="34"/>
      <c r="N417" s="34"/>
      <c r="O417" s="34"/>
      <c r="P417" s="34"/>
      <c r="Q417" s="34"/>
      <c r="R417" s="34"/>
      <c r="Y417" s="34"/>
    </row>
    <row r="418">
      <c r="A418" s="2" t="s">
        <v>23</v>
      </c>
      <c r="B418" s="1" t="s">
        <v>421</v>
      </c>
      <c r="C418" s="2" t="s">
        <v>444</v>
      </c>
      <c r="D418" s="2" t="s">
        <v>5</v>
      </c>
      <c r="E418" s="2" t="s">
        <v>31</v>
      </c>
      <c r="F418" s="1">
        <v>132.94545770950862</v>
      </c>
      <c r="G418" s="34"/>
      <c r="H418" s="34"/>
      <c r="I418" s="34"/>
      <c r="J418" s="34"/>
      <c r="K418" s="34"/>
      <c r="L418" s="34"/>
      <c r="M418" s="34"/>
      <c r="N418" s="34"/>
      <c r="O418" s="34"/>
      <c r="P418" s="34"/>
      <c r="Q418" s="34"/>
      <c r="R418" s="34"/>
      <c r="Y418" s="34"/>
    </row>
    <row r="419">
      <c r="A419" s="2" t="s">
        <v>24</v>
      </c>
      <c r="B419" s="1" t="s">
        <v>422</v>
      </c>
      <c r="C419" s="2" t="s">
        <v>444</v>
      </c>
      <c r="D419" s="2" t="s">
        <v>5</v>
      </c>
      <c r="E419" s="2" t="s">
        <v>31</v>
      </c>
      <c r="F419" s="1">
        <v>116.02631161361688</v>
      </c>
      <c r="G419" s="34"/>
      <c r="H419" s="34"/>
      <c r="I419" s="34"/>
      <c r="J419" s="34"/>
      <c r="K419" s="34"/>
      <c r="L419" s="34"/>
      <c r="M419" s="34"/>
      <c r="N419" s="34"/>
      <c r="O419" s="34"/>
      <c r="P419" s="34"/>
      <c r="Q419" s="34"/>
      <c r="R419" s="34"/>
      <c r="Y419" s="34"/>
    </row>
    <row r="420">
      <c r="A420" s="2" t="s">
        <v>25</v>
      </c>
      <c r="B420" s="1" t="s">
        <v>423</v>
      </c>
      <c r="C420" s="2" t="s">
        <v>444</v>
      </c>
      <c r="D420" s="2" t="s">
        <v>5</v>
      </c>
      <c r="E420" s="2" t="s">
        <v>31</v>
      </c>
      <c r="F420" s="1">
        <v>99.50058854417588</v>
      </c>
      <c r="G420" s="34"/>
      <c r="H420" s="34"/>
      <c r="I420" s="34"/>
      <c r="J420" s="34"/>
      <c r="K420" s="34"/>
      <c r="L420" s="34"/>
      <c r="M420" s="34"/>
      <c r="N420" s="34"/>
      <c r="O420" s="34"/>
      <c r="P420" s="34"/>
      <c r="Q420" s="34"/>
      <c r="R420" s="34"/>
      <c r="Y420" s="34"/>
    </row>
    <row r="421">
      <c r="A421" s="2" t="s">
        <v>26</v>
      </c>
      <c r="B421" s="1" t="s">
        <v>424</v>
      </c>
      <c r="C421" s="2" t="s">
        <v>444</v>
      </c>
      <c r="D421" s="2" t="s">
        <v>5</v>
      </c>
      <c r="E421" s="2" t="s">
        <v>31</v>
      </c>
      <c r="F421" s="1">
        <v>59.47866523045137</v>
      </c>
      <c r="G421" s="34"/>
      <c r="H421" s="34"/>
      <c r="I421" s="34"/>
      <c r="J421" s="34"/>
      <c r="K421" s="34"/>
      <c r="L421" s="34"/>
      <c r="M421" s="34"/>
      <c r="N421" s="34"/>
      <c r="O421" s="34"/>
      <c r="P421" s="34"/>
      <c r="Q421" s="34"/>
      <c r="R421" s="34"/>
      <c r="Y421" s="34"/>
    </row>
    <row r="422">
      <c r="A422" s="2" t="s">
        <v>27</v>
      </c>
      <c r="B422" s="1" t="s">
        <v>426</v>
      </c>
      <c r="C422" s="2" t="s">
        <v>444</v>
      </c>
      <c r="D422" s="2" t="s">
        <v>5</v>
      </c>
      <c r="E422" s="2" t="s">
        <v>31</v>
      </c>
      <c r="F422" s="1">
        <v>126.03802860010762</v>
      </c>
      <c r="G422" s="34"/>
      <c r="H422" s="34"/>
      <c r="I422" s="34"/>
      <c r="J422" s="34"/>
      <c r="K422" s="34"/>
      <c r="L422" s="34"/>
      <c r="M422" s="34"/>
      <c r="N422" s="34"/>
      <c r="O422" s="34"/>
      <c r="P422" s="34"/>
      <c r="Q422" s="34"/>
      <c r="R422" s="34"/>
      <c r="Y422" s="34"/>
    </row>
    <row r="423">
      <c r="A423" s="2" t="s">
        <v>28</v>
      </c>
      <c r="B423" s="1" t="s">
        <v>425</v>
      </c>
      <c r="C423" s="2" t="s">
        <v>444</v>
      </c>
      <c r="D423" s="2" t="s">
        <v>5</v>
      </c>
      <c r="E423" s="2" t="s">
        <v>31</v>
      </c>
      <c r="F423" s="1">
        <v>125.52500921554132</v>
      </c>
      <c r="G423" s="34"/>
      <c r="H423" s="34"/>
      <c r="I423" s="34"/>
      <c r="J423" s="34"/>
      <c r="K423" s="34"/>
      <c r="L423" s="34"/>
      <c r="M423" s="34"/>
      <c r="N423" s="34"/>
      <c r="O423" s="34"/>
      <c r="P423" s="34"/>
      <c r="Q423" s="34"/>
      <c r="R423" s="34"/>
      <c r="Y423" s="34"/>
    </row>
    <row r="424">
      <c r="A424" s="2" t="s">
        <v>29</v>
      </c>
      <c r="B424" s="1" t="s">
        <v>427</v>
      </c>
      <c r="C424" s="2" t="s">
        <v>444</v>
      </c>
      <c r="D424" s="2" t="s">
        <v>5</v>
      </c>
      <c r="E424" s="2" t="s">
        <v>31</v>
      </c>
      <c r="F424" s="1">
        <v>149.4457047622691</v>
      </c>
      <c r="G424" s="34"/>
      <c r="H424" s="34"/>
      <c r="I424" s="34"/>
      <c r="J424" s="34"/>
      <c r="K424" s="34"/>
      <c r="L424" s="34"/>
      <c r="M424" s="34"/>
      <c r="N424" s="34"/>
      <c r="O424" s="34"/>
      <c r="P424" s="34"/>
      <c r="Q424" s="34"/>
      <c r="R424" s="34"/>
      <c r="Y424" s="34"/>
    </row>
    <row r="425">
      <c r="A425" s="2" t="s">
        <v>30</v>
      </c>
      <c r="B425" s="1" t="s">
        <v>428</v>
      </c>
      <c r="C425" s="2" t="s">
        <v>444</v>
      </c>
      <c r="D425" s="2" t="s">
        <v>5</v>
      </c>
      <c r="E425" s="2" t="s">
        <v>31</v>
      </c>
      <c r="F425" s="1">
        <v>108.72414909859198</v>
      </c>
      <c r="G425" s="34"/>
      <c r="H425" s="34"/>
      <c r="I425" s="34"/>
      <c r="J425" s="34"/>
      <c r="K425" s="34"/>
      <c r="L425" s="34"/>
      <c r="M425" s="34"/>
      <c r="N425" s="34"/>
      <c r="O425" s="34"/>
      <c r="P425" s="34"/>
      <c r="Q425" s="34"/>
      <c r="R425" s="34"/>
      <c r="Y425" s="34"/>
    </row>
    <row r="426">
      <c r="A426" s="2" t="s">
        <v>31</v>
      </c>
      <c r="B426" s="1" t="s">
        <v>429</v>
      </c>
      <c r="C426" s="2" t="s">
        <v>444</v>
      </c>
      <c r="D426" s="2" t="s">
        <v>5</v>
      </c>
      <c r="E426" s="2" t="s">
        <v>31</v>
      </c>
      <c r="F426" s="1">
        <v>135.00751716182228</v>
      </c>
      <c r="G426" s="34"/>
      <c r="H426" s="34"/>
      <c r="I426" s="34"/>
      <c r="J426" s="34"/>
      <c r="K426" s="34"/>
      <c r="L426" s="34"/>
      <c r="M426" s="34"/>
      <c r="N426" s="34"/>
      <c r="O426" s="34"/>
      <c r="P426" s="34"/>
      <c r="Q426" s="34"/>
      <c r="R426" s="34"/>
      <c r="Y426" s="34"/>
    </row>
    <row r="427">
      <c r="A427" s="2" t="s">
        <v>32</v>
      </c>
      <c r="B427" s="1" t="s">
        <v>430</v>
      </c>
      <c r="C427" s="2" t="s">
        <v>444</v>
      </c>
      <c r="D427" s="2" t="s">
        <v>5</v>
      </c>
      <c r="E427" s="2" t="s">
        <v>31</v>
      </c>
      <c r="F427" s="1">
        <v>91.34939113927132</v>
      </c>
      <c r="G427" s="34"/>
      <c r="H427" s="34"/>
      <c r="I427" s="34"/>
      <c r="J427" s="34"/>
      <c r="K427" s="34"/>
      <c r="L427" s="34"/>
      <c r="M427" s="34"/>
      <c r="N427" s="34"/>
      <c r="O427" s="34"/>
      <c r="P427" s="34"/>
      <c r="Q427" s="34"/>
      <c r="R427" s="34"/>
      <c r="Y427" s="34"/>
    </row>
    <row r="428">
      <c r="A428" s="2" t="s">
        <v>33</v>
      </c>
      <c r="B428" s="1" t="s">
        <v>431</v>
      </c>
      <c r="C428" s="2" t="s">
        <v>444</v>
      </c>
      <c r="D428" s="2" t="s">
        <v>5</v>
      </c>
      <c r="E428" s="2" t="s">
        <v>31</v>
      </c>
      <c r="F428" s="1">
        <v>147.45472943903158</v>
      </c>
      <c r="G428" s="34"/>
      <c r="H428" s="34"/>
      <c r="I428" s="34"/>
      <c r="J428" s="34"/>
      <c r="K428" s="34"/>
      <c r="L428" s="34"/>
      <c r="M428" s="34"/>
      <c r="N428" s="34"/>
      <c r="O428" s="34"/>
      <c r="P428" s="34"/>
      <c r="Q428" s="34"/>
      <c r="R428" s="34"/>
      <c r="Y428" s="34"/>
    </row>
    <row r="429">
      <c r="A429" s="2" t="s">
        <v>34</v>
      </c>
      <c r="B429" s="1" t="s">
        <v>432</v>
      </c>
      <c r="C429" s="2" t="s">
        <v>444</v>
      </c>
      <c r="D429" s="2" t="s">
        <v>5</v>
      </c>
      <c r="E429" s="2" t="s">
        <v>31</v>
      </c>
      <c r="F429" s="1">
        <v>144.1121871509515</v>
      </c>
      <c r="G429" s="34"/>
      <c r="H429" s="34"/>
      <c r="I429" s="34"/>
      <c r="J429" s="34"/>
      <c r="K429" s="34"/>
      <c r="L429" s="34"/>
      <c r="M429" s="34"/>
      <c r="N429" s="34"/>
      <c r="O429" s="34"/>
      <c r="P429" s="34"/>
      <c r="Q429" s="34"/>
      <c r="R429" s="34"/>
      <c r="Y429" s="34"/>
    </row>
    <row r="430">
      <c r="A430" s="2" t="s">
        <v>35</v>
      </c>
      <c r="B430" s="1" t="s">
        <v>433</v>
      </c>
      <c r="C430" s="2" t="s">
        <v>444</v>
      </c>
      <c r="D430" s="2" t="s">
        <v>5</v>
      </c>
      <c r="E430" s="2" t="s">
        <v>31</v>
      </c>
      <c r="F430" s="1">
        <v>128.81592249693233</v>
      </c>
      <c r="G430" s="34"/>
      <c r="H430" s="34"/>
      <c r="I430" s="34"/>
      <c r="J430" s="34"/>
      <c r="K430" s="34"/>
      <c r="L430" s="34"/>
      <c r="M430" s="34"/>
      <c r="N430" s="34"/>
      <c r="O430" s="34"/>
      <c r="P430" s="34"/>
      <c r="Q430" s="34"/>
      <c r="R430" s="34"/>
      <c r="Y430" s="34"/>
    </row>
    <row r="431">
      <c r="A431" s="2" t="s">
        <v>3</v>
      </c>
      <c r="B431" s="1" t="s">
        <v>418</v>
      </c>
      <c r="C431" s="2" t="s">
        <v>445</v>
      </c>
      <c r="D431" s="2" t="s">
        <v>5</v>
      </c>
      <c r="E431" s="2" t="s">
        <v>31</v>
      </c>
      <c r="F431" s="1">
        <v>128.72777856193187</v>
      </c>
      <c r="G431" s="34"/>
      <c r="H431" s="34"/>
      <c r="I431" s="34"/>
      <c r="J431" s="34"/>
      <c r="K431" s="34"/>
      <c r="L431" s="34"/>
      <c r="M431" s="34"/>
      <c r="N431" s="34"/>
      <c r="O431" s="34"/>
      <c r="P431" s="34"/>
      <c r="Q431" s="34"/>
      <c r="R431" s="34"/>
      <c r="Y431" s="34"/>
    </row>
    <row r="432">
      <c r="A432" s="2" t="s">
        <v>4</v>
      </c>
      <c r="B432" s="1" t="s">
        <v>401</v>
      </c>
      <c r="C432" s="2" t="s">
        <v>445</v>
      </c>
      <c r="D432" s="2" t="s">
        <v>5</v>
      </c>
      <c r="E432" s="2" t="s">
        <v>31</v>
      </c>
      <c r="F432" s="1">
        <v>97.45286196470283</v>
      </c>
      <c r="G432" s="34"/>
      <c r="H432" s="34"/>
      <c r="I432" s="34"/>
      <c r="J432" s="34"/>
      <c r="K432" s="34"/>
      <c r="L432" s="34"/>
      <c r="M432" s="34"/>
      <c r="N432" s="34"/>
      <c r="O432" s="34"/>
      <c r="P432" s="34"/>
      <c r="Q432" s="34"/>
      <c r="R432" s="34"/>
      <c r="Y432" s="34"/>
    </row>
    <row r="433">
      <c r="A433" s="2" t="s">
        <v>5</v>
      </c>
      <c r="B433" s="1" t="s">
        <v>402</v>
      </c>
      <c r="C433" s="2" t="s">
        <v>445</v>
      </c>
      <c r="D433" s="2" t="s">
        <v>5</v>
      </c>
      <c r="E433" s="2" t="s">
        <v>31</v>
      </c>
      <c r="F433" s="1">
        <v>121.80515358878058</v>
      </c>
      <c r="G433" s="34"/>
      <c r="H433" s="34"/>
      <c r="I433" s="34"/>
      <c r="J433" s="34"/>
      <c r="K433" s="34"/>
      <c r="L433" s="34"/>
      <c r="M433" s="34"/>
      <c r="N433" s="34"/>
      <c r="O433" s="34"/>
      <c r="P433" s="34"/>
      <c r="Q433" s="34"/>
      <c r="R433" s="34"/>
      <c r="Y433" s="34"/>
    </row>
    <row r="434">
      <c r="A434" s="2" t="s">
        <v>6</v>
      </c>
      <c r="B434" s="1" t="s">
        <v>403</v>
      </c>
      <c r="C434" s="2" t="s">
        <v>445</v>
      </c>
      <c r="D434" s="2" t="s">
        <v>5</v>
      </c>
      <c r="E434" s="2" t="s">
        <v>31</v>
      </c>
      <c r="F434" s="1">
        <v>106.8202636735735</v>
      </c>
      <c r="G434" s="34"/>
      <c r="H434" s="34"/>
      <c r="I434" s="34"/>
      <c r="J434" s="34"/>
      <c r="K434" s="34"/>
      <c r="L434" s="34"/>
      <c r="M434" s="34"/>
      <c r="N434" s="34"/>
      <c r="O434" s="34"/>
      <c r="P434" s="34"/>
      <c r="Q434" s="34"/>
      <c r="R434" s="34"/>
      <c r="Y434" s="34"/>
    </row>
    <row r="435">
      <c r="A435" s="2" t="s">
        <v>7</v>
      </c>
      <c r="B435" s="1" t="s">
        <v>404</v>
      </c>
      <c r="C435" s="2" t="s">
        <v>445</v>
      </c>
      <c r="D435" s="2" t="s">
        <v>5</v>
      </c>
      <c r="E435" s="2" t="s">
        <v>31</v>
      </c>
      <c r="F435" s="1">
        <v>116.15179893362884</v>
      </c>
      <c r="G435" s="34"/>
      <c r="H435" s="34"/>
      <c r="I435" s="34"/>
      <c r="J435" s="34"/>
      <c r="K435" s="34"/>
      <c r="L435" s="34"/>
      <c r="M435" s="34"/>
      <c r="N435" s="34"/>
      <c r="O435" s="34"/>
      <c r="P435" s="34"/>
      <c r="Q435" s="34"/>
      <c r="R435" s="34"/>
      <c r="Y435" s="34"/>
    </row>
    <row r="436">
      <c r="A436" s="2" t="s">
        <v>8</v>
      </c>
      <c r="B436" s="1" t="s">
        <v>408</v>
      </c>
      <c r="C436" s="2" t="s">
        <v>445</v>
      </c>
      <c r="D436" s="2" t="s">
        <v>5</v>
      </c>
      <c r="E436" s="2" t="s">
        <v>31</v>
      </c>
      <c r="F436" s="1">
        <v>142.80003264000746</v>
      </c>
      <c r="G436" s="34"/>
      <c r="H436" s="34"/>
      <c r="I436" s="34"/>
      <c r="J436" s="34"/>
      <c r="K436" s="34"/>
      <c r="L436" s="34"/>
      <c r="M436" s="34"/>
      <c r="N436" s="34"/>
      <c r="O436" s="34"/>
      <c r="P436" s="34"/>
      <c r="Q436" s="34"/>
      <c r="R436" s="34"/>
      <c r="Y436" s="34"/>
    </row>
    <row r="437">
      <c r="A437" s="2" t="s">
        <v>9</v>
      </c>
      <c r="B437" s="1" t="s">
        <v>409</v>
      </c>
      <c r="C437" s="2" t="s">
        <v>445</v>
      </c>
      <c r="D437" s="2" t="s">
        <v>5</v>
      </c>
      <c r="E437" s="2" t="s">
        <v>31</v>
      </c>
      <c r="F437" s="1">
        <v>121.59424846284485</v>
      </c>
      <c r="G437" s="34"/>
      <c r="H437" s="34"/>
      <c r="I437" s="34"/>
      <c r="J437" s="34"/>
      <c r="K437" s="34"/>
      <c r="L437" s="34"/>
      <c r="M437" s="34"/>
      <c r="N437" s="34"/>
      <c r="O437" s="34"/>
      <c r="P437" s="34"/>
      <c r="Q437" s="34"/>
      <c r="R437" s="34"/>
      <c r="Y437" s="34"/>
    </row>
    <row r="438">
      <c r="A438" s="2" t="s">
        <v>10</v>
      </c>
      <c r="B438" s="1" t="s">
        <v>407</v>
      </c>
      <c r="C438" s="2" t="s">
        <v>445</v>
      </c>
      <c r="D438" s="2" t="s">
        <v>5</v>
      </c>
      <c r="E438" s="2" t="s">
        <v>31</v>
      </c>
      <c r="F438" s="1">
        <v>85.04336322636858</v>
      </c>
      <c r="G438" s="34"/>
      <c r="H438" s="34"/>
      <c r="I438" s="34"/>
      <c r="J438" s="34"/>
      <c r="K438" s="34"/>
      <c r="L438" s="34"/>
      <c r="M438" s="34"/>
      <c r="N438" s="34"/>
      <c r="O438" s="34"/>
      <c r="P438" s="34"/>
      <c r="Q438" s="34"/>
      <c r="R438" s="34"/>
      <c r="Y438" s="34"/>
    </row>
    <row r="439">
      <c r="A439" s="2" t="s">
        <v>11</v>
      </c>
      <c r="B439" s="1" t="s">
        <v>406</v>
      </c>
      <c r="C439" s="2" t="s">
        <v>445</v>
      </c>
      <c r="D439" s="2" t="s">
        <v>5</v>
      </c>
      <c r="E439" s="2" t="s">
        <v>31</v>
      </c>
      <c r="F439" s="1">
        <v>159.56950352990074</v>
      </c>
      <c r="G439" s="34"/>
      <c r="H439" s="34"/>
      <c r="I439" s="34"/>
      <c r="J439" s="34"/>
      <c r="K439" s="34"/>
      <c r="L439" s="34"/>
      <c r="M439" s="34"/>
      <c r="N439" s="34"/>
      <c r="O439" s="34"/>
      <c r="P439" s="34"/>
      <c r="Q439" s="34"/>
      <c r="R439" s="34"/>
      <c r="Y439" s="34"/>
    </row>
    <row r="440">
      <c r="A440" s="2" t="s">
        <v>12</v>
      </c>
      <c r="B440" s="1" t="s">
        <v>405</v>
      </c>
      <c r="C440" s="2" t="s">
        <v>445</v>
      </c>
      <c r="D440" s="2" t="s">
        <v>5</v>
      </c>
      <c r="E440" s="2" t="s">
        <v>31</v>
      </c>
      <c r="F440" s="1">
        <v>172.9078230228023</v>
      </c>
      <c r="G440" s="34"/>
      <c r="H440" s="34"/>
      <c r="I440" s="34"/>
      <c r="J440" s="34"/>
      <c r="K440" s="34"/>
      <c r="L440" s="34"/>
      <c r="M440" s="34"/>
      <c r="N440" s="34"/>
      <c r="O440" s="34"/>
      <c r="P440" s="34"/>
      <c r="Q440" s="34"/>
      <c r="R440" s="34"/>
      <c r="Y440" s="34"/>
    </row>
    <row r="441">
      <c r="A441" s="2" t="s">
        <v>13</v>
      </c>
      <c r="B441" s="1" t="s">
        <v>410</v>
      </c>
      <c r="C441" s="2" t="s">
        <v>445</v>
      </c>
      <c r="D441" s="2" t="s">
        <v>5</v>
      </c>
      <c r="E441" s="2" t="s">
        <v>31</v>
      </c>
      <c r="F441" s="1">
        <v>134.8380072761859</v>
      </c>
      <c r="G441" s="34"/>
      <c r="H441" s="34"/>
      <c r="I441" s="34"/>
      <c r="J441" s="34"/>
      <c r="K441" s="34"/>
      <c r="L441" s="34"/>
      <c r="M441" s="34"/>
      <c r="N441" s="34"/>
      <c r="O441" s="34"/>
      <c r="P441" s="34"/>
      <c r="Q441" s="34"/>
      <c r="R441" s="34"/>
      <c r="Y441" s="34"/>
    </row>
    <row r="442">
      <c r="A442" s="2" t="s">
        <v>14</v>
      </c>
      <c r="B442" s="1" t="s">
        <v>412</v>
      </c>
      <c r="C442" s="2" t="s">
        <v>445</v>
      </c>
      <c r="D442" s="2" t="s">
        <v>5</v>
      </c>
      <c r="E442" s="2" t="s">
        <v>31</v>
      </c>
      <c r="F442" s="1">
        <v>124.41646422733949</v>
      </c>
      <c r="G442" s="34"/>
      <c r="H442" s="34"/>
      <c r="I442" s="34"/>
      <c r="J442" s="34"/>
      <c r="K442" s="34"/>
      <c r="L442" s="34"/>
      <c r="M442" s="34"/>
      <c r="N442" s="34"/>
      <c r="O442" s="34"/>
      <c r="P442" s="34"/>
      <c r="Q442" s="34"/>
      <c r="R442" s="34"/>
      <c r="Y442" s="34"/>
    </row>
    <row r="443">
      <c r="A443" s="2" t="s">
        <v>15</v>
      </c>
      <c r="B443" s="1" t="s">
        <v>411</v>
      </c>
      <c r="C443" s="2" t="s">
        <v>445</v>
      </c>
      <c r="D443" s="2" t="s">
        <v>5</v>
      </c>
      <c r="E443" s="2" t="s">
        <v>31</v>
      </c>
      <c r="F443" s="1">
        <v>112.05878957971214</v>
      </c>
      <c r="G443" s="34"/>
      <c r="H443" s="34"/>
      <c r="I443" s="34"/>
      <c r="J443" s="34"/>
      <c r="K443" s="34"/>
      <c r="L443" s="34"/>
      <c r="M443" s="34"/>
      <c r="N443" s="34"/>
      <c r="O443" s="34"/>
      <c r="P443" s="34"/>
      <c r="Q443" s="34"/>
      <c r="R443" s="34"/>
      <c r="Y443" s="34"/>
    </row>
    <row r="444">
      <c r="A444" s="2" t="s">
        <v>16</v>
      </c>
      <c r="B444" s="1" t="s">
        <v>413</v>
      </c>
      <c r="C444" s="2" t="s">
        <v>445</v>
      </c>
      <c r="D444" s="2" t="s">
        <v>5</v>
      </c>
      <c r="E444" s="2" t="s">
        <v>31</v>
      </c>
      <c r="F444" s="1">
        <v>133.19591066301965</v>
      </c>
      <c r="G444" s="34"/>
      <c r="H444" s="34"/>
      <c r="I444" s="34"/>
      <c r="J444" s="34"/>
      <c r="K444" s="34"/>
      <c r="L444" s="34"/>
      <c r="M444" s="34"/>
      <c r="N444" s="34"/>
      <c r="O444" s="34"/>
      <c r="P444" s="34"/>
      <c r="Q444" s="34"/>
      <c r="R444" s="34"/>
      <c r="Y444" s="34"/>
    </row>
    <row r="445">
      <c r="A445" s="2" t="s">
        <v>17</v>
      </c>
      <c r="B445" s="1" t="s">
        <v>414</v>
      </c>
      <c r="C445" s="2" t="s">
        <v>445</v>
      </c>
      <c r="D445" s="2" t="s">
        <v>5</v>
      </c>
      <c r="E445" s="2" t="s">
        <v>31</v>
      </c>
      <c r="F445" s="1">
        <v>129.3302149398139</v>
      </c>
      <c r="G445" s="34"/>
      <c r="H445" s="34"/>
      <c r="I445" s="34"/>
      <c r="J445" s="34"/>
      <c r="K445" s="34"/>
      <c r="L445" s="34"/>
      <c r="M445" s="34"/>
      <c r="N445" s="34"/>
      <c r="O445" s="34"/>
      <c r="P445" s="34"/>
      <c r="Q445" s="34"/>
      <c r="R445" s="34"/>
      <c r="Y445" s="34"/>
    </row>
    <row r="446">
      <c r="A446" s="2" t="s">
        <v>18</v>
      </c>
      <c r="B446" s="1" t="s">
        <v>415</v>
      </c>
      <c r="C446" s="2" t="s">
        <v>445</v>
      </c>
      <c r="D446" s="2" t="s">
        <v>5</v>
      </c>
      <c r="E446" s="2" t="s">
        <v>31</v>
      </c>
      <c r="F446" s="1">
        <v>101.10092993352134</v>
      </c>
      <c r="G446" s="34"/>
      <c r="H446" s="34"/>
      <c r="I446" s="34"/>
      <c r="J446" s="34"/>
      <c r="K446" s="34"/>
      <c r="L446" s="34"/>
      <c r="M446" s="34"/>
      <c r="N446" s="34"/>
      <c r="O446" s="34"/>
      <c r="P446" s="34"/>
      <c r="Q446" s="34"/>
      <c r="R446" s="34"/>
      <c r="Y446" s="34"/>
    </row>
    <row r="447">
      <c r="A447" s="2" t="s">
        <v>19</v>
      </c>
      <c r="B447" s="1" t="s">
        <v>416</v>
      </c>
      <c r="C447" s="2" t="s">
        <v>445</v>
      </c>
      <c r="D447" s="2" t="s">
        <v>5</v>
      </c>
      <c r="E447" s="2" t="s">
        <v>31</v>
      </c>
      <c r="F447" s="1">
        <v>136.00447994217626</v>
      </c>
      <c r="G447" s="34"/>
      <c r="H447" s="34"/>
      <c r="I447" s="34"/>
      <c r="J447" s="34"/>
      <c r="K447" s="34"/>
      <c r="L447" s="34"/>
      <c r="M447" s="34"/>
      <c r="N447" s="34"/>
      <c r="O447" s="34"/>
      <c r="P447" s="34"/>
      <c r="Q447" s="34"/>
      <c r="R447" s="34"/>
      <c r="Y447" s="34"/>
    </row>
    <row r="448">
      <c r="A448" s="2" t="s">
        <v>20</v>
      </c>
      <c r="B448" s="1" t="s">
        <v>417</v>
      </c>
      <c r="C448" s="2" t="s">
        <v>445</v>
      </c>
      <c r="D448" s="2" t="s">
        <v>5</v>
      </c>
      <c r="E448" s="2" t="s">
        <v>31</v>
      </c>
      <c r="F448" s="1">
        <v>122.35766159260477</v>
      </c>
      <c r="G448" s="34"/>
      <c r="H448" s="34"/>
      <c r="I448" s="34"/>
      <c r="J448" s="34"/>
      <c r="K448" s="34"/>
      <c r="L448" s="34"/>
      <c r="M448" s="34"/>
      <c r="N448" s="34"/>
      <c r="O448" s="34"/>
      <c r="P448" s="34"/>
      <c r="Q448" s="34"/>
      <c r="R448" s="34"/>
      <c r="Y448" s="34"/>
    </row>
    <row r="449">
      <c r="A449" s="2" t="s">
        <v>21</v>
      </c>
      <c r="B449" s="1" t="s">
        <v>419</v>
      </c>
      <c r="C449" s="2" t="s">
        <v>445</v>
      </c>
      <c r="D449" s="2" t="s">
        <v>5</v>
      </c>
      <c r="E449" s="2" t="s">
        <v>31</v>
      </c>
      <c r="F449" s="1">
        <v>128.4492072045733</v>
      </c>
      <c r="G449" s="34"/>
      <c r="H449" s="34"/>
      <c r="I449" s="34"/>
      <c r="J449" s="34"/>
      <c r="K449" s="34"/>
      <c r="L449" s="34"/>
      <c r="M449" s="34"/>
      <c r="N449" s="34"/>
      <c r="O449" s="34"/>
      <c r="P449" s="34"/>
      <c r="Q449" s="34"/>
      <c r="R449" s="34"/>
      <c r="Y449" s="34"/>
    </row>
    <row r="450">
      <c r="A450" s="2" t="s">
        <v>22</v>
      </c>
      <c r="B450" s="1" t="s">
        <v>420</v>
      </c>
      <c r="C450" s="2" t="s">
        <v>445</v>
      </c>
      <c r="D450" s="2" t="s">
        <v>5</v>
      </c>
      <c r="E450" s="2" t="s">
        <v>31</v>
      </c>
      <c r="F450" s="1">
        <v>136.49092320383636</v>
      </c>
      <c r="G450" s="34"/>
      <c r="H450" s="34"/>
      <c r="I450" s="34"/>
      <c r="J450" s="34"/>
      <c r="K450" s="34"/>
      <c r="L450" s="34"/>
      <c r="M450" s="34"/>
      <c r="N450" s="34"/>
      <c r="O450" s="34"/>
      <c r="P450" s="34"/>
      <c r="Q450" s="34"/>
      <c r="R450" s="34"/>
      <c r="Y450" s="34"/>
    </row>
    <row r="451">
      <c r="A451" s="2" t="s">
        <v>23</v>
      </c>
      <c r="B451" s="1" t="s">
        <v>421</v>
      </c>
      <c r="C451" s="2" t="s">
        <v>445</v>
      </c>
      <c r="D451" s="2" t="s">
        <v>5</v>
      </c>
      <c r="E451" s="2" t="s">
        <v>31</v>
      </c>
      <c r="F451" s="1">
        <v>135.8922870596695</v>
      </c>
      <c r="G451" s="34"/>
      <c r="H451" s="34"/>
      <c r="I451" s="34"/>
      <c r="J451" s="34"/>
      <c r="K451" s="34"/>
      <c r="L451" s="34"/>
      <c r="M451" s="34"/>
      <c r="N451" s="34"/>
      <c r="O451" s="34"/>
      <c r="P451" s="34"/>
      <c r="Q451" s="34"/>
      <c r="R451" s="34"/>
      <c r="Y451" s="34"/>
    </row>
    <row r="452">
      <c r="A452" s="2" t="s">
        <v>24</v>
      </c>
      <c r="B452" s="1" t="s">
        <v>422</v>
      </c>
      <c r="C452" s="2" t="s">
        <v>445</v>
      </c>
      <c r="D452" s="2" t="s">
        <v>5</v>
      </c>
      <c r="E452" s="2" t="s">
        <v>31</v>
      </c>
      <c r="F452" s="1">
        <v>121.71771582877278</v>
      </c>
      <c r="G452" s="34"/>
      <c r="H452" s="34"/>
      <c r="I452" s="34"/>
      <c r="J452" s="34"/>
      <c r="K452" s="34"/>
      <c r="L452" s="34"/>
      <c r="M452" s="34"/>
      <c r="N452" s="34"/>
      <c r="O452" s="34"/>
      <c r="P452" s="34"/>
      <c r="Q452" s="34"/>
      <c r="R452" s="34"/>
      <c r="Y452" s="34"/>
    </row>
    <row r="453">
      <c r="A453" s="2" t="s">
        <v>25</v>
      </c>
      <c r="B453" s="1" t="s">
        <v>423</v>
      </c>
      <c r="C453" s="2" t="s">
        <v>445</v>
      </c>
      <c r="D453" s="2" t="s">
        <v>5</v>
      </c>
      <c r="E453" s="2" t="s">
        <v>31</v>
      </c>
      <c r="F453" s="1">
        <v>106.94643006469175</v>
      </c>
      <c r="G453" s="34"/>
      <c r="H453" s="34"/>
      <c r="I453" s="34"/>
      <c r="J453" s="34"/>
      <c r="K453" s="34"/>
      <c r="L453" s="34"/>
      <c r="M453" s="34"/>
      <c r="N453" s="34"/>
      <c r="O453" s="34"/>
      <c r="P453" s="34"/>
      <c r="Q453" s="34"/>
      <c r="R453" s="34"/>
      <c r="Y453" s="34"/>
    </row>
    <row r="454">
      <c r="A454" s="2" t="s">
        <v>26</v>
      </c>
      <c r="B454" s="1" t="s">
        <v>424</v>
      </c>
      <c r="C454" s="2" t="s">
        <v>445</v>
      </c>
      <c r="D454" s="2" t="s">
        <v>5</v>
      </c>
      <c r="E454" s="2" t="s">
        <v>31</v>
      </c>
      <c r="F454" s="1">
        <v>59.374368541826406</v>
      </c>
      <c r="G454" s="34"/>
      <c r="H454" s="34"/>
      <c r="I454" s="34"/>
      <c r="J454" s="34"/>
      <c r="K454" s="34"/>
      <c r="L454" s="34"/>
      <c r="M454" s="34"/>
      <c r="N454" s="34"/>
      <c r="O454" s="34"/>
      <c r="P454" s="34"/>
      <c r="Q454" s="34"/>
      <c r="R454" s="34"/>
      <c r="Y454" s="34"/>
    </row>
    <row r="455">
      <c r="A455" s="2" t="s">
        <v>27</v>
      </c>
      <c r="B455" s="1" t="s">
        <v>426</v>
      </c>
      <c r="C455" s="2" t="s">
        <v>445</v>
      </c>
      <c r="D455" s="2" t="s">
        <v>5</v>
      </c>
      <c r="E455" s="2" t="s">
        <v>31</v>
      </c>
      <c r="F455" s="1">
        <v>136.21246200529617</v>
      </c>
      <c r="G455" s="34"/>
      <c r="H455" s="34"/>
      <c r="I455" s="34"/>
      <c r="J455" s="34"/>
      <c r="K455" s="34"/>
      <c r="L455" s="34"/>
      <c r="M455" s="34"/>
      <c r="N455" s="34"/>
      <c r="O455" s="34"/>
      <c r="P455" s="34"/>
      <c r="Q455" s="34"/>
      <c r="R455" s="34"/>
      <c r="Y455" s="34"/>
    </row>
    <row r="456">
      <c r="A456" s="2" t="s">
        <v>28</v>
      </c>
      <c r="B456" s="1" t="s">
        <v>425</v>
      </c>
      <c r="C456" s="2" t="s">
        <v>445</v>
      </c>
      <c r="D456" s="2" t="s">
        <v>5</v>
      </c>
      <c r="E456" s="2" t="s">
        <v>31</v>
      </c>
      <c r="F456" s="1">
        <v>133.22928630625896</v>
      </c>
      <c r="G456" s="34"/>
      <c r="H456" s="34"/>
      <c r="I456" s="34"/>
      <c r="J456" s="34"/>
      <c r="K456" s="34"/>
      <c r="L456" s="34"/>
      <c r="M456" s="34"/>
      <c r="N456" s="34"/>
      <c r="O456" s="34"/>
      <c r="P456" s="34"/>
      <c r="Q456" s="34"/>
      <c r="R456" s="34"/>
      <c r="Y456" s="34"/>
    </row>
    <row r="457">
      <c r="A457" s="2" t="s">
        <v>29</v>
      </c>
      <c r="B457" s="1" t="s">
        <v>427</v>
      </c>
      <c r="C457" s="2" t="s">
        <v>445</v>
      </c>
      <c r="D457" s="2" t="s">
        <v>5</v>
      </c>
      <c r="E457" s="2" t="s">
        <v>31</v>
      </c>
      <c r="F457" s="1">
        <v>154.05914362893765</v>
      </c>
      <c r="G457" s="34"/>
      <c r="H457" s="34"/>
      <c r="I457" s="34"/>
      <c r="J457" s="34"/>
      <c r="K457" s="34"/>
      <c r="L457" s="34"/>
      <c r="M457" s="34"/>
      <c r="N457" s="34"/>
      <c r="O457" s="34"/>
      <c r="P457" s="34"/>
      <c r="Q457" s="34"/>
      <c r="R457" s="34"/>
      <c r="Y457" s="34"/>
    </row>
    <row r="458">
      <c r="A458" s="2" t="s">
        <v>30</v>
      </c>
      <c r="B458" s="1" t="s">
        <v>428</v>
      </c>
      <c r="C458" s="2" t="s">
        <v>445</v>
      </c>
      <c r="D458" s="2" t="s">
        <v>5</v>
      </c>
      <c r="E458" s="2" t="s">
        <v>31</v>
      </c>
      <c r="F458" s="1">
        <v>116.67399748585264</v>
      </c>
      <c r="G458" s="34"/>
      <c r="H458" s="34"/>
      <c r="I458" s="34"/>
      <c r="J458" s="34"/>
      <c r="K458" s="34"/>
      <c r="L458" s="34"/>
      <c r="M458" s="34"/>
      <c r="N458" s="34"/>
      <c r="O458" s="34"/>
      <c r="P458" s="34"/>
      <c r="Q458" s="34"/>
      <c r="R458" s="34"/>
      <c r="Y458" s="34"/>
    </row>
    <row r="459">
      <c r="A459" s="2" t="s">
        <v>31</v>
      </c>
      <c r="B459" s="1" t="s">
        <v>429</v>
      </c>
      <c r="C459" s="2" t="s">
        <v>445</v>
      </c>
      <c r="D459" s="2" t="s">
        <v>5</v>
      </c>
      <c r="E459" s="2" t="s">
        <v>31</v>
      </c>
      <c r="F459" s="1">
        <v>146.40548092549074</v>
      </c>
      <c r="G459" s="34"/>
      <c r="H459" s="34"/>
      <c r="I459" s="34"/>
      <c r="J459" s="34"/>
      <c r="K459" s="34"/>
      <c r="L459" s="34"/>
      <c r="M459" s="34"/>
      <c r="N459" s="34"/>
      <c r="O459" s="34"/>
      <c r="P459" s="34"/>
      <c r="Q459" s="34"/>
      <c r="R459" s="34"/>
      <c r="Y459" s="34"/>
    </row>
    <row r="460">
      <c r="A460" s="2" t="s">
        <v>32</v>
      </c>
      <c r="B460" s="1" t="s">
        <v>430</v>
      </c>
      <c r="C460" s="2" t="s">
        <v>445</v>
      </c>
      <c r="D460" s="2" t="s">
        <v>5</v>
      </c>
      <c r="E460" s="2" t="s">
        <v>31</v>
      </c>
      <c r="F460" s="1">
        <v>95.54637545342692</v>
      </c>
      <c r="G460" s="34"/>
      <c r="H460" s="34"/>
      <c r="I460" s="34"/>
      <c r="J460" s="34"/>
      <c r="K460" s="34"/>
      <c r="L460" s="34"/>
      <c r="M460" s="34"/>
      <c r="N460" s="34"/>
      <c r="O460" s="34"/>
      <c r="P460" s="34"/>
      <c r="Q460" s="34"/>
      <c r="R460" s="34"/>
      <c r="Y460" s="34"/>
    </row>
    <row r="461">
      <c r="A461" s="2" t="s">
        <v>33</v>
      </c>
      <c r="B461" s="1" t="s">
        <v>431</v>
      </c>
      <c r="C461" s="2" t="s">
        <v>445</v>
      </c>
      <c r="D461" s="2" t="s">
        <v>5</v>
      </c>
      <c r="E461" s="2" t="s">
        <v>31</v>
      </c>
      <c r="F461" s="1">
        <v>150.4183533719484</v>
      </c>
      <c r="G461" s="34"/>
      <c r="H461" s="34"/>
      <c r="I461" s="34"/>
      <c r="J461" s="34"/>
      <c r="K461" s="34"/>
      <c r="L461" s="34"/>
      <c r="M461" s="34"/>
      <c r="N461" s="34"/>
      <c r="O461" s="34"/>
      <c r="P461" s="34"/>
      <c r="Q461" s="34"/>
      <c r="R461" s="34"/>
      <c r="Y461" s="34"/>
    </row>
    <row r="462">
      <c r="A462" s="2" t="s">
        <v>34</v>
      </c>
      <c r="B462" s="1" t="s">
        <v>432</v>
      </c>
      <c r="C462" s="2" t="s">
        <v>445</v>
      </c>
      <c r="D462" s="2" t="s">
        <v>5</v>
      </c>
      <c r="E462" s="2" t="s">
        <v>31</v>
      </c>
      <c r="F462" s="1">
        <v>155.70938427523285</v>
      </c>
      <c r="G462" s="34"/>
      <c r="H462" s="34"/>
      <c r="I462" s="34"/>
      <c r="J462" s="34"/>
      <c r="K462" s="34"/>
      <c r="L462" s="34"/>
      <c r="M462" s="34"/>
      <c r="N462" s="34"/>
      <c r="O462" s="34"/>
      <c r="P462" s="34"/>
      <c r="Q462" s="34"/>
      <c r="R462" s="34"/>
      <c r="Y462" s="34"/>
    </row>
    <row r="463">
      <c r="A463" s="2" t="s">
        <v>35</v>
      </c>
      <c r="B463" s="1" t="s">
        <v>433</v>
      </c>
      <c r="C463" s="2" t="s">
        <v>445</v>
      </c>
      <c r="D463" s="2" t="s">
        <v>5</v>
      </c>
      <c r="E463" s="2" t="s">
        <v>31</v>
      </c>
      <c r="F463" s="1">
        <v>135.40372039354128</v>
      </c>
      <c r="G463" s="34"/>
      <c r="H463" s="34"/>
      <c r="I463" s="34"/>
      <c r="J463" s="34"/>
      <c r="K463" s="34"/>
      <c r="L463" s="34"/>
      <c r="M463" s="34"/>
      <c r="N463" s="34"/>
      <c r="O463" s="34"/>
      <c r="P463" s="34"/>
      <c r="Q463" s="34"/>
      <c r="R463" s="34"/>
      <c r="Y463" s="34"/>
    </row>
    <row r="464">
      <c r="A464" s="2" t="s">
        <v>3</v>
      </c>
      <c r="B464" s="1" t="s">
        <v>418</v>
      </c>
      <c r="C464" s="2" t="s">
        <v>446</v>
      </c>
      <c r="D464" s="2" t="s">
        <v>5</v>
      </c>
      <c r="E464" s="2" t="s">
        <v>31</v>
      </c>
      <c r="F464" s="1">
        <v>131.59639627537697</v>
      </c>
      <c r="G464" s="34"/>
      <c r="H464" s="34"/>
      <c r="I464" s="34"/>
      <c r="J464" s="34"/>
      <c r="K464" s="34"/>
      <c r="L464" s="34"/>
      <c r="M464" s="34"/>
      <c r="N464" s="34"/>
      <c r="O464" s="34"/>
      <c r="P464" s="34"/>
      <c r="Q464" s="34"/>
      <c r="R464" s="34"/>
      <c r="Y464" s="34"/>
    </row>
    <row r="465">
      <c r="A465" s="2" t="s">
        <v>4</v>
      </c>
      <c r="B465" s="1" t="s">
        <v>401</v>
      </c>
      <c r="C465" s="2" t="s">
        <v>446</v>
      </c>
      <c r="D465" s="2" t="s">
        <v>5</v>
      </c>
      <c r="E465" s="2" t="s">
        <v>31</v>
      </c>
      <c r="F465" s="1">
        <v>93.03941244386839</v>
      </c>
      <c r="G465" s="34"/>
      <c r="H465" s="34"/>
      <c r="I465" s="34"/>
      <c r="J465" s="34"/>
      <c r="K465" s="34"/>
      <c r="L465" s="34"/>
      <c r="M465" s="34"/>
      <c r="N465" s="34"/>
      <c r="O465" s="34"/>
      <c r="P465" s="34"/>
      <c r="Q465" s="34"/>
      <c r="R465" s="34"/>
      <c r="Y465" s="34"/>
    </row>
    <row r="466">
      <c r="A466" s="2" t="s">
        <v>5</v>
      </c>
      <c r="B466" s="1" t="s">
        <v>402</v>
      </c>
      <c r="C466" s="2" t="s">
        <v>446</v>
      </c>
      <c r="D466" s="2" t="s">
        <v>5</v>
      </c>
      <c r="E466" s="2" t="s">
        <v>31</v>
      </c>
      <c r="F466" s="1">
        <v>118.11547789540349</v>
      </c>
      <c r="G466" s="34"/>
      <c r="H466" s="34"/>
      <c r="I466" s="34"/>
      <c r="J466" s="34"/>
      <c r="K466" s="34"/>
      <c r="L466" s="34"/>
      <c r="M466" s="34"/>
      <c r="N466" s="34"/>
      <c r="O466" s="34"/>
      <c r="P466" s="34"/>
      <c r="Q466" s="34"/>
      <c r="R466" s="34"/>
      <c r="Y466" s="34"/>
    </row>
    <row r="467">
      <c r="A467" s="2" t="s">
        <v>6</v>
      </c>
      <c r="B467" s="1" t="s">
        <v>403</v>
      </c>
      <c r="C467" s="2" t="s">
        <v>446</v>
      </c>
      <c r="D467" s="2" t="s">
        <v>5</v>
      </c>
      <c r="E467" s="2" t="s">
        <v>31</v>
      </c>
      <c r="F467" s="1">
        <v>95.2770608796352</v>
      </c>
      <c r="G467" s="34"/>
      <c r="H467" s="34"/>
      <c r="I467" s="34"/>
      <c r="J467" s="34"/>
      <c r="K467" s="34"/>
      <c r="L467" s="34"/>
      <c r="M467" s="34"/>
      <c r="N467" s="34"/>
      <c r="O467" s="34"/>
      <c r="P467" s="34"/>
      <c r="Q467" s="34"/>
      <c r="R467" s="34"/>
      <c r="Y467" s="34"/>
    </row>
    <row r="468">
      <c r="A468" s="2" t="s">
        <v>7</v>
      </c>
      <c r="B468" s="1" t="s">
        <v>404</v>
      </c>
      <c r="C468" s="2" t="s">
        <v>446</v>
      </c>
      <c r="D468" s="2" t="s">
        <v>5</v>
      </c>
      <c r="E468" s="2" t="s">
        <v>31</v>
      </c>
      <c r="F468" s="1">
        <v>114.99670721637767</v>
      </c>
      <c r="G468" s="34"/>
      <c r="H468" s="34"/>
      <c r="I468" s="34"/>
      <c r="J468" s="34"/>
      <c r="K468" s="34"/>
      <c r="L468" s="34"/>
      <c r="M468" s="34"/>
      <c r="N468" s="34"/>
      <c r="O468" s="34"/>
      <c r="P468" s="34"/>
      <c r="Q468" s="34"/>
      <c r="R468" s="34"/>
      <c r="Y468" s="34"/>
    </row>
    <row r="469">
      <c r="A469" s="2" t="s">
        <v>8</v>
      </c>
      <c r="B469" s="1" t="s">
        <v>408</v>
      </c>
      <c r="C469" s="2" t="s">
        <v>446</v>
      </c>
      <c r="D469" s="2" t="s">
        <v>5</v>
      </c>
      <c r="E469" s="2" t="s">
        <v>31</v>
      </c>
      <c r="F469" s="1">
        <v>147.7013034276772</v>
      </c>
      <c r="G469" s="34"/>
      <c r="H469" s="34"/>
      <c r="I469" s="34"/>
      <c r="J469" s="34"/>
      <c r="K469" s="34"/>
      <c r="L469" s="34"/>
      <c r="M469" s="34"/>
      <c r="N469" s="34"/>
      <c r="O469" s="34"/>
      <c r="P469" s="34"/>
      <c r="Q469" s="34"/>
      <c r="R469" s="34"/>
      <c r="Y469" s="34"/>
    </row>
    <row r="470">
      <c r="A470" s="2" t="s">
        <v>9</v>
      </c>
      <c r="B470" s="1" t="s">
        <v>409</v>
      </c>
      <c r="C470" s="2" t="s">
        <v>446</v>
      </c>
      <c r="D470" s="2" t="s">
        <v>5</v>
      </c>
      <c r="E470" s="2" t="s">
        <v>31</v>
      </c>
      <c r="F470" s="1">
        <v>125.89966093092437</v>
      </c>
      <c r="G470" s="34"/>
      <c r="H470" s="34"/>
      <c r="I470" s="34"/>
      <c r="J470" s="34"/>
      <c r="K470" s="34"/>
      <c r="L470" s="34"/>
      <c r="M470" s="34"/>
      <c r="N470" s="34"/>
      <c r="O470" s="34"/>
      <c r="P470" s="34"/>
      <c r="Q470" s="34"/>
      <c r="R470" s="34"/>
      <c r="Y470" s="34"/>
    </row>
    <row r="471">
      <c r="A471" s="2" t="s">
        <v>10</v>
      </c>
      <c r="B471" s="1" t="s">
        <v>407</v>
      </c>
      <c r="C471" s="2" t="s">
        <v>446</v>
      </c>
      <c r="D471" s="2" t="s">
        <v>5</v>
      </c>
      <c r="E471" s="2" t="s">
        <v>31</v>
      </c>
      <c r="F471" s="1">
        <v>91.89350759740351</v>
      </c>
      <c r="G471" s="34"/>
      <c r="H471" s="34"/>
      <c r="I471" s="34"/>
      <c r="J471" s="34"/>
      <c r="K471" s="34"/>
      <c r="L471" s="34"/>
      <c r="M471" s="34"/>
      <c r="N471" s="34"/>
      <c r="O471" s="34"/>
      <c r="P471" s="34"/>
      <c r="Q471" s="34"/>
      <c r="R471" s="34"/>
      <c r="Y471" s="34"/>
    </row>
    <row r="472">
      <c r="A472" s="2" t="s">
        <v>11</v>
      </c>
      <c r="B472" s="1" t="s">
        <v>406</v>
      </c>
      <c r="C472" s="2" t="s">
        <v>446</v>
      </c>
      <c r="D472" s="2" t="s">
        <v>5</v>
      </c>
      <c r="E472" s="2" t="s">
        <v>31</v>
      </c>
      <c r="F472" s="1">
        <v>158.3363943918054</v>
      </c>
      <c r="G472" s="34"/>
      <c r="H472" s="34"/>
      <c r="I472" s="34"/>
      <c r="J472" s="34"/>
      <c r="K472" s="34"/>
      <c r="L472" s="34"/>
      <c r="M472" s="34"/>
      <c r="N472" s="34"/>
      <c r="O472" s="34"/>
      <c r="P472" s="34"/>
      <c r="Q472" s="34"/>
      <c r="R472" s="34"/>
      <c r="Y472" s="34"/>
    </row>
    <row r="473">
      <c r="A473" s="2" t="s">
        <v>12</v>
      </c>
      <c r="B473" s="1" t="s">
        <v>405</v>
      </c>
      <c r="C473" s="2" t="s">
        <v>446</v>
      </c>
      <c r="D473" s="2" t="s">
        <v>5</v>
      </c>
      <c r="E473" s="2" t="s">
        <v>31</v>
      </c>
      <c r="F473" s="1">
        <v>181.58980179230525</v>
      </c>
      <c r="G473" s="34"/>
      <c r="H473" s="34"/>
      <c r="I473" s="34"/>
      <c r="J473" s="34"/>
      <c r="K473" s="34"/>
      <c r="L473" s="34"/>
      <c r="M473" s="34"/>
      <c r="N473" s="34"/>
      <c r="O473" s="34"/>
      <c r="P473" s="34"/>
      <c r="Q473" s="34"/>
      <c r="R473" s="34"/>
      <c r="Y473" s="34"/>
    </row>
    <row r="474">
      <c r="A474" s="2" t="s">
        <v>13</v>
      </c>
      <c r="B474" s="1" t="s">
        <v>410</v>
      </c>
      <c r="C474" s="2" t="s">
        <v>446</v>
      </c>
      <c r="D474" s="2" t="s">
        <v>5</v>
      </c>
      <c r="E474" s="2" t="s">
        <v>31</v>
      </c>
      <c r="F474" s="1">
        <v>134.4567589220974</v>
      </c>
      <c r="G474" s="34"/>
      <c r="H474" s="34"/>
      <c r="I474" s="34"/>
      <c r="J474" s="34"/>
      <c r="K474" s="34"/>
      <c r="L474" s="34"/>
      <c r="M474" s="34"/>
      <c r="N474" s="34"/>
      <c r="O474" s="34"/>
      <c r="P474" s="34"/>
      <c r="Q474" s="34"/>
      <c r="R474" s="34"/>
      <c r="Y474" s="34"/>
    </row>
    <row r="475">
      <c r="A475" s="2" t="s">
        <v>14</v>
      </c>
      <c r="B475" s="1" t="s">
        <v>412</v>
      </c>
      <c r="C475" s="2" t="s">
        <v>446</v>
      </c>
      <c r="D475" s="2" t="s">
        <v>5</v>
      </c>
      <c r="E475" s="2" t="s">
        <v>31</v>
      </c>
      <c r="F475" s="1">
        <v>129.77267606313507</v>
      </c>
      <c r="G475" s="34"/>
      <c r="H475" s="34"/>
      <c r="I475" s="34"/>
      <c r="J475" s="34"/>
      <c r="K475" s="34"/>
      <c r="L475" s="34"/>
      <c r="M475" s="34"/>
      <c r="N475" s="34"/>
      <c r="O475" s="34"/>
      <c r="P475" s="34"/>
      <c r="Q475" s="34"/>
      <c r="R475" s="34"/>
      <c r="Y475" s="34"/>
    </row>
    <row r="476">
      <c r="A476" s="2" t="s">
        <v>15</v>
      </c>
      <c r="B476" s="1" t="s">
        <v>411</v>
      </c>
      <c r="C476" s="2" t="s">
        <v>446</v>
      </c>
      <c r="D476" s="2" t="s">
        <v>5</v>
      </c>
      <c r="E476" s="2" t="s">
        <v>31</v>
      </c>
      <c r="F476" s="1">
        <v>110.22080074479082</v>
      </c>
      <c r="G476" s="34"/>
      <c r="H476" s="34"/>
      <c r="I476" s="34"/>
      <c r="J476" s="34"/>
      <c r="K476" s="34"/>
      <c r="L476" s="34"/>
      <c r="M476" s="34"/>
      <c r="N476" s="34"/>
      <c r="O476" s="34"/>
      <c r="P476" s="34"/>
      <c r="Q476" s="34"/>
      <c r="R476" s="34"/>
      <c r="Y476" s="34"/>
    </row>
    <row r="477">
      <c r="A477" s="2" t="s">
        <v>16</v>
      </c>
      <c r="B477" s="1" t="s">
        <v>413</v>
      </c>
      <c r="C477" s="2" t="s">
        <v>446</v>
      </c>
      <c r="D477" s="2" t="s">
        <v>5</v>
      </c>
      <c r="E477" s="2" t="s">
        <v>31</v>
      </c>
      <c r="F477" s="1">
        <v>136.31381138081088</v>
      </c>
      <c r="G477" s="34"/>
      <c r="H477" s="34"/>
      <c r="I477" s="34"/>
      <c r="J477" s="34"/>
      <c r="K477" s="34"/>
      <c r="L477" s="34"/>
      <c r="M477" s="34"/>
      <c r="N477" s="34"/>
      <c r="O477" s="34"/>
      <c r="P477" s="34"/>
      <c r="Q477" s="34"/>
      <c r="R477" s="34"/>
      <c r="Y477" s="34"/>
    </row>
    <row r="478">
      <c r="A478" s="2" t="s">
        <v>17</v>
      </c>
      <c r="B478" s="1" t="s">
        <v>414</v>
      </c>
      <c r="C478" s="2" t="s">
        <v>446</v>
      </c>
      <c r="D478" s="2" t="s">
        <v>5</v>
      </c>
      <c r="E478" s="2" t="s">
        <v>31</v>
      </c>
      <c r="F478" s="1">
        <v>129.42610964153627</v>
      </c>
      <c r="G478" s="34"/>
      <c r="H478" s="34"/>
      <c r="I478" s="34"/>
      <c r="J478" s="34"/>
      <c r="K478" s="34"/>
      <c r="L478" s="34"/>
      <c r="M478" s="34"/>
      <c r="N478" s="34"/>
      <c r="O478" s="34"/>
      <c r="P478" s="34"/>
      <c r="Q478" s="34"/>
      <c r="R478" s="34"/>
      <c r="Y478" s="34"/>
    </row>
    <row r="479">
      <c r="A479" s="2" t="s">
        <v>18</v>
      </c>
      <c r="B479" s="1" t="s">
        <v>415</v>
      </c>
      <c r="C479" s="2" t="s">
        <v>446</v>
      </c>
      <c r="D479" s="2" t="s">
        <v>5</v>
      </c>
      <c r="E479" s="2" t="s">
        <v>31</v>
      </c>
      <c r="F479" s="1">
        <v>105.67041517614432</v>
      </c>
      <c r="G479" s="34"/>
      <c r="H479" s="34"/>
      <c r="I479" s="34"/>
      <c r="J479" s="34"/>
      <c r="K479" s="34"/>
      <c r="L479" s="34"/>
      <c r="M479" s="34"/>
      <c r="N479" s="34"/>
      <c r="O479" s="34"/>
      <c r="P479" s="34"/>
      <c r="Q479" s="34"/>
      <c r="R479" s="34"/>
      <c r="Y479" s="34"/>
    </row>
    <row r="480">
      <c r="A480" s="2" t="s">
        <v>19</v>
      </c>
      <c r="B480" s="1" t="s">
        <v>416</v>
      </c>
      <c r="C480" s="2" t="s">
        <v>446</v>
      </c>
      <c r="D480" s="2" t="s">
        <v>5</v>
      </c>
      <c r="E480" s="2" t="s">
        <v>31</v>
      </c>
      <c r="F480" s="1">
        <v>134.71477737923905</v>
      </c>
      <c r="G480" s="34"/>
      <c r="H480" s="34"/>
      <c r="I480" s="34"/>
      <c r="J480" s="34"/>
      <c r="K480" s="34"/>
      <c r="L480" s="34"/>
      <c r="M480" s="34"/>
      <c r="N480" s="34"/>
      <c r="O480" s="34"/>
      <c r="P480" s="34"/>
      <c r="Q480" s="34"/>
      <c r="R480" s="34"/>
      <c r="Y480" s="34"/>
    </row>
    <row r="481">
      <c r="A481" s="2" t="s">
        <v>20</v>
      </c>
      <c r="B481" s="1" t="s">
        <v>417</v>
      </c>
      <c r="C481" s="2" t="s">
        <v>446</v>
      </c>
      <c r="D481" s="2" t="s">
        <v>5</v>
      </c>
      <c r="E481" s="2" t="s">
        <v>31</v>
      </c>
      <c r="F481" s="1">
        <v>127.86297028665714</v>
      </c>
      <c r="G481" s="34"/>
      <c r="H481" s="34"/>
      <c r="I481" s="34"/>
      <c r="J481" s="34"/>
      <c r="K481" s="34"/>
      <c r="L481" s="34"/>
      <c r="M481" s="34"/>
      <c r="N481" s="34"/>
      <c r="O481" s="34"/>
      <c r="P481" s="34"/>
      <c r="Q481" s="34"/>
      <c r="R481" s="34"/>
      <c r="Y481" s="34"/>
    </row>
    <row r="482">
      <c r="A482" s="2" t="s">
        <v>21</v>
      </c>
      <c r="B482" s="1" t="s">
        <v>419</v>
      </c>
      <c r="C482" s="2" t="s">
        <v>446</v>
      </c>
      <c r="D482" s="2" t="s">
        <v>5</v>
      </c>
      <c r="E482" s="2" t="s">
        <v>31</v>
      </c>
      <c r="F482" s="1">
        <v>128.7517125764809</v>
      </c>
      <c r="G482" s="34"/>
      <c r="H482" s="34"/>
      <c r="I482" s="34"/>
      <c r="J482" s="34"/>
      <c r="K482" s="34"/>
      <c r="L482" s="34"/>
      <c r="M482" s="34"/>
      <c r="N482" s="34"/>
      <c r="O482" s="34"/>
      <c r="P482" s="34"/>
      <c r="Q482" s="34"/>
      <c r="R482" s="34"/>
      <c r="Y482" s="34"/>
    </row>
    <row r="483">
      <c r="A483" s="2" t="s">
        <v>22</v>
      </c>
      <c r="B483" s="1" t="s">
        <v>420</v>
      </c>
      <c r="C483" s="2" t="s">
        <v>446</v>
      </c>
      <c r="D483" s="2" t="s">
        <v>5</v>
      </c>
      <c r="E483" s="2" t="s">
        <v>31</v>
      </c>
      <c r="F483" s="1">
        <v>137.51463968130273</v>
      </c>
      <c r="G483" s="34"/>
      <c r="H483" s="34"/>
      <c r="I483" s="34"/>
      <c r="J483" s="34"/>
      <c r="K483" s="34"/>
      <c r="L483" s="34"/>
      <c r="M483" s="34"/>
      <c r="N483" s="34"/>
      <c r="O483" s="34"/>
      <c r="P483" s="34"/>
      <c r="Q483" s="34"/>
      <c r="R483" s="34"/>
      <c r="Y483" s="34"/>
    </row>
    <row r="484">
      <c r="A484" s="2" t="s">
        <v>23</v>
      </c>
      <c r="B484" s="1" t="s">
        <v>421</v>
      </c>
      <c r="C484" s="2" t="s">
        <v>446</v>
      </c>
      <c r="D484" s="2" t="s">
        <v>5</v>
      </c>
      <c r="E484" s="2" t="s">
        <v>31</v>
      </c>
      <c r="F484" s="1">
        <v>143.7309491860632</v>
      </c>
      <c r="G484" s="34"/>
      <c r="H484" s="34"/>
      <c r="I484" s="34"/>
      <c r="J484" s="34"/>
      <c r="K484" s="34"/>
      <c r="L484" s="34"/>
      <c r="M484" s="34"/>
      <c r="N484" s="34"/>
      <c r="O484" s="34"/>
      <c r="P484" s="34"/>
      <c r="Q484" s="34"/>
      <c r="R484" s="34"/>
      <c r="Y484" s="34"/>
    </row>
    <row r="485">
      <c r="A485" s="2" t="s">
        <v>24</v>
      </c>
      <c r="B485" s="1" t="s">
        <v>422</v>
      </c>
      <c r="C485" s="2" t="s">
        <v>446</v>
      </c>
      <c r="D485" s="2" t="s">
        <v>5</v>
      </c>
      <c r="E485" s="2" t="s">
        <v>31</v>
      </c>
      <c r="F485" s="1">
        <v>128.423873342437</v>
      </c>
      <c r="G485" s="34"/>
      <c r="H485" s="34"/>
      <c r="I485" s="34"/>
      <c r="J485" s="34"/>
      <c r="K485" s="34"/>
      <c r="L485" s="34"/>
      <c r="M485" s="34"/>
      <c r="N485" s="34"/>
      <c r="O485" s="34"/>
      <c r="P485" s="34"/>
      <c r="Q485" s="34"/>
      <c r="R485" s="34"/>
      <c r="Y485" s="34"/>
    </row>
    <row r="486">
      <c r="A486" s="2" t="s">
        <v>25</v>
      </c>
      <c r="B486" s="1" t="s">
        <v>423</v>
      </c>
      <c r="C486" s="2" t="s">
        <v>446</v>
      </c>
      <c r="D486" s="2" t="s">
        <v>5</v>
      </c>
      <c r="E486" s="2" t="s">
        <v>31</v>
      </c>
      <c r="F486" s="1">
        <v>103.3066494735003</v>
      </c>
      <c r="G486" s="34"/>
      <c r="H486" s="34"/>
      <c r="I486" s="34"/>
      <c r="J486" s="34"/>
      <c r="K486" s="34"/>
      <c r="L486" s="34"/>
      <c r="M486" s="34"/>
      <c r="N486" s="34"/>
      <c r="O486" s="34"/>
      <c r="P486" s="34"/>
      <c r="Q486" s="34"/>
      <c r="R486" s="34"/>
      <c r="Y486" s="34"/>
    </row>
    <row r="487">
      <c r="A487" s="2" t="s">
        <v>26</v>
      </c>
      <c r="B487" s="1" t="s">
        <v>424</v>
      </c>
      <c r="C487" s="2" t="s">
        <v>446</v>
      </c>
      <c r="D487" s="2" t="s">
        <v>5</v>
      </c>
      <c r="E487" s="2" t="s">
        <v>31</v>
      </c>
      <c r="F487" s="1">
        <v>60.2789399527467</v>
      </c>
      <c r="G487" s="34"/>
      <c r="H487" s="34"/>
      <c r="I487" s="34"/>
      <c r="J487" s="34"/>
      <c r="K487" s="34"/>
      <c r="L487" s="34"/>
      <c r="M487" s="34"/>
      <c r="N487" s="34"/>
      <c r="O487" s="34"/>
      <c r="P487" s="34"/>
      <c r="Q487" s="34"/>
      <c r="R487" s="34"/>
      <c r="Y487" s="34"/>
    </row>
    <row r="488">
      <c r="A488" s="2" t="s">
        <v>27</v>
      </c>
      <c r="B488" s="1" t="s">
        <v>426</v>
      </c>
      <c r="C488" s="2" t="s">
        <v>446</v>
      </c>
      <c r="D488" s="2" t="s">
        <v>5</v>
      </c>
      <c r="E488" s="2" t="s">
        <v>31</v>
      </c>
      <c r="F488" s="1">
        <v>136.32912706027577</v>
      </c>
      <c r="G488" s="34"/>
      <c r="H488" s="34"/>
      <c r="I488" s="34"/>
      <c r="J488" s="34"/>
      <c r="K488" s="34"/>
      <c r="L488" s="34"/>
      <c r="M488" s="34"/>
      <c r="N488" s="34"/>
      <c r="O488" s="34"/>
      <c r="P488" s="34"/>
      <c r="Q488" s="34"/>
      <c r="R488" s="34"/>
      <c r="Y488" s="34"/>
    </row>
    <row r="489">
      <c r="A489" s="2" t="s">
        <v>28</v>
      </c>
      <c r="B489" s="1" t="s">
        <v>425</v>
      </c>
      <c r="C489" s="2" t="s">
        <v>446</v>
      </c>
      <c r="D489" s="2" t="s">
        <v>5</v>
      </c>
      <c r="E489" s="2" t="s">
        <v>31</v>
      </c>
      <c r="F489" s="1">
        <v>130.6995705441433</v>
      </c>
      <c r="G489" s="34"/>
      <c r="H489" s="34"/>
      <c r="I489" s="34"/>
      <c r="J489" s="34"/>
      <c r="K489" s="34"/>
      <c r="L489" s="34"/>
      <c r="M489" s="34"/>
      <c r="N489" s="34"/>
      <c r="O489" s="34"/>
      <c r="P489" s="34"/>
      <c r="Q489" s="34"/>
      <c r="R489" s="34"/>
      <c r="Y489" s="34"/>
    </row>
    <row r="490">
      <c r="A490" s="2" t="s">
        <v>29</v>
      </c>
      <c r="B490" s="1" t="s">
        <v>427</v>
      </c>
      <c r="C490" s="2" t="s">
        <v>446</v>
      </c>
      <c r="D490" s="2" t="s">
        <v>5</v>
      </c>
      <c r="E490" s="2" t="s">
        <v>31</v>
      </c>
      <c r="F490" s="1">
        <v>157.27544493272475</v>
      </c>
      <c r="G490" s="34"/>
      <c r="H490" s="34"/>
      <c r="I490" s="34"/>
      <c r="J490" s="34"/>
      <c r="K490" s="34"/>
      <c r="L490" s="34"/>
      <c r="M490" s="34"/>
      <c r="N490" s="34"/>
      <c r="O490" s="34"/>
      <c r="P490" s="34"/>
      <c r="Q490" s="34"/>
      <c r="R490" s="34"/>
      <c r="Y490" s="34"/>
    </row>
    <row r="491">
      <c r="A491" s="2" t="s">
        <v>30</v>
      </c>
      <c r="B491" s="1" t="s">
        <v>428</v>
      </c>
      <c r="C491" s="2" t="s">
        <v>446</v>
      </c>
      <c r="D491" s="2" t="s">
        <v>5</v>
      </c>
      <c r="E491" s="2" t="s">
        <v>31</v>
      </c>
      <c r="F491" s="1">
        <v>120.92959792468669</v>
      </c>
      <c r="G491" s="34"/>
      <c r="H491" s="34"/>
      <c r="I491" s="34"/>
      <c r="J491" s="34"/>
      <c r="K491" s="34"/>
      <c r="L491" s="34"/>
      <c r="M491" s="34"/>
      <c r="N491" s="34"/>
      <c r="O491" s="34"/>
      <c r="P491" s="34"/>
      <c r="Q491" s="34"/>
      <c r="R491" s="34"/>
      <c r="Y491" s="34"/>
    </row>
    <row r="492">
      <c r="A492" s="2" t="s">
        <v>31</v>
      </c>
      <c r="B492" s="1" t="s">
        <v>429</v>
      </c>
      <c r="C492" s="2" t="s">
        <v>446</v>
      </c>
      <c r="D492" s="2" t="s">
        <v>5</v>
      </c>
      <c r="E492" s="2" t="s">
        <v>31</v>
      </c>
      <c r="F492" s="1">
        <v>146.77908836158963</v>
      </c>
      <c r="G492" s="34"/>
      <c r="H492" s="34"/>
      <c r="I492" s="34"/>
      <c r="J492" s="34"/>
      <c r="K492" s="34"/>
      <c r="L492" s="34"/>
      <c r="M492" s="34"/>
      <c r="N492" s="34"/>
      <c r="O492" s="34"/>
      <c r="P492" s="34"/>
      <c r="Q492" s="34"/>
      <c r="R492" s="34"/>
      <c r="Y492" s="34"/>
    </row>
    <row r="493">
      <c r="A493" s="2" t="s">
        <v>32</v>
      </c>
      <c r="B493" s="1" t="s">
        <v>430</v>
      </c>
      <c r="C493" s="2" t="s">
        <v>446</v>
      </c>
      <c r="D493" s="2" t="s">
        <v>5</v>
      </c>
      <c r="E493" s="2" t="s">
        <v>31</v>
      </c>
      <c r="F493" s="1">
        <v>103.8268737775286</v>
      </c>
      <c r="G493" s="34"/>
      <c r="H493" s="34"/>
      <c r="I493" s="34"/>
      <c r="J493" s="34"/>
      <c r="K493" s="34"/>
      <c r="L493" s="34"/>
      <c r="M493" s="34"/>
      <c r="N493" s="34"/>
      <c r="O493" s="34"/>
      <c r="P493" s="34"/>
      <c r="Q493" s="34"/>
      <c r="R493" s="34"/>
      <c r="Y493" s="34"/>
    </row>
    <row r="494">
      <c r="A494" s="2" t="s">
        <v>33</v>
      </c>
      <c r="B494" s="1" t="s">
        <v>431</v>
      </c>
      <c r="C494" s="2" t="s">
        <v>446</v>
      </c>
      <c r="D494" s="2" t="s">
        <v>5</v>
      </c>
      <c r="E494" s="2" t="s">
        <v>31</v>
      </c>
      <c r="F494" s="1">
        <v>152.78584846072704</v>
      </c>
      <c r="G494" s="34"/>
      <c r="H494" s="34"/>
      <c r="I494" s="34"/>
      <c r="J494" s="34"/>
      <c r="K494" s="34"/>
      <c r="L494" s="34"/>
      <c r="M494" s="34"/>
      <c r="N494" s="34"/>
      <c r="O494" s="34"/>
      <c r="P494" s="34"/>
      <c r="Q494" s="34"/>
      <c r="R494" s="34"/>
      <c r="Y494" s="34"/>
    </row>
    <row r="495">
      <c r="A495" s="2" t="s">
        <v>34</v>
      </c>
      <c r="B495" s="1" t="s">
        <v>432</v>
      </c>
      <c r="C495" s="2" t="s">
        <v>446</v>
      </c>
      <c r="D495" s="2" t="s">
        <v>5</v>
      </c>
      <c r="E495" s="2" t="s">
        <v>31</v>
      </c>
      <c r="F495" s="1">
        <v>169.63387395124843</v>
      </c>
      <c r="G495" s="34"/>
      <c r="H495" s="34"/>
      <c r="I495" s="34"/>
      <c r="J495" s="34"/>
      <c r="K495" s="34"/>
      <c r="L495" s="34"/>
      <c r="M495" s="34"/>
      <c r="N495" s="34"/>
      <c r="O495" s="34"/>
      <c r="P495" s="34"/>
      <c r="Q495" s="34"/>
      <c r="R495" s="34"/>
      <c r="Y495" s="34"/>
    </row>
    <row r="496">
      <c r="A496" s="2" t="s">
        <v>35</v>
      </c>
      <c r="B496" s="1" t="s">
        <v>433</v>
      </c>
      <c r="C496" s="2" t="s">
        <v>446</v>
      </c>
      <c r="D496" s="2" t="s">
        <v>5</v>
      </c>
      <c r="E496" s="2" t="s">
        <v>31</v>
      </c>
      <c r="F496" s="1">
        <v>131.70149921148672</v>
      </c>
      <c r="G496" s="34"/>
      <c r="H496" s="34"/>
      <c r="I496" s="34"/>
      <c r="J496" s="34"/>
      <c r="K496" s="34"/>
      <c r="L496" s="34"/>
      <c r="M496" s="34"/>
      <c r="N496" s="34"/>
      <c r="O496" s="34"/>
      <c r="P496" s="34"/>
      <c r="Q496" s="34"/>
      <c r="R496" s="34"/>
      <c r="Y496" s="34"/>
    </row>
    <row r="497">
      <c r="A497" s="2" t="s">
        <v>3</v>
      </c>
      <c r="B497" s="1" t="s">
        <v>418</v>
      </c>
      <c r="C497" s="2" t="s">
        <v>447</v>
      </c>
      <c r="D497" s="2" t="s">
        <v>5</v>
      </c>
      <c r="E497" s="2" t="s">
        <v>31</v>
      </c>
      <c r="F497" s="1">
        <v>137.01667729961494</v>
      </c>
      <c r="G497" s="34"/>
      <c r="H497" s="34"/>
      <c r="I497" s="34"/>
      <c r="J497" s="34"/>
      <c r="K497" s="34"/>
      <c r="L497" s="34"/>
      <c r="M497" s="34"/>
      <c r="N497" s="34"/>
      <c r="O497" s="34"/>
      <c r="P497" s="34"/>
      <c r="Q497" s="34"/>
      <c r="R497" s="34"/>
      <c r="Y497" s="34"/>
    </row>
    <row r="498">
      <c r="A498" s="2" t="s">
        <v>4</v>
      </c>
      <c r="B498" s="1" t="s">
        <v>401</v>
      </c>
      <c r="C498" s="2" t="s">
        <v>447</v>
      </c>
      <c r="D498" s="2" t="s">
        <v>5</v>
      </c>
      <c r="E498" s="2" t="s">
        <v>31</v>
      </c>
      <c r="F498" s="1">
        <v>87.47252417497505</v>
      </c>
      <c r="G498" s="34"/>
      <c r="H498" s="34"/>
      <c r="I498" s="34"/>
      <c r="J498" s="34"/>
      <c r="K498" s="34"/>
      <c r="L498" s="34"/>
      <c r="M498" s="34"/>
      <c r="N498" s="34"/>
      <c r="O498" s="34"/>
      <c r="P498" s="34"/>
      <c r="Q498" s="34"/>
      <c r="R498" s="34"/>
      <c r="Y498" s="34"/>
    </row>
    <row r="499">
      <c r="A499" s="2" t="s">
        <v>5</v>
      </c>
      <c r="B499" s="1" t="s">
        <v>402</v>
      </c>
      <c r="C499" s="2" t="s">
        <v>447</v>
      </c>
      <c r="D499" s="2" t="s">
        <v>5</v>
      </c>
      <c r="E499" s="2" t="s">
        <v>31</v>
      </c>
      <c r="F499" s="1">
        <v>129.64906241302896</v>
      </c>
      <c r="G499" s="34"/>
      <c r="H499" s="34"/>
      <c r="I499" s="34"/>
      <c r="J499" s="34"/>
      <c r="K499" s="34"/>
      <c r="L499" s="34"/>
      <c r="M499" s="34"/>
      <c r="N499" s="34"/>
      <c r="O499" s="34"/>
      <c r="P499" s="34"/>
      <c r="Q499" s="34"/>
      <c r="R499" s="34"/>
      <c r="Y499" s="34"/>
    </row>
    <row r="500">
      <c r="A500" s="2" t="s">
        <v>6</v>
      </c>
      <c r="B500" s="1" t="s">
        <v>403</v>
      </c>
      <c r="C500" s="2" t="s">
        <v>447</v>
      </c>
      <c r="D500" s="2" t="s">
        <v>5</v>
      </c>
      <c r="E500" s="2" t="s">
        <v>31</v>
      </c>
      <c r="F500" s="1">
        <v>113.28086592004698</v>
      </c>
      <c r="G500" s="34"/>
      <c r="H500" s="34"/>
      <c r="I500" s="34"/>
      <c r="J500" s="34"/>
      <c r="K500" s="34"/>
      <c r="L500" s="34"/>
      <c r="M500" s="34"/>
      <c r="N500" s="34"/>
      <c r="O500" s="34"/>
      <c r="P500" s="34"/>
      <c r="Q500" s="34"/>
      <c r="R500" s="34"/>
      <c r="Y500" s="34"/>
    </row>
    <row r="501">
      <c r="A501" s="2" t="s">
        <v>7</v>
      </c>
      <c r="B501" s="1" t="s">
        <v>404</v>
      </c>
      <c r="C501" s="2" t="s">
        <v>447</v>
      </c>
      <c r="D501" s="2" t="s">
        <v>5</v>
      </c>
      <c r="E501" s="2" t="s">
        <v>31</v>
      </c>
      <c r="F501" s="1">
        <v>121.3460651786076</v>
      </c>
      <c r="G501" s="34"/>
      <c r="H501" s="34"/>
      <c r="I501" s="34"/>
      <c r="J501" s="34"/>
      <c r="K501" s="34"/>
      <c r="L501" s="34"/>
      <c r="M501" s="34"/>
      <c r="N501" s="34"/>
      <c r="O501" s="34"/>
      <c r="P501" s="34"/>
      <c r="Q501" s="34"/>
      <c r="R501" s="34"/>
      <c r="Y501" s="34"/>
    </row>
    <row r="502">
      <c r="A502" s="2" t="s">
        <v>8</v>
      </c>
      <c r="B502" s="1" t="s">
        <v>408</v>
      </c>
      <c r="C502" s="2" t="s">
        <v>447</v>
      </c>
      <c r="D502" s="2" t="s">
        <v>5</v>
      </c>
      <c r="E502" s="2" t="s">
        <v>31</v>
      </c>
      <c r="F502" s="1">
        <v>144.71017443595883</v>
      </c>
      <c r="G502" s="34"/>
      <c r="H502" s="34"/>
      <c r="I502" s="34"/>
      <c r="J502" s="34"/>
      <c r="K502" s="34"/>
      <c r="L502" s="34"/>
      <c r="M502" s="34"/>
      <c r="N502" s="34"/>
      <c r="O502" s="34"/>
      <c r="P502" s="34"/>
      <c r="Q502" s="34"/>
      <c r="R502" s="34"/>
      <c r="Y502" s="34"/>
    </row>
    <row r="503">
      <c r="A503" s="2" t="s">
        <v>9</v>
      </c>
      <c r="B503" s="1" t="s">
        <v>409</v>
      </c>
      <c r="C503" s="2" t="s">
        <v>447</v>
      </c>
      <c r="D503" s="2" t="s">
        <v>5</v>
      </c>
      <c r="E503" s="2" t="s">
        <v>31</v>
      </c>
      <c r="F503" s="1">
        <v>143.34850461446322</v>
      </c>
      <c r="G503" s="34"/>
      <c r="H503" s="34"/>
      <c r="I503" s="34"/>
      <c r="J503" s="34"/>
      <c r="K503" s="34"/>
      <c r="L503" s="34"/>
      <c r="M503" s="34"/>
      <c r="N503" s="34"/>
      <c r="O503" s="34"/>
      <c r="P503" s="34"/>
      <c r="Q503" s="34"/>
      <c r="R503" s="34"/>
      <c r="Y503" s="34"/>
    </row>
    <row r="504">
      <c r="A504" s="2" t="s">
        <v>10</v>
      </c>
      <c r="B504" s="1" t="s">
        <v>407</v>
      </c>
      <c r="C504" s="2" t="s">
        <v>447</v>
      </c>
      <c r="D504" s="2" t="s">
        <v>5</v>
      </c>
      <c r="E504" s="2" t="s">
        <v>31</v>
      </c>
      <c r="F504" s="1">
        <v>98.88069150326871</v>
      </c>
      <c r="G504" s="34"/>
      <c r="H504" s="34"/>
      <c r="I504" s="34"/>
      <c r="J504" s="34"/>
      <c r="K504" s="34"/>
      <c r="L504" s="34"/>
      <c r="M504" s="34"/>
      <c r="N504" s="34"/>
      <c r="O504" s="34"/>
      <c r="P504" s="34"/>
      <c r="Q504" s="34"/>
      <c r="R504" s="34"/>
      <c r="Y504" s="34"/>
    </row>
    <row r="505">
      <c r="A505" s="2" t="s">
        <v>11</v>
      </c>
      <c r="B505" s="1" t="s">
        <v>406</v>
      </c>
      <c r="C505" s="2" t="s">
        <v>447</v>
      </c>
      <c r="D505" s="2" t="s">
        <v>5</v>
      </c>
      <c r="E505" s="2" t="s">
        <v>31</v>
      </c>
      <c r="F505" s="1">
        <v>159.80979332395214</v>
      </c>
      <c r="G505" s="34"/>
      <c r="H505" s="34"/>
      <c r="I505" s="34"/>
      <c r="J505" s="34"/>
      <c r="K505" s="34"/>
      <c r="L505" s="34"/>
      <c r="M505" s="34"/>
      <c r="N505" s="34"/>
      <c r="O505" s="34"/>
      <c r="P505" s="34"/>
      <c r="Q505" s="34"/>
      <c r="R505" s="34"/>
      <c r="Y505" s="34"/>
    </row>
    <row r="506">
      <c r="A506" s="2" t="s">
        <v>12</v>
      </c>
      <c r="B506" s="1" t="s">
        <v>405</v>
      </c>
      <c r="C506" s="2" t="s">
        <v>447</v>
      </c>
      <c r="D506" s="2" t="s">
        <v>5</v>
      </c>
      <c r="E506" s="2" t="s">
        <v>31</v>
      </c>
      <c r="F506" s="1">
        <v>187.9222351029581</v>
      </c>
      <c r="G506" s="34"/>
      <c r="H506" s="34"/>
      <c r="I506" s="34"/>
      <c r="J506" s="34"/>
      <c r="K506" s="34"/>
      <c r="L506" s="34"/>
      <c r="M506" s="34"/>
      <c r="N506" s="34"/>
      <c r="O506" s="34"/>
      <c r="P506" s="34"/>
      <c r="Q506" s="34"/>
      <c r="R506" s="34"/>
      <c r="Y506" s="34"/>
    </row>
    <row r="507">
      <c r="A507" s="2" t="s">
        <v>13</v>
      </c>
      <c r="B507" s="1" t="s">
        <v>410</v>
      </c>
      <c r="C507" s="2" t="s">
        <v>447</v>
      </c>
      <c r="D507" s="2" t="s">
        <v>5</v>
      </c>
      <c r="E507" s="2" t="s">
        <v>31</v>
      </c>
      <c r="F507" s="1">
        <v>140.4236037272821</v>
      </c>
      <c r="G507" s="34"/>
      <c r="H507" s="34"/>
      <c r="I507" s="34"/>
      <c r="J507" s="34"/>
      <c r="K507" s="34"/>
      <c r="L507" s="34"/>
      <c r="M507" s="34"/>
      <c r="N507" s="34"/>
      <c r="O507" s="34"/>
      <c r="P507" s="34"/>
      <c r="Q507" s="34"/>
      <c r="R507" s="34"/>
      <c r="Y507" s="34"/>
    </row>
    <row r="508">
      <c r="A508" s="2" t="s">
        <v>14</v>
      </c>
      <c r="B508" s="1" t="s">
        <v>412</v>
      </c>
      <c r="C508" s="2" t="s">
        <v>447</v>
      </c>
      <c r="D508" s="2" t="s">
        <v>5</v>
      </c>
      <c r="E508" s="2" t="s">
        <v>31</v>
      </c>
      <c r="F508" s="1">
        <v>131.73838922153274</v>
      </c>
      <c r="G508" s="34"/>
      <c r="H508" s="34"/>
      <c r="I508" s="34"/>
      <c r="J508" s="34"/>
      <c r="K508" s="34"/>
      <c r="L508" s="34"/>
      <c r="M508" s="34"/>
      <c r="N508" s="34"/>
      <c r="O508" s="34"/>
      <c r="P508" s="34"/>
      <c r="Q508" s="34"/>
      <c r="R508" s="34"/>
      <c r="Y508" s="34"/>
    </row>
    <row r="509">
      <c r="A509" s="2" t="s">
        <v>15</v>
      </c>
      <c r="B509" s="1" t="s">
        <v>411</v>
      </c>
      <c r="C509" s="2" t="s">
        <v>447</v>
      </c>
      <c r="D509" s="2" t="s">
        <v>5</v>
      </c>
      <c r="E509" s="2" t="s">
        <v>31</v>
      </c>
      <c r="F509" s="1">
        <v>128.98233298556653</v>
      </c>
      <c r="G509" s="34"/>
      <c r="H509" s="34"/>
      <c r="I509" s="34"/>
      <c r="J509" s="34"/>
      <c r="K509" s="34"/>
      <c r="L509" s="34"/>
      <c r="M509" s="34"/>
      <c r="N509" s="34"/>
      <c r="O509" s="34"/>
      <c r="P509" s="34"/>
      <c r="Q509" s="34"/>
      <c r="R509" s="34"/>
      <c r="Y509" s="34"/>
    </row>
    <row r="510">
      <c r="A510" s="2" t="s">
        <v>16</v>
      </c>
      <c r="B510" s="1" t="s">
        <v>413</v>
      </c>
      <c r="C510" s="2" t="s">
        <v>447</v>
      </c>
      <c r="D510" s="2" t="s">
        <v>5</v>
      </c>
      <c r="E510" s="2" t="s">
        <v>31</v>
      </c>
      <c r="F510" s="1">
        <v>144.39661762174683</v>
      </c>
      <c r="G510" s="34"/>
      <c r="H510" s="34"/>
      <c r="I510" s="34"/>
      <c r="J510" s="34"/>
      <c r="K510" s="34"/>
      <c r="L510" s="34"/>
      <c r="M510" s="34"/>
      <c r="N510" s="34"/>
      <c r="O510" s="34"/>
      <c r="P510" s="34"/>
      <c r="Q510" s="34"/>
      <c r="R510" s="34"/>
      <c r="Y510" s="34"/>
    </row>
    <row r="511">
      <c r="A511" s="2" t="s">
        <v>17</v>
      </c>
      <c r="B511" s="1" t="s">
        <v>414</v>
      </c>
      <c r="C511" s="2" t="s">
        <v>447</v>
      </c>
      <c r="D511" s="2" t="s">
        <v>5</v>
      </c>
      <c r="E511" s="2" t="s">
        <v>31</v>
      </c>
      <c r="F511" s="1">
        <v>132.04092630594832</v>
      </c>
      <c r="G511" s="34"/>
      <c r="H511" s="34"/>
      <c r="I511" s="34"/>
      <c r="J511" s="34"/>
      <c r="K511" s="34"/>
      <c r="L511" s="34"/>
      <c r="M511" s="34"/>
      <c r="N511" s="34"/>
      <c r="O511" s="34"/>
      <c r="P511" s="34"/>
      <c r="Q511" s="34"/>
      <c r="R511" s="34"/>
      <c r="Y511" s="34"/>
    </row>
    <row r="512">
      <c r="A512" s="2" t="s">
        <v>18</v>
      </c>
      <c r="B512" s="1" t="s">
        <v>415</v>
      </c>
      <c r="C512" s="2" t="s">
        <v>447</v>
      </c>
      <c r="D512" s="2" t="s">
        <v>5</v>
      </c>
      <c r="E512" s="2" t="s">
        <v>31</v>
      </c>
      <c r="F512" s="1">
        <v>109.91845777066165</v>
      </c>
      <c r="G512" s="34"/>
      <c r="H512" s="34"/>
      <c r="I512" s="34"/>
      <c r="J512" s="34"/>
      <c r="K512" s="34"/>
      <c r="L512" s="34"/>
      <c r="M512" s="34"/>
      <c r="N512" s="34"/>
      <c r="O512" s="34"/>
      <c r="P512" s="34"/>
      <c r="Q512" s="34"/>
      <c r="R512" s="34"/>
      <c r="Y512" s="34"/>
    </row>
    <row r="513">
      <c r="A513" s="2" t="s">
        <v>19</v>
      </c>
      <c r="B513" s="1" t="s">
        <v>416</v>
      </c>
      <c r="C513" s="2" t="s">
        <v>447</v>
      </c>
      <c r="D513" s="2" t="s">
        <v>5</v>
      </c>
      <c r="E513" s="2" t="s">
        <v>31</v>
      </c>
      <c r="F513" s="1">
        <v>140.84691086843313</v>
      </c>
      <c r="G513" s="34"/>
      <c r="H513" s="34"/>
      <c r="I513" s="34"/>
      <c r="J513" s="34"/>
      <c r="K513" s="34"/>
      <c r="L513" s="34"/>
      <c r="M513" s="34"/>
      <c r="N513" s="34"/>
      <c r="O513" s="34"/>
      <c r="P513" s="34"/>
      <c r="Q513" s="34"/>
      <c r="R513" s="34"/>
      <c r="Y513" s="34"/>
    </row>
    <row r="514">
      <c r="A514" s="2" t="s">
        <v>20</v>
      </c>
      <c r="B514" s="1" t="s">
        <v>417</v>
      </c>
      <c r="C514" s="2" t="s">
        <v>447</v>
      </c>
      <c r="D514" s="2" t="s">
        <v>5</v>
      </c>
      <c r="E514" s="2" t="s">
        <v>31</v>
      </c>
      <c r="F514" s="1">
        <v>138.38625900984528</v>
      </c>
      <c r="G514" s="34"/>
      <c r="H514" s="34"/>
      <c r="I514" s="34"/>
      <c r="J514" s="34"/>
      <c r="K514" s="34"/>
      <c r="L514" s="34"/>
      <c r="M514" s="34"/>
      <c r="N514" s="34"/>
      <c r="O514" s="34"/>
      <c r="P514" s="34"/>
      <c r="Q514" s="34"/>
      <c r="R514" s="34"/>
      <c r="Y514" s="34"/>
    </row>
    <row r="515">
      <c r="A515" s="2" t="s">
        <v>21</v>
      </c>
      <c r="B515" s="1" t="s">
        <v>419</v>
      </c>
      <c r="C515" s="2" t="s">
        <v>447</v>
      </c>
      <c r="D515" s="2" t="s">
        <v>5</v>
      </c>
      <c r="E515" s="2" t="s">
        <v>31</v>
      </c>
      <c r="F515" s="1">
        <v>127.61829217880982</v>
      </c>
      <c r="G515" s="34"/>
      <c r="H515" s="34"/>
      <c r="I515" s="34"/>
      <c r="J515" s="34"/>
      <c r="K515" s="34"/>
      <c r="L515" s="34"/>
      <c r="M515" s="34"/>
      <c r="N515" s="34"/>
      <c r="O515" s="34"/>
      <c r="P515" s="34"/>
      <c r="Q515" s="34"/>
      <c r="R515" s="34"/>
      <c r="Y515" s="34"/>
    </row>
    <row r="516">
      <c r="A516" s="2" t="s">
        <v>22</v>
      </c>
      <c r="B516" s="1" t="s">
        <v>420</v>
      </c>
      <c r="C516" s="2" t="s">
        <v>447</v>
      </c>
      <c r="D516" s="2" t="s">
        <v>5</v>
      </c>
      <c r="E516" s="2" t="s">
        <v>31</v>
      </c>
      <c r="F516" s="1">
        <v>141.23107767766916</v>
      </c>
      <c r="G516" s="34"/>
      <c r="H516" s="34"/>
      <c r="I516" s="34"/>
      <c r="J516" s="34"/>
      <c r="K516" s="34"/>
      <c r="L516" s="34"/>
      <c r="M516" s="34"/>
      <c r="N516" s="34"/>
      <c r="O516" s="34"/>
      <c r="P516" s="34"/>
      <c r="Q516" s="34"/>
      <c r="R516" s="34"/>
      <c r="Y516" s="34"/>
    </row>
    <row r="517">
      <c r="A517" s="2" t="s">
        <v>23</v>
      </c>
      <c r="B517" s="1" t="s">
        <v>421</v>
      </c>
      <c r="C517" s="2" t="s">
        <v>447</v>
      </c>
      <c r="D517" s="2" t="s">
        <v>5</v>
      </c>
      <c r="E517" s="2" t="s">
        <v>31</v>
      </c>
      <c r="F517" s="1">
        <v>152.71007321347352</v>
      </c>
      <c r="G517" s="34"/>
      <c r="H517" s="34"/>
      <c r="I517" s="34"/>
      <c r="J517" s="34"/>
      <c r="K517" s="34"/>
      <c r="L517" s="34"/>
      <c r="M517" s="34"/>
      <c r="N517" s="34"/>
      <c r="O517" s="34"/>
      <c r="P517" s="34"/>
      <c r="Q517" s="34"/>
      <c r="R517" s="34"/>
      <c r="Y517" s="34"/>
    </row>
    <row r="518">
      <c r="A518" s="2" t="s">
        <v>24</v>
      </c>
      <c r="B518" s="1" t="s">
        <v>422</v>
      </c>
      <c r="C518" s="2" t="s">
        <v>447</v>
      </c>
      <c r="D518" s="2" t="s">
        <v>5</v>
      </c>
      <c r="E518" s="2" t="s">
        <v>31</v>
      </c>
      <c r="F518" s="1">
        <v>130.3009612316522</v>
      </c>
      <c r="G518" s="34"/>
      <c r="H518" s="34"/>
      <c r="I518" s="34"/>
      <c r="J518" s="34"/>
      <c r="K518" s="34"/>
      <c r="L518" s="34"/>
      <c r="M518" s="34"/>
      <c r="N518" s="34"/>
      <c r="O518" s="34"/>
      <c r="P518" s="34"/>
      <c r="Q518" s="34"/>
      <c r="R518" s="34"/>
      <c r="Y518" s="34"/>
    </row>
    <row r="519">
      <c r="A519" s="2" t="s">
        <v>25</v>
      </c>
      <c r="B519" s="1" t="s">
        <v>423</v>
      </c>
      <c r="C519" s="2" t="s">
        <v>447</v>
      </c>
      <c r="D519" s="2" t="s">
        <v>5</v>
      </c>
      <c r="E519" s="2" t="s">
        <v>31</v>
      </c>
      <c r="F519" s="1">
        <v>110.38021940235757</v>
      </c>
      <c r="G519" s="34"/>
      <c r="H519" s="34"/>
      <c r="I519" s="34"/>
      <c r="J519" s="34"/>
      <c r="K519" s="34"/>
      <c r="L519" s="34"/>
      <c r="M519" s="34"/>
      <c r="N519" s="34"/>
      <c r="O519" s="34"/>
      <c r="P519" s="34"/>
      <c r="Q519" s="34"/>
      <c r="R519" s="34"/>
      <c r="Y519" s="34"/>
    </row>
    <row r="520">
      <c r="A520" s="2" t="s">
        <v>26</v>
      </c>
      <c r="B520" s="1" t="s">
        <v>424</v>
      </c>
      <c r="C520" s="2" t="s">
        <v>447</v>
      </c>
      <c r="D520" s="2" t="s">
        <v>5</v>
      </c>
      <c r="E520" s="2" t="s">
        <v>31</v>
      </c>
      <c r="F520" s="1">
        <v>67.42716454657365</v>
      </c>
      <c r="G520" s="34"/>
      <c r="H520" s="34"/>
      <c r="I520" s="34"/>
      <c r="J520" s="34"/>
      <c r="K520" s="34"/>
      <c r="L520" s="34"/>
      <c r="M520" s="34"/>
      <c r="N520" s="34"/>
      <c r="O520" s="34"/>
      <c r="P520" s="34"/>
      <c r="Q520" s="34"/>
      <c r="R520" s="34"/>
      <c r="Y520" s="34"/>
    </row>
    <row r="521">
      <c r="A521" s="2" t="s">
        <v>27</v>
      </c>
      <c r="B521" s="1" t="s">
        <v>426</v>
      </c>
      <c r="C521" s="2" t="s">
        <v>447</v>
      </c>
      <c r="D521" s="2" t="s">
        <v>5</v>
      </c>
      <c r="E521" s="2" t="s">
        <v>31</v>
      </c>
      <c r="F521" s="1">
        <v>134.7295558543131</v>
      </c>
      <c r="G521" s="34"/>
      <c r="H521" s="34"/>
      <c r="I521" s="34"/>
      <c r="J521" s="34"/>
      <c r="K521" s="34"/>
      <c r="L521" s="34"/>
      <c r="M521" s="34"/>
      <c r="N521" s="34"/>
      <c r="O521" s="34"/>
      <c r="P521" s="34"/>
      <c r="Q521" s="34"/>
      <c r="R521" s="34"/>
      <c r="Y521" s="34"/>
    </row>
    <row r="522">
      <c r="A522" s="2" t="s">
        <v>28</v>
      </c>
      <c r="B522" s="1" t="s">
        <v>425</v>
      </c>
      <c r="C522" s="2" t="s">
        <v>447</v>
      </c>
      <c r="D522" s="2" t="s">
        <v>5</v>
      </c>
      <c r="E522" s="2" t="s">
        <v>31</v>
      </c>
      <c r="F522" s="1">
        <v>135.62347946619343</v>
      </c>
      <c r="G522" s="34"/>
      <c r="H522" s="34"/>
      <c r="I522" s="34"/>
      <c r="J522" s="34"/>
      <c r="K522" s="34"/>
      <c r="L522" s="34"/>
      <c r="M522" s="34"/>
      <c r="N522" s="34"/>
      <c r="O522" s="34"/>
      <c r="P522" s="34"/>
      <c r="Q522" s="34"/>
      <c r="R522" s="34"/>
      <c r="Y522" s="34"/>
    </row>
    <row r="523">
      <c r="A523" s="2" t="s">
        <v>29</v>
      </c>
      <c r="B523" s="1" t="s">
        <v>427</v>
      </c>
      <c r="C523" s="2" t="s">
        <v>447</v>
      </c>
      <c r="D523" s="2" t="s">
        <v>5</v>
      </c>
      <c r="E523" s="2" t="s">
        <v>31</v>
      </c>
      <c r="F523" s="1">
        <v>164.2422292332465</v>
      </c>
      <c r="G523" s="34"/>
      <c r="H523" s="34"/>
      <c r="I523" s="34"/>
      <c r="J523" s="34"/>
      <c r="K523" s="34"/>
      <c r="L523" s="34"/>
      <c r="M523" s="34"/>
      <c r="N523" s="34"/>
      <c r="O523" s="34"/>
      <c r="P523" s="34"/>
      <c r="Q523" s="34"/>
      <c r="R523" s="34"/>
      <c r="Y523" s="34"/>
    </row>
    <row r="524">
      <c r="A524" s="2" t="s">
        <v>30</v>
      </c>
      <c r="B524" s="1" t="s">
        <v>428</v>
      </c>
      <c r="C524" s="2" t="s">
        <v>447</v>
      </c>
      <c r="D524" s="2" t="s">
        <v>5</v>
      </c>
      <c r="E524" s="2" t="s">
        <v>31</v>
      </c>
      <c r="F524" s="1">
        <v>128.7302948440972</v>
      </c>
      <c r="G524" s="34"/>
      <c r="H524" s="34"/>
      <c r="I524" s="34"/>
      <c r="J524" s="34"/>
      <c r="K524" s="34"/>
      <c r="L524" s="34"/>
      <c r="M524" s="34"/>
      <c r="N524" s="34"/>
      <c r="O524" s="34"/>
      <c r="P524" s="34"/>
      <c r="Q524" s="34"/>
      <c r="R524" s="34"/>
      <c r="Y524" s="34"/>
    </row>
    <row r="525">
      <c r="A525" s="2" t="s">
        <v>31</v>
      </c>
      <c r="B525" s="1" t="s">
        <v>429</v>
      </c>
      <c r="C525" s="2" t="s">
        <v>447</v>
      </c>
      <c r="D525" s="2" t="s">
        <v>5</v>
      </c>
      <c r="E525" s="2" t="s">
        <v>31</v>
      </c>
      <c r="F525" s="1">
        <v>140.73524493692705</v>
      </c>
      <c r="G525" s="34"/>
      <c r="H525" s="34"/>
      <c r="I525" s="34"/>
      <c r="J525" s="34"/>
      <c r="K525" s="34"/>
      <c r="L525" s="34"/>
      <c r="M525" s="34"/>
      <c r="N525" s="34"/>
      <c r="O525" s="34"/>
      <c r="P525" s="34"/>
      <c r="Q525" s="34"/>
      <c r="R525" s="34"/>
      <c r="Y525" s="34"/>
    </row>
    <row r="526">
      <c r="A526" s="2" t="s">
        <v>32</v>
      </c>
      <c r="B526" s="1" t="s">
        <v>430</v>
      </c>
      <c r="C526" s="2" t="s">
        <v>447</v>
      </c>
      <c r="D526" s="2" t="s">
        <v>5</v>
      </c>
      <c r="E526" s="2" t="s">
        <v>31</v>
      </c>
      <c r="F526" s="1">
        <v>102.07729215522528</v>
      </c>
      <c r="G526" s="34"/>
      <c r="H526" s="34"/>
      <c r="I526" s="34"/>
      <c r="J526" s="34"/>
      <c r="K526" s="34"/>
      <c r="L526" s="34"/>
      <c r="M526" s="34"/>
      <c r="N526" s="34"/>
      <c r="O526" s="34"/>
      <c r="P526" s="34"/>
      <c r="Q526" s="34"/>
      <c r="R526" s="34"/>
      <c r="Y526" s="34"/>
    </row>
    <row r="527">
      <c r="A527" s="2" t="s">
        <v>33</v>
      </c>
      <c r="B527" s="1" t="s">
        <v>431</v>
      </c>
      <c r="C527" s="2" t="s">
        <v>447</v>
      </c>
      <c r="D527" s="2" t="s">
        <v>5</v>
      </c>
      <c r="E527" s="2" t="s">
        <v>31</v>
      </c>
      <c r="F527" s="1">
        <v>166.34974061294827</v>
      </c>
      <c r="G527" s="34"/>
      <c r="H527" s="34"/>
      <c r="I527" s="34"/>
      <c r="J527" s="34"/>
      <c r="K527" s="34"/>
      <c r="L527" s="34"/>
      <c r="M527" s="34"/>
      <c r="N527" s="34"/>
      <c r="O527" s="34"/>
      <c r="P527" s="34"/>
      <c r="Q527" s="34"/>
      <c r="R527" s="34"/>
      <c r="Y527" s="34"/>
    </row>
    <row r="528">
      <c r="A528" s="2" t="s">
        <v>34</v>
      </c>
      <c r="B528" s="1" t="s">
        <v>432</v>
      </c>
      <c r="C528" s="2" t="s">
        <v>447</v>
      </c>
      <c r="D528" s="2" t="s">
        <v>5</v>
      </c>
      <c r="E528" s="2" t="s">
        <v>31</v>
      </c>
      <c r="F528" s="1">
        <v>179.67666635580198</v>
      </c>
      <c r="G528" s="34"/>
      <c r="H528" s="34"/>
      <c r="I528" s="34"/>
      <c r="J528" s="34"/>
      <c r="K528" s="34"/>
      <c r="L528" s="34"/>
      <c r="M528" s="34"/>
      <c r="N528" s="34"/>
      <c r="O528" s="34"/>
      <c r="P528" s="34"/>
      <c r="Q528" s="34"/>
      <c r="R528" s="34"/>
      <c r="Y528" s="34"/>
    </row>
    <row r="529">
      <c r="A529" s="2" t="s">
        <v>35</v>
      </c>
      <c r="B529" s="1" t="s">
        <v>433</v>
      </c>
      <c r="C529" s="2" t="s">
        <v>447</v>
      </c>
      <c r="D529" s="2" t="s">
        <v>5</v>
      </c>
      <c r="E529" s="2" t="s">
        <v>31</v>
      </c>
      <c r="F529" s="1">
        <v>133.90817281241354</v>
      </c>
      <c r="G529" s="34"/>
      <c r="H529" s="34"/>
      <c r="I529" s="34"/>
      <c r="J529" s="34"/>
      <c r="K529" s="34"/>
      <c r="L529" s="34"/>
      <c r="M529" s="34"/>
      <c r="N529" s="34"/>
      <c r="O529" s="34"/>
      <c r="P529" s="34"/>
      <c r="Q529" s="34"/>
      <c r="R529" s="34"/>
      <c r="Y529" s="34"/>
    </row>
    <row r="530">
      <c r="A530" s="2" t="s">
        <v>3</v>
      </c>
      <c r="B530" s="1" t="s">
        <v>418</v>
      </c>
      <c r="C530" s="2" t="s">
        <v>448</v>
      </c>
      <c r="D530" s="2" t="s">
        <v>5</v>
      </c>
      <c r="E530" s="2" t="s">
        <v>31</v>
      </c>
      <c r="F530" s="1">
        <v>142.35433735561668</v>
      </c>
      <c r="G530" s="34"/>
      <c r="H530" s="34"/>
      <c r="I530" s="34"/>
      <c r="J530" s="34"/>
      <c r="K530" s="34"/>
      <c r="L530" s="34"/>
      <c r="M530" s="34"/>
      <c r="N530" s="34"/>
      <c r="O530" s="34"/>
      <c r="P530" s="34"/>
      <c r="Q530" s="34"/>
      <c r="R530" s="34"/>
      <c r="Y530" s="34"/>
    </row>
    <row r="531">
      <c r="A531" s="2" t="s">
        <v>4</v>
      </c>
      <c r="B531" s="1" t="s">
        <v>401</v>
      </c>
      <c r="C531" s="2" t="s">
        <v>448</v>
      </c>
      <c r="D531" s="2" t="s">
        <v>5</v>
      </c>
      <c r="E531" s="2" t="s">
        <v>31</v>
      </c>
      <c r="F531" s="1">
        <v>97.92102168198527</v>
      </c>
      <c r="G531" s="34"/>
      <c r="H531" s="34"/>
      <c r="I531" s="34"/>
      <c r="J531" s="34"/>
      <c r="K531" s="34"/>
      <c r="L531" s="34"/>
      <c r="M531" s="34"/>
      <c r="N531" s="34"/>
      <c r="O531" s="34"/>
      <c r="P531" s="34"/>
      <c r="Q531" s="34"/>
      <c r="R531" s="34"/>
      <c r="Y531" s="34"/>
    </row>
    <row r="532">
      <c r="A532" s="2" t="s">
        <v>5</v>
      </c>
      <c r="B532" s="1" t="s">
        <v>402</v>
      </c>
      <c r="C532" s="2" t="s">
        <v>448</v>
      </c>
      <c r="D532" s="2" t="s">
        <v>5</v>
      </c>
      <c r="E532" s="2" t="s">
        <v>31</v>
      </c>
      <c r="F532" s="1">
        <v>128.0245101197701</v>
      </c>
      <c r="G532" s="34"/>
      <c r="H532" s="34"/>
      <c r="I532" s="34"/>
      <c r="J532" s="34"/>
      <c r="K532" s="34"/>
      <c r="L532" s="34"/>
      <c r="M532" s="34"/>
      <c r="N532" s="34"/>
      <c r="O532" s="34"/>
      <c r="P532" s="34"/>
      <c r="Q532" s="34"/>
      <c r="R532" s="34"/>
      <c r="Y532" s="34"/>
    </row>
    <row r="533">
      <c r="A533" s="2" t="s">
        <v>6</v>
      </c>
      <c r="B533" s="1" t="s">
        <v>403</v>
      </c>
      <c r="C533" s="2" t="s">
        <v>448</v>
      </c>
      <c r="D533" s="2" t="s">
        <v>5</v>
      </c>
      <c r="E533" s="2" t="s">
        <v>31</v>
      </c>
      <c r="F533" s="1">
        <v>107.0931981603257</v>
      </c>
      <c r="G533" s="34"/>
      <c r="H533" s="34"/>
      <c r="I533" s="34"/>
      <c r="J533" s="34"/>
      <c r="K533" s="34"/>
      <c r="L533" s="34"/>
      <c r="M533" s="34"/>
      <c r="N533" s="34"/>
      <c r="O533" s="34"/>
      <c r="P533" s="34"/>
      <c r="Q533" s="34"/>
      <c r="R533" s="34"/>
      <c r="Y533" s="34"/>
    </row>
    <row r="534">
      <c r="A534" s="2" t="s">
        <v>7</v>
      </c>
      <c r="B534" s="1" t="s">
        <v>404</v>
      </c>
      <c r="C534" s="2" t="s">
        <v>448</v>
      </c>
      <c r="D534" s="2" t="s">
        <v>5</v>
      </c>
      <c r="E534" s="2" t="s">
        <v>31</v>
      </c>
      <c r="F534" s="1">
        <v>122.69738806577882</v>
      </c>
      <c r="G534" s="34"/>
      <c r="H534" s="34"/>
      <c r="I534" s="34"/>
      <c r="J534" s="34"/>
      <c r="K534" s="34"/>
      <c r="L534" s="34"/>
      <c r="M534" s="34"/>
      <c r="N534" s="34"/>
      <c r="O534" s="34"/>
      <c r="P534" s="34"/>
      <c r="Q534" s="34"/>
      <c r="R534" s="34"/>
      <c r="Y534" s="34"/>
    </row>
    <row r="535">
      <c r="A535" s="2" t="s">
        <v>8</v>
      </c>
      <c r="B535" s="1" t="s">
        <v>408</v>
      </c>
      <c r="C535" s="2" t="s">
        <v>448</v>
      </c>
      <c r="D535" s="2" t="s">
        <v>5</v>
      </c>
      <c r="E535" s="2" t="s">
        <v>31</v>
      </c>
      <c r="F535" s="1">
        <v>157.30639801614763</v>
      </c>
      <c r="G535" s="34"/>
      <c r="H535" s="34"/>
      <c r="I535" s="34"/>
      <c r="J535" s="34"/>
      <c r="K535" s="34"/>
      <c r="L535" s="34"/>
      <c r="M535" s="34"/>
      <c r="N535" s="34"/>
      <c r="O535" s="34"/>
      <c r="P535" s="34"/>
      <c r="Q535" s="34"/>
      <c r="R535" s="34"/>
      <c r="Y535" s="34"/>
    </row>
    <row r="536">
      <c r="A536" s="2" t="s">
        <v>9</v>
      </c>
      <c r="B536" s="1" t="s">
        <v>409</v>
      </c>
      <c r="C536" s="2" t="s">
        <v>448</v>
      </c>
      <c r="D536" s="2" t="s">
        <v>5</v>
      </c>
      <c r="E536" s="2" t="s">
        <v>31</v>
      </c>
      <c r="F536" s="1">
        <v>125.10304830298885</v>
      </c>
      <c r="G536" s="34"/>
      <c r="H536" s="34"/>
      <c r="I536" s="34"/>
      <c r="J536" s="34"/>
      <c r="K536" s="34"/>
      <c r="L536" s="34"/>
      <c r="M536" s="34"/>
      <c r="N536" s="34"/>
      <c r="O536" s="34"/>
      <c r="P536" s="34"/>
      <c r="Q536" s="34"/>
      <c r="R536" s="34"/>
      <c r="Y536" s="34"/>
    </row>
    <row r="537">
      <c r="A537" s="2" t="s">
        <v>10</v>
      </c>
      <c r="B537" s="1" t="s">
        <v>407</v>
      </c>
      <c r="C537" s="2" t="s">
        <v>448</v>
      </c>
      <c r="D537" s="2" t="s">
        <v>5</v>
      </c>
      <c r="E537" s="2" t="s">
        <v>31</v>
      </c>
      <c r="F537" s="1">
        <v>97.2039388437822</v>
      </c>
      <c r="G537" s="34"/>
      <c r="H537" s="34"/>
      <c r="I537" s="34"/>
      <c r="J537" s="34"/>
      <c r="K537" s="34"/>
      <c r="L537" s="34"/>
      <c r="M537" s="34"/>
      <c r="N537" s="34"/>
      <c r="O537" s="34"/>
      <c r="P537" s="34"/>
      <c r="Q537" s="34"/>
      <c r="R537" s="34"/>
      <c r="Y537" s="34"/>
    </row>
    <row r="538">
      <c r="A538" s="2" t="s">
        <v>11</v>
      </c>
      <c r="B538" s="1" t="s">
        <v>406</v>
      </c>
      <c r="C538" s="2" t="s">
        <v>448</v>
      </c>
      <c r="D538" s="2" t="s">
        <v>5</v>
      </c>
      <c r="E538" s="2" t="s">
        <v>31</v>
      </c>
      <c r="F538" s="1">
        <v>161.8982876480839</v>
      </c>
      <c r="G538" s="34"/>
      <c r="H538" s="34"/>
      <c r="I538" s="34"/>
      <c r="J538" s="34"/>
      <c r="K538" s="34"/>
      <c r="L538" s="34"/>
      <c r="M538" s="34"/>
      <c r="N538" s="34"/>
      <c r="O538" s="34"/>
      <c r="P538" s="34"/>
      <c r="Q538" s="34"/>
      <c r="R538" s="34"/>
      <c r="Y538" s="34"/>
    </row>
    <row r="539">
      <c r="A539" s="2" t="s">
        <v>12</v>
      </c>
      <c r="B539" s="1" t="s">
        <v>405</v>
      </c>
      <c r="C539" s="2" t="s">
        <v>448</v>
      </c>
      <c r="D539" s="2" t="s">
        <v>5</v>
      </c>
      <c r="E539" s="2" t="s">
        <v>31</v>
      </c>
      <c r="F539" s="1">
        <v>197.99702459317118</v>
      </c>
      <c r="G539" s="34"/>
      <c r="H539" s="34"/>
      <c r="I539" s="34"/>
      <c r="J539" s="34"/>
      <c r="K539" s="34"/>
      <c r="L539" s="34"/>
      <c r="M539" s="34"/>
      <c r="N539" s="34"/>
      <c r="O539" s="34"/>
      <c r="P539" s="34"/>
      <c r="Q539" s="34"/>
      <c r="R539" s="34"/>
      <c r="Y539" s="34"/>
    </row>
    <row r="540">
      <c r="A540" s="2" t="s">
        <v>13</v>
      </c>
      <c r="B540" s="1" t="s">
        <v>410</v>
      </c>
      <c r="C540" s="2" t="s">
        <v>448</v>
      </c>
      <c r="D540" s="2" t="s">
        <v>5</v>
      </c>
      <c r="E540" s="2" t="s">
        <v>31</v>
      </c>
      <c r="F540" s="1">
        <v>150.56492403971802</v>
      </c>
      <c r="G540" s="34"/>
      <c r="H540" s="34"/>
      <c r="I540" s="34"/>
      <c r="J540" s="34"/>
      <c r="K540" s="34"/>
      <c r="L540" s="34"/>
      <c r="M540" s="34"/>
      <c r="N540" s="34"/>
      <c r="O540" s="34"/>
      <c r="P540" s="34"/>
      <c r="Q540" s="34"/>
      <c r="R540" s="34"/>
      <c r="Y540" s="34"/>
    </row>
    <row r="541">
      <c r="A541" s="2" t="s">
        <v>14</v>
      </c>
      <c r="B541" s="1" t="s">
        <v>412</v>
      </c>
      <c r="C541" s="2" t="s">
        <v>448</v>
      </c>
      <c r="D541" s="2" t="s">
        <v>5</v>
      </c>
      <c r="E541" s="2" t="s">
        <v>31</v>
      </c>
      <c r="F541" s="1">
        <v>142.17597402262746</v>
      </c>
      <c r="G541" s="34"/>
      <c r="H541" s="34"/>
      <c r="I541" s="34"/>
      <c r="J541" s="34"/>
      <c r="K541" s="34"/>
      <c r="L541" s="34"/>
      <c r="M541" s="34"/>
      <c r="N541" s="34"/>
      <c r="O541" s="34"/>
      <c r="P541" s="34"/>
      <c r="Q541" s="34"/>
      <c r="R541" s="34"/>
      <c r="Y541" s="34"/>
    </row>
    <row r="542">
      <c r="A542" s="2" t="s">
        <v>15</v>
      </c>
      <c r="B542" s="1" t="s">
        <v>411</v>
      </c>
      <c r="C542" s="2" t="s">
        <v>448</v>
      </c>
      <c r="D542" s="2" t="s">
        <v>5</v>
      </c>
      <c r="E542" s="2" t="s">
        <v>31</v>
      </c>
      <c r="F542" s="1">
        <v>126.02617071715957</v>
      </c>
      <c r="G542" s="34"/>
      <c r="H542" s="34"/>
      <c r="I542" s="34"/>
      <c r="J542" s="34"/>
      <c r="K542" s="34"/>
      <c r="L542" s="34"/>
      <c r="M542" s="34"/>
      <c r="N542" s="34"/>
      <c r="O542" s="34"/>
      <c r="P542" s="34"/>
      <c r="Q542" s="34"/>
      <c r="R542" s="34"/>
      <c r="Y542" s="34"/>
    </row>
    <row r="543">
      <c r="A543" s="2" t="s">
        <v>16</v>
      </c>
      <c r="B543" s="1" t="s">
        <v>413</v>
      </c>
      <c r="C543" s="2" t="s">
        <v>448</v>
      </c>
      <c r="D543" s="2" t="s">
        <v>5</v>
      </c>
      <c r="E543" s="2" t="s">
        <v>31</v>
      </c>
      <c r="F543" s="1">
        <v>150.09805502737004</v>
      </c>
      <c r="G543" s="34"/>
      <c r="H543" s="34"/>
      <c r="I543" s="34"/>
      <c r="J543" s="34"/>
      <c r="K543" s="34"/>
      <c r="L543" s="34"/>
      <c r="M543" s="34"/>
      <c r="N543" s="34"/>
      <c r="O543" s="34"/>
      <c r="P543" s="34"/>
      <c r="Q543" s="34"/>
      <c r="R543" s="34"/>
      <c r="Y543" s="34"/>
    </row>
    <row r="544">
      <c r="A544" s="2" t="s">
        <v>17</v>
      </c>
      <c r="B544" s="1" t="s">
        <v>414</v>
      </c>
      <c r="C544" s="2" t="s">
        <v>448</v>
      </c>
      <c r="D544" s="2" t="s">
        <v>5</v>
      </c>
      <c r="E544" s="2" t="s">
        <v>31</v>
      </c>
      <c r="F544" s="1">
        <v>137.59715968008814</v>
      </c>
      <c r="G544" s="34"/>
      <c r="H544" s="34"/>
      <c r="I544" s="34"/>
      <c r="J544" s="34"/>
      <c r="K544" s="34"/>
      <c r="L544" s="34"/>
      <c r="M544" s="34"/>
      <c r="N544" s="34"/>
      <c r="O544" s="34"/>
      <c r="P544" s="34"/>
      <c r="Q544" s="34"/>
      <c r="R544" s="34"/>
      <c r="Y544" s="34"/>
    </row>
    <row r="545">
      <c r="A545" s="2" t="s">
        <v>18</v>
      </c>
      <c r="B545" s="1" t="s">
        <v>415</v>
      </c>
      <c r="C545" s="2" t="s">
        <v>448</v>
      </c>
      <c r="D545" s="2" t="s">
        <v>5</v>
      </c>
      <c r="E545" s="2" t="s">
        <v>31</v>
      </c>
      <c r="F545" s="1">
        <v>117.49155177080966</v>
      </c>
      <c r="G545" s="34"/>
      <c r="H545" s="34"/>
      <c r="I545" s="34"/>
      <c r="J545" s="34"/>
      <c r="K545" s="34"/>
      <c r="L545" s="34"/>
      <c r="M545" s="34"/>
      <c r="N545" s="34"/>
      <c r="O545" s="34"/>
      <c r="P545" s="34"/>
      <c r="Q545" s="34"/>
      <c r="R545" s="34"/>
      <c r="Y545" s="34"/>
    </row>
    <row r="546">
      <c r="A546" s="2" t="s">
        <v>19</v>
      </c>
      <c r="B546" s="1" t="s">
        <v>416</v>
      </c>
      <c r="C546" s="2" t="s">
        <v>448</v>
      </c>
      <c r="D546" s="2" t="s">
        <v>5</v>
      </c>
      <c r="E546" s="2" t="s">
        <v>31</v>
      </c>
      <c r="F546" s="1">
        <v>141.7967374409136</v>
      </c>
      <c r="G546" s="34"/>
      <c r="H546" s="34"/>
      <c r="I546" s="34"/>
      <c r="J546" s="34"/>
      <c r="K546" s="34"/>
      <c r="L546" s="34"/>
      <c r="M546" s="34"/>
      <c r="N546" s="34"/>
      <c r="O546" s="34"/>
      <c r="P546" s="34"/>
      <c r="Q546" s="34"/>
      <c r="R546" s="34"/>
      <c r="Y546" s="34"/>
    </row>
    <row r="547">
      <c r="A547" s="2" t="s">
        <v>20</v>
      </c>
      <c r="B547" s="1" t="s">
        <v>417</v>
      </c>
      <c r="C547" s="2" t="s">
        <v>448</v>
      </c>
      <c r="D547" s="2" t="s">
        <v>5</v>
      </c>
      <c r="E547" s="2" t="s">
        <v>31</v>
      </c>
      <c r="F547" s="1">
        <v>150.46133610487252</v>
      </c>
      <c r="G547" s="34"/>
      <c r="H547" s="34"/>
      <c r="I547" s="34"/>
      <c r="J547" s="34"/>
      <c r="K547" s="34"/>
      <c r="L547" s="34"/>
      <c r="M547" s="34"/>
      <c r="N547" s="34"/>
      <c r="O547" s="34"/>
      <c r="P547" s="34"/>
      <c r="Q547" s="34"/>
      <c r="R547" s="34"/>
      <c r="Y547" s="34"/>
    </row>
    <row r="548">
      <c r="A548" s="2" t="s">
        <v>21</v>
      </c>
      <c r="B548" s="1" t="s">
        <v>419</v>
      </c>
      <c r="C548" s="2" t="s">
        <v>448</v>
      </c>
      <c r="D548" s="2" t="s">
        <v>5</v>
      </c>
      <c r="E548" s="2" t="s">
        <v>31</v>
      </c>
      <c r="F548" s="1">
        <v>136.77631180351352</v>
      </c>
      <c r="G548" s="34"/>
      <c r="H548" s="34"/>
      <c r="I548" s="34"/>
      <c r="J548" s="34"/>
      <c r="K548" s="34"/>
      <c r="L548" s="34"/>
      <c r="M548" s="34"/>
      <c r="N548" s="34"/>
      <c r="O548" s="34"/>
      <c r="P548" s="34"/>
      <c r="Q548" s="34"/>
      <c r="R548" s="34"/>
      <c r="Y548" s="34"/>
    </row>
    <row r="549">
      <c r="A549" s="2" t="s">
        <v>22</v>
      </c>
      <c r="B549" s="1" t="s">
        <v>420</v>
      </c>
      <c r="C549" s="2" t="s">
        <v>448</v>
      </c>
      <c r="D549" s="2" t="s">
        <v>5</v>
      </c>
      <c r="E549" s="2" t="s">
        <v>31</v>
      </c>
      <c r="F549" s="1">
        <v>142.67771652591586</v>
      </c>
      <c r="G549" s="34"/>
      <c r="H549" s="34"/>
      <c r="I549" s="34"/>
      <c r="J549" s="34"/>
      <c r="K549" s="34"/>
      <c r="L549" s="34"/>
      <c r="M549" s="34"/>
      <c r="N549" s="34"/>
      <c r="O549" s="34"/>
      <c r="P549" s="34"/>
      <c r="Q549" s="34"/>
      <c r="R549" s="34"/>
      <c r="Y549" s="34"/>
    </row>
    <row r="550">
      <c r="A550" s="2" t="s">
        <v>23</v>
      </c>
      <c r="B550" s="1" t="s">
        <v>421</v>
      </c>
      <c r="C550" s="2" t="s">
        <v>448</v>
      </c>
      <c r="D550" s="2" t="s">
        <v>5</v>
      </c>
      <c r="E550" s="2" t="s">
        <v>31</v>
      </c>
      <c r="F550" s="1">
        <v>154.34253753831</v>
      </c>
      <c r="G550" s="34"/>
      <c r="H550" s="34"/>
      <c r="I550" s="34"/>
      <c r="J550" s="34"/>
      <c r="K550" s="34"/>
      <c r="L550" s="34"/>
      <c r="M550" s="34"/>
      <c r="N550" s="34"/>
      <c r="O550" s="34"/>
      <c r="P550" s="34"/>
      <c r="Q550" s="34"/>
      <c r="R550" s="34"/>
      <c r="Y550" s="34"/>
    </row>
    <row r="551">
      <c r="A551" s="2" t="s">
        <v>24</v>
      </c>
      <c r="B551" s="1" t="s">
        <v>422</v>
      </c>
      <c r="C551" s="2" t="s">
        <v>448</v>
      </c>
      <c r="D551" s="2" t="s">
        <v>5</v>
      </c>
      <c r="E551" s="2" t="s">
        <v>31</v>
      </c>
      <c r="F551" s="1">
        <v>139.73216562883792</v>
      </c>
      <c r="G551" s="34"/>
      <c r="H551" s="34"/>
      <c r="I551" s="34"/>
      <c r="J551" s="34"/>
      <c r="K551" s="34"/>
      <c r="L551" s="34"/>
      <c r="M551" s="34"/>
      <c r="N551" s="34"/>
      <c r="O551" s="34"/>
      <c r="P551" s="34"/>
      <c r="Q551" s="34"/>
      <c r="R551" s="34"/>
      <c r="Y551" s="34"/>
    </row>
    <row r="552">
      <c r="A552" s="2" t="s">
        <v>25</v>
      </c>
      <c r="B552" s="1" t="s">
        <v>423</v>
      </c>
      <c r="C552" s="2" t="s">
        <v>448</v>
      </c>
      <c r="D552" s="2" t="s">
        <v>5</v>
      </c>
      <c r="E552" s="2" t="s">
        <v>31</v>
      </c>
      <c r="F552" s="1">
        <v>115.3154232506594</v>
      </c>
      <c r="G552" s="34"/>
      <c r="H552" s="34"/>
      <c r="I552" s="34"/>
      <c r="J552" s="34"/>
      <c r="K552" s="34"/>
      <c r="L552" s="34"/>
      <c r="M552" s="34"/>
      <c r="N552" s="34"/>
      <c r="O552" s="34"/>
      <c r="P552" s="34"/>
      <c r="Q552" s="34"/>
      <c r="R552" s="34"/>
      <c r="Y552" s="34"/>
    </row>
    <row r="553">
      <c r="A553" s="2" t="s">
        <v>26</v>
      </c>
      <c r="B553" s="1" t="s">
        <v>424</v>
      </c>
      <c r="C553" s="2" t="s">
        <v>448</v>
      </c>
      <c r="D553" s="2" t="s">
        <v>5</v>
      </c>
      <c r="E553" s="2" t="s">
        <v>31</v>
      </c>
      <c r="F553" s="1">
        <v>74.73464789016401</v>
      </c>
      <c r="G553" s="34"/>
      <c r="H553" s="34"/>
      <c r="I553" s="34"/>
      <c r="J553" s="34"/>
      <c r="K553" s="34"/>
      <c r="L553" s="34"/>
      <c r="M553" s="34"/>
      <c r="N553" s="34"/>
      <c r="O553" s="34"/>
      <c r="P553" s="34"/>
      <c r="Q553" s="34"/>
      <c r="R553" s="34"/>
      <c r="Y553" s="34"/>
    </row>
    <row r="554">
      <c r="A554" s="2" t="s">
        <v>27</v>
      </c>
      <c r="B554" s="1" t="s">
        <v>426</v>
      </c>
      <c r="C554" s="2" t="s">
        <v>448</v>
      </c>
      <c r="D554" s="2" t="s">
        <v>5</v>
      </c>
      <c r="E554" s="2" t="s">
        <v>31</v>
      </c>
      <c r="F554" s="1">
        <v>141.44945393848434</v>
      </c>
      <c r="G554" s="34"/>
      <c r="H554" s="34"/>
      <c r="I554" s="34"/>
      <c r="J554" s="34"/>
      <c r="K554" s="34"/>
      <c r="L554" s="34"/>
      <c r="M554" s="34"/>
      <c r="N554" s="34"/>
      <c r="O554" s="34"/>
      <c r="P554" s="34"/>
      <c r="Q554" s="34"/>
      <c r="R554" s="34"/>
      <c r="Y554" s="34"/>
    </row>
    <row r="555">
      <c r="A555" s="2" t="s">
        <v>28</v>
      </c>
      <c r="B555" s="1" t="s">
        <v>425</v>
      </c>
      <c r="C555" s="2" t="s">
        <v>448</v>
      </c>
      <c r="D555" s="2" t="s">
        <v>5</v>
      </c>
      <c r="E555" s="2" t="s">
        <v>31</v>
      </c>
      <c r="F555" s="1">
        <v>138.02287434369777</v>
      </c>
      <c r="G555" s="34"/>
      <c r="H555" s="34"/>
      <c r="I555" s="34"/>
      <c r="J555" s="34"/>
      <c r="K555" s="34"/>
      <c r="L555" s="34"/>
      <c r="M555" s="34"/>
      <c r="N555" s="34"/>
      <c r="O555" s="34"/>
      <c r="P555" s="34"/>
      <c r="Q555" s="34"/>
      <c r="R555" s="34"/>
      <c r="Y555" s="34"/>
    </row>
    <row r="556">
      <c r="A556" s="2" t="s">
        <v>29</v>
      </c>
      <c r="B556" s="1" t="s">
        <v>427</v>
      </c>
      <c r="C556" s="2" t="s">
        <v>448</v>
      </c>
      <c r="D556" s="2" t="s">
        <v>5</v>
      </c>
      <c r="E556" s="2" t="s">
        <v>31</v>
      </c>
      <c r="F556" s="1">
        <v>165.1888748779289</v>
      </c>
      <c r="G556" s="34"/>
      <c r="H556" s="34"/>
      <c r="I556" s="34"/>
      <c r="J556" s="34"/>
      <c r="K556" s="34"/>
      <c r="L556" s="34"/>
      <c r="M556" s="34"/>
      <c r="N556" s="34"/>
      <c r="O556" s="34"/>
      <c r="P556" s="34"/>
      <c r="Q556" s="34"/>
      <c r="R556" s="34"/>
      <c r="Y556" s="34"/>
    </row>
    <row r="557">
      <c r="A557" s="2" t="s">
        <v>30</v>
      </c>
      <c r="B557" s="1" t="s">
        <v>428</v>
      </c>
      <c r="C557" s="2" t="s">
        <v>448</v>
      </c>
      <c r="D557" s="2" t="s">
        <v>5</v>
      </c>
      <c r="E557" s="2" t="s">
        <v>31</v>
      </c>
      <c r="F557" s="1">
        <v>129.33747878632198</v>
      </c>
      <c r="G557" s="34"/>
      <c r="H557" s="34"/>
      <c r="I557" s="34"/>
      <c r="J557" s="34"/>
      <c r="K557" s="34"/>
      <c r="L557" s="34"/>
      <c r="M557" s="34"/>
      <c r="N557" s="34"/>
      <c r="O557" s="34"/>
      <c r="P557" s="34"/>
      <c r="Q557" s="34"/>
      <c r="R557" s="34"/>
      <c r="Y557" s="34"/>
    </row>
    <row r="558">
      <c r="A558" s="2" t="s">
        <v>31</v>
      </c>
      <c r="B558" s="1" t="s">
        <v>429</v>
      </c>
      <c r="C558" s="2" t="s">
        <v>448</v>
      </c>
      <c r="D558" s="2" t="s">
        <v>5</v>
      </c>
      <c r="E558" s="2" t="s">
        <v>31</v>
      </c>
      <c r="F558" s="1">
        <v>151.96486150831177</v>
      </c>
      <c r="G558" s="34"/>
      <c r="H558" s="34"/>
      <c r="I558" s="34"/>
      <c r="J558" s="34"/>
      <c r="K558" s="34"/>
      <c r="L558" s="34"/>
      <c r="M558" s="34"/>
      <c r="N558" s="34"/>
      <c r="O558" s="34"/>
      <c r="P558" s="34"/>
      <c r="Q558" s="34"/>
      <c r="R558" s="34"/>
      <c r="Y558" s="34"/>
    </row>
    <row r="559">
      <c r="A559" s="2" t="s">
        <v>32</v>
      </c>
      <c r="B559" s="1" t="s">
        <v>430</v>
      </c>
      <c r="C559" s="2" t="s">
        <v>448</v>
      </c>
      <c r="D559" s="2" t="s">
        <v>5</v>
      </c>
      <c r="E559" s="2" t="s">
        <v>31</v>
      </c>
      <c r="F559" s="1">
        <v>108.8385427059897</v>
      </c>
      <c r="G559" s="34"/>
      <c r="H559" s="34"/>
      <c r="I559" s="34"/>
      <c r="J559" s="34"/>
      <c r="K559" s="34"/>
      <c r="L559" s="34"/>
      <c r="M559" s="34"/>
      <c r="N559" s="34"/>
      <c r="O559" s="34"/>
      <c r="P559" s="34"/>
      <c r="Q559" s="34"/>
      <c r="R559" s="34"/>
      <c r="Y559" s="34"/>
    </row>
    <row r="560">
      <c r="A560" s="2" t="s">
        <v>33</v>
      </c>
      <c r="B560" s="1" t="s">
        <v>431</v>
      </c>
      <c r="C560" s="2" t="s">
        <v>448</v>
      </c>
      <c r="D560" s="2" t="s">
        <v>5</v>
      </c>
      <c r="E560" s="2" t="s">
        <v>31</v>
      </c>
      <c r="F560" s="1">
        <v>174.4148168153063</v>
      </c>
      <c r="G560" s="34"/>
      <c r="H560" s="34"/>
      <c r="I560" s="34"/>
      <c r="J560" s="34"/>
      <c r="K560" s="34"/>
      <c r="L560" s="34"/>
      <c r="M560" s="34"/>
      <c r="N560" s="34"/>
      <c r="O560" s="34"/>
      <c r="P560" s="34"/>
      <c r="Q560" s="34"/>
      <c r="R560" s="34"/>
      <c r="Y560" s="34"/>
    </row>
    <row r="561">
      <c r="A561" s="2" t="s">
        <v>34</v>
      </c>
      <c r="B561" s="1" t="s">
        <v>432</v>
      </c>
      <c r="C561" s="2" t="s">
        <v>448</v>
      </c>
      <c r="D561" s="2" t="s">
        <v>5</v>
      </c>
      <c r="E561" s="2" t="s">
        <v>31</v>
      </c>
      <c r="F561" s="1">
        <v>170.5692801461313</v>
      </c>
      <c r="G561" s="34"/>
      <c r="H561" s="34"/>
      <c r="I561" s="34"/>
      <c r="J561" s="34"/>
      <c r="K561" s="34"/>
      <c r="L561" s="34"/>
      <c r="M561" s="34"/>
      <c r="N561" s="34"/>
      <c r="O561" s="34"/>
      <c r="P561" s="34"/>
      <c r="Q561" s="34"/>
      <c r="R561" s="34"/>
      <c r="Y561" s="34"/>
    </row>
    <row r="562">
      <c r="A562" s="2" t="s">
        <v>35</v>
      </c>
      <c r="B562" s="1" t="s">
        <v>433</v>
      </c>
      <c r="C562" s="2" t="s">
        <v>448</v>
      </c>
      <c r="D562" s="2" t="s">
        <v>5</v>
      </c>
      <c r="E562" s="2" t="s">
        <v>31</v>
      </c>
      <c r="F562" s="1">
        <v>138.66495875289323</v>
      </c>
      <c r="G562" s="34"/>
      <c r="H562" s="34"/>
      <c r="I562" s="34"/>
      <c r="J562" s="34"/>
      <c r="K562" s="34"/>
      <c r="L562" s="34"/>
      <c r="M562" s="34"/>
      <c r="N562" s="34"/>
      <c r="O562" s="34"/>
      <c r="P562" s="34"/>
      <c r="Q562" s="34"/>
      <c r="R562" s="34"/>
      <c r="Y562" s="34"/>
    </row>
    <row r="563">
      <c r="A563" s="2" t="s">
        <v>3</v>
      </c>
      <c r="B563" s="1" t="s">
        <v>418</v>
      </c>
      <c r="C563" s="2" t="s">
        <v>449</v>
      </c>
      <c r="D563" s="2" t="s">
        <v>5</v>
      </c>
      <c r="E563" s="2" t="s">
        <v>31</v>
      </c>
      <c r="F563" s="1">
        <v>145.92106789153365</v>
      </c>
      <c r="G563" s="34"/>
      <c r="H563" s="34"/>
      <c r="I563" s="34"/>
      <c r="J563" s="34"/>
      <c r="K563" s="34"/>
      <c r="L563" s="34"/>
      <c r="M563" s="34"/>
      <c r="N563" s="34"/>
      <c r="O563" s="34"/>
      <c r="P563" s="34"/>
      <c r="Q563" s="34"/>
      <c r="R563" s="34"/>
      <c r="Y563" s="34"/>
    </row>
    <row r="564">
      <c r="A564" s="2" t="s">
        <v>4</v>
      </c>
      <c r="B564" s="1" t="s">
        <v>401</v>
      </c>
      <c r="C564" s="2" t="s">
        <v>449</v>
      </c>
      <c r="D564" s="2" t="s">
        <v>5</v>
      </c>
      <c r="E564" s="2" t="s">
        <v>31</v>
      </c>
      <c r="F564" s="1">
        <v>102.57295628462472</v>
      </c>
      <c r="G564" s="34"/>
      <c r="H564" s="34"/>
      <c r="I564" s="34"/>
      <c r="J564" s="34"/>
      <c r="K564" s="34"/>
      <c r="L564" s="34"/>
      <c r="M564" s="34"/>
      <c r="N564" s="34"/>
      <c r="O564" s="34"/>
      <c r="P564" s="34"/>
      <c r="Q564" s="34"/>
      <c r="R564" s="34"/>
      <c r="Y564" s="34"/>
    </row>
    <row r="565">
      <c r="A565" s="2" t="s">
        <v>5</v>
      </c>
      <c r="B565" s="1" t="s">
        <v>402</v>
      </c>
      <c r="C565" s="2" t="s">
        <v>449</v>
      </c>
      <c r="D565" s="2" t="s">
        <v>5</v>
      </c>
      <c r="E565" s="2" t="s">
        <v>31</v>
      </c>
      <c r="F565" s="1">
        <v>131.96959099325926</v>
      </c>
      <c r="G565" s="34"/>
      <c r="H565" s="34"/>
      <c r="I565" s="34"/>
      <c r="J565" s="34"/>
      <c r="K565" s="34"/>
      <c r="L565" s="34"/>
      <c r="M565" s="34"/>
      <c r="N565" s="34"/>
      <c r="O565" s="34"/>
      <c r="P565" s="34"/>
      <c r="Q565" s="34"/>
      <c r="R565" s="34"/>
      <c r="Y565" s="34"/>
    </row>
    <row r="566">
      <c r="A566" s="2" t="s">
        <v>6</v>
      </c>
      <c r="B566" s="1" t="s">
        <v>403</v>
      </c>
      <c r="C566" s="2" t="s">
        <v>449</v>
      </c>
      <c r="D566" s="2" t="s">
        <v>5</v>
      </c>
      <c r="E566" s="2" t="s">
        <v>31</v>
      </c>
      <c r="F566" s="1">
        <v>108.74935591505098</v>
      </c>
      <c r="G566" s="34"/>
      <c r="H566" s="34"/>
      <c r="I566" s="34"/>
      <c r="J566" s="34"/>
      <c r="K566" s="34"/>
      <c r="L566" s="34"/>
      <c r="M566" s="34"/>
      <c r="N566" s="34"/>
      <c r="O566" s="34"/>
      <c r="P566" s="34"/>
      <c r="Q566" s="34"/>
      <c r="R566" s="34"/>
      <c r="Y566" s="34"/>
    </row>
    <row r="567">
      <c r="A567" s="2" t="s">
        <v>7</v>
      </c>
      <c r="B567" s="1" t="s">
        <v>404</v>
      </c>
      <c r="C567" s="2" t="s">
        <v>449</v>
      </c>
      <c r="D567" s="2" t="s">
        <v>5</v>
      </c>
      <c r="E567" s="2" t="s">
        <v>31</v>
      </c>
      <c r="F567" s="1">
        <v>116.23372484798335</v>
      </c>
      <c r="G567" s="34"/>
      <c r="H567" s="34"/>
      <c r="I567" s="34"/>
      <c r="J567" s="34"/>
      <c r="K567" s="34"/>
      <c r="L567" s="34"/>
      <c r="M567" s="34"/>
      <c r="N567" s="34"/>
      <c r="O567" s="34"/>
      <c r="P567" s="34"/>
      <c r="Q567" s="34"/>
      <c r="R567" s="34"/>
      <c r="Y567" s="34"/>
    </row>
    <row r="568">
      <c r="A568" s="2" t="s">
        <v>8</v>
      </c>
      <c r="B568" s="1" t="s">
        <v>408</v>
      </c>
      <c r="C568" s="2" t="s">
        <v>449</v>
      </c>
      <c r="D568" s="2" t="s">
        <v>5</v>
      </c>
      <c r="E568" s="2" t="s">
        <v>31</v>
      </c>
      <c r="F568" s="1">
        <v>158.18936820292777</v>
      </c>
      <c r="G568" s="34"/>
      <c r="H568" s="34"/>
      <c r="I568" s="34"/>
      <c r="J568" s="34"/>
      <c r="K568" s="34"/>
      <c r="L568" s="34"/>
      <c r="M568" s="34"/>
      <c r="N568" s="34"/>
      <c r="O568" s="34"/>
      <c r="P568" s="34"/>
      <c r="Q568" s="34"/>
      <c r="R568" s="34"/>
      <c r="Y568" s="34"/>
    </row>
    <row r="569">
      <c r="A569" s="2" t="s">
        <v>9</v>
      </c>
      <c r="B569" s="1" t="s">
        <v>409</v>
      </c>
      <c r="C569" s="2" t="s">
        <v>449</v>
      </c>
      <c r="D569" s="2" t="s">
        <v>5</v>
      </c>
      <c r="E569" s="2" t="s">
        <v>31</v>
      </c>
      <c r="F569" s="1">
        <v>146.50128907442675</v>
      </c>
      <c r="G569" s="34"/>
      <c r="H569" s="34"/>
      <c r="I569" s="34"/>
      <c r="J569" s="34"/>
      <c r="K569" s="34"/>
      <c r="L569" s="34"/>
      <c r="M569" s="34"/>
      <c r="N569" s="34"/>
      <c r="O569" s="34"/>
      <c r="P569" s="34"/>
      <c r="Q569" s="34"/>
      <c r="R569" s="34"/>
      <c r="Y569" s="34"/>
    </row>
    <row r="570">
      <c r="A570" s="2" t="s">
        <v>10</v>
      </c>
      <c r="B570" s="1" t="s">
        <v>407</v>
      </c>
      <c r="C570" s="2" t="s">
        <v>449</v>
      </c>
      <c r="D570" s="2" t="s">
        <v>5</v>
      </c>
      <c r="E570" s="2" t="s">
        <v>31</v>
      </c>
      <c r="F570" s="1">
        <v>100.05380079558086</v>
      </c>
      <c r="G570" s="34"/>
      <c r="H570" s="34"/>
      <c r="I570" s="34"/>
      <c r="J570" s="34"/>
      <c r="K570" s="34"/>
      <c r="L570" s="34"/>
      <c r="M570" s="34"/>
      <c r="N570" s="34"/>
      <c r="O570" s="34"/>
      <c r="P570" s="34"/>
      <c r="Q570" s="34"/>
      <c r="R570" s="34"/>
      <c r="Y570" s="34"/>
    </row>
    <row r="571">
      <c r="A571" s="2" t="s">
        <v>11</v>
      </c>
      <c r="B571" s="1" t="s">
        <v>406</v>
      </c>
      <c r="C571" s="2" t="s">
        <v>449</v>
      </c>
      <c r="D571" s="2" t="s">
        <v>5</v>
      </c>
      <c r="E571" s="2" t="s">
        <v>31</v>
      </c>
      <c r="F571" s="1">
        <v>160.76654358459885</v>
      </c>
      <c r="G571" s="34"/>
      <c r="H571" s="34"/>
      <c r="I571" s="34"/>
      <c r="J571" s="34"/>
      <c r="K571" s="34"/>
      <c r="L571" s="34"/>
      <c r="M571" s="34"/>
      <c r="N571" s="34"/>
      <c r="O571" s="34"/>
      <c r="P571" s="34"/>
      <c r="Q571" s="34"/>
      <c r="R571" s="34"/>
      <c r="Y571" s="34"/>
    </row>
    <row r="572">
      <c r="A572" s="2" t="s">
        <v>12</v>
      </c>
      <c r="B572" s="1" t="s">
        <v>405</v>
      </c>
      <c r="C572" s="2" t="s">
        <v>449</v>
      </c>
      <c r="D572" s="2" t="s">
        <v>5</v>
      </c>
      <c r="E572" s="2" t="s">
        <v>31</v>
      </c>
      <c r="F572" s="1">
        <v>197.30616092960642</v>
      </c>
      <c r="G572" s="34"/>
      <c r="H572" s="34"/>
      <c r="I572" s="34"/>
      <c r="J572" s="34"/>
      <c r="K572" s="34"/>
      <c r="L572" s="34"/>
      <c r="M572" s="34"/>
      <c r="N572" s="34"/>
      <c r="O572" s="34"/>
      <c r="P572" s="34"/>
      <c r="Q572" s="34"/>
      <c r="R572" s="34"/>
      <c r="Y572" s="34"/>
    </row>
    <row r="573">
      <c r="A573" s="2" t="s">
        <v>13</v>
      </c>
      <c r="B573" s="1" t="s">
        <v>410</v>
      </c>
      <c r="C573" s="2" t="s">
        <v>449</v>
      </c>
      <c r="D573" s="2" t="s">
        <v>5</v>
      </c>
      <c r="E573" s="2" t="s">
        <v>31</v>
      </c>
      <c r="F573" s="1">
        <v>157.98877259542743</v>
      </c>
      <c r="G573" s="34"/>
      <c r="H573" s="34"/>
      <c r="I573" s="34"/>
      <c r="J573" s="34"/>
      <c r="K573" s="34"/>
      <c r="L573" s="34"/>
      <c r="M573" s="34"/>
      <c r="N573" s="34"/>
      <c r="O573" s="34"/>
      <c r="P573" s="34"/>
      <c r="Q573" s="34"/>
      <c r="R573" s="34"/>
      <c r="Y573" s="34"/>
    </row>
    <row r="574">
      <c r="A574" s="2" t="s">
        <v>14</v>
      </c>
      <c r="B574" s="1" t="s">
        <v>412</v>
      </c>
      <c r="C574" s="2" t="s">
        <v>449</v>
      </c>
      <c r="D574" s="2" t="s">
        <v>5</v>
      </c>
      <c r="E574" s="2" t="s">
        <v>31</v>
      </c>
      <c r="F574" s="1">
        <v>150.7264904813643</v>
      </c>
      <c r="G574" s="34"/>
      <c r="H574" s="34"/>
      <c r="I574" s="34"/>
      <c r="J574" s="34"/>
      <c r="K574" s="34"/>
      <c r="L574" s="34"/>
      <c r="M574" s="34"/>
      <c r="N574" s="34"/>
      <c r="O574" s="34"/>
      <c r="P574" s="34"/>
      <c r="Q574" s="34"/>
      <c r="R574" s="34"/>
      <c r="Y574" s="34"/>
    </row>
    <row r="575">
      <c r="A575" s="2" t="s">
        <v>15</v>
      </c>
      <c r="B575" s="1" t="s">
        <v>411</v>
      </c>
      <c r="C575" s="2" t="s">
        <v>449</v>
      </c>
      <c r="D575" s="2" t="s">
        <v>5</v>
      </c>
      <c r="E575" s="2" t="s">
        <v>31</v>
      </c>
      <c r="F575" s="1">
        <v>127.38585978270902</v>
      </c>
      <c r="G575" s="34"/>
      <c r="H575" s="34"/>
      <c r="I575" s="34"/>
      <c r="J575" s="34"/>
      <c r="K575" s="34"/>
      <c r="L575" s="34"/>
      <c r="M575" s="34"/>
      <c r="N575" s="34"/>
      <c r="O575" s="34"/>
      <c r="P575" s="34"/>
      <c r="Q575" s="34"/>
      <c r="R575" s="34"/>
      <c r="Y575" s="34"/>
    </row>
    <row r="576">
      <c r="A576" s="2" t="s">
        <v>16</v>
      </c>
      <c r="B576" s="1" t="s">
        <v>413</v>
      </c>
      <c r="C576" s="2" t="s">
        <v>449</v>
      </c>
      <c r="D576" s="2" t="s">
        <v>5</v>
      </c>
      <c r="E576" s="2" t="s">
        <v>31</v>
      </c>
      <c r="F576" s="1">
        <v>153.42996189655477</v>
      </c>
      <c r="G576" s="34"/>
      <c r="H576" s="34"/>
      <c r="I576" s="34"/>
      <c r="J576" s="34"/>
      <c r="K576" s="34"/>
      <c r="L576" s="34"/>
      <c r="M576" s="34"/>
      <c r="N576" s="34"/>
      <c r="O576" s="34"/>
      <c r="P576" s="34"/>
      <c r="Q576" s="34"/>
      <c r="R576" s="34"/>
      <c r="Y576" s="34"/>
    </row>
    <row r="577">
      <c r="A577" s="2" t="s">
        <v>17</v>
      </c>
      <c r="B577" s="1" t="s">
        <v>414</v>
      </c>
      <c r="C577" s="2" t="s">
        <v>449</v>
      </c>
      <c r="D577" s="2" t="s">
        <v>5</v>
      </c>
      <c r="E577" s="2" t="s">
        <v>31</v>
      </c>
      <c r="F577" s="1">
        <v>137.65625977845923</v>
      </c>
      <c r="G577" s="34"/>
      <c r="H577" s="34"/>
      <c r="I577" s="34"/>
      <c r="J577" s="34"/>
      <c r="K577" s="34"/>
      <c r="L577" s="34"/>
      <c r="M577" s="34"/>
      <c r="N577" s="34"/>
      <c r="O577" s="34"/>
      <c r="P577" s="34"/>
      <c r="Q577" s="34"/>
      <c r="R577" s="34"/>
      <c r="Y577" s="34"/>
    </row>
    <row r="578">
      <c r="A578" s="2" t="s">
        <v>18</v>
      </c>
      <c r="B578" s="1" t="s">
        <v>415</v>
      </c>
      <c r="C578" s="2" t="s">
        <v>449</v>
      </c>
      <c r="D578" s="2" t="s">
        <v>5</v>
      </c>
      <c r="E578" s="2" t="s">
        <v>31</v>
      </c>
      <c r="F578" s="1">
        <v>120.84247289465542</v>
      </c>
      <c r="G578" s="34"/>
      <c r="H578" s="34"/>
      <c r="I578" s="34"/>
      <c r="J578" s="34"/>
      <c r="K578" s="34"/>
      <c r="L578" s="34"/>
      <c r="M578" s="34"/>
      <c r="N578" s="34"/>
      <c r="O578" s="34"/>
      <c r="P578" s="34"/>
      <c r="Q578" s="34"/>
      <c r="R578" s="34"/>
      <c r="Y578" s="34"/>
    </row>
    <row r="579">
      <c r="A579" s="2" t="s">
        <v>19</v>
      </c>
      <c r="B579" s="1" t="s">
        <v>416</v>
      </c>
      <c r="C579" s="2" t="s">
        <v>449</v>
      </c>
      <c r="D579" s="2" t="s">
        <v>5</v>
      </c>
      <c r="E579" s="2" t="s">
        <v>31</v>
      </c>
      <c r="F579" s="1">
        <v>143.45936386563318</v>
      </c>
      <c r="G579" s="34"/>
      <c r="H579" s="34"/>
      <c r="I579" s="34"/>
      <c r="J579" s="34"/>
      <c r="K579" s="34"/>
      <c r="L579" s="34"/>
      <c r="M579" s="34"/>
      <c r="N579" s="34"/>
      <c r="O579" s="34"/>
      <c r="P579" s="34"/>
      <c r="Q579" s="34"/>
      <c r="R579" s="34"/>
      <c r="Y579" s="34"/>
    </row>
    <row r="580">
      <c r="A580" s="2" t="s">
        <v>20</v>
      </c>
      <c r="B580" s="1" t="s">
        <v>417</v>
      </c>
      <c r="C580" s="2" t="s">
        <v>449</v>
      </c>
      <c r="D580" s="2" t="s">
        <v>5</v>
      </c>
      <c r="E580" s="2" t="s">
        <v>31</v>
      </c>
      <c r="F580" s="1">
        <v>149.37425950132447</v>
      </c>
      <c r="G580" s="34"/>
      <c r="H580" s="34"/>
      <c r="I580" s="34"/>
      <c r="J580" s="34"/>
      <c r="K580" s="34"/>
      <c r="L580" s="34"/>
      <c r="M580" s="34"/>
      <c r="N580" s="34"/>
      <c r="O580" s="34"/>
      <c r="P580" s="34"/>
      <c r="Q580" s="34"/>
      <c r="R580" s="34"/>
      <c r="Y580" s="34"/>
    </row>
    <row r="581">
      <c r="A581" s="2" t="s">
        <v>21</v>
      </c>
      <c r="B581" s="1" t="s">
        <v>419</v>
      </c>
      <c r="C581" s="2" t="s">
        <v>449</v>
      </c>
      <c r="D581" s="2" t="s">
        <v>5</v>
      </c>
      <c r="E581" s="2" t="s">
        <v>31</v>
      </c>
      <c r="F581" s="1">
        <v>148.9404970775882</v>
      </c>
      <c r="G581" s="34"/>
      <c r="H581" s="34"/>
      <c r="I581" s="34"/>
      <c r="J581" s="34"/>
      <c r="K581" s="34"/>
      <c r="L581" s="34"/>
      <c r="M581" s="34"/>
      <c r="N581" s="34"/>
      <c r="O581" s="34"/>
      <c r="P581" s="34"/>
      <c r="Q581" s="34"/>
      <c r="R581" s="34"/>
      <c r="Y581" s="34"/>
    </row>
    <row r="582">
      <c r="A582" s="2" t="s">
        <v>22</v>
      </c>
      <c r="B582" s="1" t="s">
        <v>420</v>
      </c>
      <c r="C582" s="2" t="s">
        <v>449</v>
      </c>
      <c r="D582" s="2" t="s">
        <v>5</v>
      </c>
      <c r="E582" s="2" t="s">
        <v>31</v>
      </c>
      <c r="F582" s="1">
        <v>146.71797550815782</v>
      </c>
      <c r="G582" s="34"/>
      <c r="H582" s="34"/>
      <c r="I582" s="34"/>
      <c r="J582" s="34"/>
      <c r="K582" s="34"/>
      <c r="L582" s="34"/>
      <c r="M582" s="34"/>
      <c r="N582" s="34"/>
      <c r="O582" s="34"/>
      <c r="P582" s="34"/>
      <c r="Q582" s="34"/>
      <c r="R582" s="34"/>
      <c r="Y582" s="34"/>
    </row>
    <row r="583">
      <c r="A583" s="2" t="s">
        <v>23</v>
      </c>
      <c r="B583" s="1" t="s">
        <v>421</v>
      </c>
      <c r="C583" s="2" t="s">
        <v>449</v>
      </c>
      <c r="D583" s="2" t="s">
        <v>5</v>
      </c>
      <c r="E583" s="2" t="s">
        <v>31</v>
      </c>
      <c r="F583" s="1">
        <v>158.02594370791218</v>
      </c>
      <c r="G583" s="34"/>
      <c r="H583" s="34"/>
      <c r="I583" s="34"/>
      <c r="J583" s="34"/>
      <c r="K583" s="34"/>
      <c r="L583" s="34"/>
      <c r="M583" s="34"/>
      <c r="N583" s="34"/>
      <c r="O583" s="34"/>
      <c r="P583" s="34"/>
      <c r="Q583" s="34"/>
      <c r="R583" s="34"/>
      <c r="Y583" s="34"/>
    </row>
    <row r="584">
      <c r="A584" s="2" t="s">
        <v>24</v>
      </c>
      <c r="B584" s="1" t="s">
        <v>422</v>
      </c>
      <c r="C584" s="2" t="s">
        <v>449</v>
      </c>
      <c r="D584" s="2" t="s">
        <v>5</v>
      </c>
      <c r="E584" s="2" t="s">
        <v>31</v>
      </c>
      <c r="F584" s="1">
        <v>147.91308632013437</v>
      </c>
      <c r="G584" s="34"/>
      <c r="H584" s="34"/>
      <c r="I584" s="34"/>
      <c r="J584" s="34"/>
      <c r="K584" s="34"/>
      <c r="L584" s="34"/>
      <c r="M584" s="34"/>
      <c r="N584" s="34"/>
      <c r="O584" s="34"/>
      <c r="P584" s="34"/>
      <c r="Q584" s="34"/>
      <c r="R584" s="34"/>
      <c r="Y584" s="34"/>
    </row>
    <row r="585">
      <c r="A585" s="2" t="s">
        <v>25</v>
      </c>
      <c r="B585" s="1" t="s">
        <v>423</v>
      </c>
      <c r="C585" s="2" t="s">
        <v>449</v>
      </c>
      <c r="D585" s="2" t="s">
        <v>5</v>
      </c>
      <c r="E585" s="2" t="s">
        <v>31</v>
      </c>
      <c r="F585" s="1">
        <v>119.62950746082849</v>
      </c>
      <c r="G585" s="34"/>
      <c r="H585" s="34"/>
      <c r="I585" s="34"/>
      <c r="J585" s="34"/>
      <c r="K585" s="34"/>
      <c r="L585" s="34"/>
      <c r="M585" s="34"/>
      <c r="N585" s="34"/>
      <c r="O585" s="34"/>
      <c r="P585" s="34"/>
      <c r="Q585" s="34"/>
      <c r="R585" s="34"/>
      <c r="Y585" s="34"/>
    </row>
    <row r="586">
      <c r="A586" s="2" t="s">
        <v>26</v>
      </c>
      <c r="B586" s="1" t="s">
        <v>424</v>
      </c>
      <c r="C586" s="2" t="s">
        <v>449</v>
      </c>
      <c r="D586" s="2" t="s">
        <v>5</v>
      </c>
      <c r="E586" s="2" t="s">
        <v>31</v>
      </c>
      <c r="F586" s="1">
        <v>73.78324016414508</v>
      </c>
      <c r="G586" s="34"/>
      <c r="H586" s="34"/>
      <c r="I586" s="34"/>
      <c r="J586" s="34"/>
      <c r="K586" s="34"/>
      <c r="L586" s="34"/>
      <c r="M586" s="34"/>
      <c r="N586" s="34"/>
      <c r="O586" s="34"/>
      <c r="P586" s="34"/>
      <c r="Q586" s="34"/>
      <c r="R586" s="34"/>
      <c r="Y586" s="34"/>
    </row>
    <row r="587">
      <c r="A587" s="2" t="s">
        <v>27</v>
      </c>
      <c r="B587" s="1" t="s">
        <v>426</v>
      </c>
      <c r="C587" s="2" t="s">
        <v>449</v>
      </c>
      <c r="D587" s="2" t="s">
        <v>5</v>
      </c>
      <c r="E587" s="2" t="s">
        <v>31</v>
      </c>
      <c r="F587" s="1">
        <v>153.97697321704737</v>
      </c>
      <c r="G587" s="34"/>
      <c r="H587" s="34"/>
      <c r="I587" s="34"/>
      <c r="J587" s="34"/>
      <c r="K587" s="34"/>
      <c r="L587" s="34"/>
      <c r="M587" s="34"/>
      <c r="N587" s="34"/>
      <c r="O587" s="34"/>
      <c r="P587" s="34"/>
      <c r="Q587" s="34"/>
      <c r="R587" s="34"/>
      <c r="Y587" s="34"/>
    </row>
    <row r="588">
      <c r="A588" s="2" t="s">
        <v>28</v>
      </c>
      <c r="B588" s="1" t="s">
        <v>425</v>
      </c>
      <c r="C588" s="2" t="s">
        <v>449</v>
      </c>
      <c r="D588" s="2" t="s">
        <v>5</v>
      </c>
      <c r="E588" s="2" t="s">
        <v>31</v>
      </c>
      <c r="F588" s="1">
        <v>144.3578626476911</v>
      </c>
      <c r="G588" s="34"/>
      <c r="H588" s="34"/>
      <c r="I588" s="34"/>
      <c r="J588" s="34"/>
      <c r="K588" s="34"/>
      <c r="L588" s="34"/>
      <c r="M588" s="34"/>
      <c r="N588" s="34"/>
      <c r="O588" s="34"/>
      <c r="P588" s="34"/>
      <c r="Q588" s="34"/>
      <c r="R588" s="34"/>
      <c r="Y588" s="34"/>
    </row>
    <row r="589">
      <c r="A589" s="2" t="s">
        <v>29</v>
      </c>
      <c r="B589" s="1" t="s">
        <v>427</v>
      </c>
      <c r="C589" s="2" t="s">
        <v>449</v>
      </c>
      <c r="D589" s="2" t="s">
        <v>5</v>
      </c>
      <c r="E589" s="2" t="s">
        <v>31</v>
      </c>
      <c r="F589" s="1">
        <v>166.70653745573404</v>
      </c>
      <c r="G589" s="34"/>
      <c r="H589" s="34"/>
      <c r="I589" s="34"/>
      <c r="J589" s="34"/>
      <c r="K589" s="34"/>
      <c r="L589" s="34"/>
      <c r="M589" s="34"/>
      <c r="N589" s="34"/>
      <c r="O589" s="34"/>
      <c r="P589" s="34"/>
      <c r="Q589" s="34"/>
      <c r="R589" s="34"/>
      <c r="Y589" s="34"/>
    </row>
    <row r="590">
      <c r="A590" s="2" t="s">
        <v>30</v>
      </c>
      <c r="B590" s="1" t="s">
        <v>428</v>
      </c>
      <c r="C590" s="2" t="s">
        <v>449</v>
      </c>
      <c r="D590" s="2" t="s">
        <v>5</v>
      </c>
      <c r="E590" s="2" t="s">
        <v>31</v>
      </c>
      <c r="F590" s="1">
        <v>130.50180007418686</v>
      </c>
      <c r="G590" s="34"/>
      <c r="H590" s="34"/>
      <c r="I590" s="34"/>
      <c r="J590" s="34"/>
      <c r="K590" s="34"/>
      <c r="L590" s="34"/>
      <c r="M590" s="34"/>
      <c r="N590" s="34"/>
      <c r="O590" s="34"/>
      <c r="P590" s="34"/>
      <c r="Q590" s="34"/>
      <c r="R590" s="34"/>
      <c r="Y590" s="34"/>
    </row>
    <row r="591">
      <c r="A591" s="2" t="s">
        <v>31</v>
      </c>
      <c r="B591" s="1" t="s">
        <v>429</v>
      </c>
      <c r="C591" s="2" t="s">
        <v>449</v>
      </c>
      <c r="D591" s="2" t="s">
        <v>5</v>
      </c>
      <c r="E591" s="2" t="s">
        <v>31</v>
      </c>
      <c r="F591" s="1">
        <v>151.82458747754657</v>
      </c>
      <c r="G591" s="34"/>
      <c r="H591" s="34"/>
      <c r="I591" s="34"/>
      <c r="J591" s="34"/>
      <c r="K591" s="34"/>
      <c r="L591" s="34"/>
      <c r="M591" s="34"/>
      <c r="N591" s="34"/>
      <c r="O591" s="34"/>
      <c r="P591" s="34"/>
      <c r="Q591" s="34"/>
      <c r="R591" s="34"/>
      <c r="Y591" s="34"/>
    </row>
    <row r="592">
      <c r="A592" s="2" t="s">
        <v>32</v>
      </c>
      <c r="B592" s="1" t="s">
        <v>430</v>
      </c>
      <c r="C592" s="2" t="s">
        <v>449</v>
      </c>
      <c r="D592" s="2" t="s">
        <v>5</v>
      </c>
      <c r="E592" s="2" t="s">
        <v>31</v>
      </c>
      <c r="F592" s="1">
        <v>114.68210046302897</v>
      </c>
      <c r="G592" s="34"/>
      <c r="H592" s="34"/>
      <c r="I592" s="34"/>
      <c r="J592" s="34"/>
      <c r="K592" s="34"/>
      <c r="L592" s="34"/>
      <c r="M592" s="34"/>
      <c r="N592" s="34"/>
      <c r="O592" s="34"/>
      <c r="P592" s="34"/>
      <c r="Q592" s="34"/>
      <c r="R592" s="34"/>
      <c r="Y592" s="34"/>
    </row>
    <row r="593">
      <c r="A593" s="2" t="s">
        <v>33</v>
      </c>
      <c r="B593" s="1" t="s">
        <v>431</v>
      </c>
      <c r="C593" s="2" t="s">
        <v>449</v>
      </c>
      <c r="D593" s="2" t="s">
        <v>5</v>
      </c>
      <c r="E593" s="2" t="s">
        <v>31</v>
      </c>
      <c r="F593" s="1">
        <v>176.05205782647002</v>
      </c>
      <c r="G593" s="34"/>
      <c r="H593" s="34"/>
      <c r="I593" s="34"/>
      <c r="J593" s="34"/>
      <c r="K593" s="34"/>
      <c r="L593" s="34"/>
      <c r="M593" s="34"/>
      <c r="N593" s="34"/>
      <c r="O593" s="34"/>
      <c r="P593" s="34"/>
      <c r="Q593" s="34"/>
      <c r="R593" s="34"/>
      <c r="Y593" s="34"/>
    </row>
    <row r="594">
      <c r="A594" s="2" t="s">
        <v>34</v>
      </c>
      <c r="B594" s="1" t="s">
        <v>432</v>
      </c>
      <c r="C594" s="2" t="s">
        <v>449</v>
      </c>
      <c r="D594" s="2" t="s">
        <v>5</v>
      </c>
      <c r="E594" s="2" t="s">
        <v>31</v>
      </c>
      <c r="F594" s="1">
        <v>157.00357260930375</v>
      </c>
      <c r="G594" s="34"/>
      <c r="H594" s="34"/>
      <c r="I594" s="34"/>
      <c r="J594" s="34"/>
      <c r="K594" s="34"/>
      <c r="L594" s="34"/>
      <c r="M594" s="34"/>
      <c r="N594" s="34"/>
      <c r="O594" s="34"/>
      <c r="P594" s="34"/>
      <c r="Q594" s="34"/>
      <c r="R594" s="34"/>
      <c r="Y594" s="34"/>
    </row>
    <row r="595">
      <c r="A595" s="2" t="s">
        <v>35</v>
      </c>
      <c r="B595" s="1" t="s">
        <v>433</v>
      </c>
      <c r="C595" s="2" t="s">
        <v>449</v>
      </c>
      <c r="D595" s="2" t="s">
        <v>5</v>
      </c>
      <c r="E595" s="2" t="s">
        <v>31</v>
      </c>
      <c r="F595" s="1">
        <v>137.10864597512827</v>
      </c>
      <c r="G595" s="34"/>
      <c r="H595" s="34"/>
      <c r="I595" s="34"/>
      <c r="J595" s="34"/>
      <c r="K595" s="34"/>
      <c r="L595" s="34"/>
      <c r="M595" s="34"/>
      <c r="N595" s="34"/>
      <c r="O595" s="34"/>
      <c r="P595" s="34"/>
      <c r="Q595" s="34"/>
      <c r="R595" s="34"/>
      <c r="Y595" s="34"/>
    </row>
    <row r="596">
      <c r="A596" s="2" t="s">
        <v>3</v>
      </c>
      <c r="B596" s="1" t="s">
        <v>418</v>
      </c>
      <c r="C596" s="2" t="s">
        <v>450</v>
      </c>
      <c r="D596" s="2" t="s">
        <v>5</v>
      </c>
      <c r="E596" s="2" t="s">
        <v>31</v>
      </c>
      <c r="F596" s="1">
        <v>150.68238207165268</v>
      </c>
      <c r="G596" s="34"/>
      <c r="H596" s="34"/>
      <c r="I596" s="34"/>
      <c r="J596" s="34"/>
      <c r="K596" s="34"/>
      <c r="L596" s="34"/>
      <c r="M596" s="34"/>
      <c r="N596" s="34"/>
      <c r="O596" s="34"/>
      <c r="P596" s="34"/>
      <c r="Q596" s="34"/>
      <c r="R596" s="34"/>
      <c r="Y596" s="34"/>
    </row>
    <row r="597">
      <c r="A597" s="2" t="s">
        <v>4</v>
      </c>
      <c r="B597" s="1" t="s">
        <v>401</v>
      </c>
      <c r="C597" s="2" t="s">
        <v>450</v>
      </c>
      <c r="D597" s="2" t="s">
        <v>5</v>
      </c>
      <c r="E597" s="2" t="s">
        <v>31</v>
      </c>
      <c r="F597" s="1">
        <v>104.83062966885224</v>
      </c>
      <c r="G597" s="34"/>
      <c r="H597" s="34"/>
      <c r="I597" s="34"/>
      <c r="J597" s="34"/>
      <c r="K597" s="34"/>
      <c r="L597" s="34"/>
      <c r="M597" s="34"/>
      <c r="N597" s="34"/>
      <c r="O597" s="34"/>
      <c r="P597" s="34"/>
      <c r="Q597" s="34"/>
      <c r="R597" s="34"/>
      <c r="Y597" s="34"/>
    </row>
    <row r="598">
      <c r="A598" s="2" t="s">
        <v>5</v>
      </c>
      <c r="B598" s="1" t="s">
        <v>402</v>
      </c>
      <c r="C598" s="2" t="s">
        <v>450</v>
      </c>
      <c r="D598" s="2" t="s">
        <v>5</v>
      </c>
      <c r="E598" s="2" t="s">
        <v>31</v>
      </c>
      <c r="F598" s="1">
        <v>137.13832695100288</v>
      </c>
      <c r="G598" s="34"/>
      <c r="H598" s="34"/>
      <c r="I598" s="34"/>
      <c r="J598" s="34"/>
      <c r="K598" s="34"/>
      <c r="L598" s="34"/>
      <c r="M598" s="34"/>
      <c r="N598" s="34"/>
      <c r="O598" s="34"/>
      <c r="P598" s="34"/>
      <c r="Q598" s="34"/>
      <c r="R598" s="34"/>
      <c r="Y598" s="34"/>
    </row>
    <row r="599">
      <c r="A599" s="2" t="s">
        <v>6</v>
      </c>
      <c r="B599" s="1" t="s">
        <v>403</v>
      </c>
      <c r="C599" s="2" t="s">
        <v>450</v>
      </c>
      <c r="D599" s="2" t="s">
        <v>5</v>
      </c>
      <c r="E599" s="2" t="s">
        <v>31</v>
      </c>
      <c r="F599" s="1">
        <v>109.49297625233402</v>
      </c>
      <c r="G599" s="34"/>
      <c r="H599" s="34"/>
      <c r="I599" s="34"/>
      <c r="J599" s="34"/>
      <c r="K599" s="34"/>
      <c r="L599" s="34"/>
      <c r="M599" s="34"/>
      <c r="N599" s="34"/>
      <c r="O599" s="34"/>
      <c r="P599" s="34"/>
      <c r="Q599" s="34"/>
      <c r="R599" s="34"/>
      <c r="Y599" s="34"/>
    </row>
    <row r="600">
      <c r="A600" s="2" t="s">
        <v>7</v>
      </c>
      <c r="B600" s="1" t="s">
        <v>404</v>
      </c>
      <c r="C600" s="2" t="s">
        <v>450</v>
      </c>
      <c r="D600" s="2" t="s">
        <v>5</v>
      </c>
      <c r="E600" s="2" t="s">
        <v>31</v>
      </c>
      <c r="F600" s="1">
        <v>122.99104767085703</v>
      </c>
      <c r="G600" s="34"/>
      <c r="H600" s="34"/>
      <c r="I600" s="34"/>
      <c r="J600" s="34"/>
      <c r="K600" s="34"/>
      <c r="L600" s="34"/>
      <c r="M600" s="34"/>
      <c r="N600" s="34"/>
      <c r="O600" s="34"/>
      <c r="P600" s="34"/>
      <c r="Q600" s="34"/>
      <c r="R600" s="34"/>
      <c r="Y600" s="34"/>
    </row>
    <row r="601">
      <c r="A601" s="2" t="s">
        <v>8</v>
      </c>
      <c r="B601" s="1" t="s">
        <v>408</v>
      </c>
      <c r="C601" s="2" t="s">
        <v>450</v>
      </c>
      <c r="D601" s="2" t="s">
        <v>5</v>
      </c>
      <c r="E601" s="2" t="s">
        <v>31</v>
      </c>
      <c r="F601" s="1">
        <v>159.7935490514068</v>
      </c>
      <c r="G601" s="34"/>
      <c r="H601" s="34"/>
      <c r="I601" s="34"/>
      <c r="J601" s="34"/>
      <c r="K601" s="34"/>
      <c r="L601" s="34"/>
      <c r="M601" s="34"/>
      <c r="N601" s="34"/>
      <c r="O601" s="34"/>
      <c r="P601" s="34"/>
      <c r="Q601" s="34"/>
      <c r="R601" s="34"/>
      <c r="Y601" s="34"/>
    </row>
    <row r="602">
      <c r="A602" s="2" t="s">
        <v>9</v>
      </c>
      <c r="B602" s="1" t="s">
        <v>409</v>
      </c>
      <c r="C602" s="2" t="s">
        <v>450</v>
      </c>
      <c r="D602" s="2" t="s">
        <v>5</v>
      </c>
      <c r="E602" s="2" t="s">
        <v>31</v>
      </c>
      <c r="F602" s="1">
        <v>144.32470335146468</v>
      </c>
      <c r="G602" s="34"/>
      <c r="H602" s="34"/>
      <c r="I602" s="34"/>
      <c r="J602" s="34"/>
      <c r="K602" s="34"/>
      <c r="L602" s="34"/>
      <c r="M602" s="34"/>
      <c r="N602" s="34"/>
      <c r="O602" s="34"/>
      <c r="P602" s="34"/>
      <c r="Q602" s="34"/>
      <c r="R602" s="34"/>
      <c r="Y602" s="34"/>
    </row>
    <row r="603">
      <c r="A603" s="2" t="s">
        <v>10</v>
      </c>
      <c r="B603" s="1" t="s">
        <v>407</v>
      </c>
      <c r="C603" s="2" t="s">
        <v>450</v>
      </c>
      <c r="D603" s="2" t="s">
        <v>5</v>
      </c>
      <c r="E603" s="2" t="s">
        <v>31</v>
      </c>
      <c r="F603" s="1">
        <v>107.33861323268694</v>
      </c>
      <c r="G603" s="34"/>
      <c r="H603" s="34"/>
      <c r="I603" s="34"/>
      <c r="J603" s="34"/>
      <c r="K603" s="34"/>
      <c r="L603" s="34"/>
      <c r="M603" s="34"/>
      <c r="N603" s="34"/>
      <c r="O603" s="34"/>
      <c r="P603" s="34"/>
      <c r="Q603" s="34"/>
      <c r="R603" s="34"/>
      <c r="Y603" s="34"/>
    </row>
    <row r="604">
      <c r="A604" s="2" t="s">
        <v>11</v>
      </c>
      <c r="B604" s="1" t="s">
        <v>406</v>
      </c>
      <c r="C604" s="2" t="s">
        <v>450</v>
      </c>
      <c r="D604" s="2" t="s">
        <v>5</v>
      </c>
      <c r="E604" s="2" t="s">
        <v>31</v>
      </c>
      <c r="F604" s="1">
        <v>172.22137580060868</v>
      </c>
      <c r="G604" s="34"/>
      <c r="H604" s="34"/>
      <c r="I604" s="34"/>
      <c r="J604" s="34"/>
      <c r="K604" s="34"/>
      <c r="L604" s="34"/>
      <c r="M604" s="34"/>
      <c r="N604" s="34"/>
      <c r="O604" s="34"/>
      <c r="P604" s="34"/>
      <c r="Q604" s="34"/>
      <c r="R604" s="34"/>
      <c r="Y604" s="34"/>
    </row>
    <row r="605">
      <c r="A605" s="2" t="s">
        <v>12</v>
      </c>
      <c r="B605" s="1" t="s">
        <v>405</v>
      </c>
      <c r="C605" s="2" t="s">
        <v>450</v>
      </c>
      <c r="D605" s="2" t="s">
        <v>5</v>
      </c>
      <c r="E605" s="2" t="s">
        <v>31</v>
      </c>
      <c r="F605" s="1">
        <v>201.07417159501335</v>
      </c>
      <c r="G605" s="34"/>
      <c r="H605" s="34"/>
      <c r="I605" s="34"/>
      <c r="J605" s="34"/>
      <c r="K605" s="34"/>
      <c r="L605" s="34"/>
      <c r="M605" s="34"/>
      <c r="N605" s="34"/>
      <c r="O605" s="34"/>
      <c r="P605" s="34"/>
      <c r="Q605" s="34"/>
      <c r="R605" s="34"/>
      <c r="Y605" s="34"/>
    </row>
    <row r="606">
      <c r="A606" s="2" t="s">
        <v>13</v>
      </c>
      <c r="B606" s="1" t="s">
        <v>410</v>
      </c>
      <c r="C606" s="2" t="s">
        <v>450</v>
      </c>
      <c r="D606" s="2" t="s">
        <v>5</v>
      </c>
      <c r="E606" s="2" t="s">
        <v>31</v>
      </c>
      <c r="F606" s="1">
        <v>161.75516672277465</v>
      </c>
      <c r="G606" s="34"/>
      <c r="H606" s="34"/>
      <c r="I606" s="34"/>
      <c r="J606" s="34"/>
      <c r="K606" s="34"/>
      <c r="L606" s="34"/>
      <c r="M606" s="34"/>
      <c r="N606" s="34"/>
      <c r="O606" s="34"/>
      <c r="P606" s="34"/>
      <c r="Q606" s="34"/>
      <c r="R606" s="34"/>
      <c r="Y606" s="34"/>
    </row>
    <row r="607">
      <c r="A607" s="2" t="s">
        <v>14</v>
      </c>
      <c r="B607" s="1" t="s">
        <v>412</v>
      </c>
      <c r="C607" s="2" t="s">
        <v>450</v>
      </c>
      <c r="D607" s="2" t="s">
        <v>5</v>
      </c>
      <c r="E607" s="2" t="s">
        <v>31</v>
      </c>
      <c r="F607" s="1">
        <v>152.58749219927046</v>
      </c>
      <c r="G607" s="34"/>
      <c r="H607" s="34"/>
      <c r="I607" s="34"/>
      <c r="J607" s="34"/>
      <c r="K607" s="34"/>
      <c r="L607" s="34"/>
      <c r="M607" s="34"/>
      <c r="N607" s="34"/>
      <c r="O607" s="34"/>
      <c r="P607" s="34"/>
      <c r="Q607" s="34"/>
      <c r="R607" s="34"/>
      <c r="Y607" s="34"/>
    </row>
    <row r="608">
      <c r="A608" s="2" t="s">
        <v>15</v>
      </c>
      <c r="B608" s="1" t="s">
        <v>411</v>
      </c>
      <c r="C608" s="2" t="s">
        <v>450</v>
      </c>
      <c r="D608" s="2" t="s">
        <v>5</v>
      </c>
      <c r="E608" s="2" t="s">
        <v>31</v>
      </c>
      <c r="F608" s="1">
        <v>122.52396037949224</v>
      </c>
      <c r="G608" s="34"/>
      <c r="H608" s="34"/>
      <c r="I608" s="34"/>
      <c r="J608" s="34"/>
      <c r="K608" s="34"/>
      <c r="L608" s="34"/>
      <c r="M608" s="34"/>
      <c r="N608" s="34"/>
      <c r="O608" s="34"/>
      <c r="P608" s="34"/>
      <c r="Q608" s="34"/>
      <c r="R608" s="34"/>
      <c r="Y608" s="34"/>
    </row>
    <row r="609">
      <c r="A609" s="2" t="s">
        <v>16</v>
      </c>
      <c r="B609" s="1" t="s">
        <v>413</v>
      </c>
      <c r="C609" s="2" t="s">
        <v>450</v>
      </c>
      <c r="D609" s="2" t="s">
        <v>5</v>
      </c>
      <c r="E609" s="2" t="s">
        <v>31</v>
      </c>
      <c r="F609" s="1">
        <v>153.19949865579477</v>
      </c>
      <c r="G609" s="34"/>
      <c r="H609" s="34"/>
      <c r="I609" s="34"/>
      <c r="J609" s="34"/>
      <c r="K609" s="34"/>
      <c r="L609" s="34"/>
      <c r="M609" s="34"/>
      <c r="N609" s="34"/>
      <c r="O609" s="34"/>
      <c r="P609" s="34"/>
      <c r="Q609" s="34"/>
      <c r="R609" s="34"/>
      <c r="Y609" s="34"/>
    </row>
    <row r="610">
      <c r="A610" s="2" t="s">
        <v>17</v>
      </c>
      <c r="B610" s="1" t="s">
        <v>414</v>
      </c>
      <c r="C610" s="2" t="s">
        <v>450</v>
      </c>
      <c r="D610" s="2" t="s">
        <v>5</v>
      </c>
      <c r="E610" s="2" t="s">
        <v>31</v>
      </c>
      <c r="F610" s="1">
        <v>138.95673348132348</v>
      </c>
      <c r="G610" s="34"/>
      <c r="H610" s="34"/>
      <c r="I610" s="34"/>
      <c r="J610" s="34"/>
      <c r="K610" s="34"/>
      <c r="L610" s="34"/>
      <c r="M610" s="34"/>
      <c r="N610" s="34"/>
      <c r="O610" s="34"/>
      <c r="P610" s="34"/>
      <c r="Q610" s="34"/>
      <c r="R610" s="34"/>
      <c r="Y610" s="34"/>
    </row>
    <row r="611">
      <c r="A611" s="2" t="s">
        <v>18</v>
      </c>
      <c r="B611" s="1" t="s">
        <v>415</v>
      </c>
      <c r="C611" s="2" t="s">
        <v>450</v>
      </c>
      <c r="D611" s="2" t="s">
        <v>5</v>
      </c>
      <c r="E611" s="2" t="s">
        <v>31</v>
      </c>
      <c r="F611" s="1">
        <v>124.17083157437939</v>
      </c>
      <c r="G611" s="34"/>
      <c r="H611" s="34"/>
      <c r="I611" s="34"/>
      <c r="J611" s="34"/>
      <c r="K611" s="34"/>
      <c r="L611" s="34"/>
      <c r="M611" s="34"/>
      <c r="N611" s="34"/>
      <c r="O611" s="34"/>
      <c r="P611" s="34"/>
      <c r="Q611" s="34"/>
      <c r="R611" s="34"/>
      <c r="Y611" s="34"/>
    </row>
    <row r="612">
      <c r="A612" s="2" t="s">
        <v>19</v>
      </c>
      <c r="B612" s="1" t="s">
        <v>416</v>
      </c>
      <c r="C612" s="2" t="s">
        <v>450</v>
      </c>
      <c r="D612" s="2" t="s">
        <v>5</v>
      </c>
      <c r="E612" s="2" t="s">
        <v>31</v>
      </c>
      <c r="F612" s="1">
        <v>146.3559718831626</v>
      </c>
      <c r="G612" s="34"/>
      <c r="H612" s="34"/>
      <c r="I612" s="34"/>
      <c r="J612" s="34"/>
      <c r="K612" s="34"/>
      <c r="L612" s="34"/>
      <c r="M612" s="34"/>
      <c r="N612" s="34"/>
      <c r="O612" s="34"/>
      <c r="P612" s="34"/>
      <c r="Q612" s="34"/>
      <c r="R612" s="34"/>
      <c r="Y612" s="34"/>
    </row>
    <row r="613">
      <c r="A613" s="2" t="s">
        <v>20</v>
      </c>
      <c r="B613" s="1" t="s">
        <v>417</v>
      </c>
      <c r="C613" s="2" t="s">
        <v>450</v>
      </c>
      <c r="D613" s="2" t="s">
        <v>5</v>
      </c>
      <c r="E613" s="2" t="s">
        <v>31</v>
      </c>
      <c r="F613" s="1">
        <v>143.6171667853767</v>
      </c>
      <c r="G613" s="34"/>
      <c r="H613" s="34"/>
      <c r="I613" s="34"/>
      <c r="J613" s="34"/>
      <c r="K613" s="34"/>
      <c r="L613" s="34"/>
      <c r="M613" s="34"/>
      <c r="N613" s="34"/>
      <c r="O613" s="34"/>
      <c r="P613" s="34"/>
      <c r="Q613" s="34"/>
      <c r="R613" s="34"/>
      <c r="Y613" s="34"/>
    </row>
    <row r="614">
      <c r="A614" s="2" t="s">
        <v>21</v>
      </c>
      <c r="B614" s="1" t="s">
        <v>419</v>
      </c>
      <c r="C614" s="2" t="s">
        <v>450</v>
      </c>
      <c r="D614" s="2" t="s">
        <v>5</v>
      </c>
      <c r="E614" s="2" t="s">
        <v>31</v>
      </c>
      <c r="F614" s="1">
        <v>140.696131468817</v>
      </c>
      <c r="G614" s="34"/>
      <c r="H614" s="34"/>
      <c r="I614" s="34"/>
      <c r="J614" s="34"/>
      <c r="K614" s="34"/>
      <c r="L614" s="34"/>
      <c r="M614" s="34"/>
      <c r="N614" s="34"/>
      <c r="O614" s="34"/>
      <c r="P614" s="34"/>
      <c r="Q614" s="34"/>
      <c r="R614" s="34"/>
      <c r="Y614" s="34"/>
    </row>
    <row r="615">
      <c r="A615" s="2" t="s">
        <v>22</v>
      </c>
      <c r="B615" s="1" t="s">
        <v>420</v>
      </c>
      <c r="C615" s="2" t="s">
        <v>450</v>
      </c>
      <c r="D615" s="2" t="s">
        <v>5</v>
      </c>
      <c r="E615" s="2" t="s">
        <v>31</v>
      </c>
      <c r="F615" s="1">
        <v>145.46457693351513</v>
      </c>
      <c r="G615" s="34"/>
      <c r="H615" s="34"/>
      <c r="I615" s="34"/>
      <c r="J615" s="34"/>
      <c r="K615" s="34"/>
      <c r="L615" s="34"/>
      <c r="M615" s="34"/>
      <c r="N615" s="34"/>
      <c r="O615" s="34"/>
      <c r="P615" s="34"/>
      <c r="Q615" s="34"/>
      <c r="R615" s="34"/>
      <c r="Y615" s="34"/>
    </row>
    <row r="616">
      <c r="A616" s="2" t="s">
        <v>23</v>
      </c>
      <c r="B616" s="1" t="s">
        <v>421</v>
      </c>
      <c r="C616" s="2" t="s">
        <v>450</v>
      </c>
      <c r="D616" s="2" t="s">
        <v>5</v>
      </c>
      <c r="E616" s="2" t="s">
        <v>31</v>
      </c>
      <c r="F616" s="1">
        <v>163.02436300478269</v>
      </c>
      <c r="G616" s="34"/>
      <c r="H616" s="34"/>
      <c r="I616" s="34"/>
      <c r="J616" s="34"/>
      <c r="K616" s="34"/>
      <c r="L616" s="34"/>
      <c r="M616" s="34"/>
      <c r="N616" s="34"/>
      <c r="O616" s="34"/>
      <c r="P616" s="34"/>
      <c r="Q616" s="34"/>
      <c r="R616" s="34"/>
      <c r="Y616" s="34"/>
    </row>
    <row r="617">
      <c r="A617" s="2" t="s">
        <v>24</v>
      </c>
      <c r="B617" s="1" t="s">
        <v>422</v>
      </c>
      <c r="C617" s="2" t="s">
        <v>450</v>
      </c>
      <c r="D617" s="2" t="s">
        <v>5</v>
      </c>
      <c r="E617" s="2" t="s">
        <v>31</v>
      </c>
      <c r="F617" s="1">
        <v>154.96280539889617</v>
      </c>
      <c r="G617" s="34"/>
      <c r="H617" s="34"/>
      <c r="I617" s="34"/>
      <c r="J617" s="34"/>
      <c r="K617" s="34"/>
      <c r="L617" s="34"/>
      <c r="M617" s="34"/>
      <c r="N617" s="34"/>
      <c r="O617" s="34"/>
      <c r="P617" s="34"/>
      <c r="Q617" s="34"/>
      <c r="R617" s="34"/>
      <c r="Y617" s="34"/>
    </row>
    <row r="618">
      <c r="A618" s="2" t="s">
        <v>25</v>
      </c>
      <c r="B618" s="1" t="s">
        <v>423</v>
      </c>
      <c r="C618" s="2" t="s">
        <v>450</v>
      </c>
      <c r="D618" s="2" t="s">
        <v>5</v>
      </c>
      <c r="E618" s="2" t="s">
        <v>31</v>
      </c>
      <c r="F618" s="1">
        <v>123.33791676742572</v>
      </c>
      <c r="G618" s="34"/>
      <c r="H618" s="34"/>
      <c r="I618" s="34"/>
      <c r="J618" s="34"/>
      <c r="K618" s="34"/>
      <c r="L618" s="34"/>
      <c r="M618" s="34"/>
      <c r="N618" s="34"/>
      <c r="O618" s="34"/>
      <c r="P618" s="34"/>
      <c r="Q618" s="34"/>
      <c r="R618" s="34"/>
      <c r="Y618" s="34"/>
    </row>
    <row r="619">
      <c r="A619" s="2" t="s">
        <v>26</v>
      </c>
      <c r="B619" s="1" t="s">
        <v>424</v>
      </c>
      <c r="C619" s="2" t="s">
        <v>450</v>
      </c>
      <c r="D619" s="2" t="s">
        <v>5</v>
      </c>
      <c r="E619" s="2" t="s">
        <v>31</v>
      </c>
      <c r="F619" s="1">
        <v>77.57458605692194</v>
      </c>
      <c r="G619" s="34"/>
      <c r="H619" s="34"/>
      <c r="I619" s="34"/>
      <c r="J619" s="34"/>
      <c r="K619" s="34"/>
      <c r="L619" s="34"/>
      <c r="M619" s="34"/>
      <c r="N619" s="34"/>
      <c r="O619" s="34"/>
      <c r="P619" s="34"/>
      <c r="Q619" s="34"/>
      <c r="R619" s="34"/>
      <c r="Y619" s="34"/>
    </row>
    <row r="620">
      <c r="A620" s="2" t="s">
        <v>27</v>
      </c>
      <c r="B620" s="1" t="s">
        <v>426</v>
      </c>
      <c r="C620" s="2" t="s">
        <v>450</v>
      </c>
      <c r="D620" s="2" t="s">
        <v>5</v>
      </c>
      <c r="E620" s="2" t="s">
        <v>31</v>
      </c>
      <c r="F620" s="1">
        <v>157.05026987821088</v>
      </c>
      <c r="G620" s="34"/>
      <c r="H620" s="34"/>
      <c r="I620" s="34"/>
      <c r="J620" s="34"/>
      <c r="K620" s="34"/>
      <c r="L620" s="34"/>
      <c r="M620" s="34"/>
      <c r="N620" s="34"/>
      <c r="O620" s="34"/>
      <c r="P620" s="34"/>
      <c r="Q620" s="34"/>
      <c r="R620" s="34"/>
      <c r="Y620" s="34"/>
    </row>
    <row r="621">
      <c r="A621" s="2" t="s">
        <v>28</v>
      </c>
      <c r="B621" s="1" t="s">
        <v>425</v>
      </c>
      <c r="C621" s="2" t="s">
        <v>450</v>
      </c>
      <c r="D621" s="2" t="s">
        <v>5</v>
      </c>
      <c r="E621" s="2" t="s">
        <v>31</v>
      </c>
      <c r="F621" s="1">
        <v>147.09528626021796</v>
      </c>
      <c r="G621" s="34"/>
      <c r="H621" s="34"/>
      <c r="I621" s="34"/>
      <c r="J621" s="34"/>
      <c r="K621" s="34"/>
      <c r="L621" s="34"/>
      <c r="M621" s="34"/>
      <c r="N621" s="34"/>
      <c r="O621" s="34"/>
      <c r="P621" s="34"/>
      <c r="Q621" s="34"/>
      <c r="R621" s="34"/>
      <c r="Y621" s="34"/>
    </row>
    <row r="622">
      <c r="A622" s="2" t="s">
        <v>29</v>
      </c>
      <c r="B622" s="1" t="s">
        <v>427</v>
      </c>
      <c r="C622" s="2" t="s">
        <v>450</v>
      </c>
      <c r="D622" s="2" t="s">
        <v>5</v>
      </c>
      <c r="E622" s="2" t="s">
        <v>31</v>
      </c>
      <c r="F622" s="1">
        <v>174.4563027126989</v>
      </c>
      <c r="G622" s="34"/>
      <c r="H622" s="34"/>
      <c r="I622" s="34"/>
      <c r="J622" s="34"/>
      <c r="K622" s="34"/>
      <c r="L622" s="34"/>
      <c r="M622" s="34"/>
      <c r="N622" s="34"/>
      <c r="O622" s="34"/>
      <c r="P622" s="34"/>
      <c r="Q622" s="34"/>
      <c r="R622" s="34"/>
      <c r="Y622" s="34"/>
    </row>
    <row r="623">
      <c r="A623" s="2" t="s">
        <v>30</v>
      </c>
      <c r="B623" s="1" t="s">
        <v>428</v>
      </c>
      <c r="C623" s="2" t="s">
        <v>450</v>
      </c>
      <c r="D623" s="2" t="s">
        <v>5</v>
      </c>
      <c r="E623" s="2" t="s">
        <v>31</v>
      </c>
      <c r="F623" s="1">
        <v>149.0870717581231</v>
      </c>
      <c r="G623" s="34"/>
      <c r="H623" s="34"/>
      <c r="I623" s="34"/>
      <c r="J623" s="34"/>
      <c r="K623" s="34"/>
      <c r="L623" s="34"/>
      <c r="M623" s="34"/>
      <c r="N623" s="34"/>
      <c r="O623" s="34"/>
      <c r="P623" s="34"/>
      <c r="Q623" s="34"/>
      <c r="R623" s="34"/>
      <c r="Y623" s="34"/>
    </row>
    <row r="624">
      <c r="A624" s="2" t="s">
        <v>31</v>
      </c>
      <c r="B624" s="1" t="s">
        <v>429</v>
      </c>
      <c r="C624" s="2" t="s">
        <v>450</v>
      </c>
      <c r="D624" s="2" t="s">
        <v>5</v>
      </c>
      <c r="E624" s="2" t="s">
        <v>31</v>
      </c>
      <c r="F624" s="1">
        <v>153.85465542139596</v>
      </c>
      <c r="G624" s="34"/>
      <c r="H624" s="34"/>
      <c r="I624" s="34"/>
      <c r="J624" s="34"/>
      <c r="K624" s="34"/>
      <c r="L624" s="34"/>
      <c r="M624" s="34"/>
      <c r="N624" s="34"/>
      <c r="O624" s="34"/>
      <c r="P624" s="34"/>
      <c r="Q624" s="34"/>
      <c r="R624" s="34"/>
      <c r="Y624" s="34"/>
    </row>
    <row r="625">
      <c r="A625" s="2" t="s">
        <v>32</v>
      </c>
      <c r="B625" s="1" t="s">
        <v>430</v>
      </c>
      <c r="C625" s="2" t="s">
        <v>450</v>
      </c>
      <c r="D625" s="2" t="s">
        <v>5</v>
      </c>
      <c r="E625" s="2" t="s">
        <v>31</v>
      </c>
      <c r="F625" s="1">
        <v>124.33823886541357</v>
      </c>
      <c r="G625" s="34"/>
      <c r="H625" s="34"/>
      <c r="I625" s="34"/>
      <c r="J625" s="34"/>
      <c r="K625" s="34"/>
      <c r="L625" s="34"/>
      <c r="M625" s="34"/>
      <c r="N625" s="34"/>
      <c r="O625" s="34"/>
      <c r="P625" s="34"/>
      <c r="Q625" s="34"/>
      <c r="R625" s="34"/>
      <c r="Y625" s="34"/>
    </row>
    <row r="626">
      <c r="A626" s="2" t="s">
        <v>33</v>
      </c>
      <c r="B626" s="1" t="s">
        <v>431</v>
      </c>
      <c r="C626" s="2" t="s">
        <v>450</v>
      </c>
      <c r="D626" s="2" t="s">
        <v>5</v>
      </c>
      <c r="E626" s="2" t="s">
        <v>31</v>
      </c>
      <c r="F626" s="1">
        <v>185.78396448731297</v>
      </c>
      <c r="G626" s="34"/>
      <c r="H626" s="34"/>
      <c r="I626" s="34"/>
      <c r="J626" s="34"/>
      <c r="K626" s="34"/>
      <c r="L626" s="34"/>
      <c r="M626" s="34"/>
      <c r="N626" s="34"/>
      <c r="O626" s="34"/>
      <c r="P626" s="34"/>
      <c r="Q626" s="34"/>
      <c r="R626" s="34"/>
      <c r="Y626" s="34"/>
    </row>
    <row r="627">
      <c r="A627" s="2" t="s">
        <v>34</v>
      </c>
      <c r="B627" s="1" t="s">
        <v>432</v>
      </c>
      <c r="C627" s="2" t="s">
        <v>450</v>
      </c>
      <c r="D627" s="2" t="s">
        <v>5</v>
      </c>
      <c r="E627" s="2" t="s">
        <v>31</v>
      </c>
      <c r="F627" s="1">
        <v>165.748642427052</v>
      </c>
      <c r="G627" s="34"/>
      <c r="H627" s="34"/>
      <c r="I627" s="34"/>
      <c r="J627" s="34"/>
      <c r="K627" s="34"/>
      <c r="L627" s="34"/>
      <c r="M627" s="34"/>
      <c r="N627" s="34"/>
      <c r="O627" s="34"/>
      <c r="P627" s="34"/>
      <c r="Q627" s="34"/>
      <c r="R627" s="34"/>
      <c r="Y627" s="34"/>
    </row>
    <row r="628">
      <c r="A628" s="2" t="s">
        <v>35</v>
      </c>
      <c r="B628" s="1" t="s">
        <v>433</v>
      </c>
      <c r="C628" s="2" t="s">
        <v>450</v>
      </c>
      <c r="D628" s="2" t="s">
        <v>5</v>
      </c>
      <c r="E628" s="2" t="s">
        <v>31</v>
      </c>
      <c r="F628" s="1">
        <v>147.98381258328692</v>
      </c>
      <c r="G628" s="34"/>
      <c r="H628" s="34"/>
      <c r="I628" s="34"/>
      <c r="J628" s="34"/>
      <c r="K628" s="34"/>
      <c r="L628" s="34"/>
      <c r="M628" s="34"/>
      <c r="N628" s="34"/>
      <c r="O628" s="34"/>
      <c r="P628" s="34"/>
      <c r="Q628" s="34"/>
      <c r="R628" s="34"/>
      <c r="Y628" s="34"/>
    </row>
    <row r="629">
      <c r="A629" s="2" t="s">
        <v>3</v>
      </c>
      <c r="B629" s="1" t="s">
        <v>418</v>
      </c>
      <c r="C629" s="2" t="s">
        <v>451</v>
      </c>
      <c r="D629" s="2" t="s">
        <v>5</v>
      </c>
      <c r="E629" s="2" t="s">
        <v>31</v>
      </c>
      <c r="F629" s="1">
        <v>153.84498854667055</v>
      </c>
      <c r="G629" s="34"/>
      <c r="H629" s="34"/>
      <c r="I629" s="34"/>
      <c r="J629" s="34"/>
      <c r="K629" s="34"/>
      <c r="L629" s="34"/>
      <c r="M629" s="34"/>
      <c r="N629" s="34"/>
      <c r="O629" s="34"/>
      <c r="P629" s="34"/>
      <c r="Q629" s="34"/>
      <c r="R629" s="34"/>
      <c r="Y629" s="34"/>
    </row>
    <row r="630">
      <c r="A630" s="2" t="s">
        <v>4</v>
      </c>
      <c r="B630" s="1" t="s">
        <v>401</v>
      </c>
      <c r="C630" s="2" t="s">
        <v>451</v>
      </c>
      <c r="D630" s="2" t="s">
        <v>5</v>
      </c>
      <c r="E630" s="2" t="s">
        <v>31</v>
      </c>
      <c r="F630" s="1">
        <v>107.39954807954867</v>
      </c>
      <c r="G630" s="34"/>
      <c r="H630" s="34"/>
      <c r="I630" s="34"/>
      <c r="J630" s="34"/>
      <c r="K630" s="34"/>
      <c r="L630" s="34"/>
      <c r="M630" s="34"/>
      <c r="N630" s="34"/>
      <c r="O630" s="34"/>
      <c r="P630" s="34"/>
      <c r="Q630" s="34"/>
      <c r="R630" s="34"/>
      <c r="Y630" s="34"/>
    </row>
    <row r="631">
      <c r="A631" s="2" t="s">
        <v>5</v>
      </c>
      <c r="B631" s="1" t="s">
        <v>402</v>
      </c>
      <c r="C631" s="2" t="s">
        <v>451</v>
      </c>
      <c r="D631" s="2" t="s">
        <v>5</v>
      </c>
      <c r="E631" s="2" t="s">
        <v>31</v>
      </c>
      <c r="F631" s="1">
        <v>136.84357344471448</v>
      </c>
      <c r="G631" s="34"/>
      <c r="H631" s="34"/>
      <c r="I631" s="34"/>
      <c r="J631" s="34"/>
      <c r="K631" s="34"/>
      <c r="L631" s="34"/>
      <c r="M631" s="34"/>
      <c r="N631" s="34"/>
      <c r="O631" s="34"/>
      <c r="P631" s="34"/>
      <c r="Q631" s="34"/>
      <c r="R631" s="34"/>
      <c r="Y631" s="34"/>
    </row>
    <row r="632">
      <c r="A632" s="2" t="s">
        <v>6</v>
      </c>
      <c r="B632" s="1" t="s">
        <v>403</v>
      </c>
      <c r="C632" s="2" t="s">
        <v>451</v>
      </c>
      <c r="D632" s="2" t="s">
        <v>5</v>
      </c>
      <c r="E632" s="2" t="s">
        <v>31</v>
      </c>
      <c r="F632" s="1">
        <v>112.16758470870649</v>
      </c>
      <c r="G632" s="34"/>
      <c r="H632" s="34"/>
      <c r="I632" s="34"/>
      <c r="J632" s="34"/>
      <c r="K632" s="34"/>
      <c r="L632" s="34"/>
      <c r="M632" s="34"/>
      <c r="N632" s="34"/>
      <c r="O632" s="34"/>
      <c r="P632" s="34"/>
      <c r="Q632" s="34"/>
      <c r="R632" s="34"/>
      <c r="Y632" s="34"/>
    </row>
    <row r="633">
      <c r="A633" s="2" t="s">
        <v>7</v>
      </c>
      <c r="B633" s="1" t="s">
        <v>404</v>
      </c>
      <c r="C633" s="2" t="s">
        <v>451</v>
      </c>
      <c r="D633" s="2" t="s">
        <v>5</v>
      </c>
      <c r="E633" s="2" t="s">
        <v>31</v>
      </c>
      <c r="F633" s="1">
        <v>126.17992679637835</v>
      </c>
      <c r="G633" s="34"/>
      <c r="H633" s="34"/>
      <c r="I633" s="34"/>
      <c r="J633" s="34"/>
      <c r="K633" s="34"/>
      <c r="L633" s="34"/>
      <c r="M633" s="34"/>
      <c r="N633" s="34"/>
      <c r="O633" s="34"/>
      <c r="P633" s="34"/>
      <c r="Q633" s="34"/>
      <c r="R633" s="34"/>
      <c r="Y633" s="34"/>
    </row>
    <row r="634">
      <c r="A634" s="2" t="s">
        <v>8</v>
      </c>
      <c r="B634" s="1" t="s">
        <v>408</v>
      </c>
      <c r="C634" s="2" t="s">
        <v>451</v>
      </c>
      <c r="D634" s="2" t="s">
        <v>5</v>
      </c>
      <c r="E634" s="2" t="s">
        <v>31</v>
      </c>
      <c r="F634" s="1">
        <v>160.03322788483587</v>
      </c>
      <c r="G634" s="34"/>
      <c r="H634" s="34"/>
      <c r="I634" s="34"/>
      <c r="J634" s="34"/>
      <c r="K634" s="34"/>
      <c r="L634" s="34"/>
      <c r="M634" s="34"/>
      <c r="N634" s="34"/>
      <c r="O634" s="34"/>
      <c r="P634" s="34"/>
      <c r="Q634" s="34"/>
      <c r="R634" s="34"/>
      <c r="Y634" s="34"/>
    </row>
    <row r="635">
      <c r="A635" s="2" t="s">
        <v>9</v>
      </c>
      <c r="B635" s="1" t="s">
        <v>409</v>
      </c>
      <c r="C635" s="2" t="s">
        <v>451</v>
      </c>
      <c r="D635" s="2" t="s">
        <v>5</v>
      </c>
      <c r="E635" s="2" t="s">
        <v>31</v>
      </c>
      <c r="F635" s="1">
        <v>143.45299478426566</v>
      </c>
      <c r="G635" s="34"/>
      <c r="H635" s="34"/>
      <c r="I635" s="34"/>
      <c r="J635" s="34"/>
      <c r="K635" s="34"/>
      <c r="L635" s="34"/>
      <c r="M635" s="34"/>
      <c r="N635" s="34"/>
      <c r="O635" s="34"/>
      <c r="P635" s="34"/>
      <c r="Q635" s="34"/>
      <c r="R635" s="34"/>
      <c r="Y635" s="34"/>
    </row>
    <row r="636">
      <c r="A636" s="2" t="s">
        <v>10</v>
      </c>
      <c r="B636" s="1" t="s">
        <v>407</v>
      </c>
      <c r="C636" s="2" t="s">
        <v>451</v>
      </c>
      <c r="D636" s="2" t="s">
        <v>5</v>
      </c>
      <c r="E636" s="2" t="s">
        <v>31</v>
      </c>
      <c r="F636" s="1">
        <v>109.02669061704513</v>
      </c>
      <c r="G636" s="34"/>
      <c r="H636" s="34"/>
      <c r="I636" s="34"/>
      <c r="J636" s="34"/>
      <c r="K636" s="34"/>
      <c r="L636" s="34"/>
      <c r="M636" s="34"/>
      <c r="N636" s="34"/>
      <c r="O636" s="34"/>
      <c r="P636" s="34"/>
      <c r="Q636" s="34"/>
      <c r="R636" s="34"/>
      <c r="Y636" s="34"/>
    </row>
    <row r="637">
      <c r="A637" s="2" t="s">
        <v>11</v>
      </c>
      <c r="B637" s="1" t="s">
        <v>406</v>
      </c>
      <c r="C637" s="2" t="s">
        <v>451</v>
      </c>
      <c r="D637" s="2" t="s">
        <v>5</v>
      </c>
      <c r="E637" s="2" t="s">
        <v>31</v>
      </c>
      <c r="F637" s="1">
        <v>173.01526357802382</v>
      </c>
      <c r="G637" s="34"/>
      <c r="H637" s="34"/>
      <c r="I637" s="34"/>
      <c r="J637" s="34"/>
      <c r="K637" s="34"/>
      <c r="L637" s="34"/>
      <c r="M637" s="34"/>
      <c r="N637" s="34"/>
      <c r="O637" s="34"/>
      <c r="P637" s="34"/>
      <c r="Q637" s="34"/>
      <c r="R637" s="34"/>
      <c r="Y637" s="34"/>
    </row>
    <row r="638">
      <c r="A638" s="2" t="s">
        <v>12</v>
      </c>
      <c r="B638" s="1" t="s">
        <v>405</v>
      </c>
      <c r="C638" s="2" t="s">
        <v>451</v>
      </c>
      <c r="D638" s="2" t="s">
        <v>5</v>
      </c>
      <c r="E638" s="2" t="s">
        <v>31</v>
      </c>
      <c r="F638" s="1">
        <v>194.54488962664718</v>
      </c>
      <c r="G638" s="34"/>
      <c r="H638" s="34"/>
      <c r="I638" s="34"/>
      <c r="J638" s="34"/>
      <c r="K638" s="34"/>
      <c r="L638" s="34"/>
      <c r="M638" s="34"/>
      <c r="N638" s="34"/>
      <c r="O638" s="34"/>
      <c r="P638" s="34"/>
      <c r="Q638" s="34"/>
      <c r="R638" s="34"/>
      <c r="Y638" s="34"/>
    </row>
    <row r="639">
      <c r="A639" s="2" t="s">
        <v>13</v>
      </c>
      <c r="B639" s="1" t="s">
        <v>410</v>
      </c>
      <c r="C639" s="2" t="s">
        <v>451</v>
      </c>
      <c r="D639" s="2" t="s">
        <v>5</v>
      </c>
      <c r="E639" s="2" t="s">
        <v>31</v>
      </c>
      <c r="F639" s="1">
        <v>170.48079170040594</v>
      </c>
      <c r="G639" s="34"/>
      <c r="H639" s="34"/>
      <c r="I639" s="34"/>
      <c r="J639" s="34"/>
      <c r="K639" s="34"/>
      <c r="L639" s="34"/>
      <c r="M639" s="34"/>
      <c r="N639" s="34"/>
      <c r="O639" s="34"/>
      <c r="P639" s="34"/>
      <c r="Q639" s="34"/>
      <c r="R639" s="34"/>
      <c r="Y639" s="34"/>
    </row>
    <row r="640">
      <c r="A640" s="2" t="s">
        <v>14</v>
      </c>
      <c r="B640" s="1" t="s">
        <v>412</v>
      </c>
      <c r="C640" s="2" t="s">
        <v>451</v>
      </c>
      <c r="D640" s="2" t="s">
        <v>5</v>
      </c>
      <c r="E640" s="2" t="s">
        <v>31</v>
      </c>
      <c r="F640" s="1">
        <v>155.17427563244954</v>
      </c>
      <c r="G640" s="34"/>
      <c r="H640" s="34"/>
      <c r="I640" s="34"/>
      <c r="J640" s="34"/>
      <c r="K640" s="34"/>
      <c r="L640" s="34"/>
      <c r="M640" s="34"/>
      <c r="N640" s="34"/>
      <c r="O640" s="34"/>
      <c r="P640" s="34"/>
      <c r="Q640" s="34"/>
      <c r="R640" s="34"/>
      <c r="Y640" s="34"/>
    </row>
    <row r="641">
      <c r="A641" s="2" t="s">
        <v>15</v>
      </c>
      <c r="B641" s="1" t="s">
        <v>411</v>
      </c>
      <c r="C641" s="2" t="s">
        <v>451</v>
      </c>
      <c r="D641" s="2" t="s">
        <v>5</v>
      </c>
      <c r="E641" s="2" t="s">
        <v>31</v>
      </c>
      <c r="F641" s="1">
        <v>132.0850199624087</v>
      </c>
      <c r="G641" s="34"/>
      <c r="H641" s="34"/>
      <c r="I641" s="34"/>
      <c r="J641" s="34"/>
      <c r="K641" s="34"/>
      <c r="L641" s="34"/>
      <c r="M641" s="34"/>
      <c r="N641" s="34"/>
      <c r="O641" s="34"/>
      <c r="P641" s="34"/>
      <c r="Q641" s="34"/>
      <c r="R641" s="34"/>
      <c r="Y641" s="34"/>
    </row>
    <row r="642">
      <c r="A642" s="2" t="s">
        <v>16</v>
      </c>
      <c r="B642" s="1" t="s">
        <v>413</v>
      </c>
      <c r="C642" s="2" t="s">
        <v>451</v>
      </c>
      <c r="D642" s="2" t="s">
        <v>5</v>
      </c>
      <c r="E642" s="2" t="s">
        <v>31</v>
      </c>
      <c r="F642" s="1">
        <v>156.55362148567534</v>
      </c>
      <c r="G642" s="34"/>
      <c r="H642" s="34"/>
      <c r="I642" s="34"/>
      <c r="J642" s="34"/>
      <c r="K642" s="34"/>
      <c r="L642" s="34"/>
      <c r="M642" s="34"/>
      <c r="N642" s="34"/>
      <c r="O642" s="34"/>
      <c r="P642" s="34"/>
      <c r="Q642" s="34"/>
      <c r="R642" s="34"/>
      <c r="Y642" s="34"/>
    </row>
    <row r="643">
      <c r="A643" s="2" t="s">
        <v>17</v>
      </c>
      <c r="B643" s="1" t="s">
        <v>414</v>
      </c>
      <c r="C643" s="2" t="s">
        <v>451</v>
      </c>
      <c r="D643" s="2" t="s">
        <v>5</v>
      </c>
      <c r="E643" s="2" t="s">
        <v>31</v>
      </c>
      <c r="F643" s="1">
        <v>145.38313321608746</v>
      </c>
      <c r="G643" s="34"/>
      <c r="H643" s="34"/>
      <c r="I643" s="34"/>
      <c r="J643" s="34"/>
      <c r="K643" s="34"/>
      <c r="L643" s="34"/>
      <c r="M643" s="34"/>
      <c r="N643" s="34"/>
      <c r="O643" s="34"/>
      <c r="P643" s="34"/>
      <c r="Q643" s="34"/>
      <c r="R643" s="34"/>
      <c r="Y643" s="34"/>
    </row>
    <row r="644">
      <c r="A644" s="2" t="s">
        <v>18</v>
      </c>
      <c r="B644" s="1" t="s">
        <v>415</v>
      </c>
      <c r="C644" s="2" t="s">
        <v>451</v>
      </c>
      <c r="D644" s="2" t="s">
        <v>5</v>
      </c>
      <c r="E644" s="2" t="s">
        <v>31</v>
      </c>
      <c r="F644" s="1">
        <v>126.35438263578968</v>
      </c>
      <c r="G644" s="34"/>
      <c r="H644" s="34"/>
      <c r="I644" s="34"/>
      <c r="J644" s="34"/>
      <c r="K644" s="34"/>
      <c r="L644" s="34"/>
      <c r="M644" s="34"/>
      <c r="N644" s="34"/>
      <c r="O644" s="34"/>
      <c r="P644" s="34"/>
      <c r="Q644" s="34"/>
      <c r="R644" s="34"/>
      <c r="Y644" s="34"/>
    </row>
    <row r="645">
      <c r="A645" s="2" t="s">
        <v>19</v>
      </c>
      <c r="B645" s="1" t="s">
        <v>416</v>
      </c>
      <c r="C645" s="2" t="s">
        <v>451</v>
      </c>
      <c r="D645" s="2" t="s">
        <v>5</v>
      </c>
      <c r="E645" s="2" t="s">
        <v>31</v>
      </c>
      <c r="F645" s="1">
        <v>148.16638610709697</v>
      </c>
      <c r="G645" s="34"/>
      <c r="H645" s="34"/>
      <c r="I645" s="34"/>
      <c r="J645" s="34"/>
      <c r="K645" s="34"/>
      <c r="L645" s="34"/>
      <c r="M645" s="34"/>
      <c r="N645" s="34"/>
      <c r="O645" s="34"/>
      <c r="P645" s="34"/>
      <c r="Q645" s="34"/>
      <c r="R645" s="34"/>
      <c r="Y645" s="34"/>
    </row>
    <row r="646">
      <c r="A646" s="2" t="s">
        <v>20</v>
      </c>
      <c r="B646" s="1" t="s">
        <v>417</v>
      </c>
      <c r="C646" s="2" t="s">
        <v>451</v>
      </c>
      <c r="D646" s="2" t="s">
        <v>5</v>
      </c>
      <c r="E646" s="2" t="s">
        <v>31</v>
      </c>
      <c r="F646" s="1">
        <v>172.24482523089716</v>
      </c>
      <c r="G646" s="34"/>
      <c r="H646" s="34"/>
      <c r="I646" s="34"/>
      <c r="J646" s="34"/>
      <c r="K646" s="34"/>
      <c r="L646" s="34"/>
      <c r="M646" s="34"/>
      <c r="N646" s="34"/>
      <c r="O646" s="34"/>
      <c r="P646" s="34"/>
      <c r="Q646" s="34"/>
      <c r="R646" s="34"/>
      <c r="Y646" s="34"/>
    </row>
    <row r="647">
      <c r="A647" s="2" t="s">
        <v>21</v>
      </c>
      <c r="B647" s="1" t="s">
        <v>419</v>
      </c>
      <c r="C647" s="2" t="s">
        <v>451</v>
      </c>
      <c r="D647" s="2" t="s">
        <v>5</v>
      </c>
      <c r="E647" s="2" t="s">
        <v>31</v>
      </c>
      <c r="F647" s="1">
        <v>145.29930442511258</v>
      </c>
      <c r="G647" s="34"/>
      <c r="H647" s="34"/>
      <c r="I647" s="34"/>
      <c r="J647" s="34"/>
      <c r="K647" s="34"/>
      <c r="L647" s="34"/>
      <c r="M647" s="34"/>
      <c r="N647" s="34"/>
      <c r="O647" s="34"/>
      <c r="P647" s="34"/>
      <c r="Q647" s="34"/>
      <c r="R647" s="34"/>
      <c r="Y647" s="34"/>
    </row>
    <row r="648">
      <c r="A648" s="2" t="s">
        <v>22</v>
      </c>
      <c r="B648" s="1" t="s">
        <v>420</v>
      </c>
      <c r="C648" s="2" t="s">
        <v>451</v>
      </c>
      <c r="D648" s="2" t="s">
        <v>5</v>
      </c>
      <c r="E648" s="2" t="s">
        <v>31</v>
      </c>
      <c r="F648" s="1">
        <v>152.18740572355313</v>
      </c>
      <c r="G648" s="34"/>
      <c r="H648" s="34"/>
      <c r="I648" s="34"/>
      <c r="J648" s="34"/>
      <c r="K648" s="34"/>
      <c r="L648" s="34"/>
      <c r="M648" s="34"/>
      <c r="N648" s="34"/>
      <c r="O648" s="34"/>
      <c r="P648" s="34"/>
      <c r="Q648" s="34"/>
      <c r="R648" s="34"/>
      <c r="Y648" s="34"/>
    </row>
    <row r="649">
      <c r="A649" s="2" t="s">
        <v>23</v>
      </c>
      <c r="B649" s="1" t="s">
        <v>421</v>
      </c>
      <c r="C649" s="2" t="s">
        <v>451</v>
      </c>
      <c r="D649" s="2" t="s">
        <v>5</v>
      </c>
      <c r="E649" s="2" t="s">
        <v>31</v>
      </c>
      <c r="F649" s="1">
        <v>168.2998546010242</v>
      </c>
      <c r="G649" s="34"/>
      <c r="H649" s="34"/>
      <c r="I649" s="34"/>
      <c r="J649" s="34"/>
      <c r="K649" s="34"/>
      <c r="L649" s="34"/>
      <c r="M649" s="34"/>
      <c r="N649" s="34"/>
      <c r="O649" s="34"/>
      <c r="P649" s="34"/>
      <c r="Q649" s="34"/>
      <c r="R649" s="34"/>
      <c r="Y649" s="34"/>
    </row>
    <row r="650">
      <c r="A650" s="2" t="s">
        <v>24</v>
      </c>
      <c r="B650" s="1" t="s">
        <v>422</v>
      </c>
      <c r="C650" s="2" t="s">
        <v>451</v>
      </c>
      <c r="D650" s="2" t="s">
        <v>5</v>
      </c>
      <c r="E650" s="2" t="s">
        <v>31</v>
      </c>
      <c r="F650" s="1">
        <v>158.89168991763034</v>
      </c>
      <c r="G650" s="34"/>
      <c r="H650" s="34"/>
      <c r="I650" s="34"/>
      <c r="J650" s="34"/>
      <c r="K650" s="34"/>
      <c r="L650" s="34"/>
      <c r="M650" s="34"/>
      <c r="N650" s="34"/>
      <c r="O650" s="34"/>
      <c r="P650" s="34"/>
      <c r="Q650" s="34"/>
      <c r="R650" s="34"/>
      <c r="Y650" s="34"/>
    </row>
    <row r="651">
      <c r="A651" s="2" t="s">
        <v>25</v>
      </c>
      <c r="B651" s="1" t="s">
        <v>423</v>
      </c>
      <c r="C651" s="2" t="s">
        <v>451</v>
      </c>
      <c r="D651" s="2" t="s">
        <v>5</v>
      </c>
      <c r="E651" s="2" t="s">
        <v>31</v>
      </c>
      <c r="F651" s="1">
        <v>114.37785864234725</v>
      </c>
      <c r="G651" s="34"/>
      <c r="H651" s="34"/>
      <c r="I651" s="34"/>
      <c r="J651" s="34"/>
      <c r="K651" s="34"/>
      <c r="L651" s="34"/>
      <c r="M651" s="34"/>
      <c r="N651" s="34"/>
      <c r="O651" s="34"/>
      <c r="P651" s="34"/>
      <c r="Q651" s="34"/>
      <c r="R651" s="34"/>
      <c r="Y651" s="34"/>
    </row>
    <row r="652">
      <c r="A652" s="2" t="s">
        <v>26</v>
      </c>
      <c r="B652" s="1" t="s">
        <v>424</v>
      </c>
      <c r="C652" s="2" t="s">
        <v>451</v>
      </c>
      <c r="D652" s="2" t="s">
        <v>5</v>
      </c>
      <c r="E652" s="2" t="s">
        <v>31</v>
      </c>
      <c r="F652" s="1">
        <v>76.7157669747492</v>
      </c>
      <c r="G652" s="34"/>
      <c r="H652" s="34"/>
      <c r="I652" s="34"/>
      <c r="J652" s="34"/>
      <c r="K652" s="34"/>
      <c r="L652" s="34"/>
      <c r="M652" s="34"/>
      <c r="N652" s="34"/>
      <c r="O652" s="34"/>
      <c r="P652" s="34"/>
      <c r="Q652" s="34"/>
      <c r="R652" s="34"/>
      <c r="Y652" s="34"/>
    </row>
    <row r="653">
      <c r="A653" s="2" t="s">
        <v>27</v>
      </c>
      <c r="B653" s="1" t="s">
        <v>426</v>
      </c>
      <c r="C653" s="2" t="s">
        <v>451</v>
      </c>
      <c r="D653" s="2" t="s">
        <v>5</v>
      </c>
      <c r="E653" s="2" t="s">
        <v>31</v>
      </c>
      <c r="F653" s="1">
        <v>155.24175416507407</v>
      </c>
      <c r="G653" s="34"/>
      <c r="H653" s="34"/>
      <c r="I653" s="34"/>
      <c r="J653" s="34"/>
      <c r="K653" s="34"/>
      <c r="L653" s="34"/>
      <c r="M653" s="34"/>
      <c r="N653" s="34"/>
      <c r="O653" s="34"/>
      <c r="P653" s="34"/>
      <c r="Q653" s="34"/>
      <c r="R653" s="34"/>
      <c r="Y653" s="34"/>
    </row>
    <row r="654">
      <c r="A654" s="2" t="s">
        <v>28</v>
      </c>
      <c r="B654" s="1" t="s">
        <v>425</v>
      </c>
      <c r="C654" s="2" t="s">
        <v>451</v>
      </c>
      <c r="D654" s="2" t="s">
        <v>5</v>
      </c>
      <c r="E654" s="2" t="s">
        <v>31</v>
      </c>
      <c r="F654" s="1">
        <v>151.39150155932595</v>
      </c>
      <c r="G654" s="34"/>
      <c r="H654" s="34"/>
      <c r="I654" s="34"/>
      <c r="J654" s="34"/>
      <c r="K654" s="34"/>
      <c r="L654" s="34"/>
      <c r="M654" s="34"/>
      <c r="N654" s="34"/>
      <c r="O654" s="34"/>
      <c r="P654" s="34"/>
      <c r="Q654" s="34"/>
      <c r="R654" s="34"/>
      <c r="Y654" s="34"/>
    </row>
    <row r="655">
      <c r="A655" s="2" t="s">
        <v>29</v>
      </c>
      <c r="B655" s="1" t="s">
        <v>427</v>
      </c>
      <c r="C655" s="2" t="s">
        <v>451</v>
      </c>
      <c r="D655" s="2" t="s">
        <v>5</v>
      </c>
      <c r="E655" s="2" t="s">
        <v>31</v>
      </c>
      <c r="F655" s="1">
        <v>182.92487963475605</v>
      </c>
      <c r="G655" s="34"/>
      <c r="H655" s="34"/>
      <c r="I655" s="34"/>
      <c r="J655" s="34"/>
      <c r="K655" s="34"/>
      <c r="L655" s="34"/>
      <c r="M655" s="34"/>
      <c r="N655" s="34"/>
      <c r="O655" s="34"/>
      <c r="P655" s="34"/>
      <c r="Q655" s="34"/>
      <c r="R655" s="34"/>
      <c r="Y655" s="34"/>
    </row>
    <row r="656">
      <c r="A656" s="2" t="s">
        <v>30</v>
      </c>
      <c r="B656" s="1" t="s">
        <v>428</v>
      </c>
      <c r="C656" s="2" t="s">
        <v>451</v>
      </c>
      <c r="D656" s="2" t="s">
        <v>5</v>
      </c>
      <c r="E656" s="2" t="s">
        <v>31</v>
      </c>
      <c r="F656" s="1">
        <v>150.5522431424865</v>
      </c>
      <c r="G656" s="34"/>
      <c r="H656" s="34"/>
      <c r="I656" s="34"/>
      <c r="J656" s="34"/>
      <c r="K656" s="34"/>
      <c r="L656" s="34"/>
      <c r="M656" s="34"/>
      <c r="N656" s="34"/>
      <c r="O656" s="34"/>
      <c r="P656" s="34"/>
      <c r="Q656" s="34"/>
      <c r="R656" s="34"/>
      <c r="Y656" s="34"/>
    </row>
    <row r="657">
      <c r="A657" s="2" t="s">
        <v>31</v>
      </c>
      <c r="B657" s="1" t="s">
        <v>429</v>
      </c>
      <c r="C657" s="2" t="s">
        <v>451</v>
      </c>
      <c r="D657" s="2" t="s">
        <v>5</v>
      </c>
      <c r="E657" s="2" t="s">
        <v>31</v>
      </c>
      <c r="F657" s="1">
        <v>156.34841887578335</v>
      </c>
      <c r="G657" s="34"/>
      <c r="H657" s="34"/>
      <c r="I657" s="34"/>
      <c r="J657" s="34"/>
      <c r="K657" s="34"/>
      <c r="L657" s="34"/>
      <c r="M657" s="34"/>
      <c r="N657" s="34"/>
      <c r="O657" s="34"/>
      <c r="P657" s="34"/>
      <c r="Q657" s="34"/>
      <c r="R657" s="34"/>
      <c r="Y657" s="34"/>
    </row>
    <row r="658">
      <c r="A658" s="2" t="s">
        <v>32</v>
      </c>
      <c r="B658" s="1" t="s">
        <v>430</v>
      </c>
      <c r="C658" s="2" t="s">
        <v>451</v>
      </c>
      <c r="D658" s="2" t="s">
        <v>5</v>
      </c>
      <c r="E658" s="2" t="s">
        <v>31</v>
      </c>
      <c r="F658" s="1">
        <v>130.21209034055641</v>
      </c>
      <c r="G658" s="34"/>
      <c r="H658" s="34"/>
      <c r="I658" s="34"/>
      <c r="J658" s="34"/>
      <c r="K658" s="34"/>
      <c r="L658" s="34"/>
      <c r="M658" s="34"/>
      <c r="N658" s="34"/>
      <c r="O658" s="34"/>
      <c r="P658" s="34"/>
      <c r="Q658" s="34"/>
      <c r="R658" s="34"/>
      <c r="Y658" s="34"/>
    </row>
    <row r="659">
      <c r="A659" s="2" t="s">
        <v>33</v>
      </c>
      <c r="B659" s="1" t="s">
        <v>431</v>
      </c>
      <c r="C659" s="2" t="s">
        <v>451</v>
      </c>
      <c r="D659" s="2" t="s">
        <v>5</v>
      </c>
      <c r="E659" s="2" t="s">
        <v>31</v>
      </c>
      <c r="F659" s="1">
        <v>204.37165750282261</v>
      </c>
      <c r="G659" s="34"/>
      <c r="H659" s="34"/>
      <c r="I659" s="34"/>
      <c r="J659" s="34"/>
      <c r="K659" s="34"/>
      <c r="L659" s="34"/>
      <c r="M659" s="34"/>
      <c r="N659" s="34"/>
      <c r="O659" s="34"/>
      <c r="P659" s="34"/>
      <c r="Q659" s="34"/>
      <c r="R659" s="34"/>
      <c r="Y659" s="34"/>
    </row>
    <row r="660">
      <c r="A660" s="2" t="s">
        <v>34</v>
      </c>
      <c r="B660" s="1" t="s">
        <v>432</v>
      </c>
      <c r="C660" s="2" t="s">
        <v>451</v>
      </c>
      <c r="D660" s="2" t="s">
        <v>5</v>
      </c>
      <c r="E660" s="2" t="s">
        <v>31</v>
      </c>
      <c r="F660" s="1">
        <v>167.47838726122941</v>
      </c>
      <c r="G660" s="34"/>
      <c r="H660" s="34"/>
      <c r="I660" s="34"/>
      <c r="J660" s="34"/>
      <c r="K660" s="34"/>
      <c r="L660" s="34"/>
      <c r="M660" s="34"/>
      <c r="N660" s="34"/>
      <c r="O660" s="34"/>
      <c r="P660" s="34"/>
      <c r="Q660" s="34"/>
      <c r="R660" s="34"/>
      <c r="Y660" s="34"/>
    </row>
    <row r="661">
      <c r="A661" s="2" t="s">
        <v>35</v>
      </c>
      <c r="B661" s="1" t="s">
        <v>433</v>
      </c>
      <c r="C661" s="2" t="s">
        <v>451</v>
      </c>
      <c r="D661" s="2" t="s">
        <v>5</v>
      </c>
      <c r="E661" s="2" t="s">
        <v>31</v>
      </c>
      <c r="F661" s="1">
        <v>147.42540140277134</v>
      </c>
      <c r="G661" s="34"/>
      <c r="H661" s="34"/>
      <c r="I661" s="34"/>
      <c r="J661" s="34"/>
      <c r="K661" s="34"/>
      <c r="L661" s="34"/>
      <c r="M661" s="34"/>
      <c r="N661" s="34"/>
      <c r="O661" s="34"/>
      <c r="P661" s="34"/>
      <c r="Q661" s="34"/>
      <c r="R661" s="34"/>
      <c r="Y661" s="34"/>
    </row>
    <row r="662">
      <c r="A662" s="2" t="s">
        <v>3</v>
      </c>
      <c r="B662" s="1" t="s">
        <v>418</v>
      </c>
      <c r="C662" s="2" t="s">
        <v>452</v>
      </c>
      <c r="D662" s="2" t="s">
        <v>5</v>
      </c>
      <c r="E662" s="2" t="s">
        <v>31</v>
      </c>
      <c r="F662" s="1">
        <v>205.4350846006093</v>
      </c>
      <c r="G662" s="34"/>
      <c r="H662" s="34"/>
      <c r="I662" s="34"/>
      <c r="J662" s="34"/>
      <c r="K662" s="34"/>
      <c r="L662" s="34"/>
      <c r="M662" s="34"/>
      <c r="N662" s="34"/>
      <c r="O662" s="34"/>
      <c r="P662" s="34"/>
      <c r="Q662" s="34"/>
      <c r="R662" s="34"/>
      <c r="Y662" s="34"/>
    </row>
    <row r="663">
      <c r="A663" s="2" t="s">
        <v>4</v>
      </c>
      <c r="B663" s="1" t="s">
        <v>401</v>
      </c>
      <c r="C663" s="2" t="s">
        <v>452</v>
      </c>
      <c r="D663" s="2" t="s">
        <v>5</v>
      </c>
      <c r="E663" s="2" t="s">
        <v>31</v>
      </c>
      <c r="F663" s="1">
        <v>126.31337595805485</v>
      </c>
      <c r="G663" s="34"/>
      <c r="H663" s="34"/>
      <c r="I663" s="34"/>
      <c r="J663" s="34"/>
      <c r="K663" s="34"/>
      <c r="L663" s="34"/>
      <c r="M663" s="34"/>
      <c r="N663" s="34"/>
      <c r="O663" s="34"/>
      <c r="P663" s="34"/>
      <c r="Q663" s="34"/>
      <c r="R663" s="34"/>
      <c r="Y663" s="34"/>
    </row>
    <row r="664">
      <c r="A664" s="2" t="s">
        <v>5</v>
      </c>
      <c r="B664" s="1" t="s">
        <v>402</v>
      </c>
      <c r="C664" s="2" t="s">
        <v>452</v>
      </c>
      <c r="D664" s="2" t="s">
        <v>5</v>
      </c>
      <c r="E664" s="2" t="s">
        <v>31</v>
      </c>
      <c r="F664" s="1">
        <v>170.04444069247884</v>
      </c>
      <c r="G664" s="34"/>
      <c r="H664" s="34"/>
      <c r="I664" s="34"/>
      <c r="J664" s="34"/>
      <c r="K664" s="34"/>
      <c r="L664" s="34"/>
      <c r="M664" s="34"/>
      <c r="N664" s="34"/>
      <c r="O664" s="34"/>
      <c r="P664" s="34"/>
      <c r="Q664" s="34"/>
      <c r="R664" s="34"/>
      <c r="Y664" s="34"/>
    </row>
    <row r="665">
      <c r="A665" s="2" t="s">
        <v>6</v>
      </c>
      <c r="B665" s="1" t="s">
        <v>403</v>
      </c>
      <c r="C665" s="2" t="s">
        <v>452</v>
      </c>
      <c r="D665" s="2" t="s">
        <v>5</v>
      </c>
      <c r="E665" s="2" t="s">
        <v>31</v>
      </c>
      <c r="F665" s="1">
        <v>134.29693138332038</v>
      </c>
      <c r="G665" s="34"/>
      <c r="H665" s="34"/>
      <c r="I665" s="34"/>
      <c r="J665" s="34"/>
      <c r="K665" s="34"/>
      <c r="L665" s="34"/>
      <c r="M665" s="34"/>
      <c r="N665" s="34"/>
      <c r="O665" s="34"/>
      <c r="P665" s="34"/>
      <c r="Q665" s="34"/>
      <c r="R665" s="34"/>
      <c r="Y665" s="34"/>
    </row>
    <row r="666">
      <c r="A666" s="2" t="s">
        <v>7</v>
      </c>
      <c r="B666" s="1" t="s">
        <v>404</v>
      </c>
      <c r="C666" s="2" t="s">
        <v>452</v>
      </c>
      <c r="D666" s="2" t="s">
        <v>5</v>
      </c>
      <c r="E666" s="2" t="s">
        <v>31</v>
      </c>
      <c r="F666" s="1">
        <v>193.9463987171176</v>
      </c>
      <c r="G666" s="34"/>
      <c r="H666" s="34"/>
      <c r="I666" s="34"/>
      <c r="J666" s="34"/>
      <c r="K666" s="34"/>
      <c r="L666" s="34"/>
      <c r="M666" s="34"/>
      <c r="N666" s="34"/>
      <c r="O666" s="34"/>
      <c r="P666" s="34"/>
      <c r="Q666" s="34"/>
      <c r="R666" s="34"/>
      <c r="Y666" s="34"/>
    </row>
    <row r="667">
      <c r="A667" s="2" t="s">
        <v>8</v>
      </c>
      <c r="B667" s="1" t="s">
        <v>408</v>
      </c>
      <c r="C667" s="2" t="s">
        <v>452</v>
      </c>
      <c r="D667" s="2" t="s">
        <v>5</v>
      </c>
      <c r="E667" s="2" t="s">
        <v>31</v>
      </c>
      <c r="F667" s="1">
        <v>210.9433339359687</v>
      </c>
      <c r="G667" s="34"/>
      <c r="H667" s="34"/>
      <c r="I667" s="34"/>
      <c r="J667" s="34"/>
      <c r="K667" s="34"/>
      <c r="L667" s="34"/>
      <c r="M667" s="34"/>
      <c r="N667" s="34"/>
      <c r="O667" s="34"/>
      <c r="P667" s="34"/>
      <c r="Q667" s="34"/>
      <c r="R667" s="34"/>
      <c r="Y667" s="34"/>
    </row>
    <row r="668">
      <c r="A668" s="2" t="s">
        <v>9</v>
      </c>
      <c r="B668" s="1" t="s">
        <v>409</v>
      </c>
      <c r="C668" s="2" t="s">
        <v>452</v>
      </c>
      <c r="D668" s="2" t="s">
        <v>5</v>
      </c>
      <c r="E668" s="2" t="s">
        <v>31</v>
      </c>
      <c r="F668" s="1">
        <v>174.23899939722725</v>
      </c>
      <c r="G668" s="34"/>
      <c r="H668" s="34"/>
      <c r="I668" s="34"/>
      <c r="J668" s="34"/>
      <c r="K668" s="34"/>
      <c r="L668" s="34"/>
      <c r="M668" s="34"/>
      <c r="N668" s="34"/>
      <c r="O668" s="34"/>
      <c r="P668" s="34"/>
      <c r="Q668" s="34"/>
      <c r="R668" s="34"/>
      <c r="Y668" s="34"/>
    </row>
    <row r="669">
      <c r="A669" s="2" t="s">
        <v>10</v>
      </c>
      <c r="B669" s="1" t="s">
        <v>407</v>
      </c>
      <c r="C669" s="2" t="s">
        <v>452</v>
      </c>
      <c r="D669" s="2" t="s">
        <v>5</v>
      </c>
      <c r="E669" s="2" t="s">
        <v>31</v>
      </c>
      <c r="F669" s="1">
        <v>175.87424375395562</v>
      </c>
      <c r="G669" s="34"/>
      <c r="H669" s="34"/>
      <c r="I669" s="34"/>
      <c r="J669" s="34"/>
      <c r="K669" s="34"/>
      <c r="L669" s="34"/>
      <c r="M669" s="34"/>
      <c r="N669" s="34"/>
      <c r="O669" s="34"/>
      <c r="P669" s="34"/>
      <c r="Q669" s="34"/>
      <c r="R669" s="34"/>
      <c r="Y669" s="34"/>
    </row>
    <row r="670">
      <c r="A670" s="2" t="s">
        <v>11</v>
      </c>
      <c r="B670" s="1" t="s">
        <v>406</v>
      </c>
      <c r="C670" s="2" t="s">
        <v>452</v>
      </c>
      <c r="D670" s="2" t="s">
        <v>5</v>
      </c>
      <c r="E670" s="2" t="s">
        <v>31</v>
      </c>
      <c r="F670" s="1">
        <v>244.6536690671749</v>
      </c>
      <c r="G670" s="34"/>
      <c r="H670" s="34"/>
      <c r="I670" s="34"/>
      <c r="J670" s="34"/>
      <c r="K670" s="34"/>
      <c r="L670" s="34"/>
      <c r="M670" s="34"/>
      <c r="N670" s="34"/>
      <c r="O670" s="34"/>
      <c r="P670" s="34"/>
      <c r="Q670" s="34"/>
      <c r="R670" s="34"/>
      <c r="Y670" s="34"/>
    </row>
    <row r="671">
      <c r="A671" s="2" t="s">
        <v>12</v>
      </c>
      <c r="B671" s="1" t="s">
        <v>405</v>
      </c>
      <c r="C671" s="2" t="s">
        <v>452</v>
      </c>
      <c r="D671" s="2" t="s">
        <v>5</v>
      </c>
      <c r="E671" s="2" t="s">
        <v>31</v>
      </c>
      <c r="F671" s="1">
        <v>263.4084275320908</v>
      </c>
      <c r="G671" s="34"/>
      <c r="H671" s="34"/>
      <c r="I671" s="34"/>
      <c r="J671" s="34"/>
      <c r="K671" s="34"/>
      <c r="L671" s="34"/>
      <c r="M671" s="34"/>
      <c r="N671" s="34"/>
      <c r="O671" s="34"/>
      <c r="P671" s="34"/>
      <c r="Q671" s="34"/>
      <c r="R671" s="34"/>
      <c r="Y671" s="34"/>
    </row>
    <row r="672">
      <c r="A672" s="2" t="s">
        <v>13</v>
      </c>
      <c r="B672" s="1" t="s">
        <v>410</v>
      </c>
      <c r="C672" s="2" t="s">
        <v>452</v>
      </c>
      <c r="D672" s="2" t="s">
        <v>5</v>
      </c>
      <c r="E672" s="2" t="s">
        <v>31</v>
      </c>
      <c r="F672" s="1">
        <v>233.3658667196414</v>
      </c>
      <c r="G672" s="34"/>
      <c r="H672" s="34"/>
      <c r="I672" s="34"/>
      <c r="J672" s="34"/>
      <c r="K672" s="34"/>
      <c r="L672" s="34"/>
      <c r="M672" s="34"/>
      <c r="N672" s="34"/>
      <c r="O672" s="34"/>
      <c r="P672" s="34"/>
      <c r="Q672" s="34"/>
      <c r="R672" s="34"/>
      <c r="Y672" s="34"/>
    </row>
    <row r="673">
      <c r="A673" s="2" t="s">
        <v>14</v>
      </c>
      <c r="B673" s="1" t="s">
        <v>412</v>
      </c>
      <c r="C673" s="2" t="s">
        <v>452</v>
      </c>
      <c r="D673" s="2" t="s">
        <v>5</v>
      </c>
      <c r="E673" s="2" t="s">
        <v>31</v>
      </c>
      <c r="F673" s="1">
        <v>204.53199590647688</v>
      </c>
      <c r="G673" s="34"/>
      <c r="H673" s="34"/>
      <c r="I673" s="34"/>
      <c r="J673" s="34"/>
      <c r="K673" s="34"/>
      <c r="L673" s="34"/>
      <c r="M673" s="34"/>
      <c r="N673" s="34"/>
      <c r="O673" s="34"/>
      <c r="P673" s="34"/>
      <c r="Q673" s="34"/>
      <c r="R673" s="34"/>
      <c r="Y673" s="34"/>
    </row>
    <row r="674">
      <c r="A674" s="2" t="s">
        <v>15</v>
      </c>
      <c r="B674" s="1" t="s">
        <v>411</v>
      </c>
      <c r="C674" s="2" t="s">
        <v>452</v>
      </c>
      <c r="D674" s="2" t="s">
        <v>5</v>
      </c>
      <c r="E674" s="2" t="s">
        <v>31</v>
      </c>
      <c r="F674" s="1">
        <v>169.8304001137572</v>
      </c>
      <c r="G674" s="34"/>
      <c r="H674" s="34"/>
      <c r="I674" s="34"/>
      <c r="J674" s="34"/>
      <c r="K674" s="34"/>
      <c r="L674" s="34"/>
      <c r="M674" s="34"/>
      <c r="N674" s="34"/>
      <c r="O674" s="34"/>
      <c r="P674" s="34"/>
      <c r="Q674" s="34"/>
      <c r="R674" s="34"/>
      <c r="Y674" s="34"/>
    </row>
    <row r="675">
      <c r="A675" s="2" t="s">
        <v>16</v>
      </c>
      <c r="B675" s="1" t="s">
        <v>413</v>
      </c>
      <c r="C675" s="2" t="s">
        <v>452</v>
      </c>
      <c r="D675" s="2" t="s">
        <v>5</v>
      </c>
      <c r="E675" s="2" t="s">
        <v>31</v>
      </c>
      <c r="F675" s="1">
        <v>196.0003979703512</v>
      </c>
      <c r="G675" s="34"/>
      <c r="H675" s="34"/>
      <c r="I675" s="34"/>
      <c r="J675" s="34"/>
      <c r="K675" s="34"/>
      <c r="L675" s="34"/>
      <c r="M675" s="34"/>
      <c r="N675" s="34"/>
      <c r="O675" s="34"/>
      <c r="P675" s="34"/>
      <c r="Q675" s="34"/>
      <c r="R675" s="34"/>
      <c r="Y675" s="34"/>
    </row>
    <row r="676">
      <c r="A676" s="2" t="s">
        <v>17</v>
      </c>
      <c r="B676" s="1" t="s">
        <v>414</v>
      </c>
      <c r="C676" s="2" t="s">
        <v>452</v>
      </c>
      <c r="D676" s="2" t="s">
        <v>5</v>
      </c>
      <c r="E676" s="2" t="s">
        <v>31</v>
      </c>
      <c r="F676" s="1">
        <v>181.3098476824952</v>
      </c>
      <c r="G676" s="34"/>
      <c r="H676" s="34"/>
      <c r="I676" s="34"/>
      <c r="J676" s="34"/>
      <c r="K676" s="34"/>
      <c r="L676" s="34"/>
      <c r="M676" s="34"/>
      <c r="N676" s="34"/>
      <c r="O676" s="34"/>
      <c r="P676" s="34"/>
      <c r="Q676" s="34"/>
      <c r="R676" s="34"/>
      <c r="Y676" s="34"/>
    </row>
    <row r="677">
      <c r="A677" s="2" t="s">
        <v>18</v>
      </c>
      <c r="B677" s="1" t="s">
        <v>415</v>
      </c>
      <c r="C677" s="2" t="s">
        <v>452</v>
      </c>
      <c r="D677" s="2" t="s">
        <v>5</v>
      </c>
      <c r="E677" s="2" t="s">
        <v>31</v>
      </c>
      <c r="F677" s="1">
        <v>194.36658823936867</v>
      </c>
      <c r="G677" s="34"/>
      <c r="H677" s="34"/>
      <c r="I677" s="34"/>
      <c r="J677" s="34"/>
      <c r="K677" s="34"/>
      <c r="L677" s="34"/>
      <c r="M677" s="34"/>
      <c r="N677" s="34"/>
      <c r="O677" s="34"/>
      <c r="P677" s="34"/>
      <c r="Q677" s="34"/>
      <c r="R677" s="34"/>
      <c r="Y677" s="34"/>
    </row>
    <row r="678">
      <c r="A678" s="2" t="s">
        <v>19</v>
      </c>
      <c r="B678" s="1" t="s">
        <v>416</v>
      </c>
      <c r="C678" s="2" t="s">
        <v>452</v>
      </c>
      <c r="D678" s="2" t="s">
        <v>5</v>
      </c>
      <c r="E678" s="2" t="s">
        <v>31</v>
      </c>
      <c r="F678" s="1">
        <v>191.22584661908257</v>
      </c>
      <c r="G678" s="34"/>
      <c r="H678" s="34"/>
      <c r="I678" s="34"/>
      <c r="J678" s="34"/>
      <c r="K678" s="34"/>
      <c r="L678" s="34"/>
      <c r="M678" s="34"/>
      <c r="N678" s="34"/>
      <c r="O678" s="34"/>
      <c r="P678" s="34"/>
      <c r="Q678" s="34"/>
      <c r="R678" s="34"/>
      <c r="Y678" s="34"/>
    </row>
    <row r="679">
      <c r="A679" s="2" t="s">
        <v>20</v>
      </c>
      <c r="B679" s="1" t="s">
        <v>417</v>
      </c>
      <c r="C679" s="2" t="s">
        <v>452</v>
      </c>
      <c r="D679" s="2" t="s">
        <v>5</v>
      </c>
      <c r="E679" s="2" t="s">
        <v>31</v>
      </c>
      <c r="F679" s="1">
        <v>219.1613339576505</v>
      </c>
      <c r="G679" s="34"/>
      <c r="H679" s="34"/>
      <c r="I679" s="34"/>
      <c r="J679" s="34"/>
      <c r="K679" s="34"/>
      <c r="L679" s="34"/>
      <c r="M679" s="34"/>
      <c r="N679" s="34"/>
      <c r="O679" s="34"/>
      <c r="P679" s="34"/>
      <c r="Q679" s="34"/>
      <c r="R679" s="34"/>
      <c r="Y679" s="34"/>
    </row>
    <row r="680">
      <c r="A680" s="2" t="s">
        <v>21</v>
      </c>
      <c r="B680" s="1" t="s">
        <v>419</v>
      </c>
      <c r="C680" s="2" t="s">
        <v>452</v>
      </c>
      <c r="D680" s="2" t="s">
        <v>5</v>
      </c>
      <c r="E680" s="2" t="s">
        <v>31</v>
      </c>
      <c r="F680" s="1">
        <v>172.4259667568513</v>
      </c>
      <c r="G680" s="34"/>
      <c r="H680" s="34"/>
      <c r="I680" s="34"/>
      <c r="J680" s="34"/>
      <c r="K680" s="34"/>
      <c r="L680" s="34"/>
      <c r="M680" s="34"/>
      <c r="N680" s="34"/>
      <c r="O680" s="34"/>
      <c r="P680" s="34"/>
      <c r="Q680" s="34"/>
      <c r="R680" s="34"/>
      <c r="Y680" s="34"/>
    </row>
    <row r="681">
      <c r="A681" s="2" t="s">
        <v>22</v>
      </c>
      <c r="B681" s="1" t="s">
        <v>420</v>
      </c>
      <c r="C681" s="2" t="s">
        <v>452</v>
      </c>
      <c r="D681" s="2" t="s">
        <v>5</v>
      </c>
      <c r="E681" s="2" t="s">
        <v>31</v>
      </c>
      <c r="F681" s="1">
        <v>189.80635928946245</v>
      </c>
      <c r="G681" s="34"/>
      <c r="H681" s="34"/>
      <c r="I681" s="34"/>
      <c r="J681" s="34"/>
      <c r="K681" s="34"/>
      <c r="L681" s="34"/>
      <c r="M681" s="34"/>
      <c r="N681" s="34"/>
      <c r="O681" s="34"/>
      <c r="P681" s="34"/>
      <c r="Q681" s="34"/>
      <c r="R681" s="34"/>
      <c r="Y681" s="34"/>
    </row>
    <row r="682">
      <c r="A682" s="2" t="s">
        <v>23</v>
      </c>
      <c r="B682" s="1" t="s">
        <v>421</v>
      </c>
      <c r="C682" s="2" t="s">
        <v>452</v>
      </c>
      <c r="D682" s="2" t="s">
        <v>5</v>
      </c>
      <c r="E682" s="2" t="s">
        <v>31</v>
      </c>
      <c r="F682" s="1">
        <v>211.20162495798138</v>
      </c>
      <c r="G682" s="34"/>
      <c r="H682" s="34"/>
      <c r="I682" s="34"/>
      <c r="J682" s="34"/>
      <c r="K682" s="34"/>
      <c r="L682" s="34"/>
      <c r="M682" s="34"/>
      <c r="N682" s="34"/>
      <c r="O682" s="34"/>
      <c r="P682" s="34"/>
      <c r="Q682" s="34"/>
      <c r="R682" s="34"/>
      <c r="Y682" s="34"/>
    </row>
    <row r="683">
      <c r="A683" s="2" t="s">
        <v>24</v>
      </c>
      <c r="B683" s="1" t="s">
        <v>422</v>
      </c>
      <c r="C683" s="2" t="s">
        <v>452</v>
      </c>
      <c r="D683" s="2" t="s">
        <v>5</v>
      </c>
      <c r="E683" s="2" t="s">
        <v>31</v>
      </c>
      <c r="F683" s="1">
        <v>217.41878548632252</v>
      </c>
      <c r="G683" s="34"/>
      <c r="H683" s="34"/>
      <c r="I683" s="34"/>
      <c r="J683" s="34"/>
      <c r="K683" s="34"/>
      <c r="L683" s="34"/>
      <c r="M683" s="34"/>
      <c r="N683" s="34"/>
      <c r="O683" s="34"/>
      <c r="P683" s="34"/>
      <c r="Q683" s="34"/>
      <c r="R683" s="34"/>
      <c r="Y683" s="34"/>
    </row>
    <row r="684">
      <c r="A684" s="2" t="s">
        <v>25</v>
      </c>
      <c r="B684" s="1" t="s">
        <v>423</v>
      </c>
      <c r="C684" s="2" t="s">
        <v>452</v>
      </c>
      <c r="D684" s="2" t="s">
        <v>5</v>
      </c>
      <c r="E684" s="2" t="s">
        <v>31</v>
      </c>
      <c r="F684" s="1">
        <v>142.44348768395648</v>
      </c>
      <c r="G684" s="34"/>
      <c r="H684" s="34"/>
      <c r="I684" s="34"/>
      <c r="J684" s="34"/>
      <c r="K684" s="34"/>
      <c r="L684" s="34"/>
      <c r="M684" s="34"/>
      <c r="N684" s="34"/>
      <c r="O684" s="34"/>
      <c r="P684" s="34"/>
      <c r="Q684" s="34"/>
      <c r="R684" s="34"/>
      <c r="Y684" s="34"/>
    </row>
    <row r="685">
      <c r="A685" s="2" t="s">
        <v>26</v>
      </c>
      <c r="B685" s="1" t="s">
        <v>424</v>
      </c>
      <c r="C685" s="2" t="s">
        <v>452</v>
      </c>
      <c r="D685" s="2" t="s">
        <v>5</v>
      </c>
      <c r="E685" s="2" t="s">
        <v>31</v>
      </c>
      <c r="F685" s="1">
        <v>87.55663237498297</v>
      </c>
      <c r="G685" s="34"/>
      <c r="H685" s="34"/>
      <c r="I685" s="34"/>
      <c r="J685" s="34"/>
      <c r="K685" s="34"/>
      <c r="L685" s="34"/>
      <c r="M685" s="34"/>
      <c r="N685" s="34"/>
      <c r="O685" s="34"/>
      <c r="P685" s="34"/>
      <c r="Q685" s="34"/>
      <c r="R685" s="34"/>
      <c r="Y685" s="34"/>
    </row>
    <row r="686">
      <c r="A686" s="2" t="s">
        <v>27</v>
      </c>
      <c r="B686" s="1" t="s">
        <v>426</v>
      </c>
      <c r="C686" s="2" t="s">
        <v>452</v>
      </c>
      <c r="D686" s="2" t="s">
        <v>5</v>
      </c>
      <c r="E686" s="2" t="s">
        <v>31</v>
      </c>
      <c r="F686" s="1">
        <v>221.65333139721184</v>
      </c>
      <c r="G686" s="34"/>
      <c r="H686" s="34"/>
      <c r="I686" s="34"/>
      <c r="J686" s="34"/>
      <c r="K686" s="34"/>
      <c r="L686" s="34"/>
      <c r="M686" s="34"/>
      <c r="N686" s="34"/>
      <c r="O686" s="34"/>
      <c r="P686" s="34"/>
      <c r="Q686" s="34"/>
      <c r="R686" s="34"/>
      <c r="Y686" s="34"/>
    </row>
    <row r="687">
      <c r="A687" s="2" t="s">
        <v>28</v>
      </c>
      <c r="B687" s="1" t="s">
        <v>425</v>
      </c>
      <c r="C687" s="2" t="s">
        <v>452</v>
      </c>
      <c r="D687" s="2" t="s">
        <v>5</v>
      </c>
      <c r="E687" s="2" t="s">
        <v>31</v>
      </c>
      <c r="F687" s="1">
        <v>205.71275285593694</v>
      </c>
      <c r="G687" s="34"/>
      <c r="H687" s="34"/>
      <c r="I687" s="34"/>
      <c r="J687" s="34"/>
      <c r="K687" s="34"/>
      <c r="L687" s="34"/>
      <c r="M687" s="34"/>
      <c r="N687" s="34"/>
      <c r="O687" s="34"/>
      <c r="P687" s="34"/>
      <c r="Q687" s="34"/>
      <c r="R687" s="34"/>
      <c r="Y687" s="34"/>
    </row>
    <row r="688">
      <c r="A688" s="2" t="s">
        <v>29</v>
      </c>
      <c r="B688" s="1" t="s">
        <v>427</v>
      </c>
      <c r="C688" s="2" t="s">
        <v>452</v>
      </c>
      <c r="D688" s="2" t="s">
        <v>5</v>
      </c>
      <c r="E688" s="2" t="s">
        <v>31</v>
      </c>
      <c r="F688" s="1">
        <v>231.77879446284302</v>
      </c>
      <c r="G688" s="34"/>
      <c r="H688" s="34"/>
      <c r="I688" s="34"/>
      <c r="J688" s="34"/>
      <c r="K688" s="34"/>
      <c r="L688" s="34"/>
      <c r="M688" s="34"/>
      <c r="N688" s="34"/>
      <c r="O688" s="34"/>
      <c r="P688" s="34"/>
      <c r="Q688" s="34"/>
      <c r="R688" s="34"/>
      <c r="Y688" s="34"/>
    </row>
    <row r="689">
      <c r="A689" s="2" t="s">
        <v>30</v>
      </c>
      <c r="B689" s="1" t="s">
        <v>428</v>
      </c>
      <c r="C689" s="2" t="s">
        <v>452</v>
      </c>
      <c r="D689" s="2" t="s">
        <v>5</v>
      </c>
      <c r="E689" s="2" t="s">
        <v>31</v>
      </c>
      <c r="F689" s="1">
        <v>216.3024612343704</v>
      </c>
      <c r="G689" s="34"/>
      <c r="H689" s="34"/>
      <c r="I689" s="34"/>
      <c r="J689" s="34"/>
      <c r="K689" s="34"/>
      <c r="L689" s="34"/>
      <c r="M689" s="34"/>
      <c r="N689" s="34"/>
      <c r="O689" s="34"/>
      <c r="P689" s="34"/>
      <c r="Q689" s="34"/>
      <c r="R689" s="34"/>
      <c r="Y689" s="34"/>
    </row>
    <row r="690">
      <c r="A690" s="2" t="s">
        <v>31</v>
      </c>
      <c r="B690" s="1" t="s">
        <v>429</v>
      </c>
      <c r="C690" s="2" t="s">
        <v>452</v>
      </c>
      <c r="D690" s="2" t="s">
        <v>5</v>
      </c>
      <c r="E690" s="2" t="s">
        <v>31</v>
      </c>
      <c r="F690" s="1">
        <v>198.90539257099937</v>
      </c>
      <c r="G690" s="34"/>
      <c r="H690" s="34"/>
      <c r="I690" s="34"/>
      <c r="J690" s="34"/>
      <c r="K690" s="34"/>
      <c r="L690" s="34"/>
      <c r="M690" s="34"/>
      <c r="N690" s="34"/>
      <c r="O690" s="34"/>
      <c r="P690" s="34"/>
      <c r="Q690" s="34"/>
      <c r="R690" s="34"/>
      <c r="Y690" s="34"/>
    </row>
    <row r="691">
      <c r="A691" s="2" t="s">
        <v>32</v>
      </c>
      <c r="B691" s="1" t="s">
        <v>430</v>
      </c>
      <c r="C691" s="2" t="s">
        <v>452</v>
      </c>
      <c r="D691" s="2" t="s">
        <v>5</v>
      </c>
      <c r="E691" s="2" t="s">
        <v>31</v>
      </c>
      <c r="F691" s="1">
        <v>197.4122435161363</v>
      </c>
      <c r="G691" s="34"/>
      <c r="H691" s="34"/>
      <c r="I691" s="34"/>
      <c r="J691" s="34"/>
      <c r="K691" s="34"/>
      <c r="L691" s="34"/>
      <c r="M691" s="34"/>
      <c r="N691" s="34"/>
      <c r="O691" s="34"/>
      <c r="P691" s="34"/>
      <c r="Q691" s="34"/>
      <c r="R691" s="34"/>
      <c r="Y691" s="34"/>
    </row>
    <row r="692">
      <c r="A692" s="2" t="s">
        <v>33</v>
      </c>
      <c r="B692" s="1" t="s">
        <v>431</v>
      </c>
      <c r="C692" s="2" t="s">
        <v>452</v>
      </c>
      <c r="D692" s="2" t="s">
        <v>5</v>
      </c>
      <c r="E692" s="2" t="s">
        <v>31</v>
      </c>
      <c r="F692" s="1">
        <v>257.44173238309645</v>
      </c>
      <c r="G692" s="34"/>
      <c r="H692" s="34"/>
      <c r="I692" s="34"/>
      <c r="J692" s="34"/>
      <c r="K692" s="34"/>
      <c r="L692" s="34"/>
      <c r="M692" s="34"/>
      <c r="N692" s="34"/>
      <c r="O692" s="34"/>
      <c r="P692" s="34"/>
      <c r="Q692" s="34"/>
      <c r="R692" s="34"/>
      <c r="Y692" s="34"/>
    </row>
    <row r="693">
      <c r="A693" s="2" t="s">
        <v>34</v>
      </c>
      <c r="B693" s="1" t="s">
        <v>432</v>
      </c>
      <c r="C693" s="2" t="s">
        <v>452</v>
      </c>
      <c r="D693" s="2" t="s">
        <v>5</v>
      </c>
      <c r="E693" s="2" t="s">
        <v>31</v>
      </c>
      <c r="F693" s="1">
        <v>218.49380622000606</v>
      </c>
      <c r="G693" s="34"/>
      <c r="H693" s="34"/>
      <c r="I693" s="34"/>
      <c r="J693" s="34"/>
      <c r="K693" s="34"/>
      <c r="L693" s="34"/>
      <c r="M693" s="34"/>
      <c r="N693" s="34"/>
      <c r="O693" s="34"/>
      <c r="P693" s="34"/>
      <c r="Q693" s="34"/>
      <c r="R693" s="34"/>
      <c r="Y693" s="34"/>
    </row>
    <row r="694">
      <c r="A694" s="2" t="s">
        <v>35</v>
      </c>
      <c r="B694" s="1" t="s">
        <v>433</v>
      </c>
      <c r="C694" s="2" t="s">
        <v>452</v>
      </c>
      <c r="D694" s="2" t="s">
        <v>5</v>
      </c>
      <c r="E694" s="2" t="s">
        <v>31</v>
      </c>
      <c r="F694" s="1">
        <v>197.73803271045955</v>
      </c>
      <c r="G694" s="34"/>
      <c r="H694" s="34"/>
      <c r="I694" s="34"/>
      <c r="J694" s="34"/>
      <c r="K694" s="34"/>
      <c r="L694" s="34"/>
      <c r="M694" s="34"/>
      <c r="N694" s="34"/>
      <c r="O694" s="34"/>
      <c r="P694" s="34"/>
      <c r="Q694" s="34"/>
      <c r="R694" s="34"/>
      <c r="Y694" s="34"/>
    </row>
    <row r="695">
      <c r="A695" s="2" t="s">
        <v>3</v>
      </c>
      <c r="B695" s="1" t="s">
        <v>418</v>
      </c>
      <c r="C695" s="2" t="s">
        <v>453</v>
      </c>
      <c r="D695" s="2" t="s">
        <v>5</v>
      </c>
      <c r="E695" s="2" t="s">
        <v>31</v>
      </c>
      <c r="F695" s="1">
        <v>206.48701400390553</v>
      </c>
      <c r="G695" s="34"/>
      <c r="H695" s="34"/>
      <c r="I695" s="34"/>
      <c r="J695" s="34"/>
      <c r="K695" s="34"/>
      <c r="L695" s="34"/>
      <c r="M695" s="34"/>
      <c r="N695" s="34"/>
      <c r="O695" s="34"/>
      <c r="P695" s="34"/>
      <c r="Q695" s="34"/>
      <c r="R695" s="34"/>
      <c r="Y695" s="34"/>
    </row>
    <row r="696">
      <c r="A696" s="2" t="s">
        <v>4</v>
      </c>
      <c r="B696" s="1" t="s">
        <v>401</v>
      </c>
      <c r="C696" s="2" t="s">
        <v>453</v>
      </c>
      <c r="D696" s="2" t="s">
        <v>5</v>
      </c>
      <c r="E696" s="2" t="s">
        <v>31</v>
      </c>
      <c r="F696" s="1">
        <v>126.83533877056463</v>
      </c>
      <c r="G696" s="34"/>
      <c r="H696" s="34"/>
      <c r="I696" s="34"/>
      <c r="J696" s="34"/>
      <c r="K696" s="34"/>
      <c r="L696" s="34"/>
      <c r="M696" s="34"/>
      <c r="N696" s="34"/>
      <c r="O696" s="34"/>
      <c r="P696" s="34"/>
      <c r="Q696" s="34"/>
      <c r="R696" s="34"/>
      <c r="Y696" s="34"/>
    </row>
    <row r="697">
      <c r="A697" s="2" t="s">
        <v>5</v>
      </c>
      <c r="B697" s="1" t="s">
        <v>402</v>
      </c>
      <c r="C697" s="2" t="s">
        <v>453</v>
      </c>
      <c r="D697" s="2" t="s">
        <v>5</v>
      </c>
      <c r="E697" s="2" t="s">
        <v>31</v>
      </c>
      <c r="F697" s="1">
        <v>159.12775108246737</v>
      </c>
      <c r="G697" s="34"/>
      <c r="H697" s="34"/>
      <c r="I697" s="34"/>
      <c r="J697" s="34"/>
      <c r="K697" s="34"/>
      <c r="L697" s="34"/>
      <c r="M697" s="34"/>
      <c r="N697" s="34"/>
      <c r="O697" s="34"/>
      <c r="P697" s="34"/>
      <c r="Q697" s="34"/>
      <c r="R697" s="34"/>
      <c r="Y697" s="34"/>
    </row>
    <row r="698">
      <c r="A698" s="2" t="s">
        <v>6</v>
      </c>
      <c r="B698" s="1" t="s">
        <v>403</v>
      </c>
      <c r="C698" s="2" t="s">
        <v>453</v>
      </c>
      <c r="D698" s="2" t="s">
        <v>5</v>
      </c>
      <c r="E698" s="2" t="s">
        <v>31</v>
      </c>
      <c r="F698" s="1">
        <v>134.0175023944703</v>
      </c>
      <c r="G698" s="34"/>
      <c r="H698" s="34"/>
      <c r="I698" s="34"/>
      <c r="J698" s="34"/>
      <c r="K698" s="34"/>
      <c r="L698" s="34"/>
      <c r="M698" s="34"/>
      <c r="N698" s="34"/>
      <c r="O698" s="34"/>
      <c r="P698" s="34"/>
      <c r="Q698" s="34"/>
      <c r="R698" s="34"/>
      <c r="Y698" s="34"/>
    </row>
    <row r="699">
      <c r="A699" s="2" t="s">
        <v>7</v>
      </c>
      <c r="B699" s="1" t="s">
        <v>404</v>
      </c>
      <c r="C699" s="2" t="s">
        <v>453</v>
      </c>
      <c r="D699" s="2" t="s">
        <v>5</v>
      </c>
      <c r="E699" s="2" t="s">
        <v>31</v>
      </c>
      <c r="F699" s="1">
        <v>182.99497162567798</v>
      </c>
      <c r="G699" s="34"/>
      <c r="H699" s="34"/>
      <c r="I699" s="34"/>
      <c r="J699" s="34"/>
      <c r="K699" s="34"/>
      <c r="L699" s="34"/>
      <c r="M699" s="34"/>
      <c r="N699" s="34"/>
      <c r="O699" s="34"/>
      <c r="P699" s="34"/>
      <c r="Q699" s="34"/>
      <c r="R699" s="34"/>
      <c r="Y699" s="34"/>
    </row>
    <row r="700">
      <c r="A700" s="2" t="s">
        <v>8</v>
      </c>
      <c r="B700" s="1" t="s">
        <v>408</v>
      </c>
      <c r="C700" s="2" t="s">
        <v>453</v>
      </c>
      <c r="D700" s="2" t="s">
        <v>5</v>
      </c>
      <c r="E700" s="2" t="s">
        <v>31</v>
      </c>
      <c r="F700" s="1">
        <v>181.9671998521361</v>
      </c>
      <c r="G700" s="34"/>
      <c r="H700" s="34"/>
      <c r="I700" s="34"/>
      <c r="J700" s="34"/>
      <c r="K700" s="34"/>
      <c r="L700" s="34"/>
      <c r="M700" s="34"/>
      <c r="N700" s="34"/>
      <c r="O700" s="34"/>
      <c r="P700" s="34"/>
      <c r="Q700" s="34"/>
      <c r="R700" s="34"/>
      <c r="Y700" s="34"/>
    </row>
    <row r="701">
      <c r="A701" s="2" t="s">
        <v>9</v>
      </c>
      <c r="B701" s="1" t="s">
        <v>409</v>
      </c>
      <c r="C701" s="2" t="s">
        <v>453</v>
      </c>
      <c r="D701" s="2" t="s">
        <v>5</v>
      </c>
      <c r="E701" s="2" t="s">
        <v>31</v>
      </c>
      <c r="F701" s="1">
        <v>188.62064626332995</v>
      </c>
      <c r="G701" s="34"/>
      <c r="H701" s="34"/>
      <c r="I701" s="34"/>
      <c r="J701" s="34"/>
      <c r="K701" s="34"/>
      <c r="L701" s="34"/>
      <c r="M701" s="34"/>
      <c r="N701" s="34"/>
      <c r="O701" s="34"/>
      <c r="P701" s="34"/>
      <c r="Q701" s="34"/>
      <c r="R701" s="34"/>
      <c r="Y701" s="34"/>
    </row>
    <row r="702">
      <c r="A702" s="2" t="s">
        <v>10</v>
      </c>
      <c r="B702" s="1" t="s">
        <v>407</v>
      </c>
      <c r="C702" s="2" t="s">
        <v>453</v>
      </c>
      <c r="D702" s="2" t="s">
        <v>5</v>
      </c>
      <c r="E702" s="2" t="s">
        <v>31</v>
      </c>
      <c r="F702" s="1">
        <v>180.0418097671247</v>
      </c>
      <c r="G702" s="34"/>
      <c r="H702" s="34"/>
      <c r="I702" s="34"/>
      <c r="J702" s="34"/>
      <c r="K702" s="34"/>
      <c r="L702" s="34"/>
      <c r="M702" s="34"/>
      <c r="N702" s="34"/>
      <c r="O702" s="34"/>
      <c r="P702" s="34"/>
      <c r="Q702" s="34"/>
      <c r="R702" s="34"/>
      <c r="Y702" s="34"/>
    </row>
    <row r="703">
      <c r="A703" s="2" t="s">
        <v>11</v>
      </c>
      <c r="B703" s="1" t="s">
        <v>406</v>
      </c>
      <c r="C703" s="2" t="s">
        <v>453</v>
      </c>
      <c r="D703" s="2" t="s">
        <v>5</v>
      </c>
      <c r="E703" s="2" t="s">
        <v>31</v>
      </c>
      <c r="F703" s="1">
        <v>208.56339528363213</v>
      </c>
      <c r="G703" s="34"/>
      <c r="H703" s="34"/>
      <c r="I703" s="34"/>
      <c r="J703" s="34"/>
      <c r="K703" s="34"/>
      <c r="L703" s="34"/>
      <c r="M703" s="34"/>
      <c r="N703" s="34"/>
      <c r="O703" s="34"/>
      <c r="P703" s="34"/>
      <c r="Q703" s="34"/>
      <c r="R703" s="34"/>
      <c r="Y703" s="34"/>
    </row>
    <row r="704">
      <c r="A704" s="2" t="s">
        <v>12</v>
      </c>
      <c r="B704" s="1" t="s">
        <v>405</v>
      </c>
      <c r="C704" s="2" t="s">
        <v>453</v>
      </c>
      <c r="D704" s="2" t="s">
        <v>5</v>
      </c>
      <c r="E704" s="2" t="s">
        <v>31</v>
      </c>
      <c r="F704" s="1">
        <v>235.64789784655565</v>
      </c>
      <c r="G704" s="34"/>
      <c r="H704" s="34"/>
      <c r="I704" s="34"/>
      <c r="J704" s="34"/>
      <c r="K704" s="34"/>
      <c r="L704" s="34"/>
      <c r="M704" s="34"/>
      <c r="N704" s="34"/>
      <c r="O704" s="34"/>
      <c r="P704" s="34"/>
      <c r="Q704" s="34"/>
      <c r="R704" s="34"/>
      <c r="Y704" s="34"/>
    </row>
    <row r="705">
      <c r="A705" s="2" t="s">
        <v>13</v>
      </c>
      <c r="B705" s="1" t="s">
        <v>410</v>
      </c>
      <c r="C705" s="2" t="s">
        <v>453</v>
      </c>
      <c r="D705" s="2" t="s">
        <v>5</v>
      </c>
      <c r="E705" s="2" t="s">
        <v>31</v>
      </c>
      <c r="F705" s="1">
        <v>212.6247487052317</v>
      </c>
      <c r="G705" s="34"/>
      <c r="H705" s="34"/>
      <c r="I705" s="34"/>
      <c r="J705" s="34"/>
      <c r="K705" s="34"/>
      <c r="L705" s="34"/>
      <c r="M705" s="34"/>
      <c r="N705" s="34"/>
      <c r="O705" s="34"/>
      <c r="P705" s="34"/>
      <c r="Q705" s="34"/>
      <c r="R705" s="34"/>
      <c r="Y705" s="34"/>
    </row>
    <row r="706">
      <c r="A706" s="2" t="s">
        <v>14</v>
      </c>
      <c r="B706" s="1" t="s">
        <v>412</v>
      </c>
      <c r="C706" s="2" t="s">
        <v>453</v>
      </c>
      <c r="D706" s="2" t="s">
        <v>5</v>
      </c>
      <c r="E706" s="2" t="s">
        <v>31</v>
      </c>
      <c r="F706" s="1">
        <v>228.08108638028494</v>
      </c>
      <c r="G706" s="34"/>
      <c r="H706" s="34"/>
      <c r="I706" s="34"/>
      <c r="J706" s="34"/>
      <c r="K706" s="34"/>
      <c r="L706" s="34"/>
      <c r="M706" s="34"/>
      <c r="N706" s="34"/>
      <c r="O706" s="34"/>
      <c r="P706" s="34"/>
      <c r="Q706" s="34"/>
      <c r="R706" s="34"/>
      <c r="Y706" s="34"/>
    </row>
    <row r="707">
      <c r="A707" s="2" t="s">
        <v>15</v>
      </c>
      <c r="B707" s="1" t="s">
        <v>411</v>
      </c>
      <c r="C707" s="2" t="s">
        <v>453</v>
      </c>
      <c r="D707" s="2" t="s">
        <v>5</v>
      </c>
      <c r="E707" s="2" t="s">
        <v>31</v>
      </c>
      <c r="F707" s="1">
        <v>175.0349583708524</v>
      </c>
      <c r="G707" s="34"/>
      <c r="H707" s="34"/>
      <c r="I707" s="34"/>
      <c r="J707" s="34"/>
      <c r="K707" s="34"/>
      <c r="L707" s="34"/>
      <c r="M707" s="34"/>
      <c r="N707" s="34"/>
      <c r="O707" s="34"/>
      <c r="P707" s="34"/>
      <c r="Q707" s="34"/>
      <c r="R707" s="34"/>
      <c r="Y707" s="34"/>
    </row>
    <row r="708">
      <c r="A708" s="2" t="s">
        <v>16</v>
      </c>
      <c r="B708" s="1" t="s">
        <v>413</v>
      </c>
      <c r="C708" s="2" t="s">
        <v>453</v>
      </c>
      <c r="D708" s="2" t="s">
        <v>5</v>
      </c>
      <c r="E708" s="2" t="s">
        <v>31</v>
      </c>
      <c r="F708" s="1">
        <v>198.66345005937325</v>
      </c>
      <c r="G708" s="34"/>
      <c r="H708" s="34"/>
      <c r="I708" s="34"/>
      <c r="J708" s="34"/>
      <c r="K708" s="34"/>
      <c r="L708" s="34"/>
      <c r="M708" s="34"/>
      <c r="N708" s="34"/>
      <c r="O708" s="34"/>
      <c r="P708" s="34"/>
      <c r="Q708" s="34"/>
      <c r="R708" s="34"/>
      <c r="Y708" s="34"/>
    </row>
    <row r="709">
      <c r="A709" s="2" t="s">
        <v>17</v>
      </c>
      <c r="B709" s="1" t="s">
        <v>414</v>
      </c>
      <c r="C709" s="2" t="s">
        <v>453</v>
      </c>
      <c r="D709" s="2" t="s">
        <v>5</v>
      </c>
      <c r="E709" s="2" t="s">
        <v>31</v>
      </c>
      <c r="F709" s="1">
        <v>193.66474566533935</v>
      </c>
      <c r="G709" s="34"/>
      <c r="H709" s="34"/>
      <c r="I709" s="34"/>
      <c r="J709" s="34"/>
      <c r="K709" s="34"/>
      <c r="L709" s="34"/>
      <c r="M709" s="34"/>
      <c r="N709" s="34"/>
      <c r="O709" s="34"/>
      <c r="P709" s="34"/>
      <c r="Q709" s="34"/>
      <c r="R709" s="34"/>
      <c r="Y709" s="34"/>
    </row>
    <row r="710">
      <c r="A710" s="2" t="s">
        <v>18</v>
      </c>
      <c r="B710" s="1" t="s">
        <v>415</v>
      </c>
      <c r="C710" s="2" t="s">
        <v>453</v>
      </c>
      <c r="D710" s="2" t="s">
        <v>5</v>
      </c>
      <c r="E710" s="2" t="s">
        <v>31</v>
      </c>
      <c r="F710" s="1">
        <v>185.08120601541142</v>
      </c>
      <c r="G710" s="34"/>
      <c r="H710" s="34"/>
      <c r="I710" s="34"/>
      <c r="J710" s="34"/>
      <c r="K710" s="34"/>
      <c r="L710" s="34"/>
      <c r="M710" s="34"/>
      <c r="N710" s="34"/>
      <c r="O710" s="34"/>
      <c r="P710" s="34"/>
      <c r="Q710" s="34"/>
      <c r="R710" s="34"/>
      <c r="Y710" s="34"/>
    </row>
    <row r="711">
      <c r="A711" s="2" t="s">
        <v>19</v>
      </c>
      <c r="B711" s="1" t="s">
        <v>416</v>
      </c>
      <c r="C711" s="2" t="s">
        <v>453</v>
      </c>
      <c r="D711" s="2" t="s">
        <v>5</v>
      </c>
      <c r="E711" s="2" t="s">
        <v>31</v>
      </c>
      <c r="F711" s="1">
        <v>221.32988093644548</v>
      </c>
      <c r="G711" s="34"/>
      <c r="H711" s="34"/>
      <c r="I711" s="34"/>
      <c r="J711" s="34"/>
      <c r="K711" s="34"/>
      <c r="L711" s="34"/>
      <c r="M711" s="34"/>
      <c r="N711" s="34"/>
      <c r="O711" s="34"/>
      <c r="P711" s="34"/>
      <c r="Q711" s="34"/>
      <c r="R711" s="34"/>
      <c r="Y711" s="34"/>
    </row>
    <row r="712">
      <c r="A712" s="2" t="s">
        <v>20</v>
      </c>
      <c r="B712" s="1" t="s">
        <v>417</v>
      </c>
      <c r="C712" s="2" t="s">
        <v>453</v>
      </c>
      <c r="D712" s="2" t="s">
        <v>5</v>
      </c>
      <c r="E712" s="2" t="s">
        <v>31</v>
      </c>
      <c r="F712" s="1">
        <v>252.92495878444515</v>
      </c>
      <c r="G712" s="34"/>
      <c r="H712" s="34"/>
      <c r="I712" s="34"/>
      <c r="J712" s="34"/>
      <c r="K712" s="34"/>
      <c r="L712" s="34"/>
      <c r="M712" s="34"/>
      <c r="N712" s="34"/>
      <c r="O712" s="34"/>
      <c r="P712" s="34"/>
      <c r="Q712" s="34"/>
      <c r="R712" s="34"/>
      <c r="Y712" s="34"/>
    </row>
    <row r="713">
      <c r="A713" s="2" t="s">
        <v>21</v>
      </c>
      <c r="B713" s="1" t="s">
        <v>419</v>
      </c>
      <c r="C713" s="2" t="s">
        <v>453</v>
      </c>
      <c r="D713" s="2" t="s">
        <v>5</v>
      </c>
      <c r="E713" s="2" t="s">
        <v>31</v>
      </c>
      <c r="F713" s="1">
        <v>171.8754839954855</v>
      </c>
      <c r="G713" s="34"/>
      <c r="H713" s="34"/>
      <c r="I713" s="34"/>
      <c r="J713" s="34"/>
      <c r="K713" s="34"/>
      <c r="L713" s="34"/>
      <c r="M713" s="34"/>
      <c r="N713" s="34"/>
      <c r="O713" s="34"/>
      <c r="P713" s="34"/>
      <c r="Q713" s="34"/>
      <c r="R713" s="34"/>
      <c r="Y713" s="34"/>
    </row>
    <row r="714">
      <c r="A714" s="2" t="s">
        <v>22</v>
      </c>
      <c r="B714" s="1" t="s">
        <v>420</v>
      </c>
      <c r="C714" s="2" t="s">
        <v>453</v>
      </c>
      <c r="D714" s="2" t="s">
        <v>5</v>
      </c>
      <c r="E714" s="2" t="s">
        <v>31</v>
      </c>
      <c r="F714" s="1">
        <v>186.61728737734916</v>
      </c>
      <c r="G714" s="34"/>
      <c r="H714" s="34"/>
      <c r="I714" s="34"/>
      <c r="J714" s="34"/>
      <c r="K714" s="34"/>
      <c r="L714" s="34"/>
      <c r="M714" s="34"/>
      <c r="N714" s="34"/>
      <c r="O714" s="34"/>
      <c r="P714" s="34"/>
      <c r="Q714" s="34"/>
      <c r="R714" s="34"/>
      <c r="Y714" s="34"/>
    </row>
    <row r="715">
      <c r="A715" s="2" t="s">
        <v>23</v>
      </c>
      <c r="B715" s="1" t="s">
        <v>421</v>
      </c>
      <c r="C715" s="2" t="s">
        <v>453</v>
      </c>
      <c r="D715" s="2" t="s">
        <v>5</v>
      </c>
      <c r="E715" s="2" t="s">
        <v>31</v>
      </c>
      <c r="F715" s="1">
        <v>240.25273876257856</v>
      </c>
      <c r="G715" s="34"/>
      <c r="H715" s="34"/>
      <c r="I715" s="34"/>
      <c r="J715" s="34"/>
      <c r="K715" s="34"/>
      <c r="L715" s="34"/>
      <c r="M715" s="34"/>
      <c r="N715" s="34"/>
      <c r="O715" s="34"/>
      <c r="P715" s="34"/>
      <c r="Q715" s="34"/>
      <c r="R715" s="34"/>
      <c r="Y715" s="34"/>
    </row>
    <row r="716">
      <c r="A716" s="2" t="s">
        <v>24</v>
      </c>
      <c r="B716" s="1" t="s">
        <v>422</v>
      </c>
      <c r="C716" s="2" t="s">
        <v>453</v>
      </c>
      <c r="D716" s="2" t="s">
        <v>5</v>
      </c>
      <c r="E716" s="2" t="s">
        <v>31</v>
      </c>
      <c r="F716" s="1">
        <v>259.10602185382874</v>
      </c>
      <c r="G716" s="34"/>
      <c r="H716" s="34"/>
      <c r="I716" s="34"/>
      <c r="J716" s="34"/>
      <c r="K716" s="34"/>
      <c r="L716" s="34"/>
      <c r="M716" s="34"/>
      <c r="N716" s="34"/>
      <c r="O716" s="34"/>
      <c r="P716" s="34"/>
      <c r="Q716" s="34"/>
      <c r="R716" s="34"/>
      <c r="Y716" s="34"/>
    </row>
    <row r="717">
      <c r="A717" s="2" t="s">
        <v>25</v>
      </c>
      <c r="B717" s="1" t="s">
        <v>423</v>
      </c>
      <c r="C717" s="2" t="s">
        <v>453</v>
      </c>
      <c r="D717" s="2" t="s">
        <v>5</v>
      </c>
      <c r="E717" s="2" t="s">
        <v>31</v>
      </c>
      <c r="F717" s="1">
        <v>158.91376850018733</v>
      </c>
      <c r="G717" s="34"/>
      <c r="H717" s="34"/>
      <c r="I717" s="34"/>
      <c r="J717" s="34"/>
      <c r="K717" s="34"/>
      <c r="L717" s="34"/>
      <c r="M717" s="34"/>
      <c r="N717" s="34"/>
      <c r="O717" s="34"/>
      <c r="P717" s="34"/>
      <c r="Q717" s="34"/>
      <c r="R717" s="34"/>
      <c r="Y717" s="34"/>
    </row>
    <row r="718">
      <c r="A718" s="2" t="s">
        <v>26</v>
      </c>
      <c r="B718" s="1" t="s">
        <v>424</v>
      </c>
      <c r="C718" s="2" t="s">
        <v>453</v>
      </c>
      <c r="D718" s="2" t="s">
        <v>5</v>
      </c>
      <c r="E718" s="2" t="s">
        <v>31</v>
      </c>
      <c r="F718" s="1">
        <v>101.52744839151737</v>
      </c>
      <c r="G718" s="34"/>
      <c r="H718" s="34"/>
      <c r="I718" s="34"/>
      <c r="J718" s="34"/>
      <c r="K718" s="34"/>
      <c r="L718" s="34"/>
      <c r="M718" s="34"/>
      <c r="N718" s="34"/>
      <c r="O718" s="34"/>
      <c r="P718" s="34"/>
      <c r="Q718" s="34"/>
      <c r="R718" s="34"/>
      <c r="Y718" s="34"/>
    </row>
    <row r="719">
      <c r="A719" s="2" t="s">
        <v>27</v>
      </c>
      <c r="B719" s="1" t="s">
        <v>426</v>
      </c>
      <c r="C719" s="2" t="s">
        <v>453</v>
      </c>
      <c r="D719" s="2" t="s">
        <v>5</v>
      </c>
      <c r="E719" s="2" t="s">
        <v>31</v>
      </c>
      <c r="F719" s="1">
        <v>228.37839527874394</v>
      </c>
      <c r="G719" s="34"/>
      <c r="H719" s="34"/>
      <c r="I719" s="34"/>
      <c r="J719" s="34"/>
      <c r="K719" s="34"/>
      <c r="L719" s="34"/>
      <c r="M719" s="34"/>
      <c r="N719" s="34"/>
      <c r="O719" s="34"/>
      <c r="P719" s="34"/>
      <c r="Q719" s="34"/>
      <c r="R719" s="34"/>
      <c r="Y719" s="34"/>
    </row>
    <row r="720">
      <c r="A720" s="2" t="s">
        <v>28</v>
      </c>
      <c r="B720" s="1" t="s">
        <v>425</v>
      </c>
      <c r="C720" s="2" t="s">
        <v>453</v>
      </c>
      <c r="D720" s="2" t="s">
        <v>5</v>
      </c>
      <c r="E720" s="2" t="s">
        <v>31</v>
      </c>
      <c r="F720" s="1">
        <v>192.14383356904662</v>
      </c>
      <c r="G720" s="34"/>
      <c r="H720" s="34"/>
      <c r="I720" s="34"/>
      <c r="J720" s="34"/>
      <c r="K720" s="34"/>
      <c r="L720" s="34"/>
      <c r="M720" s="34"/>
      <c r="N720" s="34"/>
      <c r="O720" s="34"/>
      <c r="P720" s="34"/>
      <c r="Q720" s="34"/>
      <c r="R720" s="34"/>
      <c r="Y720" s="34"/>
    </row>
    <row r="721">
      <c r="A721" s="2" t="s">
        <v>29</v>
      </c>
      <c r="B721" s="1" t="s">
        <v>427</v>
      </c>
      <c r="C721" s="2" t="s">
        <v>453</v>
      </c>
      <c r="D721" s="2" t="s">
        <v>5</v>
      </c>
      <c r="E721" s="2" t="s">
        <v>31</v>
      </c>
      <c r="F721" s="1">
        <v>207.60152192430078</v>
      </c>
      <c r="G721" s="34"/>
      <c r="H721" s="34"/>
      <c r="I721" s="34"/>
      <c r="J721" s="34"/>
      <c r="K721" s="34"/>
      <c r="L721" s="34"/>
      <c r="M721" s="34"/>
      <c r="N721" s="34"/>
      <c r="O721" s="34"/>
      <c r="P721" s="34"/>
      <c r="Q721" s="34"/>
      <c r="R721" s="34"/>
      <c r="Y721" s="34"/>
    </row>
    <row r="722">
      <c r="A722" s="2" t="s">
        <v>30</v>
      </c>
      <c r="B722" s="1" t="s">
        <v>428</v>
      </c>
      <c r="C722" s="2" t="s">
        <v>453</v>
      </c>
      <c r="D722" s="2" t="s">
        <v>5</v>
      </c>
      <c r="E722" s="2" t="s">
        <v>31</v>
      </c>
      <c r="F722" s="1">
        <v>197.63777172120248</v>
      </c>
      <c r="G722" s="34"/>
      <c r="H722" s="34"/>
      <c r="I722" s="34"/>
      <c r="J722" s="34"/>
      <c r="K722" s="34"/>
      <c r="L722" s="34"/>
      <c r="M722" s="34"/>
      <c r="N722" s="34"/>
      <c r="O722" s="34"/>
      <c r="P722" s="34"/>
      <c r="Q722" s="34"/>
      <c r="R722" s="34"/>
      <c r="Y722" s="34"/>
    </row>
    <row r="723">
      <c r="A723" s="2" t="s">
        <v>31</v>
      </c>
      <c r="B723" s="1" t="s">
        <v>429</v>
      </c>
      <c r="C723" s="2" t="s">
        <v>453</v>
      </c>
      <c r="D723" s="2" t="s">
        <v>5</v>
      </c>
      <c r="E723" s="2" t="s">
        <v>31</v>
      </c>
      <c r="F723" s="1">
        <v>185.12579767765382</v>
      </c>
      <c r="G723" s="34"/>
      <c r="H723" s="34"/>
      <c r="I723" s="34"/>
      <c r="J723" s="34"/>
      <c r="K723" s="34"/>
      <c r="L723" s="34"/>
      <c r="M723" s="34"/>
      <c r="N723" s="34"/>
      <c r="O723" s="34"/>
      <c r="P723" s="34"/>
      <c r="Q723" s="34"/>
      <c r="R723" s="34"/>
      <c r="Y723" s="34"/>
    </row>
    <row r="724">
      <c r="A724" s="2" t="s">
        <v>32</v>
      </c>
      <c r="B724" s="1" t="s">
        <v>430</v>
      </c>
      <c r="C724" s="2" t="s">
        <v>453</v>
      </c>
      <c r="D724" s="2" t="s">
        <v>5</v>
      </c>
      <c r="E724" s="2" t="s">
        <v>31</v>
      </c>
      <c r="F724" s="1">
        <v>207.23504817305945</v>
      </c>
      <c r="G724" s="34"/>
      <c r="H724" s="34"/>
      <c r="I724" s="34"/>
      <c r="J724" s="34"/>
      <c r="K724" s="34"/>
      <c r="L724" s="34"/>
      <c r="M724" s="34"/>
      <c r="N724" s="34"/>
      <c r="O724" s="34"/>
      <c r="P724" s="34"/>
      <c r="Q724" s="34"/>
      <c r="R724" s="34"/>
      <c r="Y724" s="34"/>
    </row>
    <row r="725">
      <c r="A725" s="2" t="s">
        <v>33</v>
      </c>
      <c r="B725" s="1" t="s">
        <v>431</v>
      </c>
      <c r="C725" s="2" t="s">
        <v>453</v>
      </c>
      <c r="D725" s="2" t="s">
        <v>5</v>
      </c>
      <c r="E725" s="2" t="s">
        <v>31</v>
      </c>
      <c r="F725" s="1">
        <v>269.77974177331737</v>
      </c>
      <c r="G725" s="34"/>
      <c r="H725" s="34"/>
      <c r="I725" s="34"/>
      <c r="J725" s="34"/>
      <c r="K725" s="34"/>
      <c r="L725" s="34"/>
      <c r="M725" s="34"/>
      <c r="N725" s="34"/>
      <c r="O725" s="34"/>
      <c r="P725" s="34"/>
      <c r="Q725" s="34"/>
      <c r="R725" s="34"/>
      <c r="Y725" s="34"/>
    </row>
    <row r="726">
      <c r="A726" s="2" t="s">
        <v>34</v>
      </c>
      <c r="B726" s="1" t="s">
        <v>432</v>
      </c>
      <c r="C726" s="2" t="s">
        <v>453</v>
      </c>
      <c r="D726" s="2" t="s">
        <v>5</v>
      </c>
      <c r="E726" s="2" t="s">
        <v>31</v>
      </c>
      <c r="F726" s="1">
        <v>219.77365626811292</v>
      </c>
      <c r="G726" s="34"/>
      <c r="H726" s="34"/>
      <c r="I726" s="34"/>
      <c r="J726" s="34"/>
      <c r="K726" s="34"/>
      <c r="L726" s="34"/>
      <c r="M726" s="34"/>
      <c r="N726" s="34"/>
      <c r="O726" s="34"/>
      <c r="P726" s="34"/>
      <c r="Q726" s="34"/>
      <c r="R726" s="34"/>
      <c r="Y726" s="34"/>
    </row>
    <row r="727">
      <c r="A727" s="2" t="s">
        <v>35</v>
      </c>
      <c r="B727" s="1" t="s">
        <v>433</v>
      </c>
      <c r="C727" s="2" t="s">
        <v>453</v>
      </c>
      <c r="D727" s="2" t="s">
        <v>5</v>
      </c>
      <c r="E727" s="2" t="s">
        <v>31</v>
      </c>
      <c r="F727" s="1">
        <v>204.5471615371383</v>
      </c>
      <c r="G727" s="34"/>
      <c r="H727" s="34"/>
      <c r="I727" s="34"/>
      <c r="J727" s="34"/>
      <c r="K727" s="34"/>
      <c r="L727" s="34"/>
      <c r="M727" s="34"/>
      <c r="N727" s="34"/>
      <c r="O727" s="34"/>
      <c r="P727" s="34"/>
      <c r="Q727" s="34"/>
      <c r="R727" s="34"/>
      <c r="Y727" s="34"/>
    </row>
    <row r="728">
      <c r="A728" s="2" t="s">
        <v>3</v>
      </c>
      <c r="B728" s="1" t="s">
        <v>418</v>
      </c>
      <c r="C728" s="2" t="s">
        <v>454</v>
      </c>
      <c r="D728" s="2" t="s">
        <v>5</v>
      </c>
      <c r="E728" s="2" t="s">
        <v>31</v>
      </c>
      <c r="F728" s="1">
        <v>184.67049095109957</v>
      </c>
      <c r="G728" s="34"/>
      <c r="H728" s="34"/>
      <c r="I728" s="34"/>
      <c r="J728" s="34"/>
      <c r="K728" s="34"/>
      <c r="L728" s="34"/>
      <c r="M728" s="34"/>
      <c r="N728" s="34"/>
      <c r="O728" s="34"/>
      <c r="P728" s="34"/>
      <c r="Q728" s="34"/>
      <c r="R728" s="34"/>
      <c r="Y728" s="34"/>
    </row>
    <row r="729">
      <c r="A729" s="2" t="s">
        <v>4</v>
      </c>
      <c r="B729" s="1" t="s">
        <v>401</v>
      </c>
      <c r="C729" s="2" t="s">
        <v>454</v>
      </c>
      <c r="D729" s="2" t="s">
        <v>5</v>
      </c>
      <c r="E729" s="2" t="s">
        <v>31</v>
      </c>
      <c r="F729" s="1">
        <v>126.0478954997458</v>
      </c>
      <c r="G729" s="34"/>
      <c r="H729" s="34"/>
      <c r="I729" s="34"/>
      <c r="J729" s="34"/>
      <c r="K729" s="34"/>
      <c r="L729" s="34"/>
      <c r="M729" s="34"/>
      <c r="N729" s="34"/>
      <c r="O729" s="34"/>
      <c r="P729" s="34"/>
      <c r="Q729" s="34"/>
      <c r="R729" s="34"/>
      <c r="Y729" s="34"/>
    </row>
    <row r="730">
      <c r="A730" s="2" t="s">
        <v>5</v>
      </c>
      <c r="B730" s="1" t="s">
        <v>402</v>
      </c>
      <c r="C730" s="2" t="s">
        <v>454</v>
      </c>
      <c r="D730" s="2" t="s">
        <v>5</v>
      </c>
      <c r="E730" s="2" t="s">
        <v>31</v>
      </c>
      <c r="F730" s="1">
        <v>159.64155326916693</v>
      </c>
      <c r="G730" s="34"/>
      <c r="H730" s="34"/>
      <c r="I730" s="34"/>
      <c r="J730" s="34"/>
      <c r="K730" s="34"/>
      <c r="L730" s="34"/>
      <c r="M730" s="34"/>
      <c r="N730" s="34"/>
      <c r="O730" s="34"/>
      <c r="P730" s="34"/>
      <c r="Q730" s="34"/>
      <c r="R730" s="34"/>
      <c r="Y730" s="34"/>
    </row>
    <row r="731">
      <c r="A731" s="2" t="s">
        <v>6</v>
      </c>
      <c r="B731" s="1" t="s">
        <v>403</v>
      </c>
      <c r="C731" s="2" t="s">
        <v>454</v>
      </c>
      <c r="D731" s="2" t="s">
        <v>5</v>
      </c>
      <c r="E731" s="2" t="s">
        <v>31</v>
      </c>
      <c r="F731" s="1">
        <v>135.73206015073401</v>
      </c>
      <c r="G731" s="34"/>
      <c r="H731" s="34"/>
      <c r="I731" s="34"/>
      <c r="J731" s="34"/>
      <c r="K731" s="34"/>
      <c r="L731" s="34"/>
      <c r="M731" s="34"/>
      <c r="N731" s="34"/>
      <c r="O731" s="34"/>
      <c r="P731" s="34"/>
      <c r="Q731" s="34"/>
      <c r="R731" s="34"/>
      <c r="Y731" s="34"/>
    </row>
    <row r="732">
      <c r="A732" s="2" t="s">
        <v>7</v>
      </c>
      <c r="B732" s="1" t="s">
        <v>404</v>
      </c>
      <c r="C732" s="2" t="s">
        <v>454</v>
      </c>
      <c r="D732" s="2" t="s">
        <v>5</v>
      </c>
      <c r="E732" s="2" t="s">
        <v>31</v>
      </c>
      <c r="F732" s="1">
        <v>166.08265528622215</v>
      </c>
      <c r="G732" s="34"/>
      <c r="H732" s="34"/>
      <c r="I732" s="34"/>
      <c r="J732" s="34"/>
      <c r="K732" s="34"/>
      <c r="L732" s="34"/>
      <c r="M732" s="34"/>
      <c r="N732" s="34"/>
      <c r="O732" s="34"/>
      <c r="P732" s="34"/>
      <c r="Q732" s="34"/>
      <c r="R732" s="34"/>
      <c r="Y732" s="34"/>
    </row>
    <row r="733">
      <c r="A733" s="2" t="s">
        <v>8</v>
      </c>
      <c r="B733" s="1" t="s">
        <v>408</v>
      </c>
      <c r="C733" s="2" t="s">
        <v>454</v>
      </c>
      <c r="D733" s="2" t="s">
        <v>5</v>
      </c>
      <c r="E733" s="2" t="s">
        <v>31</v>
      </c>
      <c r="F733" s="1">
        <v>189.8868274508393</v>
      </c>
      <c r="G733" s="34"/>
      <c r="H733" s="34"/>
      <c r="I733" s="34"/>
      <c r="J733" s="34"/>
      <c r="K733" s="34"/>
      <c r="L733" s="34"/>
      <c r="M733" s="34"/>
      <c r="N733" s="34"/>
      <c r="O733" s="34"/>
      <c r="P733" s="34"/>
      <c r="Q733" s="34"/>
      <c r="R733" s="34"/>
      <c r="Y733" s="34"/>
    </row>
    <row r="734">
      <c r="A734" s="2" t="s">
        <v>9</v>
      </c>
      <c r="B734" s="1" t="s">
        <v>409</v>
      </c>
      <c r="C734" s="2" t="s">
        <v>454</v>
      </c>
      <c r="D734" s="2" t="s">
        <v>5</v>
      </c>
      <c r="E734" s="2" t="s">
        <v>31</v>
      </c>
      <c r="F734" s="1">
        <v>164.61761755352074</v>
      </c>
      <c r="G734" s="34"/>
      <c r="H734" s="34"/>
      <c r="I734" s="34"/>
      <c r="J734" s="34"/>
      <c r="K734" s="34"/>
      <c r="L734" s="34"/>
      <c r="M734" s="34"/>
      <c r="N734" s="34"/>
      <c r="O734" s="34"/>
      <c r="P734" s="34"/>
      <c r="Q734" s="34"/>
      <c r="R734" s="34"/>
      <c r="Y734" s="34"/>
    </row>
    <row r="735">
      <c r="A735" s="2" t="s">
        <v>10</v>
      </c>
      <c r="B735" s="1" t="s">
        <v>407</v>
      </c>
      <c r="C735" s="2" t="s">
        <v>454</v>
      </c>
      <c r="D735" s="2" t="s">
        <v>5</v>
      </c>
      <c r="E735" s="2" t="s">
        <v>31</v>
      </c>
      <c r="F735" s="1">
        <v>152.64253694816975</v>
      </c>
      <c r="G735" s="34"/>
      <c r="H735" s="34"/>
      <c r="I735" s="34"/>
      <c r="J735" s="34"/>
      <c r="K735" s="34"/>
      <c r="L735" s="34"/>
      <c r="M735" s="34"/>
      <c r="N735" s="34"/>
      <c r="O735" s="34"/>
      <c r="P735" s="34"/>
      <c r="Q735" s="34"/>
      <c r="R735" s="34"/>
      <c r="Y735" s="34"/>
    </row>
    <row r="736">
      <c r="A736" s="2" t="s">
        <v>11</v>
      </c>
      <c r="B736" s="1" t="s">
        <v>406</v>
      </c>
      <c r="C736" s="2" t="s">
        <v>454</v>
      </c>
      <c r="D736" s="2" t="s">
        <v>5</v>
      </c>
      <c r="E736" s="2" t="s">
        <v>31</v>
      </c>
      <c r="F736" s="1">
        <v>204.06440318003803</v>
      </c>
      <c r="G736" s="34"/>
      <c r="H736" s="34"/>
      <c r="I736" s="34"/>
      <c r="J736" s="34"/>
      <c r="K736" s="34"/>
      <c r="L736" s="34"/>
      <c r="M736" s="34"/>
      <c r="N736" s="34"/>
      <c r="O736" s="34"/>
      <c r="P736" s="34"/>
      <c r="Q736" s="34"/>
      <c r="R736" s="34"/>
      <c r="Y736" s="34"/>
    </row>
    <row r="737">
      <c r="A737" s="2" t="s">
        <v>12</v>
      </c>
      <c r="B737" s="1" t="s">
        <v>405</v>
      </c>
      <c r="C737" s="2" t="s">
        <v>454</v>
      </c>
      <c r="D737" s="2" t="s">
        <v>5</v>
      </c>
      <c r="E737" s="2" t="s">
        <v>31</v>
      </c>
      <c r="F737" s="1">
        <v>218.51912542595437</v>
      </c>
      <c r="G737" s="34"/>
      <c r="H737" s="34"/>
      <c r="I737" s="34"/>
      <c r="J737" s="34"/>
      <c r="K737" s="34"/>
      <c r="L737" s="34"/>
      <c r="M737" s="34"/>
      <c r="N737" s="34"/>
      <c r="O737" s="34"/>
      <c r="P737" s="34"/>
      <c r="Q737" s="34"/>
      <c r="R737" s="34"/>
      <c r="Y737" s="34"/>
    </row>
    <row r="738">
      <c r="A738" s="2" t="s">
        <v>13</v>
      </c>
      <c r="B738" s="1" t="s">
        <v>410</v>
      </c>
      <c r="C738" s="2" t="s">
        <v>454</v>
      </c>
      <c r="D738" s="2" t="s">
        <v>5</v>
      </c>
      <c r="E738" s="2" t="s">
        <v>31</v>
      </c>
      <c r="F738" s="1">
        <v>201.22622229209244</v>
      </c>
      <c r="G738" s="34"/>
      <c r="H738" s="34"/>
      <c r="I738" s="34"/>
      <c r="J738" s="34"/>
      <c r="K738" s="34"/>
      <c r="L738" s="34"/>
      <c r="M738" s="34"/>
      <c r="N738" s="34"/>
      <c r="O738" s="34"/>
      <c r="P738" s="34"/>
      <c r="Q738" s="34"/>
      <c r="R738" s="34"/>
      <c r="Y738" s="34"/>
    </row>
    <row r="739">
      <c r="A739" s="2" t="s">
        <v>14</v>
      </c>
      <c r="B739" s="1" t="s">
        <v>412</v>
      </c>
      <c r="C739" s="2" t="s">
        <v>454</v>
      </c>
      <c r="D739" s="2" t="s">
        <v>5</v>
      </c>
      <c r="E739" s="2" t="s">
        <v>31</v>
      </c>
      <c r="F739" s="1">
        <v>195.61179282687243</v>
      </c>
      <c r="G739" s="34"/>
      <c r="H739" s="34"/>
      <c r="I739" s="34"/>
      <c r="J739" s="34"/>
      <c r="K739" s="34"/>
      <c r="L739" s="34"/>
      <c r="M739" s="34"/>
      <c r="N739" s="34"/>
      <c r="O739" s="34"/>
      <c r="P739" s="34"/>
      <c r="Q739" s="34"/>
      <c r="R739" s="34"/>
      <c r="Y739" s="34"/>
    </row>
    <row r="740">
      <c r="A740" s="2" t="s">
        <v>15</v>
      </c>
      <c r="B740" s="1" t="s">
        <v>411</v>
      </c>
      <c r="C740" s="2" t="s">
        <v>454</v>
      </c>
      <c r="D740" s="2" t="s">
        <v>5</v>
      </c>
      <c r="E740" s="2" t="s">
        <v>31</v>
      </c>
      <c r="F740" s="1">
        <v>147.8014773476237</v>
      </c>
      <c r="G740" s="34"/>
      <c r="H740" s="34"/>
      <c r="I740" s="34"/>
      <c r="J740" s="34"/>
      <c r="K740" s="34"/>
      <c r="L740" s="34"/>
      <c r="M740" s="34"/>
      <c r="N740" s="34"/>
      <c r="O740" s="34"/>
      <c r="P740" s="34"/>
      <c r="Q740" s="34"/>
      <c r="R740" s="34"/>
      <c r="Y740" s="34"/>
    </row>
    <row r="741">
      <c r="A741" s="2" t="s">
        <v>16</v>
      </c>
      <c r="B741" s="1" t="s">
        <v>413</v>
      </c>
      <c r="C741" s="2" t="s">
        <v>454</v>
      </c>
      <c r="D741" s="2" t="s">
        <v>5</v>
      </c>
      <c r="E741" s="2" t="s">
        <v>31</v>
      </c>
      <c r="F741" s="1">
        <v>184.1147357374932</v>
      </c>
      <c r="G741" s="34"/>
      <c r="H741" s="34"/>
      <c r="I741" s="34"/>
      <c r="J741" s="34"/>
      <c r="K741" s="34"/>
      <c r="L741" s="34"/>
      <c r="M741" s="34"/>
      <c r="N741" s="34"/>
      <c r="O741" s="34"/>
      <c r="P741" s="34"/>
      <c r="Q741" s="34"/>
      <c r="R741" s="34"/>
      <c r="Y741" s="34"/>
    </row>
    <row r="742">
      <c r="A742" s="2" t="s">
        <v>17</v>
      </c>
      <c r="B742" s="1" t="s">
        <v>414</v>
      </c>
      <c r="C742" s="2" t="s">
        <v>454</v>
      </c>
      <c r="D742" s="2" t="s">
        <v>5</v>
      </c>
      <c r="E742" s="2" t="s">
        <v>31</v>
      </c>
      <c r="F742" s="1">
        <v>173.48138410854267</v>
      </c>
      <c r="G742" s="34"/>
      <c r="H742" s="34"/>
      <c r="I742" s="34"/>
      <c r="J742" s="34"/>
      <c r="K742" s="34"/>
      <c r="L742" s="34"/>
      <c r="M742" s="34"/>
      <c r="N742" s="34"/>
      <c r="O742" s="34"/>
      <c r="P742" s="34"/>
      <c r="Q742" s="34"/>
      <c r="R742" s="34"/>
      <c r="Y742" s="34"/>
    </row>
    <row r="743">
      <c r="A743" s="2" t="s">
        <v>18</v>
      </c>
      <c r="B743" s="1" t="s">
        <v>415</v>
      </c>
      <c r="C743" s="2" t="s">
        <v>454</v>
      </c>
      <c r="D743" s="2" t="s">
        <v>5</v>
      </c>
      <c r="E743" s="2" t="s">
        <v>31</v>
      </c>
      <c r="F743" s="1">
        <v>152.44918273956495</v>
      </c>
      <c r="G743" s="34"/>
      <c r="H743" s="34"/>
      <c r="I743" s="34"/>
      <c r="J743" s="34"/>
      <c r="K743" s="34"/>
      <c r="L743" s="34"/>
      <c r="M743" s="34"/>
      <c r="N743" s="34"/>
      <c r="O743" s="34"/>
      <c r="P743" s="34"/>
      <c r="Q743" s="34"/>
      <c r="R743" s="34"/>
      <c r="Y743" s="34"/>
    </row>
    <row r="744">
      <c r="A744" s="2" t="s">
        <v>19</v>
      </c>
      <c r="B744" s="1" t="s">
        <v>416</v>
      </c>
      <c r="C744" s="2" t="s">
        <v>454</v>
      </c>
      <c r="D744" s="2" t="s">
        <v>5</v>
      </c>
      <c r="E744" s="2" t="s">
        <v>31</v>
      </c>
      <c r="F744" s="1">
        <v>185.8810763016699</v>
      </c>
      <c r="G744" s="34"/>
      <c r="H744" s="34"/>
      <c r="I744" s="34"/>
      <c r="J744" s="34"/>
      <c r="K744" s="34"/>
      <c r="L744" s="34"/>
      <c r="M744" s="34"/>
      <c r="N744" s="34"/>
      <c r="O744" s="34"/>
      <c r="P744" s="34"/>
      <c r="Q744" s="34"/>
      <c r="R744" s="34"/>
      <c r="Y744" s="34"/>
    </row>
    <row r="745">
      <c r="A745" s="2" t="s">
        <v>20</v>
      </c>
      <c r="B745" s="1" t="s">
        <v>417</v>
      </c>
      <c r="C745" s="2" t="s">
        <v>454</v>
      </c>
      <c r="D745" s="2" t="s">
        <v>5</v>
      </c>
      <c r="E745" s="2" t="s">
        <v>31</v>
      </c>
      <c r="F745" s="1">
        <v>219.5511465117089</v>
      </c>
      <c r="G745" s="34"/>
      <c r="H745" s="34"/>
      <c r="I745" s="34"/>
      <c r="J745" s="34"/>
      <c r="K745" s="34"/>
      <c r="L745" s="34"/>
      <c r="M745" s="34"/>
      <c r="N745" s="34"/>
      <c r="O745" s="34"/>
      <c r="P745" s="34"/>
      <c r="Q745" s="34"/>
      <c r="R745" s="34"/>
      <c r="Y745" s="34"/>
    </row>
    <row r="746">
      <c r="A746" s="2" t="s">
        <v>21</v>
      </c>
      <c r="B746" s="1" t="s">
        <v>419</v>
      </c>
      <c r="C746" s="2" t="s">
        <v>454</v>
      </c>
      <c r="D746" s="2" t="s">
        <v>5</v>
      </c>
      <c r="E746" s="2" t="s">
        <v>31</v>
      </c>
      <c r="F746" s="1">
        <v>152.10543668739066</v>
      </c>
      <c r="G746" s="34"/>
      <c r="H746" s="34"/>
      <c r="I746" s="34"/>
      <c r="J746" s="34"/>
      <c r="K746" s="34"/>
      <c r="L746" s="34"/>
      <c r="M746" s="34"/>
      <c r="N746" s="34"/>
      <c r="O746" s="34"/>
      <c r="P746" s="34"/>
      <c r="Q746" s="34"/>
      <c r="R746" s="34"/>
      <c r="Y746" s="34"/>
    </row>
    <row r="747">
      <c r="A747" s="2" t="s">
        <v>22</v>
      </c>
      <c r="B747" s="1" t="s">
        <v>420</v>
      </c>
      <c r="C747" s="2" t="s">
        <v>454</v>
      </c>
      <c r="D747" s="2" t="s">
        <v>5</v>
      </c>
      <c r="E747" s="2" t="s">
        <v>31</v>
      </c>
      <c r="F747" s="1">
        <v>189.00882250813714</v>
      </c>
      <c r="G747" s="34"/>
      <c r="H747" s="34"/>
      <c r="I747" s="34"/>
      <c r="J747" s="34"/>
      <c r="K747" s="34"/>
      <c r="L747" s="34"/>
      <c r="M747" s="34"/>
      <c r="N747" s="34"/>
      <c r="O747" s="34"/>
      <c r="P747" s="34"/>
      <c r="Q747" s="34"/>
      <c r="R747" s="34"/>
      <c r="Y747" s="34"/>
    </row>
    <row r="748">
      <c r="A748" s="2" t="s">
        <v>23</v>
      </c>
      <c r="B748" s="1" t="s">
        <v>421</v>
      </c>
      <c r="C748" s="2" t="s">
        <v>454</v>
      </c>
      <c r="D748" s="2" t="s">
        <v>5</v>
      </c>
      <c r="E748" s="2" t="s">
        <v>31</v>
      </c>
      <c r="F748" s="1">
        <v>207.81145940546105</v>
      </c>
      <c r="G748" s="34"/>
      <c r="H748" s="34"/>
      <c r="I748" s="34"/>
      <c r="J748" s="34"/>
      <c r="K748" s="34"/>
      <c r="L748" s="34"/>
      <c r="M748" s="34"/>
      <c r="N748" s="34"/>
      <c r="O748" s="34"/>
      <c r="P748" s="34"/>
      <c r="Q748" s="34"/>
      <c r="R748" s="34"/>
      <c r="Y748" s="34"/>
    </row>
    <row r="749">
      <c r="A749" s="2" t="s">
        <v>24</v>
      </c>
      <c r="B749" s="1" t="s">
        <v>422</v>
      </c>
      <c r="C749" s="2" t="s">
        <v>454</v>
      </c>
      <c r="D749" s="2" t="s">
        <v>5</v>
      </c>
      <c r="E749" s="2" t="s">
        <v>31</v>
      </c>
      <c r="F749" s="1">
        <v>202.46493018173638</v>
      </c>
      <c r="G749" s="34"/>
      <c r="H749" s="34"/>
      <c r="I749" s="34"/>
      <c r="J749" s="34"/>
      <c r="K749" s="34"/>
      <c r="L749" s="34"/>
      <c r="M749" s="34"/>
      <c r="N749" s="34"/>
      <c r="O749" s="34"/>
      <c r="P749" s="34"/>
      <c r="Q749" s="34"/>
      <c r="R749" s="34"/>
      <c r="Y749" s="34"/>
    </row>
    <row r="750">
      <c r="A750" s="2" t="s">
        <v>25</v>
      </c>
      <c r="B750" s="1" t="s">
        <v>423</v>
      </c>
      <c r="C750" s="2" t="s">
        <v>454</v>
      </c>
      <c r="D750" s="2" t="s">
        <v>5</v>
      </c>
      <c r="E750" s="2" t="s">
        <v>31</v>
      </c>
      <c r="F750" s="1">
        <v>143.9692006588353</v>
      </c>
      <c r="G750" s="34"/>
      <c r="H750" s="34"/>
      <c r="I750" s="34"/>
      <c r="J750" s="34"/>
      <c r="K750" s="34"/>
      <c r="L750" s="34"/>
      <c r="M750" s="34"/>
      <c r="N750" s="34"/>
      <c r="O750" s="34"/>
      <c r="P750" s="34"/>
      <c r="Q750" s="34"/>
      <c r="R750" s="34"/>
      <c r="Y750" s="34"/>
    </row>
    <row r="751">
      <c r="A751" s="2" t="s">
        <v>26</v>
      </c>
      <c r="B751" s="1" t="s">
        <v>424</v>
      </c>
      <c r="C751" s="2" t="s">
        <v>454</v>
      </c>
      <c r="D751" s="2" t="s">
        <v>5</v>
      </c>
      <c r="E751" s="2" t="s">
        <v>31</v>
      </c>
      <c r="F751" s="1">
        <v>91.83370327589637</v>
      </c>
      <c r="G751" s="34"/>
      <c r="H751" s="34"/>
      <c r="I751" s="34"/>
      <c r="J751" s="34"/>
      <c r="K751" s="34"/>
      <c r="L751" s="34"/>
      <c r="M751" s="34"/>
      <c r="N751" s="34"/>
      <c r="O751" s="34"/>
      <c r="P751" s="34"/>
      <c r="Q751" s="34"/>
      <c r="R751" s="34"/>
      <c r="Y751" s="34"/>
    </row>
    <row r="752">
      <c r="A752" s="2" t="s">
        <v>27</v>
      </c>
      <c r="B752" s="1" t="s">
        <v>426</v>
      </c>
      <c r="C752" s="2" t="s">
        <v>454</v>
      </c>
      <c r="D752" s="2" t="s">
        <v>5</v>
      </c>
      <c r="E752" s="2" t="s">
        <v>31</v>
      </c>
      <c r="F752" s="1">
        <v>216.5212188374843</v>
      </c>
      <c r="G752" s="34"/>
      <c r="H752" s="34"/>
      <c r="I752" s="34"/>
      <c r="J752" s="34"/>
      <c r="K752" s="34"/>
      <c r="L752" s="34"/>
      <c r="M752" s="34"/>
      <c r="N752" s="34"/>
      <c r="O752" s="34"/>
      <c r="P752" s="34"/>
      <c r="Q752" s="34"/>
      <c r="R752" s="34"/>
      <c r="Y752" s="34"/>
    </row>
    <row r="753">
      <c r="A753" s="2" t="s">
        <v>28</v>
      </c>
      <c r="B753" s="1" t="s">
        <v>425</v>
      </c>
      <c r="C753" s="2" t="s">
        <v>454</v>
      </c>
      <c r="D753" s="2" t="s">
        <v>5</v>
      </c>
      <c r="E753" s="2" t="s">
        <v>31</v>
      </c>
      <c r="F753" s="1">
        <v>161.94212066265555</v>
      </c>
      <c r="G753" s="34"/>
      <c r="H753" s="34"/>
      <c r="I753" s="34"/>
      <c r="J753" s="34"/>
      <c r="K753" s="34"/>
      <c r="L753" s="34"/>
      <c r="M753" s="34"/>
      <c r="N753" s="34"/>
      <c r="O753" s="34"/>
      <c r="P753" s="34"/>
      <c r="Q753" s="34"/>
      <c r="R753" s="34"/>
      <c r="Y753" s="34"/>
    </row>
    <row r="754">
      <c r="A754" s="2" t="s">
        <v>29</v>
      </c>
      <c r="B754" s="1" t="s">
        <v>427</v>
      </c>
      <c r="C754" s="2" t="s">
        <v>454</v>
      </c>
      <c r="D754" s="2" t="s">
        <v>5</v>
      </c>
      <c r="E754" s="2" t="s">
        <v>31</v>
      </c>
      <c r="F754" s="1">
        <v>204.3286176014462</v>
      </c>
      <c r="G754" s="34"/>
      <c r="H754" s="34"/>
      <c r="I754" s="34"/>
      <c r="J754" s="34"/>
      <c r="K754" s="34"/>
      <c r="L754" s="34"/>
      <c r="M754" s="34"/>
      <c r="N754" s="34"/>
      <c r="O754" s="34"/>
      <c r="P754" s="34"/>
      <c r="Q754" s="34"/>
      <c r="R754" s="34"/>
      <c r="Y754" s="34"/>
    </row>
    <row r="755">
      <c r="A755" s="2" t="s">
        <v>30</v>
      </c>
      <c r="B755" s="1" t="s">
        <v>428</v>
      </c>
      <c r="C755" s="2" t="s">
        <v>454</v>
      </c>
      <c r="D755" s="2" t="s">
        <v>5</v>
      </c>
      <c r="E755" s="2" t="s">
        <v>31</v>
      </c>
      <c r="F755" s="1">
        <v>182.0560215192837</v>
      </c>
      <c r="G755" s="34"/>
      <c r="H755" s="34"/>
      <c r="I755" s="34"/>
      <c r="J755" s="34"/>
      <c r="K755" s="34"/>
      <c r="L755" s="34"/>
      <c r="M755" s="34"/>
      <c r="N755" s="34"/>
      <c r="O755" s="34"/>
      <c r="P755" s="34"/>
      <c r="Q755" s="34"/>
      <c r="R755" s="34"/>
      <c r="Y755" s="34"/>
    </row>
    <row r="756">
      <c r="A756" s="2" t="s">
        <v>31</v>
      </c>
      <c r="B756" s="1" t="s">
        <v>429</v>
      </c>
      <c r="C756" s="2" t="s">
        <v>454</v>
      </c>
      <c r="D756" s="2" t="s">
        <v>5</v>
      </c>
      <c r="E756" s="2" t="s">
        <v>31</v>
      </c>
      <c r="F756" s="1">
        <v>181.46149938683175</v>
      </c>
      <c r="G756" s="34"/>
      <c r="H756" s="34"/>
      <c r="I756" s="34"/>
      <c r="J756" s="34"/>
      <c r="K756" s="34"/>
      <c r="L756" s="34"/>
      <c r="M756" s="34"/>
      <c r="N756" s="34"/>
      <c r="O756" s="34"/>
      <c r="P756" s="34"/>
      <c r="Q756" s="34"/>
      <c r="R756" s="34"/>
      <c r="Y756" s="34"/>
    </row>
    <row r="757">
      <c r="A757" s="2" t="s">
        <v>32</v>
      </c>
      <c r="B757" s="1" t="s">
        <v>430</v>
      </c>
      <c r="C757" s="2" t="s">
        <v>454</v>
      </c>
      <c r="D757" s="2" t="s">
        <v>5</v>
      </c>
      <c r="E757" s="2" t="s">
        <v>31</v>
      </c>
      <c r="F757" s="1">
        <v>173.58994246135532</v>
      </c>
      <c r="G757" s="34"/>
      <c r="H757" s="34"/>
      <c r="I757" s="34"/>
      <c r="J757" s="34"/>
      <c r="K757" s="34"/>
      <c r="L757" s="34"/>
      <c r="M757" s="34"/>
      <c r="N757" s="34"/>
      <c r="O757" s="34"/>
      <c r="P757" s="34"/>
      <c r="Q757" s="34"/>
      <c r="R757" s="34"/>
      <c r="Y757" s="34"/>
    </row>
    <row r="758">
      <c r="A758" s="2" t="s">
        <v>33</v>
      </c>
      <c r="B758" s="1" t="s">
        <v>431</v>
      </c>
      <c r="C758" s="2" t="s">
        <v>454</v>
      </c>
      <c r="D758" s="2" t="s">
        <v>5</v>
      </c>
      <c r="E758" s="2" t="s">
        <v>31</v>
      </c>
      <c r="F758" s="1">
        <v>238.9744055055218</v>
      </c>
      <c r="G758" s="34"/>
      <c r="H758" s="34"/>
      <c r="I758" s="34"/>
      <c r="J758" s="34"/>
      <c r="K758" s="34"/>
      <c r="L758" s="34"/>
      <c r="M758" s="34"/>
      <c r="N758" s="34"/>
      <c r="O758" s="34"/>
      <c r="P758" s="34"/>
      <c r="Q758" s="34"/>
      <c r="R758" s="34"/>
      <c r="Y758" s="34"/>
    </row>
    <row r="759">
      <c r="A759" s="2" t="s">
        <v>34</v>
      </c>
      <c r="B759" s="1" t="s">
        <v>432</v>
      </c>
      <c r="C759" s="2" t="s">
        <v>454</v>
      </c>
      <c r="D759" s="2" t="s">
        <v>5</v>
      </c>
      <c r="E759" s="2" t="s">
        <v>31</v>
      </c>
      <c r="F759" s="1">
        <v>204.6034316308836</v>
      </c>
      <c r="G759" s="34"/>
      <c r="H759" s="34"/>
      <c r="I759" s="34"/>
      <c r="J759" s="34"/>
      <c r="K759" s="34"/>
      <c r="L759" s="34"/>
      <c r="M759" s="34"/>
      <c r="N759" s="34"/>
      <c r="O759" s="34"/>
      <c r="P759" s="34"/>
      <c r="Q759" s="34"/>
      <c r="R759" s="34"/>
      <c r="Y759" s="34"/>
    </row>
    <row r="760">
      <c r="A760" s="2" t="s">
        <v>35</v>
      </c>
      <c r="B760" s="1" t="s">
        <v>433</v>
      </c>
      <c r="C760" s="2" t="s">
        <v>454</v>
      </c>
      <c r="D760" s="2" t="s">
        <v>5</v>
      </c>
      <c r="E760" s="2" t="s">
        <v>31</v>
      </c>
      <c r="F760" s="1">
        <v>192.8493323171742</v>
      </c>
      <c r="G760" s="34"/>
      <c r="H760" s="34"/>
      <c r="I760" s="34"/>
      <c r="J760" s="34"/>
      <c r="K760" s="34"/>
      <c r="L760" s="34"/>
      <c r="M760" s="34"/>
      <c r="N760" s="34"/>
      <c r="O760" s="34"/>
      <c r="P760" s="34"/>
      <c r="Q760" s="34"/>
      <c r="R760" s="34"/>
      <c r="Y760" s="34"/>
    </row>
    <row r="761">
      <c r="A761" s="2" t="s">
        <v>3</v>
      </c>
      <c r="B761" s="1" t="s">
        <v>418</v>
      </c>
      <c r="C761" s="2" t="s">
        <v>455</v>
      </c>
      <c r="D761" s="2" t="s">
        <v>5</v>
      </c>
      <c r="E761" s="2" t="s">
        <v>31</v>
      </c>
      <c r="F761" s="1">
        <v>169.61655035458594</v>
      </c>
      <c r="G761" s="34"/>
      <c r="H761" s="34"/>
      <c r="I761" s="34"/>
      <c r="J761" s="34"/>
      <c r="K761" s="34"/>
      <c r="L761" s="34"/>
      <c r="M761" s="34"/>
      <c r="N761" s="34"/>
      <c r="O761" s="34"/>
      <c r="P761" s="34"/>
      <c r="Q761" s="34"/>
      <c r="R761" s="34"/>
      <c r="Y761" s="34"/>
    </row>
    <row r="762">
      <c r="A762" s="2" t="s">
        <v>4</v>
      </c>
      <c r="B762" s="1" t="s">
        <v>401</v>
      </c>
      <c r="C762" s="2" t="s">
        <v>455</v>
      </c>
      <c r="D762" s="2" t="s">
        <v>5</v>
      </c>
      <c r="E762" s="2" t="s">
        <v>31</v>
      </c>
      <c r="F762" s="1">
        <v>107.25603748232108</v>
      </c>
      <c r="G762" s="34"/>
      <c r="H762" s="34"/>
      <c r="I762" s="34"/>
      <c r="J762" s="34"/>
      <c r="K762" s="34"/>
      <c r="L762" s="34"/>
      <c r="M762" s="34"/>
      <c r="N762" s="34"/>
      <c r="O762" s="34"/>
      <c r="P762" s="34"/>
      <c r="Q762" s="34"/>
      <c r="R762" s="34"/>
      <c r="Y762" s="34"/>
    </row>
    <row r="763">
      <c r="A763" s="2" t="s">
        <v>5</v>
      </c>
      <c r="B763" s="1" t="s">
        <v>402</v>
      </c>
      <c r="C763" s="2" t="s">
        <v>455</v>
      </c>
      <c r="D763" s="2" t="s">
        <v>5</v>
      </c>
      <c r="E763" s="2" t="s">
        <v>31</v>
      </c>
      <c r="F763" s="1">
        <v>146.50033810669797</v>
      </c>
      <c r="G763" s="34"/>
      <c r="H763" s="34"/>
      <c r="I763" s="34"/>
      <c r="J763" s="34"/>
      <c r="K763" s="34"/>
      <c r="L763" s="34"/>
      <c r="M763" s="34"/>
      <c r="N763" s="34"/>
      <c r="O763" s="34"/>
      <c r="P763" s="34"/>
      <c r="Q763" s="34"/>
      <c r="R763" s="34"/>
      <c r="Y763" s="34"/>
    </row>
    <row r="764">
      <c r="A764" s="2" t="s">
        <v>6</v>
      </c>
      <c r="B764" s="1" t="s">
        <v>403</v>
      </c>
      <c r="C764" s="2" t="s">
        <v>455</v>
      </c>
      <c r="D764" s="2" t="s">
        <v>5</v>
      </c>
      <c r="E764" s="2" t="s">
        <v>31</v>
      </c>
      <c r="F764" s="1">
        <v>132.08162504658964</v>
      </c>
      <c r="G764" s="34"/>
      <c r="H764" s="34"/>
      <c r="I764" s="34"/>
      <c r="J764" s="34"/>
      <c r="K764" s="34"/>
      <c r="L764" s="34"/>
      <c r="M764" s="34"/>
      <c r="N764" s="34"/>
      <c r="O764" s="34"/>
      <c r="P764" s="34"/>
      <c r="Q764" s="34"/>
      <c r="R764" s="34"/>
      <c r="Y764" s="34"/>
    </row>
    <row r="765">
      <c r="A765" s="2" t="s">
        <v>7</v>
      </c>
      <c r="B765" s="1" t="s">
        <v>404</v>
      </c>
      <c r="C765" s="2" t="s">
        <v>455</v>
      </c>
      <c r="D765" s="2" t="s">
        <v>5</v>
      </c>
      <c r="E765" s="2" t="s">
        <v>31</v>
      </c>
      <c r="F765" s="1">
        <v>164.76793248945148</v>
      </c>
      <c r="G765" s="34"/>
      <c r="H765" s="34"/>
      <c r="I765" s="34"/>
      <c r="J765" s="34"/>
      <c r="K765" s="34"/>
      <c r="L765" s="34"/>
      <c r="M765" s="34"/>
      <c r="N765" s="34"/>
      <c r="O765" s="34"/>
      <c r="P765" s="34"/>
      <c r="Q765" s="34"/>
      <c r="R765" s="34"/>
      <c r="Y765" s="34"/>
    </row>
    <row r="766">
      <c r="A766" s="2" t="s">
        <v>8</v>
      </c>
      <c r="B766" s="1" t="s">
        <v>408</v>
      </c>
      <c r="C766" s="2" t="s">
        <v>455</v>
      </c>
      <c r="D766" s="2" t="s">
        <v>5</v>
      </c>
      <c r="E766" s="2" t="s">
        <v>31</v>
      </c>
      <c r="F766" s="1">
        <v>172.2712740002379</v>
      </c>
      <c r="G766" s="34"/>
      <c r="H766" s="34"/>
      <c r="I766" s="34"/>
      <c r="J766" s="34"/>
      <c r="K766" s="34"/>
      <c r="L766" s="34"/>
      <c r="M766" s="34"/>
      <c r="N766" s="34"/>
      <c r="O766" s="34"/>
      <c r="P766" s="34"/>
      <c r="Q766" s="34"/>
      <c r="R766" s="34"/>
      <c r="Y766" s="34"/>
    </row>
    <row r="767">
      <c r="A767" s="2" t="s">
        <v>9</v>
      </c>
      <c r="B767" s="1" t="s">
        <v>409</v>
      </c>
      <c r="C767" s="2" t="s">
        <v>455</v>
      </c>
      <c r="D767" s="2" t="s">
        <v>5</v>
      </c>
      <c r="E767" s="2" t="s">
        <v>31</v>
      </c>
      <c r="F767" s="1">
        <v>159.10108549066987</v>
      </c>
      <c r="G767" s="34"/>
      <c r="H767" s="34"/>
      <c r="I767" s="34"/>
      <c r="J767" s="34"/>
      <c r="K767" s="34"/>
      <c r="L767" s="34"/>
      <c r="M767" s="34"/>
      <c r="N767" s="34"/>
      <c r="O767" s="34"/>
      <c r="P767" s="34"/>
      <c r="Q767" s="34"/>
      <c r="R767" s="34"/>
      <c r="Y767" s="34"/>
    </row>
    <row r="768">
      <c r="A768" s="2" t="s">
        <v>10</v>
      </c>
      <c r="B768" s="1" t="s">
        <v>407</v>
      </c>
      <c r="C768" s="2" t="s">
        <v>455</v>
      </c>
      <c r="D768" s="2" t="s">
        <v>5</v>
      </c>
      <c r="E768" s="2" t="s">
        <v>31</v>
      </c>
      <c r="F768" s="1">
        <v>141.42331362732426</v>
      </c>
      <c r="G768" s="34"/>
      <c r="H768" s="34"/>
      <c r="I768" s="34"/>
      <c r="J768" s="34"/>
      <c r="K768" s="34"/>
      <c r="L768" s="34"/>
      <c r="M768" s="34"/>
      <c r="N768" s="34"/>
      <c r="O768" s="34"/>
      <c r="P768" s="34"/>
      <c r="Q768" s="34"/>
      <c r="R768" s="34"/>
      <c r="Y768" s="34"/>
    </row>
    <row r="769">
      <c r="A769" s="2" t="s">
        <v>11</v>
      </c>
      <c r="B769" s="1" t="s">
        <v>406</v>
      </c>
      <c r="C769" s="2" t="s">
        <v>455</v>
      </c>
      <c r="D769" s="2" t="s">
        <v>5</v>
      </c>
      <c r="E769" s="2" t="s">
        <v>31</v>
      </c>
      <c r="F769" s="1">
        <v>179.49353866592102</v>
      </c>
      <c r="G769" s="34"/>
      <c r="H769" s="34"/>
      <c r="I769" s="34"/>
      <c r="J769" s="34"/>
      <c r="K769" s="34"/>
      <c r="L769" s="34"/>
      <c r="M769" s="34"/>
      <c r="N769" s="34"/>
      <c r="O769" s="34"/>
      <c r="P769" s="34"/>
      <c r="Q769" s="34"/>
      <c r="R769" s="34"/>
      <c r="Y769" s="34"/>
    </row>
    <row r="770">
      <c r="A770" s="2" t="s">
        <v>12</v>
      </c>
      <c r="B770" s="1" t="s">
        <v>405</v>
      </c>
      <c r="C770" s="2" t="s">
        <v>455</v>
      </c>
      <c r="D770" s="2" t="s">
        <v>5</v>
      </c>
      <c r="E770" s="2" t="s">
        <v>31</v>
      </c>
      <c r="F770" s="1">
        <v>218.17206329319228</v>
      </c>
      <c r="G770" s="34"/>
      <c r="H770" s="34"/>
      <c r="I770" s="34"/>
      <c r="J770" s="34"/>
      <c r="K770" s="34"/>
      <c r="L770" s="34"/>
      <c r="M770" s="34"/>
      <c r="N770" s="34"/>
      <c r="O770" s="34"/>
      <c r="P770" s="34"/>
      <c r="Q770" s="34"/>
      <c r="R770" s="34"/>
      <c r="Y770" s="34"/>
    </row>
    <row r="771">
      <c r="A771" s="2" t="s">
        <v>13</v>
      </c>
      <c r="B771" s="1" t="s">
        <v>410</v>
      </c>
      <c r="C771" s="2" t="s">
        <v>455</v>
      </c>
      <c r="D771" s="2" t="s">
        <v>5</v>
      </c>
      <c r="E771" s="2" t="s">
        <v>31</v>
      </c>
      <c r="F771" s="1">
        <v>159.08468696256065</v>
      </c>
      <c r="G771" s="34"/>
      <c r="H771" s="34"/>
      <c r="I771" s="34"/>
      <c r="J771" s="34"/>
      <c r="K771" s="34"/>
      <c r="L771" s="34"/>
      <c r="M771" s="34"/>
      <c r="N771" s="34"/>
      <c r="O771" s="34"/>
      <c r="P771" s="34"/>
      <c r="Q771" s="34"/>
      <c r="R771" s="34"/>
      <c r="Y771" s="34"/>
    </row>
    <row r="772">
      <c r="A772" s="2" t="s">
        <v>14</v>
      </c>
      <c r="B772" s="1" t="s">
        <v>412</v>
      </c>
      <c r="C772" s="2" t="s">
        <v>455</v>
      </c>
      <c r="D772" s="2" t="s">
        <v>5</v>
      </c>
      <c r="E772" s="2" t="s">
        <v>31</v>
      </c>
      <c r="F772" s="1">
        <v>176.13502590243974</v>
      </c>
      <c r="G772" s="34"/>
      <c r="H772" s="34"/>
      <c r="I772" s="34"/>
      <c r="J772" s="34"/>
      <c r="K772" s="34"/>
      <c r="L772" s="34"/>
      <c r="M772" s="34"/>
      <c r="N772" s="34"/>
      <c r="O772" s="34"/>
      <c r="P772" s="34"/>
      <c r="Q772" s="34"/>
      <c r="R772" s="34"/>
      <c r="Y772" s="34"/>
    </row>
    <row r="773">
      <c r="A773" s="2" t="s">
        <v>15</v>
      </c>
      <c r="B773" s="1" t="s">
        <v>411</v>
      </c>
      <c r="C773" s="2" t="s">
        <v>455</v>
      </c>
      <c r="D773" s="2" t="s">
        <v>5</v>
      </c>
      <c r="E773" s="2" t="s">
        <v>31</v>
      </c>
      <c r="F773" s="1">
        <v>124.52429000891046</v>
      </c>
      <c r="G773" s="34"/>
      <c r="H773" s="34"/>
      <c r="I773" s="34"/>
      <c r="J773" s="34"/>
      <c r="K773" s="34"/>
      <c r="L773" s="34"/>
      <c r="M773" s="34"/>
      <c r="N773" s="34"/>
      <c r="O773" s="34"/>
      <c r="P773" s="34"/>
      <c r="Q773" s="34"/>
      <c r="R773" s="34"/>
      <c r="Y773" s="34"/>
    </row>
    <row r="774">
      <c r="A774" s="2" t="s">
        <v>16</v>
      </c>
      <c r="B774" s="1" t="s">
        <v>413</v>
      </c>
      <c r="C774" s="2" t="s">
        <v>455</v>
      </c>
      <c r="D774" s="2" t="s">
        <v>5</v>
      </c>
      <c r="E774" s="2" t="s">
        <v>31</v>
      </c>
      <c r="F774" s="1">
        <v>155.0818518711247</v>
      </c>
      <c r="G774" s="34"/>
      <c r="H774" s="34"/>
      <c r="I774" s="34"/>
      <c r="J774" s="34"/>
      <c r="K774" s="34"/>
      <c r="L774" s="34"/>
      <c r="M774" s="34"/>
      <c r="N774" s="34"/>
      <c r="O774" s="34"/>
      <c r="P774" s="34"/>
      <c r="Q774" s="34"/>
      <c r="R774" s="34"/>
      <c r="Y774" s="34"/>
    </row>
    <row r="775">
      <c r="A775" s="2" t="s">
        <v>17</v>
      </c>
      <c r="B775" s="1" t="s">
        <v>414</v>
      </c>
      <c r="C775" s="2" t="s">
        <v>455</v>
      </c>
      <c r="D775" s="2" t="s">
        <v>5</v>
      </c>
      <c r="E775" s="2" t="s">
        <v>31</v>
      </c>
      <c r="F775" s="1">
        <v>160.61561534441125</v>
      </c>
      <c r="G775" s="34"/>
      <c r="H775" s="34"/>
      <c r="I775" s="34"/>
      <c r="J775" s="34"/>
      <c r="K775" s="34"/>
      <c r="L775" s="34"/>
      <c r="M775" s="34"/>
      <c r="N775" s="34"/>
      <c r="O775" s="34"/>
      <c r="P775" s="34"/>
      <c r="Q775" s="34"/>
      <c r="R775" s="34"/>
      <c r="Y775" s="34"/>
    </row>
    <row r="776">
      <c r="A776" s="2" t="s">
        <v>18</v>
      </c>
      <c r="B776" s="1" t="s">
        <v>415</v>
      </c>
      <c r="C776" s="2" t="s">
        <v>455</v>
      </c>
      <c r="D776" s="2" t="s">
        <v>5</v>
      </c>
      <c r="E776" s="2" t="s">
        <v>31</v>
      </c>
      <c r="F776" s="1">
        <v>143.7621997204678</v>
      </c>
      <c r="G776" s="34"/>
      <c r="H776" s="34"/>
      <c r="I776" s="34"/>
      <c r="J776" s="34"/>
      <c r="K776" s="34"/>
      <c r="L776" s="34"/>
      <c r="M776" s="34"/>
      <c r="N776" s="34"/>
      <c r="O776" s="34"/>
      <c r="P776" s="34"/>
      <c r="Q776" s="34"/>
      <c r="R776" s="34"/>
      <c r="Y776" s="34"/>
    </row>
    <row r="777">
      <c r="A777" s="2" t="s">
        <v>19</v>
      </c>
      <c r="B777" s="1" t="s">
        <v>416</v>
      </c>
      <c r="C777" s="2" t="s">
        <v>455</v>
      </c>
      <c r="D777" s="2" t="s">
        <v>5</v>
      </c>
      <c r="E777" s="2" t="s">
        <v>31</v>
      </c>
      <c r="F777" s="1">
        <v>159.1076008287074</v>
      </c>
      <c r="G777" s="34"/>
      <c r="H777" s="34"/>
      <c r="I777" s="34"/>
      <c r="J777" s="34"/>
      <c r="K777" s="34"/>
      <c r="L777" s="34"/>
      <c r="M777" s="34"/>
      <c r="N777" s="34"/>
      <c r="O777" s="34"/>
      <c r="P777" s="34"/>
      <c r="Q777" s="34"/>
      <c r="R777" s="34"/>
      <c r="Y777" s="34"/>
    </row>
    <row r="778">
      <c r="A778" s="2" t="s">
        <v>20</v>
      </c>
      <c r="B778" s="1" t="s">
        <v>417</v>
      </c>
      <c r="C778" s="2" t="s">
        <v>455</v>
      </c>
      <c r="D778" s="2" t="s">
        <v>5</v>
      </c>
      <c r="E778" s="2" t="s">
        <v>31</v>
      </c>
      <c r="F778" s="1">
        <v>194.20526276006635</v>
      </c>
      <c r="G778" s="34"/>
      <c r="H778" s="34"/>
      <c r="I778" s="34"/>
      <c r="J778" s="34"/>
      <c r="K778" s="34"/>
      <c r="L778" s="34"/>
      <c r="M778" s="34"/>
      <c r="N778" s="34"/>
      <c r="O778" s="34"/>
      <c r="P778" s="34"/>
      <c r="Q778" s="34"/>
      <c r="R778" s="34"/>
      <c r="Y778" s="34"/>
    </row>
    <row r="779">
      <c r="A779" s="2" t="s">
        <v>21</v>
      </c>
      <c r="B779" s="1" t="s">
        <v>419</v>
      </c>
      <c r="C779" s="2" t="s">
        <v>455</v>
      </c>
      <c r="D779" s="2" t="s">
        <v>5</v>
      </c>
      <c r="E779" s="2" t="s">
        <v>31</v>
      </c>
      <c r="F779" s="1">
        <v>134.95056347301804</v>
      </c>
      <c r="G779" s="34"/>
      <c r="H779" s="34"/>
      <c r="I779" s="34"/>
      <c r="J779" s="34"/>
      <c r="K779" s="34"/>
      <c r="L779" s="34"/>
      <c r="M779" s="34"/>
      <c r="N779" s="34"/>
      <c r="O779" s="34"/>
      <c r="P779" s="34"/>
      <c r="Q779" s="34"/>
      <c r="R779" s="34"/>
      <c r="Y779" s="34"/>
    </row>
    <row r="780">
      <c r="A780" s="2" t="s">
        <v>22</v>
      </c>
      <c r="B780" s="1" t="s">
        <v>420</v>
      </c>
      <c r="C780" s="2" t="s">
        <v>455</v>
      </c>
      <c r="D780" s="2" t="s">
        <v>5</v>
      </c>
      <c r="E780" s="2" t="s">
        <v>31</v>
      </c>
      <c r="F780" s="1">
        <v>183.5106478134033</v>
      </c>
      <c r="G780" s="34"/>
      <c r="H780" s="34"/>
      <c r="I780" s="34"/>
      <c r="J780" s="34"/>
      <c r="K780" s="34"/>
      <c r="L780" s="34"/>
      <c r="M780" s="34"/>
      <c r="N780" s="34"/>
      <c r="O780" s="34"/>
      <c r="P780" s="34"/>
      <c r="Q780" s="34"/>
      <c r="R780" s="34"/>
      <c r="Y780" s="34"/>
    </row>
    <row r="781">
      <c r="A781" s="2" t="s">
        <v>23</v>
      </c>
      <c r="B781" s="1" t="s">
        <v>421</v>
      </c>
      <c r="C781" s="2" t="s">
        <v>455</v>
      </c>
      <c r="D781" s="2" t="s">
        <v>5</v>
      </c>
      <c r="E781" s="2" t="s">
        <v>31</v>
      </c>
      <c r="F781" s="1">
        <v>187.2223174071927</v>
      </c>
      <c r="G781" s="34"/>
      <c r="H781" s="34"/>
      <c r="I781" s="34"/>
      <c r="J781" s="34"/>
      <c r="K781" s="34"/>
      <c r="L781" s="34"/>
      <c r="M781" s="34"/>
      <c r="N781" s="34"/>
      <c r="O781" s="34"/>
      <c r="P781" s="34"/>
      <c r="Q781" s="34"/>
      <c r="R781" s="34"/>
      <c r="Y781" s="34"/>
    </row>
    <row r="782">
      <c r="A782" s="2" t="s">
        <v>24</v>
      </c>
      <c r="B782" s="1" t="s">
        <v>422</v>
      </c>
      <c r="C782" s="2" t="s">
        <v>455</v>
      </c>
      <c r="D782" s="2" t="s">
        <v>5</v>
      </c>
      <c r="E782" s="2" t="s">
        <v>31</v>
      </c>
      <c r="F782" s="1">
        <v>186.71261564130322</v>
      </c>
      <c r="G782" s="34"/>
      <c r="H782" s="34"/>
      <c r="I782" s="34"/>
      <c r="J782" s="34"/>
      <c r="K782" s="34"/>
      <c r="L782" s="34"/>
      <c r="M782" s="34"/>
      <c r="N782" s="34"/>
      <c r="O782" s="34"/>
      <c r="P782" s="34"/>
      <c r="Q782" s="34"/>
      <c r="R782" s="34"/>
      <c r="Y782" s="34"/>
    </row>
    <row r="783">
      <c r="A783" s="2" t="s">
        <v>25</v>
      </c>
      <c r="B783" s="1" t="s">
        <v>423</v>
      </c>
      <c r="C783" s="2" t="s">
        <v>455</v>
      </c>
      <c r="D783" s="2" t="s">
        <v>5</v>
      </c>
      <c r="E783" s="2" t="s">
        <v>31</v>
      </c>
      <c r="F783" s="1">
        <v>131.52955210871636</v>
      </c>
      <c r="G783" s="34"/>
      <c r="H783" s="34"/>
      <c r="I783" s="34"/>
      <c r="J783" s="34"/>
      <c r="K783" s="34"/>
      <c r="L783" s="34"/>
      <c r="M783" s="34"/>
      <c r="N783" s="34"/>
      <c r="O783" s="34"/>
      <c r="P783" s="34"/>
      <c r="Q783" s="34"/>
      <c r="R783" s="34"/>
      <c r="Y783" s="34"/>
    </row>
    <row r="784">
      <c r="A784" s="2" t="s">
        <v>26</v>
      </c>
      <c r="B784" s="1" t="s">
        <v>424</v>
      </c>
      <c r="C784" s="2" t="s">
        <v>455</v>
      </c>
      <c r="D784" s="2" t="s">
        <v>5</v>
      </c>
      <c r="E784" s="2" t="s">
        <v>31</v>
      </c>
      <c r="F784" s="1">
        <v>91.91392613562734</v>
      </c>
      <c r="G784" s="34"/>
      <c r="H784" s="34"/>
      <c r="I784" s="34"/>
      <c r="J784" s="34"/>
      <c r="K784" s="34"/>
      <c r="L784" s="34"/>
      <c r="M784" s="34"/>
      <c r="N784" s="34"/>
      <c r="O784" s="34"/>
      <c r="P784" s="34"/>
      <c r="Q784" s="34"/>
      <c r="R784" s="34"/>
      <c r="Y784" s="34"/>
    </row>
    <row r="785">
      <c r="A785" s="2" t="s">
        <v>27</v>
      </c>
      <c r="B785" s="1" t="s">
        <v>426</v>
      </c>
      <c r="C785" s="2" t="s">
        <v>455</v>
      </c>
      <c r="D785" s="2" t="s">
        <v>5</v>
      </c>
      <c r="E785" s="2" t="s">
        <v>31</v>
      </c>
      <c r="F785" s="1">
        <v>185.06170665201066</v>
      </c>
      <c r="G785" s="34"/>
      <c r="H785" s="34"/>
      <c r="I785" s="34"/>
      <c r="J785" s="34"/>
      <c r="K785" s="34"/>
      <c r="L785" s="34"/>
      <c r="M785" s="34"/>
      <c r="N785" s="34"/>
      <c r="O785" s="34"/>
      <c r="P785" s="34"/>
      <c r="Q785" s="34"/>
      <c r="R785" s="34"/>
      <c r="Y785" s="34"/>
    </row>
    <row r="786">
      <c r="A786" s="2" t="s">
        <v>28</v>
      </c>
      <c r="B786" s="1" t="s">
        <v>425</v>
      </c>
      <c r="C786" s="2" t="s">
        <v>455</v>
      </c>
      <c r="D786" s="2" t="s">
        <v>5</v>
      </c>
      <c r="E786" s="2" t="s">
        <v>31</v>
      </c>
      <c r="F786" s="1">
        <v>133.18883781719785</v>
      </c>
      <c r="G786" s="34"/>
      <c r="H786" s="34"/>
      <c r="I786" s="34"/>
      <c r="J786" s="34"/>
      <c r="K786" s="34"/>
      <c r="L786" s="34"/>
      <c r="M786" s="34"/>
      <c r="N786" s="34"/>
      <c r="O786" s="34"/>
      <c r="P786" s="34"/>
      <c r="Q786" s="34"/>
      <c r="R786" s="34"/>
      <c r="Y786" s="34"/>
    </row>
    <row r="787">
      <c r="A787" s="2" t="s">
        <v>29</v>
      </c>
      <c r="B787" s="1" t="s">
        <v>427</v>
      </c>
      <c r="C787" s="2" t="s">
        <v>455</v>
      </c>
      <c r="D787" s="2" t="s">
        <v>5</v>
      </c>
      <c r="E787" s="2" t="s">
        <v>31</v>
      </c>
      <c r="F787" s="1">
        <v>187.8969208318727</v>
      </c>
      <c r="G787" s="34"/>
      <c r="H787" s="34"/>
      <c r="I787" s="34"/>
      <c r="J787" s="34"/>
      <c r="K787" s="34"/>
      <c r="L787" s="34"/>
      <c r="M787" s="34"/>
      <c r="N787" s="34"/>
      <c r="O787" s="34"/>
      <c r="P787" s="34"/>
      <c r="Q787" s="34"/>
      <c r="R787" s="34"/>
      <c r="Y787" s="34"/>
    </row>
    <row r="788">
      <c r="A788" s="2" t="s">
        <v>30</v>
      </c>
      <c r="B788" s="1" t="s">
        <v>428</v>
      </c>
      <c r="C788" s="2" t="s">
        <v>455</v>
      </c>
      <c r="D788" s="2" t="s">
        <v>5</v>
      </c>
      <c r="E788" s="2" t="s">
        <v>31</v>
      </c>
      <c r="F788" s="1">
        <v>181.66664150884895</v>
      </c>
      <c r="G788" s="34"/>
      <c r="H788" s="34"/>
      <c r="I788" s="34"/>
      <c r="J788" s="34"/>
      <c r="K788" s="34"/>
      <c r="L788" s="34"/>
      <c r="M788" s="34"/>
      <c r="N788" s="34"/>
      <c r="O788" s="34"/>
      <c r="P788" s="34"/>
      <c r="Q788" s="34"/>
      <c r="R788" s="34"/>
      <c r="Y788" s="34"/>
    </row>
    <row r="789">
      <c r="A789" s="2" t="s">
        <v>31</v>
      </c>
      <c r="B789" s="1" t="s">
        <v>429</v>
      </c>
      <c r="C789" s="2" t="s">
        <v>455</v>
      </c>
      <c r="D789" s="2" t="s">
        <v>5</v>
      </c>
      <c r="E789" s="2" t="s">
        <v>31</v>
      </c>
      <c r="F789" s="1">
        <v>157.9316432603523</v>
      </c>
      <c r="G789" s="34"/>
      <c r="H789" s="34"/>
      <c r="I789" s="34"/>
      <c r="J789" s="34"/>
      <c r="K789" s="34"/>
      <c r="L789" s="34"/>
      <c r="M789" s="34"/>
      <c r="N789" s="34"/>
      <c r="O789" s="34"/>
      <c r="P789" s="34"/>
      <c r="Q789" s="34"/>
      <c r="R789" s="34"/>
      <c r="Y789" s="34"/>
    </row>
    <row r="790">
      <c r="A790" s="2" t="s">
        <v>32</v>
      </c>
      <c r="B790" s="1" t="s">
        <v>430</v>
      </c>
      <c r="C790" s="2" t="s">
        <v>455</v>
      </c>
      <c r="D790" s="2" t="s">
        <v>5</v>
      </c>
      <c r="E790" s="2" t="s">
        <v>31</v>
      </c>
      <c r="F790" s="1">
        <v>158.6860679615108</v>
      </c>
      <c r="G790" s="34"/>
      <c r="H790" s="34"/>
      <c r="I790" s="34"/>
      <c r="J790" s="34"/>
      <c r="K790" s="34"/>
      <c r="L790" s="34"/>
      <c r="M790" s="34"/>
      <c r="N790" s="34"/>
      <c r="O790" s="34"/>
      <c r="P790" s="34"/>
      <c r="Q790" s="34"/>
      <c r="R790" s="34"/>
      <c r="Y790" s="34"/>
    </row>
    <row r="791">
      <c r="A791" s="2" t="s">
        <v>33</v>
      </c>
      <c r="B791" s="1" t="s">
        <v>431</v>
      </c>
      <c r="C791" s="2" t="s">
        <v>455</v>
      </c>
      <c r="D791" s="2" t="s">
        <v>5</v>
      </c>
      <c r="E791" s="2" t="s">
        <v>31</v>
      </c>
      <c r="F791" s="1">
        <v>230.5066523184565</v>
      </c>
      <c r="G791" s="34"/>
      <c r="H791" s="34"/>
      <c r="I791" s="34"/>
      <c r="J791" s="34"/>
      <c r="K791" s="34"/>
      <c r="L791" s="34"/>
      <c r="M791" s="34"/>
      <c r="N791" s="34"/>
      <c r="O791" s="34"/>
      <c r="P791" s="34"/>
      <c r="Q791" s="34"/>
      <c r="R791" s="34"/>
      <c r="Y791" s="34"/>
    </row>
    <row r="792">
      <c r="A792" s="2" t="s">
        <v>34</v>
      </c>
      <c r="B792" s="1" t="s">
        <v>432</v>
      </c>
      <c r="C792" s="2" t="s">
        <v>455</v>
      </c>
      <c r="D792" s="2" t="s">
        <v>5</v>
      </c>
      <c r="E792" s="2" t="s">
        <v>31</v>
      </c>
      <c r="F792" s="1">
        <v>187.92309886380193</v>
      </c>
      <c r="G792" s="34"/>
      <c r="H792" s="34"/>
      <c r="I792" s="34"/>
      <c r="J792" s="34"/>
      <c r="K792" s="34"/>
      <c r="L792" s="34"/>
      <c r="M792" s="34"/>
      <c r="N792" s="34"/>
      <c r="O792" s="34"/>
      <c r="P792" s="34"/>
      <c r="Q792" s="34"/>
      <c r="R792" s="34"/>
      <c r="Y792" s="34"/>
    </row>
    <row r="793">
      <c r="A793" s="2" t="s">
        <v>35</v>
      </c>
      <c r="B793" s="1" t="s">
        <v>433</v>
      </c>
      <c r="C793" s="2" t="s">
        <v>455</v>
      </c>
      <c r="D793" s="2" t="s">
        <v>5</v>
      </c>
      <c r="E793" s="2" t="s">
        <v>31</v>
      </c>
      <c r="F793" s="1">
        <v>158.3598858232983</v>
      </c>
      <c r="G793" s="34"/>
      <c r="H793" s="34"/>
      <c r="I793" s="34"/>
      <c r="J793" s="34"/>
      <c r="K793" s="34"/>
      <c r="L793" s="34"/>
      <c r="M793" s="34"/>
      <c r="N793" s="34"/>
      <c r="O793" s="34"/>
      <c r="P793" s="34"/>
      <c r="Q793" s="34"/>
      <c r="R793" s="34"/>
      <c r="Y793" s="34"/>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2" t="s">
        <v>3</v>
      </c>
      <c r="B2" s="1" t="s">
        <v>418</v>
      </c>
      <c r="C2" s="2" t="s">
        <v>442</v>
      </c>
      <c r="D2" s="9" t="s">
        <v>5</v>
      </c>
      <c r="E2" s="2" t="s">
        <v>32</v>
      </c>
      <c r="F2" s="1">
        <v>72.83652480087444</v>
      </c>
      <c r="G2" s="34"/>
      <c r="H2" s="34"/>
      <c r="I2" s="34"/>
      <c r="J2" s="34"/>
      <c r="K2" s="34"/>
      <c r="L2" s="34"/>
      <c r="M2" s="34"/>
      <c r="N2" s="34"/>
      <c r="O2" s="34"/>
      <c r="P2" s="34"/>
      <c r="Q2" s="34"/>
      <c r="R2" s="34"/>
      <c r="S2" s="34"/>
      <c r="T2" s="34"/>
      <c r="U2" s="34"/>
      <c r="V2" s="34"/>
      <c r="W2" s="34"/>
      <c r="X2" s="34"/>
      <c r="Y2" s="34"/>
      <c r="Z2" s="34"/>
    </row>
    <row r="3">
      <c r="A3" s="2" t="s">
        <v>4</v>
      </c>
      <c r="B3" s="1" t="s">
        <v>401</v>
      </c>
      <c r="C3" s="2" t="s">
        <v>442</v>
      </c>
      <c r="D3" s="9" t="s">
        <v>5</v>
      </c>
      <c r="E3" s="2" t="s">
        <v>32</v>
      </c>
      <c r="F3" s="1">
        <v>58.13929205387908</v>
      </c>
      <c r="G3" s="34"/>
      <c r="H3" s="34"/>
      <c r="I3" s="34"/>
      <c r="J3" s="34"/>
      <c r="K3" s="34"/>
      <c r="L3" s="34"/>
      <c r="M3" s="34"/>
      <c r="N3" s="34"/>
      <c r="O3" s="34"/>
      <c r="P3" s="34"/>
      <c r="Q3" s="34"/>
      <c r="R3" s="34"/>
      <c r="S3" s="34"/>
      <c r="T3" s="34"/>
      <c r="U3" s="34"/>
      <c r="V3" s="34"/>
      <c r="W3" s="34"/>
      <c r="X3" s="34"/>
      <c r="Y3" s="34"/>
      <c r="Z3" s="34"/>
    </row>
    <row r="4">
      <c r="A4" s="2" t="s">
        <v>5</v>
      </c>
      <c r="B4" s="1" t="s">
        <v>402</v>
      </c>
      <c r="C4" s="2" t="s">
        <v>442</v>
      </c>
      <c r="D4" s="7" t="s">
        <v>5</v>
      </c>
      <c r="E4" s="2" t="s">
        <v>32</v>
      </c>
      <c r="F4" s="1">
        <v>56.50396995630254</v>
      </c>
      <c r="G4" s="34"/>
      <c r="H4" s="34"/>
      <c r="I4" s="34"/>
      <c r="J4" s="34"/>
      <c r="K4" s="34"/>
      <c r="L4" s="34"/>
      <c r="M4" s="34"/>
      <c r="N4" s="34"/>
      <c r="O4" s="34"/>
      <c r="P4" s="34"/>
      <c r="Q4" s="34"/>
      <c r="R4" s="34"/>
      <c r="S4" s="34"/>
      <c r="T4" s="34"/>
      <c r="U4" s="34"/>
      <c r="V4" s="34"/>
      <c r="W4" s="34"/>
      <c r="X4" s="34"/>
      <c r="Y4" s="34"/>
      <c r="Z4" s="34"/>
    </row>
    <row r="5">
      <c r="A5" s="2" t="s">
        <v>6</v>
      </c>
      <c r="B5" s="1" t="s">
        <v>403</v>
      </c>
      <c r="C5" s="2" t="s">
        <v>442</v>
      </c>
      <c r="D5" s="7" t="s">
        <v>5</v>
      </c>
      <c r="E5" s="2" t="s">
        <v>32</v>
      </c>
      <c r="F5" s="1">
        <v>42.96654904639443</v>
      </c>
      <c r="G5" s="34"/>
      <c r="H5" s="34"/>
      <c r="I5" s="34"/>
      <c r="J5" s="34"/>
      <c r="K5" s="34"/>
      <c r="L5" s="34"/>
      <c r="M5" s="34"/>
      <c r="N5" s="34"/>
      <c r="O5" s="34"/>
      <c r="P5" s="34"/>
      <c r="Q5" s="34"/>
      <c r="R5" s="34"/>
      <c r="S5" s="34"/>
      <c r="T5" s="34"/>
      <c r="U5" s="34"/>
      <c r="V5" s="34"/>
      <c r="W5" s="34"/>
      <c r="X5" s="34"/>
      <c r="Y5" s="34"/>
      <c r="Z5" s="34"/>
    </row>
    <row r="6">
      <c r="A6" s="2" t="s">
        <v>7</v>
      </c>
      <c r="B6" s="1" t="s">
        <v>404</v>
      </c>
      <c r="C6" s="2" t="s">
        <v>442</v>
      </c>
      <c r="D6" s="7" t="s">
        <v>5</v>
      </c>
      <c r="E6" s="2" t="s">
        <v>32</v>
      </c>
      <c r="F6" s="1">
        <v>60.54803176849508</v>
      </c>
      <c r="G6" s="34"/>
      <c r="H6" s="34"/>
      <c r="I6" s="34"/>
      <c r="J6" s="34"/>
      <c r="K6" s="34"/>
      <c r="L6" s="34"/>
      <c r="M6" s="34"/>
      <c r="N6" s="34"/>
      <c r="O6" s="34"/>
      <c r="P6" s="34"/>
      <c r="Q6" s="34"/>
      <c r="R6" s="34"/>
      <c r="S6" s="34"/>
      <c r="T6" s="34"/>
      <c r="U6" s="34"/>
      <c r="V6" s="34"/>
      <c r="W6" s="34"/>
      <c r="X6" s="34"/>
      <c r="Y6" s="34"/>
      <c r="Z6" s="34"/>
    </row>
    <row r="7">
      <c r="A7" s="2" t="s">
        <v>8</v>
      </c>
      <c r="B7" s="1" t="s">
        <v>408</v>
      </c>
      <c r="C7" s="2" t="s">
        <v>442</v>
      </c>
      <c r="D7" s="7" t="s">
        <v>5</v>
      </c>
      <c r="E7" s="2" t="s">
        <v>32</v>
      </c>
      <c r="F7" s="1">
        <v>79.44532197303609</v>
      </c>
      <c r="G7" s="34"/>
      <c r="H7" s="34"/>
      <c r="I7" s="34"/>
      <c r="J7" s="34"/>
      <c r="K7" s="34"/>
      <c r="L7" s="34"/>
      <c r="M7" s="34"/>
      <c r="N7" s="34"/>
      <c r="O7" s="34"/>
      <c r="P7" s="34"/>
      <c r="Q7" s="34"/>
      <c r="R7" s="34"/>
      <c r="S7" s="34"/>
      <c r="T7" s="34"/>
      <c r="U7" s="34"/>
      <c r="V7" s="34"/>
      <c r="W7" s="34"/>
      <c r="X7" s="34"/>
      <c r="Y7" s="34"/>
      <c r="Z7" s="34"/>
    </row>
    <row r="8">
      <c r="A8" s="2" t="s">
        <v>9</v>
      </c>
      <c r="B8" s="1" t="s">
        <v>409</v>
      </c>
      <c r="C8" s="2" t="s">
        <v>442</v>
      </c>
      <c r="D8" s="7" t="s">
        <v>5</v>
      </c>
      <c r="E8" s="2" t="s">
        <v>32</v>
      </c>
      <c r="F8" s="1">
        <v>63.43044049766148</v>
      </c>
      <c r="G8" s="34"/>
      <c r="H8" s="34"/>
      <c r="I8" s="34"/>
      <c r="J8" s="34"/>
      <c r="K8" s="34"/>
      <c r="L8" s="34"/>
      <c r="M8" s="34"/>
      <c r="N8" s="34"/>
      <c r="O8" s="34"/>
      <c r="P8" s="34"/>
      <c r="Q8" s="34"/>
      <c r="R8" s="34"/>
      <c r="S8" s="34"/>
      <c r="T8" s="34"/>
      <c r="U8" s="34"/>
      <c r="V8" s="34"/>
      <c r="W8" s="34"/>
      <c r="X8" s="34"/>
      <c r="Y8" s="34"/>
      <c r="Z8" s="34"/>
    </row>
    <row r="9">
      <c r="A9" s="2" t="s">
        <v>10</v>
      </c>
      <c r="B9" s="1" t="s">
        <v>407</v>
      </c>
      <c r="C9" s="2" t="s">
        <v>442</v>
      </c>
      <c r="D9" s="7" t="s">
        <v>5</v>
      </c>
      <c r="E9" s="2" t="s">
        <v>32</v>
      </c>
      <c r="F9" s="1">
        <v>47.330229392072454</v>
      </c>
      <c r="G9" s="34"/>
      <c r="H9" s="34"/>
      <c r="I9" s="34"/>
      <c r="J9" s="34"/>
      <c r="K9" s="34"/>
      <c r="L9" s="34"/>
      <c r="M9" s="34"/>
      <c r="N9" s="34"/>
      <c r="O9" s="34"/>
      <c r="P9" s="34"/>
      <c r="Q9" s="34"/>
      <c r="R9" s="34"/>
      <c r="S9" s="34"/>
      <c r="T9" s="34"/>
      <c r="U9" s="34"/>
      <c r="V9" s="34"/>
      <c r="W9" s="34"/>
      <c r="X9" s="34"/>
      <c r="Y9" s="34"/>
      <c r="Z9" s="34"/>
    </row>
    <row r="10">
      <c r="A10" s="2" t="s">
        <v>11</v>
      </c>
      <c r="B10" s="1" t="s">
        <v>406</v>
      </c>
      <c r="C10" s="2" t="s">
        <v>442</v>
      </c>
      <c r="D10" s="7" t="s">
        <v>5</v>
      </c>
      <c r="E10" s="2" t="s">
        <v>32</v>
      </c>
      <c r="F10" s="1">
        <v>70.40528602655318</v>
      </c>
      <c r="G10" s="34"/>
      <c r="H10" s="34"/>
      <c r="I10" s="34"/>
      <c r="J10" s="34"/>
      <c r="K10" s="34"/>
      <c r="L10" s="34"/>
      <c r="M10" s="34"/>
      <c r="N10" s="34"/>
      <c r="O10" s="34"/>
      <c r="P10" s="34"/>
      <c r="Q10" s="34"/>
      <c r="R10" s="34"/>
      <c r="S10" s="34"/>
      <c r="T10" s="34"/>
      <c r="U10" s="34"/>
      <c r="V10" s="34"/>
      <c r="W10" s="34"/>
      <c r="X10" s="34"/>
      <c r="Y10" s="34"/>
      <c r="Z10" s="34"/>
    </row>
    <row r="11">
      <c r="A11" s="2" t="s">
        <v>12</v>
      </c>
      <c r="B11" s="1" t="s">
        <v>405</v>
      </c>
      <c r="C11" s="2" t="s">
        <v>442</v>
      </c>
      <c r="D11" s="7" t="s">
        <v>5</v>
      </c>
      <c r="E11" s="2" t="s">
        <v>32</v>
      </c>
      <c r="F11" s="1">
        <v>101.43939635531272</v>
      </c>
      <c r="G11" s="34"/>
      <c r="H11" s="34"/>
      <c r="I11" s="34"/>
      <c r="J11" s="34"/>
      <c r="K11" s="34"/>
      <c r="L11" s="34"/>
      <c r="M11" s="34"/>
      <c r="N11" s="34"/>
      <c r="O11" s="34"/>
      <c r="P11" s="34"/>
      <c r="Q11" s="34"/>
      <c r="R11" s="34"/>
      <c r="S11" s="34"/>
      <c r="T11" s="34"/>
      <c r="U11" s="34"/>
      <c r="V11" s="34"/>
      <c r="W11" s="34"/>
      <c r="X11" s="34"/>
      <c r="Y11" s="34"/>
      <c r="Z11" s="34"/>
    </row>
    <row r="12">
      <c r="A12" s="2" t="s">
        <v>13</v>
      </c>
      <c r="B12" s="1" t="s">
        <v>410</v>
      </c>
      <c r="C12" s="2" t="s">
        <v>442</v>
      </c>
      <c r="D12" s="7" t="s">
        <v>5</v>
      </c>
      <c r="E12" s="2" t="s">
        <v>32</v>
      </c>
      <c r="F12" s="1">
        <v>60.47611855244844</v>
      </c>
      <c r="G12" s="34"/>
      <c r="H12" s="34"/>
      <c r="I12" s="34"/>
      <c r="J12" s="34"/>
      <c r="K12" s="34"/>
      <c r="L12" s="34"/>
      <c r="M12" s="34"/>
      <c r="N12" s="34"/>
      <c r="O12" s="34"/>
      <c r="P12" s="34"/>
      <c r="Q12" s="34"/>
      <c r="R12" s="34"/>
      <c r="S12" s="34"/>
      <c r="T12" s="34"/>
      <c r="U12" s="34"/>
      <c r="V12" s="34"/>
      <c r="W12" s="34"/>
      <c r="X12" s="34"/>
      <c r="Y12" s="34"/>
      <c r="Z12" s="34"/>
    </row>
    <row r="13">
      <c r="A13" s="2" t="s">
        <v>14</v>
      </c>
      <c r="B13" s="1" t="s">
        <v>412</v>
      </c>
      <c r="C13" s="2" t="s">
        <v>442</v>
      </c>
      <c r="D13" s="7" t="s">
        <v>5</v>
      </c>
      <c r="E13" s="2" t="s">
        <v>32</v>
      </c>
      <c r="F13" s="1">
        <v>78.52740106593777</v>
      </c>
      <c r="G13" s="34"/>
      <c r="H13" s="34"/>
      <c r="I13" s="34"/>
      <c r="J13" s="34"/>
      <c r="K13" s="34"/>
      <c r="L13" s="34"/>
      <c r="M13" s="34"/>
      <c r="N13" s="34"/>
      <c r="O13" s="34"/>
      <c r="P13" s="34"/>
      <c r="Q13" s="34"/>
      <c r="R13" s="34"/>
      <c r="S13" s="34"/>
      <c r="T13" s="34"/>
      <c r="U13" s="34"/>
      <c r="V13" s="34"/>
      <c r="W13" s="34"/>
      <c r="X13" s="34"/>
      <c r="Y13" s="34"/>
      <c r="Z13" s="34"/>
    </row>
    <row r="14">
      <c r="A14" s="2" t="s">
        <v>15</v>
      </c>
      <c r="B14" s="1" t="s">
        <v>411</v>
      </c>
      <c r="C14" s="2" t="s">
        <v>442</v>
      </c>
      <c r="D14" s="7" t="s">
        <v>5</v>
      </c>
      <c r="E14" s="2" t="s">
        <v>32</v>
      </c>
      <c r="F14" s="1">
        <v>61.180798097859714</v>
      </c>
      <c r="G14" s="34"/>
      <c r="H14" s="34"/>
      <c r="I14" s="34"/>
      <c r="J14" s="34"/>
      <c r="K14" s="34"/>
      <c r="L14" s="34"/>
      <c r="M14" s="34"/>
      <c r="N14" s="34"/>
      <c r="O14" s="34"/>
      <c r="P14" s="34"/>
      <c r="Q14" s="34"/>
      <c r="R14" s="34"/>
      <c r="S14" s="34"/>
      <c r="T14" s="34"/>
      <c r="U14" s="34"/>
      <c r="V14" s="34"/>
      <c r="W14" s="34"/>
      <c r="X14" s="34"/>
      <c r="Y14" s="34"/>
      <c r="Z14" s="34"/>
    </row>
    <row r="15">
      <c r="A15" s="2" t="s">
        <v>16</v>
      </c>
      <c r="B15" s="1" t="s">
        <v>413</v>
      </c>
      <c r="C15" s="2" t="s">
        <v>442</v>
      </c>
      <c r="D15" s="7" t="s">
        <v>5</v>
      </c>
      <c r="E15" s="2" t="s">
        <v>32</v>
      </c>
      <c r="F15" s="1">
        <v>66.45242237115035</v>
      </c>
      <c r="G15" s="34"/>
      <c r="H15" s="34"/>
      <c r="I15" s="34"/>
      <c r="J15" s="34"/>
      <c r="K15" s="34"/>
      <c r="L15" s="34"/>
      <c r="M15" s="34"/>
      <c r="N15" s="34"/>
      <c r="O15" s="34"/>
      <c r="P15" s="34"/>
      <c r="Q15" s="34"/>
      <c r="R15" s="34"/>
      <c r="S15" s="34"/>
      <c r="T15" s="34"/>
      <c r="U15" s="34"/>
      <c r="V15" s="34"/>
      <c r="W15" s="34"/>
      <c r="X15" s="34"/>
      <c r="Y15" s="34"/>
      <c r="Z15" s="34"/>
    </row>
    <row r="16">
      <c r="A16" s="2" t="s">
        <v>17</v>
      </c>
      <c r="B16" s="1" t="s">
        <v>414</v>
      </c>
      <c r="C16" s="2" t="s">
        <v>442</v>
      </c>
      <c r="D16" s="7" t="s">
        <v>5</v>
      </c>
      <c r="E16" s="2" t="s">
        <v>32</v>
      </c>
      <c r="F16" s="1">
        <v>71.2105934975919</v>
      </c>
      <c r="G16" s="34"/>
      <c r="H16" s="34"/>
      <c r="I16" s="34"/>
      <c r="J16" s="34"/>
      <c r="K16" s="34"/>
      <c r="L16" s="34"/>
      <c r="M16" s="34"/>
      <c r="N16" s="34"/>
      <c r="O16" s="34"/>
      <c r="P16" s="34"/>
      <c r="Q16" s="34"/>
      <c r="R16" s="34"/>
      <c r="S16" s="34"/>
      <c r="T16" s="34"/>
      <c r="U16" s="34"/>
      <c r="V16" s="34"/>
      <c r="W16" s="34"/>
      <c r="X16" s="34"/>
      <c r="Y16" s="34"/>
      <c r="Z16" s="34"/>
    </row>
    <row r="17">
      <c r="A17" s="2" t="s">
        <v>18</v>
      </c>
      <c r="B17" s="1" t="s">
        <v>415</v>
      </c>
      <c r="C17" s="2" t="s">
        <v>442</v>
      </c>
      <c r="D17" s="7" t="s">
        <v>5</v>
      </c>
      <c r="E17" s="2" t="s">
        <v>32</v>
      </c>
      <c r="F17" s="1">
        <v>75.7818124558061</v>
      </c>
      <c r="G17" s="34"/>
      <c r="H17" s="34"/>
      <c r="I17" s="34"/>
      <c r="J17" s="34"/>
      <c r="K17" s="34"/>
      <c r="L17" s="34"/>
      <c r="M17" s="34"/>
      <c r="N17" s="34"/>
      <c r="O17" s="34"/>
      <c r="P17" s="34"/>
      <c r="Q17" s="34"/>
      <c r="R17" s="34"/>
      <c r="S17" s="34"/>
      <c r="T17" s="34"/>
      <c r="U17" s="34"/>
      <c r="V17" s="34"/>
      <c r="W17" s="34"/>
      <c r="X17" s="34"/>
      <c r="Y17" s="34"/>
      <c r="Z17" s="34"/>
    </row>
    <row r="18">
      <c r="A18" s="2" t="s">
        <v>19</v>
      </c>
      <c r="B18" s="1" t="s">
        <v>416</v>
      </c>
      <c r="C18" s="2" t="s">
        <v>442</v>
      </c>
      <c r="D18" s="7" t="s">
        <v>5</v>
      </c>
      <c r="E18" s="2" t="s">
        <v>32</v>
      </c>
      <c r="F18" s="1">
        <v>81.91352530863037</v>
      </c>
      <c r="G18" s="34"/>
      <c r="H18" s="34"/>
      <c r="I18" s="34"/>
      <c r="J18" s="34"/>
      <c r="K18" s="34"/>
      <c r="L18" s="34"/>
      <c r="M18" s="34"/>
      <c r="N18" s="34"/>
      <c r="O18" s="34"/>
      <c r="P18" s="34"/>
      <c r="Q18" s="34"/>
      <c r="R18" s="34"/>
      <c r="S18" s="34"/>
      <c r="T18" s="34"/>
      <c r="U18" s="34"/>
      <c r="V18" s="34"/>
      <c r="W18" s="34"/>
      <c r="X18" s="34"/>
      <c r="Y18" s="34"/>
      <c r="Z18" s="34"/>
    </row>
    <row r="19">
      <c r="A19" s="2" t="s">
        <v>20</v>
      </c>
      <c r="B19" s="1" t="s">
        <v>417</v>
      </c>
      <c r="C19" s="2" t="s">
        <v>442</v>
      </c>
      <c r="D19" s="7" t="s">
        <v>5</v>
      </c>
      <c r="E19" s="2" t="s">
        <v>32</v>
      </c>
      <c r="F19" s="1">
        <v>85.93644267682829</v>
      </c>
      <c r="G19" s="34"/>
      <c r="H19" s="34"/>
      <c r="I19" s="34"/>
      <c r="J19" s="34"/>
      <c r="K19" s="34"/>
      <c r="L19" s="34"/>
      <c r="M19" s="34"/>
      <c r="N19" s="34"/>
      <c r="O19" s="34"/>
      <c r="P19" s="34"/>
      <c r="Q19" s="34"/>
      <c r="R19" s="34"/>
      <c r="S19" s="34"/>
      <c r="T19" s="34"/>
      <c r="U19" s="34"/>
      <c r="V19" s="34"/>
      <c r="W19" s="34"/>
      <c r="X19" s="34"/>
      <c r="Y19" s="34"/>
      <c r="Z19" s="34"/>
    </row>
    <row r="20">
      <c r="A20" s="2" t="s">
        <v>21</v>
      </c>
      <c r="B20" s="1" t="s">
        <v>419</v>
      </c>
      <c r="C20" s="2" t="s">
        <v>442</v>
      </c>
      <c r="D20" s="7" t="s">
        <v>5</v>
      </c>
      <c r="E20" s="2" t="s">
        <v>32</v>
      </c>
      <c r="F20" s="1">
        <v>64.03600653167267</v>
      </c>
      <c r="G20" s="34"/>
      <c r="H20" s="34"/>
      <c r="I20" s="34"/>
      <c r="J20" s="34"/>
      <c r="K20" s="34"/>
      <c r="L20" s="34"/>
      <c r="M20" s="34"/>
      <c r="N20" s="34"/>
      <c r="O20" s="34"/>
      <c r="P20" s="34"/>
      <c r="Q20" s="34"/>
      <c r="R20" s="34"/>
      <c r="S20" s="34"/>
      <c r="T20" s="34"/>
      <c r="U20" s="34"/>
      <c r="V20" s="34"/>
      <c r="W20" s="34"/>
      <c r="X20" s="34"/>
      <c r="Y20" s="34"/>
      <c r="Z20" s="34"/>
    </row>
    <row r="21">
      <c r="A21" s="2" t="s">
        <v>22</v>
      </c>
      <c r="B21" s="1" t="s">
        <v>420</v>
      </c>
      <c r="C21" s="2" t="s">
        <v>442</v>
      </c>
      <c r="D21" s="7" t="s">
        <v>5</v>
      </c>
      <c r="E21" s="2" t="s">
        <v>32</v>
      </c>
      <c r="F21" s="1">
        <v>63.08413400022275</v>
      </c>
      <c r="G21" s="34"/>
      <c r="H21" s="34"/>
      <c r="I21" s="34"/>
      <c r="J21" s="34"/>
      <c r="K21" s="34"/>
      <c r="L21" s="34"/>
      <c r="M21" s="34"/>
      <c r="N21" s="34"/>
      <c r="O21" s="34"/>
      <c r="P21" s="34"/>
      <c r="Q21" s="34"/>
      <c r="R21" s="34"/>
      <c r="S21" s="34"/>
      <c r="T21" s="34"/>
      <c r="U21" s="34"/>
      <c r="V21" s="34"/>
      <c r="W21" s="34"/>
      <c r="X21" s="34"/>
      <c r="Y21" s="34"/>
      <c r="Z21" s="34"/>
    </row>
    <row r="22">
      <c r="A22" s="2" t="s">
        <v>23</v>
      </c>
      <c r="B22" s="1" t="s">
        <v>421</v>
      </c>
      <c r="C22" s="2" t="s">
        <v>442</v>
      </c>
      <c r="D22" s="7" t="s">
        <v>5</v>
      </c>
      <c r="E22" s="2" t="s">
        <v>32</v>
      </c>
      <c r="F22" s="1">
        <v>66.10020667296833</v>
      </c>
      <c r="G22" s="34"/>
      <c r="H22" s="34"/>
      <c r="I22" s="34"/>
      <c r="J22" s="34"/>
      <c r="K22" s="34"/>
      <c r="L22" s="34"/>
      <c r="M22" s="34"/>
      <c r="N22" s="34"/>
      <c r="O22" s="34"/>
      <c r="P22" s="34"/>
      <c r="Q22" s="34"/>
      <c r="R22" s="34"/>
      <c r="S22" s="34"/>
      <c r="T22" s="34"/>
      <c r="U22" s="34"/>
      <c r="V22" s="34"/>
      <c r="W22" s="34"/>
      <c r="X22" s="34"/>
      <c r="Y22" s="34"/>
      <c r="Z22" s="34"/>
    </row>
    <row r="23">
      <c r="A23" s="2" t="s">
        <v>24</v>
      </c>
      <c r="B23" s="1" t="s">
        <v>422</v>
      </c>
      <c r="C23" s="2" t="s">
        <v>442</v>
      </c>
      <c r="D23" s="7" t="s">
        <v>5</v>
      </c>
      <c r="E23" s="2" t="s">
        <v>32</v>
      </c>
      <c r="F23" s="1">
        <v>81.67002392940182</v>
      </c>
      <c r="G23" s="34"/>
      <c r="H23" s="34"/>
      <c r="I23" s="34"/>
      <c r="J23" s="34"/>
      <c r="K23" s="34"/>
      <c r="L23" s="34"/>
      <c r="M23" s="34"/>
      <c r="N23" s="34"/>
      <c r="O23" s="34"/>
      <c r="P23" s="34"/>
      <c r="Q23" s="34"/>
      <c r="R23" s="34"/>
      <c r="S23" s="34"/>
      <c r="T23" s="34"/>
      <c r="U23" s="34"/>
      <c r="V23" s="34"/>
      <c r="W23" s="34"/>
      <c r="X23" s="34"/>
      <c r="Y23" s="34"/>
      <c r="Z23" s="34"/>
    </row>
    <row r="24">
      <c r="A24" s="2" t="s">
        <v>25</v>
      </c>
      <c r="B24" s="1" t="s">
        <v>423</v>
      </c>
      <c r="C24" s="2" t="s">
        <v>442</v>
      </c>
      <c r="D24" s="7" t="s">
        <v>5</v>
      </c>
      <c r="E24" s="2" t="s">
        <v>32</v>
      </c>
      <c r="F24" s="1">
        <v>56.86510490201079</v>
      </c>
      <c r="G24" s="34"/>
      <c r="H24" s="34"/>
      <c r="I24" s="34"/>
      <c r="J24" s="34"/>
      <c r="K24" s="34"/>
      <c r="L24" s="34"/>
      <c r="M24" s="34"/>
      <c r="N24" s="34"/>
      <c r="O24" s="34"/>
      <c r="P24" s="34"/>
      <c r="Q24" s="34"/>
      <c r="R24" s="34"/>
      <c r="S24" s="34"/>
      <c r="T24" s="34"/>
      <c r="U24" s="34"/>
      <c r="V24" s="34"/>
      <c r="W24" s="34"/>
      <c r="X24" s="34"/>
      <c r="Y24" s="34"/>
      <c r="Z24" s="34"/>
    </row>
    <row r="25">
      <c r="A25" s="2" t="s">
        <v>26</v>
      </c>
      <c r="B25" s="1" t="s">
        <v>424</v>
      </c>
      <c r="C25" s="2" t="s">
        <v>442</v>
      </c>
      <c r="D25" s="7" t="s">
        <v>5</v>
      </c>
      <c r="E25" s="2" t="s">
        <v>32</v>
      </c>
      <c r="F25" s="1">
        <v>41.9003392112299</v>
      </c>
      <c r="G25" s="34"/>
      <c r="H25" s="34"/>
      <c r="I25" s="34"/>
      <c r="J25" s="34"/>
      <c r="K25" s="34"/>
      <c r="L25" s="34"/>
      <c r="M25" s="34"/>
      <c r="N25" s="34"/>
      <c r="O25" s="34"/>
      <c r="P25" s="34"/>
      <c r="Q25" s="34"/>
      <c r="R25" s="34"/>
      <c r="S25" s="34"/>
      <c r="T25" s="34"/>
      <c r="U25" s="34"/>
      <c r="V25" s="34"/>
      <c r="W25" s="34"/>
      <c r="X25" s="34"/>
      <c r="Y25" s="34"/>
      <c r="Z25" s="34"/>
    </row>
    <row r="26">
      <c r="A26" s="2" t="s">
        <v>27</v>
      </c>
      <c r="B26" s="1" t="s">
        <v>426</v>
      </c>
      <c r="C26" s="2" t="s">
        <v>442</v>
      </c>
      <c r="D26" s="7" t="s">
        <v>5</v>
      </c>
      <c r="E26" s="2" t="s">
        <v>32</v>
      </c>
      <c r="F26" s="1">
        <v>63.36445452115284</v>
      </c>
      <c r="G26" s="34"/>
      <c r="H26" s="34"/>
      <c r="I26" s="34"/>
      <c r="J26" s="34"/>
      <c r="K26" s="34"/>
      <c r="L26" s="34"/>
      <c r="M26" s="34"/>
      <c r="N26" s="34"/>
      <c r="O26" s="34"/>
      <c r="P26" s="34"/>
      <c r="Q26" s="34"/>
      <c r="R26" s="34"/>
      <c r="S26" s="34"/>
      <c r="T26" s="34"/>
      <c r="U26" s="34"/>
      <c r="V26" s="34"/>
      <c r="W26" s="34"/>
      <c r="X26" s="34"/>
      <c r="Y26" s="34"/>
      <c r="Z26" s="34"/>
    </row>
    <row r="27">
      <c r="A27" s="2" t="s">
        <v>28</v>
      </c>
      <c r="B27" s="1" t="s">
        <v>425</v>
      </c>
      <c r="C27" s="2" t="s">
        <v>442</v>
      </c>
      <c r="D27" s="7" t="s">
        <v>5</v>
      </c>
      <c r="E27" s="2" t="s">
        <v>32</v>
      </c>
      <c r="F27" s="1">
        <v>56.336985569119214</v>
      </c>
      <c r="G27" s="34"/>
      <c r="H27" s="34"/>
      <c r="I27" s="34"/>
      <c r="J27" s="34"/>
      <c r="K27" s="34"/>
      <c r="L27" s="34"/>
      <c r="M27" s="34"/>
      <c r="N27" s="34"/>
      <c r="O27" s="34"/>
      <c r="P27" s="34"/>
      <c r="Q27" s="34"/>
      <c r="R27" s="34"/>
      <c r="S27" s="34"/>
      <c r="T27" s="34"/>
      <c r="U27" s="34"/>
      <c r="V27" s="34"/>
      <c r="W27" s="34"/>
      <c r="X27" s="34"/>
      <c r="Y27" s="34"/>
      <c r="Z27" s="34"/>
    </row>
    <row r="28">
      <c r="A28" s="2" t="s">
        <v>29</v>
      </c>
      <c r="B28" s="1" t="s">
        <v>427</v>
      </c>
      <c r="C28" s="2" t="s">
        <v>442</v>
      </c>
      <c r="D28" s="7" t="s">
        <v>5</v>
      </c>
      <c r="E28" s="2" t="s">
        <v>32</v>
      </c>
      <c r="F28" s="1">
        <v>62.479624182262945</v>
      </c>
      <c r="G28" s="34"/>
      <c r="H28" s="34"/>
      <c r="I28" s="34"/>
      <c r="J28" s="34"/>
      <c r="K28" s="34"/>
      <c r="L28" s="34"/>
      <c r="M28" s="34"/>
      <c r="N28" s="34"/>
      <c r="O28" s="34"/>
      <c r="P28" s="34"/>
      <c r="Q28" s="34"/>
      <c r="R28" s="34"/>
      <c r="S28" s="34"/>
      <c r="T28" s="34"/>
      <c r="U28" s="34"/>
      <c r="V28" s="34"/>
      <c r="W28" s="34"/>
      <c r="X28" s="34"/>
      <c r="Y28" s="34"/>
      <c r="Z28" s="34"/>
    </row>
    <row r="29">
      <c r="A29" s="2" t="s">
        <v>30</v>
      </c>
      <c r="B29" s="1" t="s">
        <v>428</v>
      </c>
      <c r="C29" s="2" t="s">
        <v>442</v>
      </c>
      <c r="D29" s="7" t="s">
        <v>5</v>
      </c>
      <c r="E29" s="2" t="s">
        <v>32</v>
      </c>
      <c r="F29" s="1">
        <v>77.1797064335621</v>
      </c>
      <c r="G29" s="34"/>
      <c r="H29" s="34"/>
      <c r="I29" s="34"/>
      <c r="J29" s="34"/>
      <c r="K29" s="34"/>
      <c r="L29" s="34"/>
      <c r="M29" s="34"/>
      <c r="N29" s="34"/>
      <c r="O29" s="34"/>
      <c r="P29" s="34"/>
      <c r="Q29" s="34"/>
      <c r="R29" s="34"/>
      <c r="S29" s="34"/>
      <c r="T29" s="34"/>
      <c r="U29" s="34"/>
      <c r="V29" s="34"/>
      <c r="W29" s="34"/>
      <c r="X29" s="34"/>
      <c r="Y29" s="34"/>
      <c r="Z29" s="34"/>
    </row>
    <row r="30">
      <c r="A30" s="2" t="s">
        <v>31</v>
      </c>
      <c r="B30" s="1" t="s">
        <v>429</v>
      </c>
      <c r="C30" s="2" t="s">
        <v>442</v>
      </c>
      <c r="D30" s="7" t="s">
        <v>5</v>
      </c>
      <c r="E30" s="2" t="s">
        <v>32</v>
      </c>
      <c r="F30" s="1">
        <v>77.3878187210042</v>
      </c>
      <c r="G30" s="34"/>
      <c r="H30" s="34"/>
      <c r="I30" s="34"/>
      <c r="J30" s="34"/>
      <c r="K30" s="34"/>
      <c r="L30" s="34"/>
      <c r="M30" s="34"/>
      <c r="N30" s="34"/>
      <c r="O30" s="34"/>
      <c r="P30" s="34"/>
      <c r="Q30" s="34"/>
      <c r="R30" s="34"/>
      <c r="S30" s="34"/>
      <c r="T30" s="34"/>
      <c r="U30" s="34"/>
      <c r="V30" s="34"/>
      <c r="W30" s="34"/>
      <c r="X30" s="34"/>
      <c r="Y30" s="34"/>
      <c r="Z30" s="34"/>
    </row>
    <row r="31">
      <c r="A31" s="2" t="s">
        <v>32</v>
      </c>
      <c r="B31" s="1" t="s">
        <v>430</v>
      </c>
      <c r="C31" s="2" t="s">
        <v>442</v>
      </c>
      <c r="D31" s="7" t="s">
        <v>5</v>
      </c>
      <c r="E31" s="2" t="s">
        <v>32</v>
      </c>
      <c r="F31" s="1">
        <v>83.31201443401689</v>
      </c>
      <c r="G31" s="34"/>
      <c r="H31" s="34"/>
      <c r="I31" s="34"/>
      <c r="J31" s="34"/>
      <c r="K31" s="34"/>
      <c r="L31" s="34"/>
      <c r="M31" s="34"/>
      <c r="N31" s="34"/>
      <c r="O31" s="34"/>
      <c r="P31" s="34"/>
      <c r="Q31" s="34"/>
      <c r="R31" s="34"/>
      <c r="S31" s="34"/>
      <c r="T31" s="34"/>
      <c r="U31" s="34"/>
      <c r="V31" s="34"/>
      <c r="W31" s="34"/>
      <c r="X31" s="34"/>
      <c r="Y31" s="34"/>
      <c r="Z31" s="34"/>
    </row>
    <row r="32">
      <c r="A32" s="2" t="s">
        <v>33</v>
      </c>
      <c r="B32" s="1" t="s">
        <v>431</v>
      </c>
      <c r="C32" s="2" t="s">
        <v>442</v>
      </c>
      <c r="D32" s="7" t="s">
        <v>5</v>
      </c>
      <c r="E32" s="2" t="s">
        <v>32</v>
      </c>
      <c r="F32" s="1">
        <v>86.39528842050434</v>
      </c>
      <c r="G32" s="34"/>
      <c r="H32" s="34"/>
      <c r="I32" s="34"/>
      <c r="J32" s="34"/>
      <c r="K32" s="34"/>
      <c r="L32" s="34"/>
      <c r="M32" s="34"/>
      <c r="N32" s="34"/>
      <c r="O32" s="34"/>
      <c r="P32" s="34"/>
      <c r="Q32" s="34"/>
      <c r="R32" s="34"/>
      <c r="S32" s="34"/>
      <c r="T32" s="34"/>
      <c r="U32" s="34"/>
      <c r="V32" s="34"/>
      <c r="W32" s="34"/>
      <c r="X32" s="34"/>
      <c r="Y32" s="34"/>
      <c r="Z32" s="34"/>
    </row>
    <row r="33">
      <c r="A33" s="2" t="s">
        <v>34</v>
      </c>
      <c r="B33" s="1" t="s">
        <v>432</v>
      </c>
      <c r="C33" s="2" t="s">
        <v>442</v>
      </c>
      <c r="D33" s="7" t="s">
        <v>5</v>
      </c>
      <c r="E33" s="2" t="s">
        <v>32</v>
      </c>
      <c r="F33" s="1">
        <v>61.280024431112054</v>
      </c>
      <c r="G33" s="34"/>
      <c r="H33" s="34"/>
      <c r="I33" s="34"/>
      <c r="J33" s="34"/>
      <c r="K33" s="34"/>
      <c r="L33" s="34"/>
      <c r="M33" s="34"/>
      <c r="N33" s="34"/>
      <c r="O33" s="34"/>
      <c r="P33" s="34"/>
      <c r="Q33" s="34"/>
      <c r="R33" s="34"/>
      <c r="S33" s="34"/>
      <c r="T33" s="34"/>
      <c r="U33" s="34"/>
      <c r="V33" s="34"/>
      <c r="W33" s="34"/>
      <c r="X33" s="34"/>
      <c r="Y33" s="34"/>
      <c r="Z33" s="34"/>
    </row>
    <row r="34">
      <c r="A34" s="2" t="s">
        <v>35</v>
      </c>
      <c r="B34" s="1" t="s">
        <v>433</v>
      </c>
      <c r="C34" s="2" t="s">
        <v>442</v>
      </c>
      <c r="D34" s="7" t="s">
        <v>5</v>
      </c>
      <c r="E34" s="2" t="s">
        <v>32</v>
      </c>
      <c r="F34" s="1">
        <v>61.94598997228628</v>
      </c>
      <c r="G34" s="34"/>
      <c r="H34" s="34"/>
      <c r="I34" s="34"/>
      <c r="J34" s="34"/>
      <c r="K34" s="34"/>
      <c r="L34" s="34"/>
      <c r="M34" s="34"/>
      <c r="N34" s="34"/>
      <c r="O34" s="34"/>
      <c r="P34" s="34"/>
      <c r="Q34" s="34"/>
      <c r="R34" s="34"/>
      <c r="S34" s="34"/>
      <c r="T34" s="34"/>
      <c r="U34" s="34"/>
      <c r="V34" s="34"/>
      <c r="W34" s="34"/>
      <c r="X34" s="34"/>
      <c r="Y34" s="34"/>
      <c r="Z34" s="34"/>
    </row>
    <row r="35">
      <c r="A35" s="2" t="s">
        <v>3</v>
      </c>
      <c r="B35" s="1" t="s">
        <v>418</v>
      </c>
      <c r="C35" s="2" t="s">
        <v>443</v>
      </c>
      <c r="D35" s="7" t="s">
        <v>5</v>
      </c>
      <c r="E35" s="2" t="s">
        <v>32</v>
      </c>
      <c r="F35" s="1">
        <v>69.88322517225811</v>
      </c>
      <c r="G35" s="34"/>
      <c r="H35" s="34"/>
      <c r="I35" s="34"/>
      <c r="J35" s="34"/>
      <c r="K35" s="34"/>
      <c r="L35" s="34"/>
      <c r="M35" s="34"/>
      <c r="N35" s="34"/>
      <c r="O35" s="34"/>
      <c r="P35" s="34"/>
      <c r="Q35" s="34"/>
      <c r="R35" s="34"/>
      <c r="S35" s="34"/>
      <c r="T35" s="34"/>
      <c r="U35" s="34"/>
      <c r="V35" s="34"/>
      <c r="W35" s="34"/>
      <c r="X35" s="34"/>
      <c r="Y35" s="34"/>
      <c r="Z35" s="34"/>
    </row>
    <row r="36">
      <c r="A36" s="2" t="s">
        <v>4</v>
      </c>
      <c r="B36" s="1" t="s">
        <v>401</v>
      </c>
      <c r="C36" s="2" t="s">
        <v>443</v>
      </c>
      <c r="D36" s="7" t="s">
        <v>5</v>
      </c>
      <c r="E36" s="2" t="s">
        <v>32</v>
      </c>
      <c r="F36" s="1">
        <v>47.47170286145698</v>
      </c>
      <c r="G36" s="34"/>
      <c r="H36" s="34"/>
      <c r="I36" s="34"/>
      <c r="J36" s="34"/>
      <c r="K36" s="34"/>
      <c r="L36" s="34"/>
      <c r="M36" s="34"/>
      <c r="N36" s="34"/>
      <c r="O36" s="34"/>
      <c r="P36" s="34"/>
      <c r="Q36" s="34"/>
      <c r="R36" s="34"/>
      <c r="S36" s="34"/>
      <c r="T36" s="34"/>
      <c r="U36" s="34"/>
      <c r="V36" s="34"/>
      <c r="W36" s="34"/>
      <c r="X36" s="34"/>
      <c r="Y36" s="34"/>
      <c r="Z36" s="34"/>
    </row>
    <row r="37">
      <c r="A37" s="2" t="s">
        <v>5</v>
      </c>
      <c r="B37" s="1" t="s">
        <v>402</v>
      </c>
      <c r="C37" s="2" t="s">
        <v>443</v>
      </c>
      <c r="D37" s="7" t="s">
        <v>5</v>
      </c>
      <c r="E37" s="2" t="s">
        <v>32</v>
      </c>
      <c r="F37" s="1">
        <v>52.445321327732955</v>
      </c>
      <c r="G37" s="34"/>
      <c r="H37" s="34"/>
      <c r="I37" s="34"/>
      <c r="J37" s="34"/>
      <c r="K37" s="34"/>
      <c r="L37" s="34"/>
      <c r="M37" s="34"/>
      <c r="N37" s="34"/>
      <c r="O37" s="34"/>
      <c r="P37" s="34"/>
      <c r="Q37" s="34"/>
      <c r="R37" s="34"/>
      <c r="S37" s="34"/>
      <c r="T37" s="34"/>
      <c r="U37" s="34"/>
      <c r="V37" s="34"/>
      <c r="W37" s="34"/>
      <c r="X37" s="34"/>
      <c r="Y37" s="34"/>
      <c r="Z37" s="34"/>
    </row>
    <row r="38">
      <c r="A38" s="2" t="s">
        <v>6</v>
      </c>
      <c r="B38" s="1" t="s">
        <v>403</v>
      </c>
      <c r="C38" s="2" t="s">
        <v>443</v>
      </c>
      <c r="D38" s="7" t="s">
        <v>5</v>
      </c>
      <c r="E38" s="2" t="s">
        <v>32</v>
      </c>
      <c r="F38" s="1">
        <v>48.13008526335991</v>
      </c>
      <c r="G38" s="34"/>
      <c r="H38" s="34"/>
      <c r="I38" s="34"/>
      <c r="J38" s="34"/>
      <c r="K38" s="34"/>
      <c r="L38" s="34"/>
      <c r="M38" s="34"/>
      <c r="N38" s="34"/>
      <c r="O38" s="34"/>
      <c r="P38" s="34"/>
      <c r="Q38" s="34"/>
      <c r="R38" s="34"/>
      <c r="S38" s="34"/>
      <c r="T38" s="34"/>
      <c r="U38" s="34"/>
      <c r="V38" s="34"/>
      <c r="W38" s="34"/>
      <c r="X38" s="34"/>
      <c r="Y38" s="34"/>
      <c r="Z38" s="34"/>
    </row>
    <row r="39">
      <c r="A39" s="2" t="s">
        <v>7</v>
      </c>
      <c r="B39" s="1" t="s">
        <v>404</v>
      </c>
      <c r="C39" s="2" t="s">
        <v>443</v>
      </c>
      <c r="D39" s="7" t="s">
        <v>5</v>
      </c>
      <c r="E39" s="2" t="s">
        <v>32</v>
      </c>
      <c r="F39" s="1">
        <v>57.14096818523119</v>
      </c>
      <c r="G39" s="34"/>
      <c r="H39" s="34"/>
      <c r="I39" s="34"/>
      <c r="J39" s="34"/>
      <c r="K39" s="34"/>
      <c r="L39" s="34"/>
      <c r="M39" s="34"/>
      <c r="N39" s="34"/>
      <c r="O39" s="34"/>
      <c r="P39" s="34"/>
      <c r="Q39" s="34"/>
      <c r="R39" s="34"/>
      <c r="S39" s="34"/>
      <c r="T39" s="34"/>
      <c r="U39" s="34"/>
      <c r="V39" s="34"/>
      <c r="W39" s="34"/>
      <c r="X39" s="34"/>
      <c r="Y39" s="34"/>
      <c r="Z39" s="34"/>
    </row>
    <row r="40">
      <c r="A40" s="2" t="s">
        <v>8</v>
      </c>
      <c r="B40" s="1" t="s">
        <v>408</v>
      </c>
      <c r="C40" s="2" t="s">
        <v>443</v>
      </c>
      <c r="D40" s="7" t="s">
        <v>5</v>
      </c>
      <c r="E40" s="2" t="s">
        <v>32</v>
      </c>
      <c r="F40" s="1">
        <v>79.65700795968762</v>
      </c>
      <c r="G40" s="34"/>
      <c r="H40" s="34"/>
      <c r="I40" s="34"/>
      <c r="J40" s="34"/>
      <c r="K40" s="34"/>
      <c r="L40" s="34"/>
      <c r="M40" s="34"/>
      <c r="N40" s="34"/>
      <c r="O40" s="34"/>
      <c r="P40" s="34"/>
      <c r="Q40" s="34"/>
      <c r="R40" s="34"/>
      <c r="S40" s="34"/>
      <c r="T40" s="34"/>
      <c r="U40" s="34"/>
      <c r="V40" s="34"/>
      <c r="W40" s="34"/>
      <c r="X40" s="34"/>
      <c r="Y40" s="34"/>
      <c r="Z40" s="34"/>
    </row>
    <row r="41">
      <c r="A41" s="2" t="s">
        <v>9</v>
      </c>
      <c r="B41" s="1" t="s">
        <v>409</v>
      </c>
      <c r="C41" s="2" t="s">
        <v>443</v>
      </c>
      <c r="D41" s="7" t="s">
        <v>5</v>
      </c>
      <c r="E41" s="2" t="s">
        <v>32</v>
      </c>
      <c r="F41" s="1">
        <v>72.85278363320415</v>
      </c>
      <c r="G41" s="34"/>
      <c r="H41" s="34"/>
      <c r="I41" s="34"/>
      <c r="J41" s="34"/>
      <c r="K41" s="34"/>
      <c r="L41" s="34"/>
      <c r="M41" s="34"/>
      <c r="N41" s="34"/>
      <c r="O41" s="34"/>
      <c r="P41" s="34"/>
      <c r="Q41" s="34"/>
      <c r="R41" s="34"/>
      <c r="S41" s="34"/>
      <c r="T41" s="34"/>
      <c r="U41" s="34"/>
      <c r="V41" s="34"/>
      <c r="W41" s="34"/>
      <c r="X41" s="34"/>
      <c r="Y41" s="34"/>
      <c r="Z41" s="34"/>
    </row>
    <row r="42">
      <c r="A42" s="2" t="s">
        <v>10</v>
      </c>
      <c r="B42" s="1" t="s">
        <v>407</v>
      </c>
      <c r="C42" s="2" t="s">
        <v>443</v>
      </c>
      <c r="D42" s="7" t="s">
        <v>5</v>
      </c>
      <c r="E42" s="2" t="s">
        <v>32</v>
      </c>
      <c r="F42" s="1">
        <v>45.13934266533788</v>
      </c>
      <c r="G42" s="34"/>
      <c r="H42" s="34"/>
      <c r="I42" s="34"/>
      <c r="J42" s="34"/>
      <c r="K42" s="34"/>
      <c r="L42" s="34"/>
      <c r="M42" s="34"/>
      <c r="N42" s="34"/>
      <c r="O42" s="34"/>
      <c r="P42" s="34"/>
      <c r="Q42" s="34"/>
      <c r="R42" s="34"/>
      <c r="S42" s="34"/>
      <c r="T42" s="34"/>
      <c r="U42" s="34"/>
      <c r="V42" s="34"/>
      <c r="W42" s="34"/>
      <c r="X42" s="34"/>
      <c r="Y42" s="34"/>
      <c r="Z42" s="34"/>
    </row>
    <row r="43">
      <c r="A43" s="2" t="s">
        <v>11</v>
      </c>
      <c r="B43" s="1" t="s">
        <v>406</v>
      </c>
      <c r="C43" s="2" t="s">
        <v>443</v>
      </c>
      <c r="D43" s="7" t="s">
        <v>5</v>
      </c>
      <c r="E43" s="2" t="s">
        <v>32</v>
      </c>
      <c r="F43" s="1">
        <v>65.00748549263513</v>
      </c>
      <c r="G43" s="34"/>
      <c r="H43" s="34"/>
      <c r="I43" s="34"/>
      <c r="J43" s="34"/>
      <c r="K43" s="34"/>
      <c r="L43" s="34"/>
      <c r="M43" s="34"/>
      <c r="N43" s="34"/>
      <c r="O43" s="34"/>
      <c r="P43" s="34"/>
      <c r="Q43" s="34"/>
      <c r="R43" s="34"/>
      <c r="S43" s="34"/>
      <c r="T43" s="34"/>
      <c r="U43" s="34"/>
      <c r="V43" s="34"/>
      <c r="W43" s="34"/>
      <c r="X43" s="34"/>
      <c r="Y43" s="34"/>
      <c r="Z43" s="34"/>
    </row>
    <row r="44">
      <c r="A44" s="2" t="s">
        <v>12</v>
      </c>
      <c r="B44" s="1" t="s">
        <v>405</v>
      </c>
      <c r="C44" s="2" t="s">
        <v>443</v>
      </c>
      <c r="D44" s="7" t="s">
        <v>5</v>
      </c>
      <c r="E44" s="2" t="s">
        <v>32</v>
      </c>
      <c r="F44" s="1">
        <v>98.15412825884955</v>
      </c>
      <c r="G44" s="34"/>
      <c r="H44" s="34"/>
      <c r="I44" s="34"/>
      <c r="J44" s="34"/>
      <c r="K44" s="34"/>
      <c r="L44" s="34"/>
      <c r="M44" s="34"/>
      <c r="N44" s="34"/>
      <c r="O44" s="34"/>
      <c r="P44" s="34"/>
      <c r="Q44" s="34"/>
      <c r="R44" s="34"/>
      <c r="S44" s="34"/>
      <c r="T44" s="34"/>
      <c r="U44" s="34"/>
      <c r="V44" s="34"/>
      <c r="W44" s="34"/>
      <c r="X44" s="34"/>
      <c r="Y44" s="34"/>
      <c r="Z44" s="34"/>
    </row>
    <row r="45">
      <c r="A45" s="2" t="s">
        <v>13</v>
      </c>
      <c r="B45" s="1" t="s">
        <v>410</v>
      </c>
      <c r="C45" s="2" t="s">
        <v>443</v>
      </c>
      <c r="D45" s="7" t="s">
        <v>5</v>
      </c>
      <c r="E45" s="2" t="s">
        <v>32</v>
      </c>
      <c r="F45" s="1">
        <v>59.307126700187055</v>
      </c>
      <c r="G45" s="34"/>
      <c r="H45" s="34"/>
      <c r="I45" s="34"/>
      <c r="J45" s="34"/>
      <c r="K45" s="34"/>
      <c r="L45" s="34"/>
      <c r="M45" s="34"/>
      <c r="N45" s="34"/>
      <c r="O45" s="34"/>
      <c r="P45" s="34"/>
      <c r="Q45" s="34"/>
      <c r="R45" s="34"/>
      <c r="S45" s="34"/>
      <c r="T45" s="34"/>
      <c r="U45" s="34"/>
      <c r="V45" s="34"/>
      <c r="W45" s="34"/>
      <c r="X45" s="34"/>
      <c r="Y45" s="34"/>
      <c r="Z45" s="34"/>
    </row>
    <row r="46">
      <c r="A46" s="2" t="s">
        <v>14</v>
      </c>
      <c r="B46" s="1" t="s">
        <v>412</v>
      </c>
      <c r="C46" s="2" t="s">
        <v>443</v>
      </c>
      <c r="D46" s="7" t="s">
        <v>5</v>
      </c>
      <c r="E46" s="2" t="s">
        <v>32</v>
      </c>
      <c r="F46" s="1">
        <v>73.46805725087384</v>
      </c>
      <c r="G46" s="34"/>
      <c r="H46" s="34"/>
      <c r="I46" s="34"/>
      <c r="J46" s="34"/>
      <c r="K46" s="34"/>
      <c r="L46" s="34"/>
      <c r="M46" s="34"/>
      <c r="N46" s="34"/>
      <c r="O46" s="34"/>
      <c r="P46" s="34"/>
      <c r="Q46" s="34"/>
      <c r="R46" s="34"/>
      <c r="S46" s="34"/>
      <c r="T46" s="34"/>
      <c r="U46" s="34"/>
      <c r="V46" s="34"/>
      <c r="W46" s="34"/>
      <c r="X46" s="34"/>
      <c r="Y46" s="34"/>
      <c r="Z46" s="34"/>
    </row>
    <row r="47">
      <c r="A47" s="2" t="s">
        <v>15</v>
      </c>
      <c r="B47" s="1" t="s">
        <v>411</v>
      </c>
      <c r="C47" s="2" t="s">
        <v>443</v>
      </c>
      <c r="D47" s="7" t="s">
        <v>5</v>
      </c>
      <c r="E47" s="2" t="s">
        <v>32</v>
      </c>
      <c r="F47" s="1">
        <v>62.726384704267</v>
      </c>
      <c r="G47" s="34"/>
      <c r="H47" s="34"/>
      <c r="I47" s="34"/>
      <c r="J47" s="34"/>
      <c r="K47" s="34"/>
      <c r="L47" s="34"/>
      <c r="M47" s="34"/>
      <c r="N47" s="34"/>
      <c r="O47" s="34"/>
      <c r="P47" s="34"/>
      <c r="Q47" s="34"/>
      <c r="R47" s="34"/>
      <c r="S47" s="34"/>
      <c r="T47" s="34"/>
      <c r="U47" s="34"/>
      <c r="V47" s="34"/>
      <c r="W47" s="34"/>
      <c r="X47" s="34"/>
      <c r="Y47" s="34"/>
      <c r="Z47" s="34"/>
    </row>
    <row r="48">
      <c r="A48" s="2" t="s">
        <v>16</v>
      </c>
      <c r="B48" s="1" t="s">
        <v>413</v>
      </c>
      <c r="C48" s="2" t="s">
        <v>443</v>
      </c>
      <c r="D48" s="7" t="s">
        <v>5</v>
      </c>
      <c r="E48" s="2" t="s">
        <v>32</v>
      </c>
      <c r="F48" s="1">
        <v>63.32466523052985</v>
      </c>
      <c r="G48" s="34"/>
      <c r="H48" s="34"/>
      <c r="I48" s="34"/>
      <c r="J48" s="34"/>
      <c r="K48" s="34"/>
      <c r="L48" s="34"/>
      <c r="M48" s="34"/>
      <c r="N48" s="34"/>
      <c r="O48" s="34"/>
      <c r="P48" s="34"/>
      <c r="Q48" s="34"/>
      <c r="R48" s="34"/>
      <c r="S48" s="34"/>
      <c r="T48" s="34"/>
      <c r="U48" s="34"/>
      <c r="V48" s="34"/>
      <c r="W48" s="34"/>
      <c r="X48" s="34"/>
      <c r="Y48" s="34"/>
      <c r="Z48" s="34"/>
    </row>
    <row r="49">
      <c r="A49" s="2" t="s">
        <v>17</v>
      </c>
      <c r="B49" s="1" t="s">
        <v>414</v>
      </c>
      <c r="C49" s="2" t="s">
        <v>443</v>
      </c>
      <c r="D49" s="7" t="s">
        <v>5</v>
      </c>
      <c r="E49" s="2" t="s">
        <v>32</v>
      </c>
      <c r="F49" s="1">
        <v>70.0894055705634</v>
      </c>
      <c r="G49" s="34"/>
      <c r="H49" s="34"/>
      <c r="I49" s="34"/>
      <c r="J49" s="34"/>
      <c r="K49" s="34"/>
      <c r="L49" s="34"/>
      <c r="M49" s="34"/>
      <c r="N49" s="34"/>
      <c r="O49" s="34"/>
      <c r="P49" s="34"/>
      <c r="Q49" s="34"/>
      <c r="R49" s="34"/>
      <c r="S49" s="34"/>
      <c r="T49" s="34"/>
      <c r="U49" s="34"/>
      <c r="V49" s="34"/>
      <c r="W49" s="34"/>
      <c r="X49" s="34"/>
      <c r="Y49" s="34"/>
      <c r="Z49" s="34"/>
    </row>
    <row r="50">
      <c r="A50" s="2" t="s">
        <v>18</v>
      </c>
      <c r="B50" s="1" t="s">
        <v>415</v>
      </c>
      <c r="C50" s="2" t="s">
        <v>443</v>
      </c>
      <c r="D50" s="7" t="s">
        <v>5</v>
      </c>
      <c r="E50" s="2" t="s">
        <v>32</v>
      </c>
      <c r="F50" s="1">
        <v>74.51336138251378</v>
      </c>
      <c r="G50" s="34"/>
      <c r="H50" s="34"/>
      <c r="I50" s="34"/>
      <c r="J50" s="34"/>
      <c r="K50" s="34"/>
      <c r="L50" s="34"/>
      <c r="M50" s="34"/>
      <c r="N50" s="34"/>
      <c r="O50" s="34"/>
      <c r="P50" s="34"/>
      <c r="Q50" s="34"/>
      <c r="R50" s="34"/>
      <c r="S50" s="34"/>
      <c r="T50" s="34"/>
      <c r="U50" s="34"/>
      <c r="V50" s="34"/>
      <c r="W50" s="34"/>
      <c r="X50" s="34"/>
      <c r="Y50" s="34"/>
      <c r="Z50" s="34"/>
    </row>
    <row r="51">
      <c r="A51" s="2" t="s">
        <v>19</v>
      </c>
      <c r="B51" s="1" t="s">
        <v>416</v>
      </c>
      <c r="C51" s="2" t="s">
        <v>443</v>
      </c>
      <c r="D51" s="7" t="s">
        <v>5</v>
      </c>
      <c r="E51" s="2" t="s">
        <v>32</v>
      </c>
      <c r="F51" s="1">
        <v>78.51655052109278</v>
      </c>
      <c r="G51" s="34"/>
      <c r="H51" s="34"/>
      <c r="I51" s="34"/>
      <c r="J51" s="34"/>
      <c r="K51" s="34"/>
      <c r="L51" s="34"/>
      <c r="M51" s="34"/>
      <c r="N51" s="34"/>
      <c r="O51" s="34"/>
      <c r="P51" s="34"/>
      <c r="Q51" s="34"/>
      <c r="R51" s="34"/>
      <c r="S51" s="34"/>
      <c r="T51" s="34"/>
      <c r="U51" s="34"/>
      <c r="V51" s="34"/>
      <c r="W51" s="34"/>
      <c r="X51" s="34"/>
      <c r="Y51" s="34"/>
      <c r="Z51" s="34"/>
    </row>
    <row r="52">
      <c r="A52" s="2" t="s">
        <v>20</v>
      </c>
      <c r="B52" s="1" t="s">
        <v>417</v>
      </c>
      <c r="C52" s="2" t="s">
        <v>443</v>
      </c>
      <c r="D52" s="7" t="s">
        <v>5</v>
      </c>
      <c r="E52" s="2" t="s">
        <v>32</v>
      </c>
      <c r="F52" s="1">
        <v>76.49291222260368</v>
      </c>
      <c r="G52" s="34"/>
      <c r="H52" s="34"/>
      <c r="I52" s="34"/>
      <c r="J52" s="34"/>
      <c r="K52" s="34"/>
      <c r="L52" s="34"/>
      <c r="M52" s="34"/>
      <c r="N52" s="34"/>
      <c r="O52" s="34"/>
      <c r="P52" s="34"/>
      <c r="Q52" s="34"/>
      <c r="R52" s="34"/>
      <c r="S52" s="34"/>
      <c r="T52" s="34"/>
      <c r="U52" s="34"/>
      <c r="V52" s="34"/>
      <c r="W52" s="34"/>
      <c r="X52" s="34"/>
      <c r="Y52" s="34"/>
      <c r="Z52" s="34"/>
    </row>
    <row r="53">
      <c r="A53" s="2" t="s">
        <v>21</v>
      </c>
      <c r="B53" s="1" t="s">
        <v>419</v>
      </c>
      <c r="C53" s="2" t="s">
        <v>443</v>
      </c>
      <c r="D53" s="7" t="s">
        <v>5</v>
      </c>
      <c r="E53" s="2" t="s">
        <v>32</v>
      </c>
      <c r="F53" s="1">
        <v>61.38581387283548</v>
      </c>
      <c r="G53" s="34"/>
      <c r="H53" s="34"/>
      <c r="I53" s="34"/>
      <c r="J53" s="34"/>
      <c r="K53" s="34"/>
      <c r="L53" s="34"/>
      <c r="M53" s="34"/>
      <c r="N53" s="34"/>
      <c r="O53" s="34"/>
      <c r="P53" s="34"/>
      <c r="Q53" s="34"/>
      <c r="R53" s="34"/>
      <c r="S53" s="34"/>
      <c r="T53" s="34"/>
      <c r="U53" s="34"/>
      <c r="V53" s="34"/>
      <c r="W53" s="34"/>
      <c r="X53" s="34"/>
      <c r="Y53" s="34"/>
      <c r="Z53" s="34"/>
    </row>
    <row r="54">
      <c r="A54" s="2" t="s">
        <v>22</v>
      </c>
      <c r="B54" s="1" t="s">
        <v>420</v>
      </c>
      <c r="C54" s="2" t="s">
        <v>443</v>
      </c>
      <c r="D54" s="7" t="s">
        <v>5</v>
      </c>
      <c r="E54" s="2" t="s">
        <v>32</v>
      </c>
      <c r="F54" s="1">
        <v>55.3695443350959</v>
      </c>
      <c r="G54" s="34"/>
      <c r="H54" s="34"/>
      <c r="I54" s="34"/>
      <c r="J54" s="34"/>
      <c r="K54" s="34"/>
      <c r="L54" s="34"/>
      <c r="M54" s="34"/>
      <c r="N54" s="34"/>
      <c r="O54" s="34"/>
      <c r="P54" s="34"/>
      <c r="Q54" s="34"/>
      <c r="R54" s="34"/>
      <c r="S54" s="34"/>
      <c r="T54" s="34"/>
      <c r="U54" s="34"/>
      <c r="V54" s="34"/>
      <c r="W54" s="34"/>
      <c r="X54" s="34"/>
      <c r="Y54" s="34"/>
      <c r="Z54" s="34"/>
    </row>
    <row r="55">
      <c r="A55" s="2" t="s">
        <v>23</v>
      </c>
      <c r="B55" s="1" t="s">
        <v>421</v>
      </c>
      <c r="C55" s="2" t="s">
        <v>443</v>
      </c>
      <c r="D55" s="7" t="s">
        <v>5</v>
      </c>
      <c r="E55" s="2" t="s">
        <v>32</v>
      </c>
      <c r="F55" s="1">
        <v>63.157652691673384</v>
      </c>
      <c r="G55" s="34"/>
      <c r="H55" s="34"/>
      <c r="I55" s="34"/>
      <c r="J55" s="34"/>
      <c r="K55" s="34"/>
      <c r="L55" s="34"/>
      <c r="M55" s="34"/>
      <c r="N55" s="34"/>
      <c r="O55" s="34"/>
      <c r="P55" s="34"/>
      <c r="Q55" s="34"/>
      <c r="R55" s="34"/>
      <c r="S55" s="34"/>
      <c r="T55" s="34"/>
      <c r="U55" s="34"/>
      <c r="V55" s="34"/>
      <c r="W55" s="34"/>
      <c r="X55" s="34"/>
      <c r="Y55" s="34"/>
      <c r="Z55" s="34"/>
    </row>
    <row r="56">
      <c r="A56" s="2" t="s">
        <v>24</v>
      </c>
      <c r="B56" s="1" t="s">
        <v>422</v>
      </c>
      <c r="C56" s="2" t="s">
        <v>443</v>
      </c>
      <c r="D56" s="7" t="s">
        <v>5</v>
      </c>
      <c r="E56" s="2" t="s">
        <v>32</v>
      </c>
      <c r="F56" s="1">
        <v>81.0089216910968</v>
      </c>
      <c r="G56" s="34"/>
      <c r="H56" s="34"/>
      <c r="I56" s="34"/>
      <c r="J56" s="34"/>
      <c r="K56" s="34"/>
      <c r="L56" s="34"/>
      <c r="M56" s="34"/>
      <c r="N56" s="34"/>
      <c r="O56" s="34"/>
      <c r="P56" s="34"/>
      <c r="Q56" s="34"/>
      <c r="R56" s="34"/>
      <c r="S56" s="34"/>
      <c r="T56" s="34"/>
      <c r="U56" s="34"/>
      <c r="V56" s="34"/>
      <c r="W56" s="34"/>
      <c r="X56" s="34"/>
      <c r="Y56" s="34"/>
      <c r="Z56" s="34"/>
    </row>
    <row r="57">
      <c r="A57" s="2" t="s">
        <v>25</v>
      </c>
      <c r="B57" s="1" t="s">
        <v>423</v>
      </c>
      <c r="C57" s="2" t="s">
        <v>443</v>
      </c>
      <c r="D57" s="7" t="s">
        <v>5</v>
      </c>
      <c r="E57" s="2" t="s">
        <v>32</v>
      </c>
      <c r="F57" s="1">
        <v>51.14058849225699</v>
      </c>
      <c r="G57" s="34"/>
      <c r="H57" s="34"/>
      <c r="I57" s="34"/>
      <c r="J57" s="34"/>
      <c r="K57" s="34"/>
      <c r="L57" s="34"/>
      <c r="M57" s="34"/>
      <c r="N57" s="34"/>
      <c r="O57" s="34"/>
      <c r="P57" s="34"/>
      <c r="Q57" s="34"/>
      <c r="R57" s="34"/>
      <c r="S57" s="34"/>
      <c r="T57" s="34"/>
      <c r="U57" s="34"/>
      <c r="V57" s="34"/>
      <c r="W57" s="34"/>
      <c r="X57" s="34"/>
      <c r="Y57" s="34"/>
      <c r="Z57" s="34"/>
    </row>
    <row r="58">
      <c r="A58" s="2" t="s">
        <v>26</v>
      </c>
      <c r="B58" s="1" t="s">
        <v>424</v>
      </c>
      <c r="C58" s="2" t="s">
        <v>443</v>
      </c>
      <c r="D58" s="7" t="s">
        <v>5</v>
      </c>
      <c r="E58" s="2" t="s">
        <v>32</v>
      </c>
      <c r="F58" s="1">
        <v>35.97393757825797</v>
      </c>
      <c r="G58" s="34"/>
      <c r="H58" s="34"/>
      <c r="I58" s="34"/>
      <c r="J58" s="34"/>
      <c r="K58" s="34"/>
      <c r="L58" s="34"/>
      <c r="M58" s="34"/>
      <c r="N58" s="34"/>
      <c r="O58" s="34"/>
      <c r="P58" s="34"/>
      <c r="Q58" s="34"/>
      <c r="R58" s="34"/>
      <c r="S58" s="34"/>
      <c r="T58" s="34"/>
      <c r="U58" s="34"/>
      <c r="V58" s="34"/>
      <c r="W58" s="34"/>
      <c r="X58" s="34"/>
      <c r="Y58" s="34"/>
      <c r="Z58" s="34"/>
    </row>
    <row r="59">
      <c r="A59" s="2" t="s">
        <v>27</v>
      </c>
      <c r="B59" s="1" t="s">
        <v>426</v>
      </c>
      <c r="C59" s="2" t="s">
        <v>443</v>
      </c>
      <c r="D59" s="7" t="s">
        <v>5</v>
      </c>
      <c r="E59" s="2" t="s">
        <v>32</v>
      </c>
      <c r="F59" s="1">
        <v>59.16386999454654</v>
      </c>
      <c r="G59" s="34"/>
      <c r="H59" s="34"/>
      <c r="I59" s="34"/>
      <c r="J59" s="34"/>
      <c r="K59" s="34"/>
      <c r="L59" s="34"/>
      <c r="M59" s="34"/>
      <c r="N59" s="34"/>
      <c r="O59" s="34"/>
      <c r="P59" s="34"/>
      <c r="Q59" s="34"/>
      <c r="R59" s="34"/>
      <c r="S59" s="34"/>
      <c r="T59" s="34"/>
      <c r="U59" s="34"/>
      <c r="V59" s="34"/>
      <c r="W59" s="34"/>
      <c r="X59" s="34"/>
      <c r="Y59" s="34"/>
      <c r="Z59" s="34"/>
    </row>
    <row r="60">
      <c r="A60" s="2" t="s">
        <v>28</v>
      </c>
      <c r="B60" s="1" t="s">
        <v>425</v>
      </c>
      <c r="C60" s="2" t="s">
        <v>443</v>
      </c>
      <c r="D60" s="7" t="s">
        <v>5</v>
      </c>
      <c r="E60" s="2" t="s">
        <v>32</v>
      </c>
      <c r="F60" s="1">
        <v>55.777365418665674</v>
      </c>
      <c r="G60" s="34"/>
      <c r="H60" s="34"/>
      <c r="I60" s="34"/>
      <c r="J60" s="34"/>
      <c r="K60" s="34"/>
      <c r="L60" s="34"/>
      <c r="M60" s="34"/>
      <c r="N60" s="34"/>
      <c r="O60" s="34"/>
      <c r="P60" s="34"/>
      <c r="Q60" s="34"/>
      <c r="R60" s="34"/>
      <c r="S60" s="34"/>
      <c r="T60" s="34"/>
      <c r="U60" s="34"/>
      <c r="V60" s="34"/>
      <c r="W60" s="34"/>
      <c r="X60" s="34"/>
      <c r="Y60" s="34"/>
      <c r="Z60" s="34"/>
    </row>
    <row r="61">
      <c r="A61" s="2" t="s">
        <v>29</v>
      </c>
      <c r="B61" s="1" t="s">
        <v>427</v>
      </c>
      <c r="C61" s="2" t="s">
        <v>443</v>
      </c>
      <c r="D61" s="7" t="s">
        <v>5</v>
      </c>
      <c r="E61" s="2" t="s">
        <v>32</v>
      </c>
      <c r="F61" s="1">
        <v>61.08388327771865</v>
      </c>
      <c r="G61" s="34"/>
      <c r="H61" s="34"/>
      <c r="I61" s="34"/>
      <c r="J61" s="34"/>
      <c r="K61" s="34"/>
      <c r="L61" s="34"/>
      <c r="M61" s="34"/>
      <c r="N61" s="34"/>
      <c r="O61" s="34"/>
      <c r="P61" s="34"/>
      <c r="Q61" s="34"/>
      <c r="R61" s="34"/>
      <c r="S61" s="34"/>
      <c r="T61" s="34"/>
      <c r="U61" s="34"/>
      <c r="V61" s="34"/>
      <c r="W61" s="34"/>
      <c r="X61" s="34"/>
      <c r="Y61" s="34"/>
      <c r="Z61" s="34"/>
    </row>
    <row r="62">
      <c r="A62" s="2" t="s">
        <v>30</v>
      </c>
      <c r="B62" s="1" t="s">
        <v>428</v>
      </c>
      <c r="C62" s="2" t="s">
        <v>443</v>
      </c>
      <c r="D62" s="7" t="s">
        <v>5</v>
      </c>
      <c r="E62" s="2" t="s">
        <v>32</v>
      </c>
      <c r="F62" s="1">
        <v>72.72138570143497</v>
      </c>
      <c r="G62" s="34"/>
      <c r="H62" s="34"/>
      <c r="I62" s="34"/>
      <c r="J62" s="34"/>
      <c r="K62" s="34"/>
      <c r="L62" s="34"/>
      <c r="M62" s="34"/>
      <c r="N62" s="34"/>
      <c r="O62" s="34"/>
      <c r="P62" s="34"/>
      <c r="Q62" s="34"/>
      <c r="R62" s="34"/>
      <c r="S62" s="34"/>
      <c r="T62" s="34"/>
      <c r="U62" s="34"/>
      <c r="V62" s="34"/>
      <c r="W62" s="34"/>
      <c r="X62" s="34"/>
      <c r="Y62" s="34"/>
      <c r="Z62" s="34"/>
    </row>
    <row r="63">
      <c r="A63" s="2" t="s">
        <v>31</v>
      </c>
      <c r="B63" s="1" t="s">
        <v>429</v>
      </c>
      <c r="C63" s="2" t="s">
        <v>443</v>
      </c>
      <c r="D63" s="7" t="s">
        <v>5</v>
      </c>
      <c r="E63" s="2" t="s">
        <v>32</v>
      </c>
      <c r="F63" s="1">
        <v>72.26682731279273</v>
      </c>
      <c r="G63" s="34"/>
      <c r="H63" s="34"/>
      <c r="I63" s="34"/>
      <c r="J63" s="34"/>
      <c r="K63" s="34"/>
      <c r="L63" s="34"/>
      <c r="M63" s="34"/>
      <c r="N63" s="34"/>
      <c r="O63" s="34"/>
      <c r="P63" s="34"/>
      <c r="Q63" s="34"/>
      <c r="R63" s="34"/>
      <c r="S63" s="34"/>
      <c r="T63" s="34"/>
      <c r="U63" s="34"/>
      <c r="V63" s="34"/>
      <c r="W63" s="34"/>
      <c r="X63" s="34"/>
      <c r="Y63" s="34"/>
      <c r="Z63" s="34"/>
    </row>
    <row r="64">
      <c r="A64" s="2" t="s">
        <v>32</v>
      </c>
      <c r="B64" s="1" t="s">
        <v>430</v>
      </c>
      <c r="C64" s="2" t="s">
        <v>443</v>
      </c>
      <c r="D64" s="7" t="s">
        <v>5</v>
      </c>
      <c r="E64" s="2" t="s">
        <v>32</v>
      </c>
      <c r="F64" s="1">
        <v>76.904693584412</v>
      </c>
      <c r="G64" s="34"/>
      <c r="H64" s="34"/>
      <c r="I64" s="34"/>
      <c r="J64" s="34"/>
      <c r="K64" s="34"/>
      <c r="L64" s="34"/>
      <c r="M64" s="34"/>
      <c r="N64" s="34"/>
      <c r="O64" s="34"/>
      <c r="P64" s="34"/>
      <c r="Q64" s="34"/>
      <c r="R64" s="34"/>
      <c r="S64" s="34"/>
      <c r="T64" s="34"/>
      <c r="U64" s="34"/>
      <c r="V64" s="34"/>
      <c r="W64" s="34"/>
      <c r="X64" s="34"/>
      <c r="Y64" s="34"/>
      <c r="Z64" s="34"/>
    </row>
    <row r="65">
      <c r="A65" s="2" t="s">
        <v>33</v>
      </c>
      <c r="B65" s="1" t="s">
        <v>431</v>
      </c>
      <c r="C65" s="2" t="s">
        <v>443</v>
      </c>
      <c r="D65" s="7" t="s">
        <v>5</v>
      </c>
      <c r="E65" s="2" t="s">
        <v>32</v>
      </c>
      <c r="F65" s="1">
        <v>83.64047323301227</v>
      </c>
      <c r="G65" s="34"/>
      <c r="H65" s="34"/>
      <c r="I65" s="34"/>
      <c r="J65" s="34"/>
      <c r="K65" s="34"/>
      <c r="L65" s="34"/>
      <c r="M65" s="34"/>
      <c r="N65" s="34"/>
      <c r="O65" s="34"/>
      <c r="P65" s="34"/>
      <c r="Q65" s="34"/>
      <c r="R65" s="34"/>
      <c r="S65" s="34"/>
      <c r="T65" s="34"/>
      <c r="U65" s="34"/>
      <c r="V65" s="34"/>
      <c r="W65" s="34"/>
      <c r="X65" s="34"/>
      <c r="Y65" s="34"/>
      <c r="Z65" s="34"/>
    </row>
    <row r="66">
      <c r="A66" s="2" t="s">
        <v>34</v>
      </c>
      <c r="B66" s="1" t="s">
        <v>432</v>
      </c>
      <c r="C66" s="2" t="s">
        <v>443</v>
      </c>
      <c r="D66" s="7" t="s">
        <v>5</v>
      </c>
      <c r="E66" s="2" t="s">
        <v>32</v>
      </c>
      <c r="F66" s="1">
        <v>56.36591236594423</v>
      </c>
      <c r="G66" s="34"/>
      <c r="H66" s="34"/>
      <c r="I66" s="34"/>
      <c r="J66" s="34"/>
      <c r="K66" s="34"/>
      <c r="L66" s="34"/>
      <c r="M66" s="34"/>
      <c r="N66" s="34"/>
      <c r="O66" s="34"/>
      <c r="P66" s="34"/>
      <c r="Q66" s="34"/>
      <c r="R66" s="34"/>
      <c r="S66" s="34"/>
      <c r="T66" s="34"/>
      <c r="U66" s="34"/>
      <c r="V66" s="34"/>
      <c r="W66" s="34"/>
      <c r="X66" s="34"/>
      <c r="Y66" s="34"/>
      <c r="Z66" s="34"/>
    </row>
    <row r="67">
      <c r="A67" s="2" t="s">
        <v>35</v>
      </c>
      <c r="B67" s="1" t="s">
        <v>433</v>
      </c>
      <c r="C67" s="2" t="s">
        <v>443</v>
      </c>
      <c r="D67" s="7" t="s">
        <v>5</v>
      </c>
      <c r="E67" s="2" t="s">
        <v>32</v>
      </c>
      <c r="F67" s="1">
        <v>57.952346092193125</v>
      </c>
      <c r="G67" s="34"/>
      <c r="H67" s="34"/>
      <c r="I67" s="34"/>
      <c r="J67" s="34"/>
      <c r="K67" s="34"/>
      <c r="L67" s="34"/>
      <c r="M67" s="34"/>
      <c r="N67" s="34"/>
      <c r="O67" s="34"/>
      <c r="P67" s="34"/>
      <c r="Q67" s="34"/>
      <c r="R67" s="34"/>
      <c r="S67" s="34"/>
      <c r="T67" s="34"/>
      <c r="U67" s="34"/>
      <c r="V67" s="34"/>
      <c r="W67" s="34"/>
      <c r="X67" s="34"/>
      <c r="Y67" s="34"/>
      <c r="Z67" s="34"/>
    </row>
    <row r="68">
      <c r="A68" s="2" t="s">
        <v>3</v>
      </c>
      <c r="B68" s="1" t="s">
        <v>418</v>
      </c>
      <c r="C68" s="2" t="s">
        <v>444</v>
      </c>
      <c r="D68" s="7" t="s">
        <v>5</v>
      </c>
      <c r="E68" s="2" t="s">
        <v>32</v>
      </c>
      <c r="F68" s="1">
        <v>72.52013660506992</v>
      </c>
      <c r="G68" s="34"/>
      <c r="H68" s="34"/>
      <c r="I68" s="34"/>
      <c r="J68" s="34"/>
      <c r="K68" s="34"/>
      <c r="L68" s="34"/>
      <c r="M68" s="34"/>
      <c r="N68" s="34"/>
      <c r="O68" s="34"/>
      <c r="P68" s="34"/>
      <c r="Q68" s="34"/>
      <c r="R68" s="34"/>
      <c r="S68" s="34"/>
      <c r="T68" s="34"/>
      <c r="U68" s="34"/>
      <c r="V68" s="34"/>
      <c r="W68" s="34"/>
      <c r="X68" s="34"/>
      <c r="Y68" s="34"/>
      <c r="Z68" s="34"/>
    </row>
    <row r="69">
      <c r="A69" s="2" t="s">
        <v>4</v>
      </c>
      <c r="B69" s="1" t="s">
        <v>401</v>
      </c>
      <c r="C69" s="2" t="s">
        <v>444</v>
      </c>
      <c r="D69" s="7" t="s">
        <v>5</v>
      </c>
      <c r="E69" s="2" t="s">
        <v>32</v>
      </c>
      <c r="F69" s="1">
        <v>57.33711428213214</v>
      </c>
      <c r="G69" s="34"/>
      <c r="H69" s="34"/>
      <c r="I69" s="34"/>
      <c r="J69" s="34"/>
      <c r="K69" s="34"/>
      <c r="L69" s="34"/>
      <c r="M69" s="34"/>
      <c r="N69" s="34"/>
      <c r="O69" s="34"/>
      <c r="P69" s="34"/>
      <c r="Q69" s="34"/>
      <c r="R69" s="34"/>
      <c r="S69" s="34"/>
      <c r="T69" s="34"/>
      <c r="U69" s="34"/>
      <c r="V69" s="34"/>
      <c r="W69" s="34"/>
      <c r="X69" s="34"/>
      <c r="Y69" s="34"/>
      <c r="Z69" s="34"/>
    </row>
    <row r="70">
      <c r="A70" s="2" t="s">
        <v>5</v>
      </c>
      <c r="B70" s="1" t="s">
        <v>402</v>
      </c>
      <c r="C70" s="2" t="s">
        <v>444</v>
      </c>
      <c r="D70" s="7" t="s">
        <v>5</v>
      </c>
      <c r="E70" s="2" t="s">
        <v>32</v>
      </c>
      <c r="F70" s="1">
        <v>54.482212032995925</v>
      </c>
      <c r="G70" s="34"/>
      <c r="H70" s="34"/>
      <c r="I70" s="34"/>
      <c r="J70" s="34"/>
      <c r="K70" s="34"/>
      <c r="L70" s="34"/>
      <c r="M70" s="34"/>
      <c r="N70" s="34"/>
      <c r="O70" s="34"/>
      <c r="P70" s="34"/>
      <c r="Q70" s="34"/>
      <c r="R70" s="34"/>
      <c r="S70" s="34"/>
      <c r="T70" s="34"/>
      <c r="U70" s="34"/>
      <c r="V70" s="34"/>
      <c r="W70" s="34"/>
      <c r="X70" s="34"/>
      <c r="Y70" s="34"/>
      <c r="Z70" s="34"/>
    </row>
    <row r="71">
      <c r="A71" s="2" t="s">
        <v>6</v>
      </c>
      <c r="B71" s="1" t="s">
        <v>403</v>
      </c>
      <c r="C71" s="2" t="s">
        <v>444</v>
      </c>
      <c r="D71" s="7" t="s">
        <v>5</v>
      </c>
      <c r="E71" s="2" t="s">
        <v>32</v>
      </c>
      <c r="F71" s="1">
        <v>49.2897524823032</v>
      </c>
      <c r="G71" s="34"/>
      <c r="H71" s="34"/>
      <c r="I71" s="34"/>
      <c r="J71" s="34"/>
      <c r="K71" s="34"/>
      <c r="L71" s="34"/>
      <c r="M71" s="34"/>
      <c r="N71" s="34"/>
      <c r="O71" s="34"/>
      <c r="P71" s="34"/>
      <c r="Q71" s="34"/>
      <c r="R71" s="34"/>
      <c r="S71" s="34"/>
      <c r="T71" s="34"/>
      <c r="U71" s="34"/>
      <c r="V71" s="34"/>
      <c r="W71" s="34"/>
      <c r="X71" s="34"/>
      <c r="Y71" s="34"/>
      <c r="Z71" s="34"/>
    </row>
    <row r="72">
      <c r="A72" s="2" t="s">
        <v>7</v>
      </c>
      <c r="B72" s="1" t="s">
        <v>404</v>
      </c>
      <c r="C72" s="2" t="s">
        <v>444</v>
      </c>
      <c r="D72" s="7" t="s">
        <v>5</v>
      </c>
      <c r="E72" s="2" t="s">
        <v>32</v>
      </c>
      <c r="F72" s="1">
        <v>59.713583104296255</v>
      </c>
      <c r="G72" s="34"/>
      <c r="H72" s="34"/>
      <c r="I72" s="34"/>
      <c r="J72" s="34"/>
      <c r="K72" s="34"/>
      <c r="L72" s="34"/>
      <c r="M72" s="34"/>
      <c r="N72" s="34"/>
      <c r="O72" s="34"/>
      <c r="P72" s="34"/>
      <c r="Q72" s="34"/>
      <c r="R72" s="34"/>
      <c r="S72" s="34"/>
      <c r="T72" s="34"/>
      <c r="U72" s="34"/>
      <c r="V72" s="34"/>
      <c r="W72" s="34"/>
      <c r="X72" s="34"/>
      <c r="Y72" s="34"/>
      <c r="Z72" s="34"/>
    </row>
    <row r="73">
      <c r="A73" s="2" t="s">
        <v>8</v>
      </c>
      <c r="B73" s="1" t="s">
        <v>408</v>
      </c>
      <c r="C73" s="2" t="s">
        <v>444</v>
      </c>
      <c r="D73" s="7" t="s">
        <v>5</v>
      </c>
      <c r="E73" s="2" t="s">
        <v>32</v>
      </c>
      <c r="F73" s="1">
        <v>76.98052587582748</v>
      </c>
      <c r="G73" s="34"/>
      <c r="H73" s="34"/>
      <c r="I73" s="34"/>
      <c r="J73" s="34"/>
      <c r="K73" s="34"/>
      <c r="L73" s="34"/>
      <c r="M73" s="34"/>
      <c r="N73" s="34"/>
      <c r="O73" s="34"/>
      <c r="P73" s="34"/>
      <c r="Q73" s="34"/>
      <c r="R73" s="34"/>
      <c r="S73" s="34"/>
      <c r="T73" s="34"/>
      <c r="U73" s="34"/>
      <c r="V73" s="34"/>
      <c r="W73" s="34"/>
      <c r="X73" s="34"/>
      <c r="Y73" s="34"/>
      <c r="Z73" s="34"/>
    </row>
    <row r="74">
      <c r="A74" s="2" t="s">
        <v>9</v>
      </c>
      <c r="B74" s="1" t="s">
        <v>409</v>
      </c>
      <c r="C74" s="2" t="s">
        <v>444</v>
      </c>
      <c r="D74" s="7" t="s">
        <v>5</v>
      </c>
      <c r="E74" s="2" t="s">
        <v>32</v>
      </c>
      <c r="F74" s="1">
        <v>76.06331393231243</v>
      </c>
      <c r="G74" s="34"/>
      <c r="H74" s="34"/>
      <c r="I74" s="34"/>
      <c r="J74" s="34"/>
      <c r="K74" s="34"/>
      <c r="L74" s="34"/>
      <c r="M74" s="34"/>
      <c r="N74" s="34"/>
      <c r="O74" s="34"/>
      <c r="P74" s="34"/>
      <c r="Q74" s="34"/>
      <c r="R74" s="34"/>
      <c r="S74" s="34"/>
      <c r="T74" s="34"/>
      <c r="U74" s="34"/>
      <c r="V74" s="34"/>
      <c r="W74" s="34"/>
      <c r="X74" s="34"/>
      <c r="Y74" s="34"/>
      <c r="Z74" s="34"/>
    </row>
    <row r="75">
      <c r="A75" s="2" t="s">
        <v>10</v>
      </c>
      <c r="B75" s="1" t="s">
        <v>407</v>
      </c>
      <c r="C75" s="2" t="s">
        <v>444</v>
      </c>
      <c r="D75" s="7" t="s">
        <v>5</v>
      </c>
      <c r="E75" s="2" t="s">
        <v>32</v>
      </c>
      <c r="F75" s="1">
        <v>49.28796008815976</v>
      </c>
      <c r="G75" s="34"/>
      <c r="H75" s="34"/>
      <c r="I75" s="34"/>
      <c r="J75" s="34"/>
      <c r="K75" s="34"/>
      <c r="L75" s="34"/>
      <c r="M75" s="34"/>
      <c r="N75" s="34"/>
      <c r="O75" s="34"/>
      <c r="P75" s="34"/>
      <c r="Q75" s="34"/>
      <c r="R75" s="34"/>
      <c r="S75" s="34"/>
      <c r="T75" s="34"/>
      <c r="U75" s="34"/>
      <c r="V75" s="34"/>
      <c r="W75" s="34"/>
      <c r="X75" s="34"/>
      <c r="Y75" s="34"/>
      <c r="Z75" s="34"/>
    </row>
    <row r="76">
      <c r="A76" s="2" t="s">
        <v>11</v>
      </c>
      <c r="B76" s="1" t="s">
        <v>406</v>
      </c>
      <c r="C76" s="2" t="s">
        <v>444</v>
      </c>
      <c r="D76" s="7" t="s">
        <v>5</v>
      </c>
      <c r="E76" s="2" t="s">
        <v>32</v>
      </c>
      <c r="F76" s="1">
        <v>64.44910526715648</v>
      </c>
      <c r="G76" s="34"/>
      <c r="H76" s="34"/>
      <c r="I76" s="34"/>
      <c r="J76" s="34"/>
      <c r="K76" s="34"/>
      <c r="L76" s="34"/>
      <c r="M76" s="34"/>
      <c r="N76" s="34"/>
      <c r="O76" s="34"/>
      <c r="P76" s="34"/>
      <c r="Q76" s="34"/>
      <c r="R76" s="34"/>
      <c r="S76" s="34"/>
      <c r="T76" s="34"/>
      <c r="U76" s="34"/>
      <c r="V76" s="34"/>
      <c r="W76" s="34"/>
      <c r="X76" s="34"/>
      <c r="Y76" s="34"/>
      <c r="Z76" s="34"/>
    </row>
    <row r="77">
      <c r="A77" s="2" t="s">
        <v>12</v>
      </c>
      <c r="B77" s="1" t="s">
        <v>405</v>
      </c>
      <c r="C77" s="2" t="s">
        <v>444</v>
      </c>
      <c r="D77" s="7" t="s">
        <v>5</v>
      </c>
      <c r="E77" s="2" t="s">
        <v>32</v>
      </c>
      <c r="F77" s="1">
        <v>101.70189531150523</v>
      </c>
      <c r="G77" s="34"/>
      <c r="H77" s="34"/>
      <c r="I77" s="34"/>
      <c r="J77" s="34"/>
      <c r="K77" s="34"/>
      <c r="L77" s="34"/>
      <c r="M77" s="34"/>
      <c r="N77" s="34"/>
      <c r="O77" s="34"/>
      <c r="P77" s="34"/>
      <c r="Q77" s="34"/>
      <c r="R77" s="34"/>
      <c r="S77" s="34"/>
      <c r="T77" s="34"/>
      <c r="U77" s="34"/>
      <c r="V77" s="34"/>
      <c r="W77" s="34"/>
      <c r="X77" s="34"/>
      <c r="Y77" s="34"/>
      <c r="Z77" s="34"/>
    </row>
    <row r="78">
      <c r="A78" s="2" t="s">
        <v>13</v>
      </c>
      <c r="B78" s="1" t="s">
        <v>410</v>
      </c>
      <c r="C78" s="2" t="s">
        <v>444</v>
      </c>
      <c r="D78" s="7" t="s">
        <v>5</v>
      </c>
      <c r="E78" s="2" t="s">
        <v>32</v>
      </c>
      <c r="F78" s="1">
        <v>60.73347348750292</v>
      </c>
      <c r="G78" s="34"/>
      <c r="H78" s="34"/>
      <c r="I78" s="34"/>
      <c r="J78" s="34"/>
      <c r="K78" s="34"/>
      <c r="L78" s="34"/>
      <c r="M78" s="34"/>
      <c r="N78" s="34"/>
      <c r="O78" s="34"/>
      <c r="P78" s="34"/>
      <c r="Q78" s="34"/>
      <c r="R78" s="34"/>
      <c r="S78" s="34"/>
      <c r="T78" s="34"/>
      <c r="U78" s="34"/>
      <c r="V78" s="34"/>
      <c r="W78" s="34"/>
      <c r="X78" s="34"/>
      <c r="Y78" s="34"/>
      <c r="Z78" s="34"/>
    </row>
    <row r="79">
      <c r="A79" s="2" t="s">
        <v>14</v>
      </c>
      <c r="B79" s="1" t="s">
        <v>412</v>
      </c>
      <c r="C79" s="2" t="s">
        <v>444</v>
      </c>
      <c r="D79" s="7" t="s">
        <v>5</v>
      </c>
      <c r="E79" s="2" t="s">
        <v>32</v>
      </c>
      <c r="F79" s="1">
        <v>79.93178223790142</v>
      </c>
      <c r="G79" s="34"/>
      <c r="H79" s="34"/>
      <c r="I79" s="34"/>
      <c r="J79" s="34"/>
      <c r="K79" s="34"/>
      <c r="L79" s="34"/>
      <c r="M79" s="34"/>
      <c r="N79" s="34"/>
      <c r="O79" s="34"/>
      <c r="P79" s="34"/>
      <c r="Q79" s="34"/>
      <c r="R79" s="34"/>
      <c r="S79" s="34"/>
      <c r="T79" s="34"/>
      <c r="U79" s="34"/>
      <c r="V79" s="34"/>
      <c r="W79" s="34"/>
      <c r="X79" s="34"/>
      <c r="Y79" s="34"/>
      <c r="Z79" s="34"/>
    </row>
    <row r="80">
      <c r="A80" s="2" t="s">
        <v>15</v>
      </c>
      <c r="B80" s="1" t="s">
        <v>411</v>
      </c>
      <c r="C80" s="2" t="s">
        <v>444</v>
      </c>
      <c r="D80" s="7" t="s">
        <v>5</v>
      </c>
      <c r="E80" s="2" t="s">
        <v>32</v>
      </c>
      <c r="F80" s="1">
        <v>65.32032178972581</v>
      </c>
      <c r="G80" s="34"/>
      <c r="H80" s="34"/>
      <c r="I80" s="34"/>
      <c r="J80" s="34"/>
      <c r="K80" s="34"/>
      <c r="L80" s="34"/>
      <c r="M80" s="34"/>
      <c r="N80" s="34"/>
      <c r="O80" s="34"/>
      <c r="P80" s="34"/>
      <c r="Q80" s="34"/>
      <c r="R80" s="34"/>
      <c r="S80" s="34"/>
      <c r="T80" s="34"/>
      <c r="U80" s="34"/>
      <c r="V80" s="34"/>
      <c r="W80" s="34"/>
      <c r="X80" s="34"/>
      <c r="Y80" s="34"/>
      <c r="Z80" s="34"/>
    </row>
    <row r="81">
      <c r="A81" s="2" t="s">
        <v>16</v>
      </c>
      <c r="B81" s="1" t="s">
        <v>413</v>
      </c>
      <c r="C81" s="2" t="s">
        <v>444</v>
      </c>
      <c r="D81" s="7" t="s">
        <v>5</v>
      </c>
      <c r="E81" s="2" t="s">
        <v>32</v>
      </c>
      <c r="F81" s="1">
        <v>65.65500821135821</v>
      </c>
      <c r="G81" s="34"/>
      <c r="H81" s="34"/>
      <c r="I81" s="34"/>
      <c r="J81" s="34"/>
      <c r="K81" s="34"/>
      <c r="L81" s="34"/>
      <c r="M81" s="34"/>
      <c r="N81" s="34"/>
      <c r="O81" s="34"/>
      <c r="P81" s="34"/>
      <c r="Q81" s="34"/>
      <c r="R81" s="34"/>
      <c r="S81" s="34"/>
      <c r="T81" s="34"/>
      <c r="U81" s="34"/>
      <c r="V81" s="34"/>
      <c r="W81" s="34"/>
      <c r="X81" s="34"/>
      <c r="Y81" s="34"/>
      <c r="Z81" s="34"/>
    </row>
    <row r="82">
      <c r="A82" s="2" t="s">
        <v>17</v>
      </c>
      <c r="B82" s="1" t="s">
        <v>414</v>
      </c>
      <c r="C82" s="2" t="s">
        <v>444</v>
      </c>
      <c r="D82" s="7" t="s">
        <v>5</v>
      </c>
      <c r="E82" s="2" t="s">
        <v>32</v>
      </c>
      <c r="F82" s="1">
        <v>68.61318158425847</v>
      </c>
      <c r="G82" s="34"/>
      <c r="H82" s="34"/>
      <c r="I82" s="34"/>
      <c r="J82" s="34"/>
      <c r="K82" s="34"/>
      <c r="L82" s="34"/>
      <c r="M82" s="34"/>
      <c r="N82" s="34"/>
      <c r="O82" s="34"/>
      <c r="P82" s="34"/>
      <c r="Q82" s="34"/>
      <c r="R82" s="34"/>
      <c r="S82" s="34"/>
      <c r="T82" s="34"/>
      <c r="U82" s="34"/>
      <c r="V82" s="34"/>
      <c r="W82" s="34"/>
      <c r="X82" s="34"/>
      <c r="Y82" s="34"/>
      <c r="Z82" s="34"/>
    </row>
    <row r="83">
      <c r="A83" s="2" t="s">
        <v>18</v>
      </c>
      <c r="B83" s="1" t="s">
        <v>415</v>
      </c>
      <c r="C83" s="2" t="s">
        <v>444</v>
      </c>
      <c r="D83" s="7" t="s">
        <v>5</v>
      </c>
      <c r="E83" s="2" t="s">
        <v>32</v>
      </c>
      <c r="F83" s="1">
        <v>77.39412610764793</v>
      </c>
      <c r="G83" s="34"/>
      <c r="H83" s="34"/>
      <c r="I83" s="34"/>
      <c r="J83" s="34"/>
      <c r="K83" s="34"/>
      <c r="L83" s="34"/>
      <c r="M83" s="34"/>
      <c r="N83" s="34"/>
      <c r="O83" s="34"/>
      <c r="P83" s="34"/>
      <c r="Q83" s="34"/>
      <c r="R83" s="34"/>
      <c r="S83" s="34"/>
      <c r="T83" s="34"/>
      <c r="U83" s="34"/>
      <c r="V83" s="34"/>
      <c r="W83" s="34"/>
      <c r="X83" s="34"/>
      <c r="Y83" s="34"/>
      <c r="Z83" s="34"/>
    </row>
    <row r="84">
      <c r="A84" s="2" t="s">
        <v>19</v>
      </c>
      <c r="B84" s="1" t="s">
        <v>416</v>
      </c>
      <c r="C84" s="2" t="s">
        <v>444</v>
      </c>
      <c r="D84" s="7" t="s">
        <v>5</v>
      </c>
      <c r="E84" s="2" t="s">
        <v>32</v>
      </c>
      <c r="F84" s="1">
        <v>83.31548894040914</v>
      </c>
      <c r="G84" s="34"/>
      <c r="H84" s="34"/>
      <c r="I84" s="34"/>
      <c r="J84" s="34"/>
      <c r="K84" s="34"/>
      <c r="L84" s="34"/>
      <c r="M84" s="34"/>
      <c r="N84" s="34"/>
      <c r="O84" s="34"/>
      <c r="P84" s="34"/>
      <c r="Q84" s="34"/>
      <c r="R84" s="34"/>
      <c r="S84" s="34"/>
      <c r="T84" s="34"/>
      <c r="U84" s="34"/>
      <c r="V84" s="34"/>
      <c r="W84" s="34"/>
      <c r="X84" s="34"/>
      <c r="Y84" s="34"/>
      <c r="Z84" s="34"/>
    </row>
    <row r="85">
      <c r="A85" s="2" t="s">
        <v>20</v>
      </c>
      <c r="B85" s="1" t="s">
        <v>417</v>
      </c>
      <c r="C85" s="2" t="s">
        <v>444</v>
      </c>
      <c r="D85" s="7" t="s">
        <v>5</v>
      </c>
      <c r="E85" s="2" t="s">
        <v>32</v>
      </c>
      <c r="F85" s="1">
        <v>82.36393106656439</v>
      </c>
      <c r="G85" s="34"/>
      <c r="H85" s="34"/>
      <c r="I85" s="34"/>
      <c r="J85" s="34"/>
      <c r="K85" s="34"/>
      <c r="L85" s="34"/>
      <c r="M85" s="34"/>
      <c r="N85" s="34"/>
      <c r="O85" s="34"/>
      <c r="P85" s="34"/>
      <c r="Q85" s="34"/>
      <c r="R85" s="34"/>
      <c r="S85" s="34"/>
      <c r="T85" s="34"/>
      <c r="U85" s="34"/>
      <c r="V85" s="34"/>
      <c r="W85" s="34"/>
      <c r="X85" s="34"/>
      <c r="Y85" s="34"/>
      <c r="Z85" s="34"/>
    </row>
    <row r="86">
      <c r="A86" s="2" t="s">
        <v>21</v>
      </c>
      <c r="B86" s="1" t="s">
        <v>419</v>
      </c>
      <c r="C86" s="2" t="s">
        <v>444</v>
      </c>
      <c r="D86" s="7" t="s">
        <v>5</v>
      </c>
      <c r="E86" s="2" t="s">
        <v>32</v>
      </c>
      <c r="F86" s="1">
        <v>59.64592489891863</v>
      </c>
      <c r="G86" s="34"/>
      <c r="H86" s="34"/>
      <c r="I86" s="34"/>
      <c r="J86" s="34"/>
      <c r="K86" s="34"/>
      <c r="L86" s="34"/>
      <c r="M86" s="34"/>
      <c r="N86" s="34"/>
      <c r="O86" s="34"/>
      <c r="P86" s="34"/>
      <c r="Q86" s="34"/>
      <c r="R86" s="34"/>
      <c r="S86" s="34"/>
      <c r="T86" s="34"/>
      <c r="U86" s="34"/>
      <c r="V86" s="34"/>
      <c r="W86" s="34"/>
      <c r="X86" s="34"/>
      <c r="Y86" s="34"/>
      <c r="Z86" s="34"/>
    </row>
    <row r="87">
      <c r="A87" s="2" t="s">
        <v>22</v>
      </c>
      <c r="B87" s="1" t="s">
        <v>420</v>
      </c>
      <c r="C87" s="2" t="s">
        <v>444</v>
      </c>
      <c r="D87" s="7" t="s">
        <v>5</v>
      </c>
      <c r="E87" s="2" t="s">
        <v>32</v>
      </c>
      <c r="F87" s="1">
        <v>60.13889619142062</v>
      </c>
      <c r="G87" s="34"/>
      <c r="H87" s="34"/>
      <c r="I87" s="34"/>
      <c r="J87" s="34"/>
      <c r="K87" s="34"/>
      <c r="L87" s="34"/>
      <c r="M87" s="34"/>
      <c r="N87" s="34"/>
      <c r="O87" s="34"/>
      <c r="P87" s="34"/>
      <c r="Q87" s="34"/>
      <c r="R87" s="34"/>
      <c r="S87" s="34"/>
      <c r="T87" s="34"/>
      <c r="U87" s="34"/>
      <c r="V87" s="34"/>
      <c r="W87" s="34"/>
      <c r="X87" s="34"/>
      <c r="Y87" s="34"/>
      <c r="Z87" s="34"/>
    </row>
    <row r="88">
      <c r="A88" s="2" t="s">
        <v>23</v>
      </c>
      <c r="B88" s="1" t="s">
        <v>421</v>
      </c>
      <c r="C88" s="2" t="s">
        <v>444</v>
      </c>
      <c r="D88" s="7" t="s">
        <v>5</v>
      </c>
      <c r="E88" s="2" t="s">
        <v>32</v>
      </c>
      <c r="F88" s="1">
        <v>65.33449719628248</v>
      </c>
      <c r="G88" s="34"/>
      <c r="H88" s="34"/>
      <c r="I88" s="34"/>
      <c r="J88" s="34"/>
      <c r="K88" s="34"/>
      <c r="L88" s="34"/>
      <c r="M88" s="34"/>
      <c r="N88" s="34"/>
      <c r="O88" s="34"/>
      <c r="P88" s="34"/>
      <c r="Q88" s="34"/>
      <c r="R88" s="34"/>
      <c r="S88" s="34"/>
      <c r="T88" s="34"/>
      <c r="U88" s="34"/>
      <c r="V88" s="34"/>
      <c r="W88" s="34"/>
      <c r="X88" s="34"/>
      <c r="Y88" s="34"/>
      <c r="Z88" s="34"/>
    </row>
    <row r="89">
      <c r="A89" s="2" t="s">
        <v>24</v>
      </c>
      <c r="B89" s="1" t="s">
        <v>422</v>
      </c>
      <c r="C89" s="2" t="s">
        <v>444</v>
      </c>
      <c r="D89" s="7" t="s">
        <v>5</v>
      </c>
      <c r="E89" s="2" t="s">
        <v>32</v>
      </c>
      <c r="F89" s="1">
        <v>82.60730289465359</v>
      </c>
      <c r="G89" s="34"/>
      <c r="H89" s="34"/>
      <c r="I89" s="34"/>
      <c r="J89" s="34"/>
      <c r="K89" s="34"/>
      <c r="L89" s="34"/>
      <c r="M89" s="34"/>
      <c r="N89" s="34"/>
      <c r="O89" s="34"/>
      <c r="P89" s="34"/>
      <c r="Q89" s="34"/>
      <c r="R89" s="34"/>
      <c r="S89" s="34"/>
      <c r="T89" s="34"/>
      <c r="U89" s="34"/>
      <c r="V89" s="34"/>
      <c r="W89" s="34"/>
      <c r="X89" s="34"/>
      <c r="Y89" s="34"/>
      <c r="Z89" s="34"/>
    </row>
    <row r="90">
      <c r="A90" s="2" t="s">
        <v>25</v>
      </c>
      <c r="B90" s="1" t="s">
        <v>423</v>
      </c>
      <c r="C90" s="2" t="s">
        <v>444</v>
      </c>
      <c r="D90" s="7" t="s">
        <v>5</v>
      </c>
      <c r="E90" s="2" t="s">
        <v>32</v>
      </c>
      <c r="F90" s="1">
        <v>55.088972817615264</v>
      </c>
      <c r="G90" s="34"/>
      <c r="H90" s="34"/>
      <c r="I90" s="34"/>
      <c r="J90" s="34"/>
      <c r="K90" s="34"/>
      <c r="L90" s="34"/>
      <c r="M90" s="34"/>
      <c r="N90" s="34"/>
      <c r="O90" s="34"/>
      <c r="P90" s="34"/>
      <c r="Q90" s="34"/>
      <c r="R90" s="34"/>
      <c r="S90" s="34"/>
      <c r="T90" s="34"/>
      <c r="U90" s="34"/>
      <c r="V90" s="34"/>
      <c r="W90" s="34"/>
      <c r="X90" s="34"/>
      <c r="Y90" s="34"/>
      <c r="Z90" s="34"/>
    </row>
    <row r="91">
      <c r="A91" s="2" t="s">
        <v>26</v>
      </c>
      <c r="B91" s="1" t="s">
        <v>424</v>
      </c>
      <c r="C91" s="2" t="s">
        <v>444</v>
      </c>
      <c r="D91" s="7" t="s">
        <v>5</v>
      </c>
      <c r="E91" s="2" t="s">
        <v>32</v>
      </c>
      <c r="F91" s="1">
        <v>42.33230360301264</v>
      </c>
      <c r="G91" s="34"/>
      <c r="H91" s="34"/>
      <c r="I91" s="34"/>
      <c r="J91" s="34"/>
      <c r="K91" s="34"/>
      <c r="L91" s="34"/>
      <c r="M91" s="34"/>
      <c r="N91" s="34"/>
      <c r="O91" s="34"/>
      <c r="P91" s="34"/>
      <c r="Q91" s="34"/>
      <c r="R91" s="34"/>
      <c r="S91" s="34"/>
      <c r="T91" s="34"/>
      <c r="U91" s="34"/>
      <c r="V91" s="34"/>
      <c r="W91" s="34"/>
      <c r="X91" s="34"/>
      <c r="Y91" s="34"/>
      <c r="Z91" s="34"/>
    </row>
    <row r="92">
      <c r="A92" s="2" t="s">
        <v>27</v>
      </c>
      <c r="B92" s="1" t="s">
        <v>426</v>
      </c>
      <c r="C92" s="2" t="s">
        <v>444</v>
      </c>
      <c r="D92" s="7" t="s">
        <v>5</v>
      </c>
      <c r="E92" s="2" t="s">
        <v>32</v>
      </c>
      <c r="F92" s="1">
        <v>59.35576678836583</v>
      </c>
      <c r="G92" s="34"/>
      <c r="H92" s="34"/>
      <c r="I92" s="34"/>
      <c r="J92" s="34"/>
      <c r="K92" s="34"/>
      <c r="L92" s="34"/>
      <c r="M92" s="34"/>
      <c r="N92" s="34"/>
      <c r="O92" s="34"/>
      <c r="P92" s="34"/>
      <c r="Q92" s="34"/>
      <c r="R92" s="34"/>
      <c r="S92" s="34"/>
      <c r="T92" s="34"/>
      <c r="U92" s="34"/>
      <c r="V92" s="34"/>
      <c r="W92" s="34"/>
      <c r="X92" s="34"/>
      <c r="Y92" s="34"/>
      <c r="Z92" s="34"/>
    </row>
    <row r="93">
      <c r="A93" s="2" t="s">
        <v>28</v>
      </c>
      <c r="B93" s="1" t="s">
        <v>425</v>
      </c>
      <c r="C93" s="2" t="s">
        <v>444</v>
      </c>
      <c r="D93" s="7" t="s">
        <v>5</v>
      </c>
      <c r="E93" s="2" t="s">
        <v>32</v>
      </c>
      <c r="F93" s="1">
        <v>54.11753152130087</v>
      </c>
      <c r="G93" s="34"/>
      <c r="H93" s="34"/>
      <c r="I93" s="34"/>
      <c r="J93" s="34"/>
      <c r="K93" s="34"/>
      <c r="L93" s="34"/>
      <c r="M93" s="34"/>
      <c r="N93" s="34"/>
      <c r="O93" s="34"/>
      <c r="P93" s="34"/>
      <c r="Q93" s="34"/>
      <c r="R93" s="34"/>
      <c r="S93" s="34"/>
      <c r="T93" s="34"/>
      <c r="U93" s="34"/>
      <c r="V93" s="34"/>
      <c r="W93" s="34"/>
      <c r="X93" s="34"/>
      <c r="Y93" s="34"/>
      <c r="Z93" s="34"/>
    </row>
    <row r="94">
      <c r="A94" s="2" t="s">
        <v>29</v>
      </c>
      <c r="B94" s="1" t="s">
        <v>427</v>
      </c>
      <c r="C94" s="2" t="s">
        <v>444</v>
      </c>
      <c r="D94" s="7" t="s">
        <v>5</v>
      </c>
      <c r="E94" s="2" t="s">
        <v>32</v>
      </c>
      <c r="F94" s="1">
        <v>58.608989261995895</v>
      </c>
      <c r="G94" s="34"/>
      <c r="H94" s="34"/>
      <c r="I94" s="34"/>
      <c r="J94" s="34"/>
      <c r="K94" s="34"/>
      <c r="L94" s="34"/>
      <c r="M94" s="34"/>
      <c r="N94" s="34"/>
      <c r="O94" s="34"/>
      <c r="P94" s="34"/>
      <c r="Q94" s="34"/>
      <c r="R94" s="34"/>
      <c r="S94" s="34"/>
      <c r="T94" s="34"/>
      <c r="U94" s="34"/>
      <c r="V94" s="34"/>
      <c r="W94" s="34"/>
      <c r="X94" s="34"/>
      <c r="Y94" s="34"/>
      <c r="Z94" s="34"/>
    </row>
    <row r="95">
      <c r="A95" s="2" t="s">
        <v>30</v>
      </c>
      <c r="B95" s="1" t="s">
        <v>428</v>
      </c>
      <c r="C95" s="2" t="s">
        <v>444</v>
      </c>
      <c r="D95" s="7" t="s">
        <v>5</v>
      </c>
      <c r="E95" s="2" t="s">
        <v>32</v>
      </c>
      <c r="F95" s="1">
        <v>77.92325737207992</v>
      </c>
      <c r="G95" s="34"/>
      <c r="H95" s="34"/>
      <c r="I95" s="34"/>
      <c r="J95" s="34"/>
      <c r="K95" s="34"/>
      <c r="L95" s="34"/>
      <c r="M95" s="34"/>
      <c r="N95" s="34"/>
      <c r="O95" s="34"/>
      <c r="P95" s="34"/>
      <c r="Q95" s="34"/>
      <c r="R95" s="34"/>
      <c r="S95" s="34"/>
      <c r="T95" s="34"/>
      <c r="U95" s="34"/>
      <c r="V95" s="34"/>
      <c r="W95" s="34"/>
      <c r="X95" s="34"/>
      <c r="Y95" s="34"/>
      <c r="Z95" s="34"/>
    </row>
    <row r="96">
      <c r="A96" s="2" t="s">
        <v>31</v>
      </c>
      <c r="B96" s="1" t="s">
        <v>429</v>
      </c>
      <c r="C96" s="2" t="s">
        <v>444</v>
      </c>
      <c r="D96" s="7" t="s">
        <v>5</v>
      </c>
      <c r="E96" s="2" t="s">
        <v>32</v>
      </c>
      <c r="F96" s="1">
        <v>73.16231396206433</v>
      </c>
      <c r="G96" s="34"/>
      <c r="H96" s="34"/>
      <c r="I96" s="34"/>
      <c r="J96" s="34"/>
      <c r="K96" s="34"/>
      <c r="L96" s="34"/>
      <c r="M96" s="34"/>
      <c r="N96" s="34"/>
      <c r="O96" s="34"/>
      <c r="P96" s="34"/>
      <c r="Q96" s="34"/>
      <c r="R96" s="34"/>
      <c r="S96" s="34"/>
      <c r="T96" s="34"/>
      <c r="U96" s="34"/>
      <c r="V96" s="34"/>
      <c r="W96" s="34"/>
      <c r="X96" s="34"/>
      <c r="Y96" s="34"/>
      <c r="Z96" s="34"/>
    </row>
    <row r="97">
      <c r="A97" s="2" t="s">
        <v>32</v>
      </c>
      <c r="B97" s="1" t="s">
        <v>430</v>
      </c>
      <c r="C97" s="2" t="s">
        <v>444</v>
      </c>
      <c r="D97" s="7" t="s">
        <v>5</v>
      </c>
      <c r="E97" s="2" t="s">
        <v>32</v>
      </c>
      <c r="F97" s="1">
        <v>85.99498633004227</v>
      </c>
      <c r="G97" s="34"/>
      <c r="H97" s="34"/>
      <c r="I97" s="34"/>
      <c r="J97" s="34"/>
      <c r="K97" s="34"/>
      <c r="L97" s="34"/>
      <c r="M97" s="34"/>
      <c r="N97" s="34"/>
      <c r="O97" s="34"/>
      <c r="P97" s="34"/>
      <c r="Q97" s="34"/>
      <c r="R97" s="34"/>
      <c r="S97" s="34"/>
      <c r="T97" s="34"/>
      <c r="U97" s="34"/>
      <c r="V97" s="34"/>
      <c r="W97" s="34"/>
      <c r="X97" s="34"/>
      <c r="Y97" s="34"/>
      <c r="Z97" s="34"/>
    </row>
    <row r="98">
      <c r="A98" s="2" t="s">
        <v>33</v>
      </c>
      <c r="B98" s="1" t="s">
        <v>431</v>
      </c>
      <c r="C98" s="2" t="s">
        <v>444</v>
      </c>
      <c r="D98" s="7" t="s">
        <v>5</v>
      </c>
      <c r="E98" s="2" t="s">
        <v>32</v>
      </c>
      <c r="F98" s="1">
        <v>89.42472562896813</v>
      </c>
      <c r="G98" s="34"/>
      <c r="H98" s="34"/>
      <c r="I98" s="34"/>
      <c r="J98" s="34"/>
      <c r="K98" s="34"/>
      <c r="L98" s="34"/>
      <c r="M98" s="34"/>
      <c r="N98" s="34"/>
      <c r="O98" s="34"/>
      <c r="P98" s="34"/>
      <c r="Q98" s="34"/>
      <c r="R98" s="34"/>
      <c r="S98" s="34"/>
      <c r="T98" s="34"/>
      <c r="U98" s="34"/>
      <c r="V98" s="34"/>
      <c r="W98" s="34"/>
      <c r="X98" s="34"/>
      <c r="Y98" s="34"/>
      <c r="Z98" s="34"/>
    </row>
    <row r="99">
      <c r="A99" s="2" t="s">
        <v>34</v>
      </c>
      <c r="B99" s="1" t="s">
        <v>432</v>
      </c>
      <c r="C99" s="2" t="s">
        <v>444</v>
      </c>
      <c r="D99" s="7" t="s">
        <v>5</v>
      </c>
      <c r="E99" s="2" t="s">
        <v>32</v>
      </c>
      <c r="F99" s="1">
        <v>59.15308259542964</v>
      </c>
      <c r="G99" s="34"/>
      <c r="H99" s="34"/>
      <c r="I99" s="34"/>
      <c r="J99" s="34"/>
      <c r="K99" s="34"/>
      <c r="L99" s="34"/>
      <c r="M99" s="34"/>
      <c r="N99" s="34"/>
      <c r="O99" s="34"/>
      <c r="P99" s="34"/>
      <c r="Q99" s="34"/>
      <c r="R99" s="34"/>
      <c r="S99" s="34"/>
      <c r="T99" s="34"/>
      <c r="U99" s="34"/>
      <c r="V99" s="34"/>
      <c r="W99" s="34"/>
      <c r="X99" s="34"/>
      <c r="Y99" s="34"/>
      <c r="Z99" s="34"/>
    </row>
    <row r="100">
      <c r="A100" s="2" t="s">
        <v>35</v>
      </c>
      <c r="B100" s="1" t="s">
        <v>433</v>
      </c>
      <c r="C100" s="2" t="s">
        <v>444</v>
      </c>
      <c r="D100" s="7" t="s">
        <v>5</v>
      </c>
      <c r="E100" s="2" t="s">
        <v>32</v>
      </c>
      <c r="F100" s="1">
        <v>59.80968942693314</v>
      </c>
      <c r="G100" s="34"/>
      <c r="H100" s="34"/>
      <c r="I100" s="34"/>
      <c r="J100" s="34"/>
      <c r="K100" s="34"/>
      <c r="L100" s="34"/>
      <c r="M100" s="34"/>
      <c r="N100" s="34"/>
      <c r="O100" s="34"/>
      <c r="P100" s="34"/>
      <c r="Q100" s="34"/>
      <c r="R100" s="34"/>
      <c r="S100" s="34"/>
      <c r="T100" s="34"/>
      <c r="U100" s="34"/>
      <c r="V100" s="34"/>
      <c r="W100" s="34"/>
      <c r="X100" s="34"/>
      <c r="Y100" s="34"/>
      <c r="Z100" s="34"/>
    </row>
    <row r="101">
      <c r="A101" s="2" t="s">
        <v>3</v>
      </c>
      <c r="B101" s="1" t="s">
        <v>418</v>
      </c>
      <c r="C101" s="2" t="s">
        <v>445</v>
      </c>
      <c r="D101" s="7" t="s">
        <v>5</v>
      </c>
      <c r="E101" s="2" t="s">
        <v>32</v>
      </c>
      <c r="F101" s="1">
        <v>75.28973217248682</v>
      </c>
      <c r="G101" s="34"/>
      <c r="H101" s="34"/>
      <c r="I101" s="34"/>
      <c r="J101" s="34"/>
      <c r="K101" s="34"/>
      <c r="L101" s="34"/>
      <c r="M101" s="34"/>
      <c r="N101" s="34"/>
      <c r="O101" s="34"/>
      <c r="P101" s="34"/>
      <c r="Q101" s="34"/>
      <c r="R101" s="34"/>
      <c r="S101" s="34"/>
      <c r="T101" s="34"/>
      <c r="U101" s="34"/>
      <c r="V101" s="34"/>
      <c r="W101" s="34"/>
      <c r="X101" s="34"/>
      <c r="Y101" s="34"/>
      <c r="Z101" s="34"/>
    </row>
    <row r="102">
      <c r="A102" s="2" t="s">
        <v>4</v>
      </c>
      <c r="B102" s="1" t="s">
        <v>401</v>
      </c>
      <c r="C102" s="2" t="s">
        <v>445</v>
      </c>
      <c r="D102" s="7" t="s">
        <v>5</v>
      </c>
      <c r="E102" s="2" t="s">
        <v>32</v>
      </c>
      <c r="F102" s="1">
        <v>60.87873253448557</v>
      </c>
      <c r="G102" s="34"/>
      <c r="H102" s="34"/>
      <c r="I102" s="34"/>
      <c r="J102" s="34"/>
      <c r="K102" s="34"/>
      <c r="L102" s="34"/>
      <c r="M102" s="34"/>
      <c r="N102" s="34"/>
      <c r="O102" s="34"/>
      <c r="P102" s="34"/>
      <c r="Q102" s="34"/>
      <c r="R102" s="34"/>
      <c r="S102" s="34"/>
      <c r="T102" s="34"/>
      <c r="U102" s="34"/>
      <c r="V102" s="34"/>
      <c r="W102" s="34"/>
      <c r="X102" s="34"/>
      <c r="Y102" s="34"/>
      <c r="Z102" s="34"/>
    </row>
    <row r="103">
      <c r="A103" s="2" t="s">
        <v>5</v>
      </c>
      <c r="B103" s="1" t="s">
        <v>402</v>
      </c>
      <c r="C103" s="2" t="s">
        <v>445</v>
      </c>
      <c r="D103" s="7" t="s">
        <v>5</v>
      </c>
      <c r="E103" s="2" t="s">
        <v>32</v>
      </c>
      <c r="F103" s="1">
        <v>57.17384760289701</v>
      </c>
      <c r="G103" s="34"/>
      <c r="H103" s="34"/>
      <c r="I103" s="34"/>
      <c r="J103" s="34"/>
      <c r="K103" s="34"/>
      <c r="L103" s="34"/>
      <c r="M103" s="34"/>
      <c r="N103" s="34"/>
      <c r="O103" s="34"/>
      <c r="P103" s="34"/>
      <c r="Q103" s="34"/>
      <c r="R103" s="34"/>
      <c r="S103" s="34"/>
      <c r="T103" s="34"/>
      <c r="U103" s="34"/>
      <c r="V103" s="34"/>
      <c r="W103" s="34"/>
      <c r="X103" s="34"/>
      <c r="Y103" s="34"/>
      <c r="Z103" s="34"/>
    </row>
    <row r="104">
      <c r="A104" s="2" t="s">
        <v>6</v>
      </c>
      <c r="B104" s="1" t="s">
        <v>403</v>
      </c>
      <c r="C104" s="2" t="s">
        <v>445</v>
      </c>
      <c r="D104" s="7" t="s">
        <v>5</v>
      </c>
      <c r="E104" s="2" t="s">
        <v>32</v>
      </c>
      <c r="F104" s="1">
        <v>47.25021161137715</v>
      </c>
      <c r="G104" s="34"/>
      <c r="H104" s="34"/>
      <c r="I104" s="34"/>
      <c r="J104" s="34"/>
      <c r="K104" s="34"/>
      <c r="L104" s="34"/>
      <c r="M104" s="34"/>
      <c r="N104" s="34"/>
      <c r="O104" s="34"/>
      <c r="P104" s="34"/>
      <c r="Q104" s="34"/>
      <c r="R104" s="34"/>
      <c r="S104" s="34"/>
      <c r="T104" s="34"/>
      <c r="U104" s="34"/>
      <c r="V104" s="34"/>
      <c r="W104" s="34"/>
      <c r="X104" s="34"/>
      <c r="Y104" s="34"/>
      <c r="Z104" s="34"/>
    </row>
    <row r="105">
      <c r="A105" s="2" t="s">
        <v>7</v>
      </c>
      <c r="B105" s="1" t="s">
        <v>404</v>
      </c>
      <c r="C105" s="2" t="s">
        <v>445</v>
      </c>
      <c r="D105" s="7" t="s">
        <v>5</v>
      </c>
      <c r="E105" s="2" t="s">
        <v>32</v>
      </c>
      <c r="F105" s="1">
        <v>64.60447076562542</v>
      </c>
      <c r="G105" s="34"/>
      <c r="H105" s="34"/>
      <c r="I105" s="34"/>
      <c r="J105" s="34"/>
      <c r="K105" s="34"/>
      <c r="L105" s="34"/>
      <c r="M105" s="34"/>
      <c r="N105" s="34"/>
      <c r="O105" s="34"/>
      <c r="P105" s="34"/>
      <c r="Q105" s="34"/>
      <c r="R105" s="34"/>
      <c r="S105" s="34"/>
      <c r="T105" s="34"/>
      <c r="U105" s="34"/>
      <c r="V105" s="34"/>
      <c r="W105" s="34"/>
      <c r="X105" s="34"/>
      <c r="Y105" s="34"/>
      <c r="Z105" s="34"/>
    </row>
    <row r="106">
      <c r="A106" s="2" t="s">
        <v>8</v>
      </c>
      <c r="B106" s="1" t="s">
        <v>408</v>
      </c>
      <c r="C106" s="2" t="s">
        <v>445</v>
      </c>
      <c r="D106" s="7" t="s">
        <v>5</v>
      </c>
      <c r="E106" s="2" t="s">
        <v>32</v>
      </c>
      <c r="F106" s="1">
        <v>80.5028755435144</v>
      </c>
      <c r="G106" s="34"/>
      <c r="H106" s="34"/>
      <c r="I106" s="34"/>
      <c r="J106" s="34"/>
      <c r="K106" s="34"/>
      <c r="L106" s="34"/>
      <c r="M106" s="34"/>
      <c r="N106" s="34"/>
      <c r="O106" s="34"/>
      <c r="P106" s="34"/>
      <c r="Q106" s="34"/>
      <c r="R106" s="34"/>
      <c r="S106" s="34"/>
      <c r="T106" s="34"/>
      <c r="U106" s="34"/>
      <c r="V106" s="34"/>
      <c r="W106" s="34"/>
      <c r="X106" s="34"/>
      <c r="Y106" s="34"/>
      <c r="Z106" s="34"/>
    </row>
    <row r="107">
      <c r="A107" s="2" t="s">
        <v>9</v>
      </c>
      <c r="B107" s="1" t="s">
        <v>409</v>
      </c>
      <c r="C107" s="2" t="s">
        <v>445</v>
      </c>
      <c r="D107" s="7" t="s">
        <v>5</v>
      </c>
      <c r="E107" s="2" t="s">
        <v>32</v>
      </c>
      <c r="F107" s="1">
        <v>81.39780269000357</v>
      </c>
      <c r="G107" s="34"/>
      <c r="H107" s="34"/>
      <c r="I107" s="34"/>
      <c r="J107" s="34"/>
      <c r="K107" s="34"/>
      <c r="L107" s="34"/>
      <c r="M107" s="34"/>
      <c r="N107" s="34"/>
      <c r="O107" s="34"/>
      <c r="P107" s="34"/>
      <c r="Q107" s="34"/>
      <c r="R107" s="34"/>
      <c r="S107" s="34"/>
      <c r="T107" s="34"/>
      <c r="U107" s="34"/>
      <c r="V107" s="34"/>
      <c r="W107" s="34"/>
      <c r="X107" s="34"/>
      <c r="Y107" s="34"/>
      <c r="Z107" s="34"/>
    </row>
    <row r="108">
      <c r="A108" s="2" t="s">
        <v>10</v>
      </c>
      <c r="B108" s="1" t="s">
        <v>407</v>
      </c>
      <c r="C108" s="2" t="s">
        <v>445</v>
      </c>
      <c r="D108" s="7" t="s">
        <v>5</v>
      </c>
      <c r="E108" s="2" t="s">
        <v>32</v>
      </c>
      <c r="F108" s="1">
        <v>49.97094689920226</v>
      </c>
      <c r="G108" s="34"/>
      <c r="H108" s="34"/>
      <c r="I108" s="34"/>
      <c r="J108" s="34"/>
      <c r="K108" s="34"/>
      <c r="L108" s="34"/>
      <c r="M108" s="34"/>
      <c r="N108" s="34"/>
      <c r="O108" s="34"/>
      <c r="P108" s="34"/>
      <c r="Q108" s="34"/>
      <c r="R108" s="34"/>
      <c r="S108" s="34"/>
      <c r="T108" s="34"/>
      <c r="U108" s="34"/>
      <c r="V108" s="34"/>
      <c r="W108" s="34"/>
      <c r="X108" s="34"/>
      <c r="Y108" s="34"/>
      <c r="Z108" s="34"/>
    </row>
    <row r="109">
      <c r="A109" s="2" t="s">
        <v>11</v>
      </c>
      <c r="B109" s="1" t="s">
        <v>406</v>
      </c>
      <c r="C109" s="2" t="s">
        <v>445</v>
      </c>
      <c r="D109" s="7" t="s">
        <v>5</v>
      </c>
      <c r="E109" s="2" t="s">
        <v>32</v>
      </c>
      <c r="F109" s="1">
        <v>66.82801261103813</v>
      </c>
      <c r="G109" s="34"/>
      <c r="H109" s="34"/>
      <c r="I109" s="34"/>
      <c r="J109" s="34"/>
      <c r="K109" s="34"/>
      <c r="L109" s="34"/>
      <c r="M109" s="34"/>
      <c r="N109" s="34"/>
      <c r="O109" s="34"/>
      <c r="P109" s="34"/>
      <c r="Q109" s="34"/>
      <c r="R109" s="34"/>
      <c r="S109" s="34"/>
      <c r="T109" s="34"/>
      <c r="U109" s="34"/>
      <c r="V109" s="34"/>
      <c r="W109" s="34"/>
      <c r="X109" s="34"/>
      <c r="Y109" s="34"/>
      <c r="Z109" s="34"/>
    </row>
    <row r="110">
      <c r="A110" s="2" t="s">
        <v>12</v>
      </c>
      <c r="B110" s="1" t="s">
        <v>405</v>
      </c>
      <c r="C110" s="2" t="s">
        <v>445</v>
      </c>
      <c r="D110" s="7" t="s">
        <v>5</v>
      </c>
      <c r="E110" s="2" t="s">
        <v>32</v>
      </c>
      <c r="F110" s="1">
        <v>103.8193129160838</v>
      </c>
      <c r="G110" s="34"/>
      <c r="H110" s="34"/>
      <c r="I110" s="34"/>
      <c r="J110" s="34"/>
      <c r="K110" s="34"/>
      <c r="L110" s="34"/>
      <c r="M110" s="34"/>
      <c r="N110" s="34"/>
      <c r="O110" s="34"/>
      <c r="P110" s="34"/>
      <c r="Q110" s="34"/>
      <c r="R110" s="34"/>
      <c r="S110" s="34"/>
      <c r="T110" s="34"/>
      <c r="U110" s="34"/>
      <c r="V110" s="34"/>
      <c r="W110" s="34"/>
      <c r="X110" s="34"/>
      <c r="Y110" s="34"/>
      <c r="Z110" s="34"/>
    </row>
    <row r="111">
      <c r="A111" s="2" t="s">
        <v>13</v>
      </c>
      <c r="B111" s="1" t="s">
        <v>410</v>
      </c>
      <c r="C111" s="2" t="s">
        <v>445</v>
      </c>
      <c r="D111" s="7" t="s">
        <v>5</v>
      </c>
      <c r="E111" s="2" t="s">
        <v>32</v>
      </c>
      <c r="F111" s="1">
        <v>65.46149200385284</v>
      </c>
      <c r="G111" s="34"/>
      <c r="H111" s="34"/>
      <c r="I111" s="34"/>
      <c r="J111" s="34"/>
      <c r="K111" s="34"/>
      <c r="L111" s="34"/>
      <c r="M111" s="34"/>
      <c r="N111" s="34"/>
      <c r="O111" s="34"/>
      <c r="P111" s="34"/>
      <c r="Q111" s="34"/>
      <c r="R111" s="34"/>
      <c r="S111" s="34"/>
      <c r="T111" s="34"/>
      <c r="U111" s="34"/>
      <c r="V111" s="34"/>
      <c r="W111" s="34"/>
      <c r="X111" s="34"/>
      <c r="Y111" s="34"/>
      <c r="Z111" s="34"/>
    </row>
    <row r="112">
      <c r="A112" s="2" t="s">
        <v>14</v>
      </c>
      <c r="B112" s="1" t="s">
        <v>412</v>
      </c>
      <c r="C112" s="2" t="s">
        <v>445</v>
      </c>
      <c r="D112" s="7" t="s">
        <v>5</v>
      </c>
      <c r="E112" s="2" t="s">
        <v>32</v>
      </c>
      <c r="F112" s="1">
        <v>82.40481563687335</v>
      </c>
      <c r="G112" s="34"/>
      <c r="H112" s="34"/>
      <c r="I112" s="34"/>
      <c r="J112" s="34"/>
      <c r="K112" s="34"/>
      <c r="L112" s="34"/>
      <c r="M112" s="34"/>
      <c r="N112" s="34"/>
      <c r="O112" s="34"/>
      <c r="P112" s="34"/>
      <c r="Q112" s="34"/>
      <c r="R112" s="34"/>
      <c r="S112" s="34"/>
      <c r="T112" s="34"/>
      <c r="U112" s="34"/>
      <c r="V112" s="34"/>
      <c r="W112" s="34"/>
      <c r="X112" s="34"/>
      <c r="Y112" s="34"/>
      <c r="Z112" s="34"/>
    </row>
    <row r="113">
      <c r="A113" s="2" t="s">
        <v>15</v>
      </c>
      <c r="B113" s="1" t="s">
        <v>411</v>
      </c>
      <c r="C113" s="2" t="s">
        <v>445</v>
      </c>
      <c r="D113" s="7" t="s">
        <v>5</v>
      </c>
      <c r="E113" s="2" t="s">
        <v>32</v>
      </c>
      <c r="F113" s="1">
        <v>68.66760414095143</v>
      </c>
      <c r="G113" s="34"/>
      <c r="H113" s="34"/>
      <c r="I113" s="34"/>
      <c r="J113" s="34"/>
      <c r="K113" s="34"/>
      <c r="L113" s="34"/>
      <c r="M113" s="34"/>
      <c r="N113" s="34"/>
      <c r="O113" s="34"/>
      <c r="P113" s="34"/>
      <c r="Q113" s="34"/>
      <c r="R113" s="34"/>
      <c r="S113" s="34"/>
      <c r="T113" s="34"/>
      <c r="U113" s="34"/>
      <c r="V113" s="34"/>
      <c r="W113" s="34"/>
      <c r="X113" s="34"/>
      <c r="Y113" s="34"/>
      <c r="Z113" s="34"/>
    </row>
    <row r="114">
      <c r="A114" s="2" t="s">
        <v>16</v>
      </c>
      <c r="B114" s="1" t="s">
        <v>413</v>
      </c>
      <c r="C114" s="2" t="s">
        <v>445</v>
      </c>
      <c r="D114" s="7" t="s">
        <v>5</v>
      </c>
      <c r="E114" s="2" t="s">
        <v>32</v>
      </c>
      <c r="F114" s="1">
        <v>66.75690033230102</v>
      </c>
      <c r="G114" s="34"/>
      <c r="H114" s="34"/>
      <c r="I114" s="34"/>
      <c r="J114" s="34"/>
      <c r="K114" s="34"/>
      <c r="L114" s="34"/>
      <c r="M114" s="34"/>
      <c r="N114" s="34"/>
      <c r="O114" s="34"/>
      <c r="P114" s="34"/>
      <c r="Q114" s="34"/>
      <c r="R114" s="34"/>
      <c r="S114" s="34"/>
      <c r="T114" s="34"/>
      <c r="U114" s="34"/>
      <c r="V114" s="34"/>
      <c r="W114" s="34"/>
      <c r="X114" s="34"/>
      <c r="Y114" s="34"/>
      <c r="Z114" s="34"/>
    </row>
    <row r="115">
      <c r="A115" s="2" t="s">
        <v>17</v>
      </c>
      <c r="B115" s="1" t="s">
        <v>414</v>
      </c>
      <c r="C115" s="2" t="s">
        <v>445</v>
      </c>
      <c r="D115" s="7" t="s">
        <v>5</v>
      </c>
      <c r="E115" s="2" t="s">
        <v>32</v>
      </c>
      <c r="F115" s="1">
        <v>70.78979036525172</v>
      </c>
      <c r="G115" s="34"/>
      <c r="H115" s="34"/>
      <c r="I115" s="34"/>
      <c r="J115" s="34"/>
      <c r="K115" s="34"/>
      <c r="L115" s="34"/>
      <c r="M115" s="34"/>
      <c r="N115" s="34"/>
      <c r="O115" s="34"/>
      <c r="P115" s="34"/>
      <c r="Q115" s="34"/>
      <c r="R115" s="34"/>
      <c r="S115" s="34"/>
      <c r="T115" s="34"/>
      <c r="U115" s="34"/>
      <c r="V115" s="34"/>
      <c r="W115" s="34"/>
      <c r="X115" s="34"/>
      <c r="Y115" s="34"/>
      <c r="Z115" s="34"/>
    </row>
    <row r="116">
      <c r="A116" s="2" t="s">
        <v>18</v>
      </c>
      <c r="B116" s="1" t="s">
        <v>415</v>
      </c>
      <c r="C116" s="2" t="s">
        <v>445</v>
      </c>
      <c r="D116" s="7" t="s">
        <v>5</v>
      </c>
      <c r="E116" s="2" t="s">
        <v>32</v>
      </c>
      <c r="F116" s="1">
        <v>77.72168927063663</v>
      </c>
      <c r="G116" s="34"/>
      <c r="H116" s="34"/>
      <c r="I116" s="34"/>
      <c r="J116" s="34"/>
      <c r="K116" s="34"/>
      <c r="L116" s="34"/>
      <c r="M116" s="34"/>
      <c r="N116" s="34"/>
      <c r="O116" s="34"/>
      <c r="P116" s="34"/>
      <c r="Q116" s="34"/>
      <c r="R116" s="34"/>
      <c r="S116" s="34"/>
      <c r="T116" s="34"/>
      <c r="U116" s="34"/>
      <c r="V116" s="34"/>
      <c r="W116" s="34"/>
      <c r="X116" s="34"/>
      <c r="Y116" s="34"/>
      <c r="Z116" s="34"/>
    </row>
    <row r="117">
      <c r="A117" s="2" t="s">
        <v>19</v>
      </c>
      <c r="B117" s="1" t="s">
        <v>416</v>
      </c>
      <c r="C117" s="2" t="s">
        <v>445</v>
      </c>
      <c r="D117" s="7" t="s">
        <v>5</v>
      </c>
      <c r="E117" s="2" t="s">
        <v>32</v>
      </c>
      <c r="F117" s="1">
        <v>86.72686188867274</v>
      </c>
      <c r="G117" s="34"/>
      <c r="H117" s="34"/>
      <c r="I117" s="34"/>
      <c r="J117" s="34"/>
      <c r="K117" s="34"/>
      <c r="L117" s="34"/>
      <c r="M117" s="34"/>
      <c r="N117" s="34"/>
      <c r="O117" s="34"/>
      <c r="P117" s="34"/>
      <c r="Q117" s="34"/>
      <c r="R117" s="34"/>
      <c r="S117" s="34"/>
      <c r="T117" s="34"/>
      <c r="U117" s="34"/>
      <c r="V117" s="34"/>
      <c r="W117" s="34"/>
      <c r="X117" s="34"/>
      <c r="Y117" s="34"/>
      <c r="Z117" s="34"/>
    </row>
    <row r="118">
      <c r="A118" s="2" t="s">
        <v>20</v>
      </c>
      <c r="B118" s="1" t="s">
        <v>417</v>
      </c>
      <c r="C118" s="2" t="s">
        <v>445</v>
      </c>
      <c r="D118" s="7" t="s">
        <v>5</v>
      </c>
      <c r="E118" s="2" t="s">
        <v>32</v>
      </c>
      <c r="F118" s="1">
        <v>87.71710781128549</v>
      </c>
      <c r="G118" s="34"/>
      <c r="H118" s="34"/>
      <c r="I118" s="34"/>
      <c r="J118" s="34"/>
      <c r="K118" s="34"/>
      <c r="L118" s="34"/>
      <c r="M118" s="34"/>
      <c r="N118" s="34"/>
      <c r="O118" s="34"/>
      <c r="P118" s="34"/>
      <c r="Q118" s="34"/>
      <c r="R118" s="34"/>
      <c r="S118" s="34"/>
      <c r="T118" s="34"/>
      <c r="U118" s="34"/>
      <c r="V118" s="34"/>
      <c r="W118" s="34"/>
      <c r="X118" s="34"/>
      <c r="Y118" s="34"/>
      <c r="Z118" s="34"/>
    </row>
    <row r="119">
      <c r="A119" s="2" t="s">
        <v>21</v>
      </c>
      <c r="B119" s="1" t="s">
        <v>419</v>
      </c>
      <c r="C119" s="2" t="s">
        <v>445</v>
      </c>
      <c r="D119" s="7" t="s">
        <v>5</v>
      </c>
      <c r="E119" s="2" t="s">
        <v>32</v>
      </c>
      <c r="F119" s="1">
        <v>60.807941188427634</v>
      </c>
      <c r="G119" s="34"/>
      <c r="H119" s="34"/>
      <c r="I119" s="34"/>
      <c r="J119" s="34"/>
      <c r="K119" s="34"/>
      <c r="L119" s="34"/>
      <c r="M119" s="34"/>
      <c r="N119" s="34"/>
      <c r="O119" s="34"/>
      <c r="P119" s="34"/>
      <c r="Q119" s="34"/>
      <c r="R119" s="34"/>
      <c r="S119" s="34"/>
      <c r="T119" s="34"/>
      <c r="U119" s="34"/>
      <c r="V119" s="34"/>
      <c r="W119" s="34"/>
      <c r="X119" s="34"/>
      <c r="Y119" s="34"/>
      <c r="Z119" s="34"/>
    </row>
    <row r="120">
      <c r="A120" s="2" t="s">
        <v>22</v>
      </c>
      <c r="B120" s="1" t="s">
        <v>420</v>
      </c>
      <c r="C120" s="2" t="s">
        <v>445</v>
      </c>
      <c r="D120" s="7" t="s">
        <v>5</v>
      </c>
      <c r="E120" s="2" t="s">
        <v>32</v>
      </c>
      <c r="F120" s="1">
        <v>62.06492894184688</v>
      </c>
      <c r="G120" s="34"/>
      <c r="H120" s="34"/>
      <c r="I120" s="34"/>
      <c r="J120" s="34"/>
      <c r="K120" s="34"/>
      <c r="L120" s="34"/>
      <c r="M120" s="34"/>
      <c r="N120" s="34"/>
      <c r="O120" s="34"/>
      <c r="P120" s="34"/>
      <c r="Q120" s="34"/>
      <c r="R120" s="34"/>
      <c r="S120" s="34"/>
      <c r="T120" s="34"/>
      <c r="U120" s="34"/>
      <c r="V120" s="34"/>
      <c r="W120" s="34"/>
      <c r="X120" s="34"/>
      <c r="Y120" s="34"/>
      <c r="Z120" s="34"/>
    </row>
    <row r="121">
      <c r="A121" s="2" t="s">
        <v>23</v>
      </c>
      <c r="B121" s="1" t="s">
        <v>421</v>
      </c>
      <c r="C121" s="2" t="s">
        <v>445</v>
      </c>
      <c r="D121" s="7" t="s">
        <v>5</v>
      </c>
      <c r="E121" s="2" t="s">
        <v>32</v>
      </c>
      <c r="F121" s="1">
        <v>70.05222325548276</v>
      </c>
      <c r="G121" s="34"/>
      <c r="H121" s="34"/>
      <c r="I121" s="34"/>
      <c r="J121" s="34"/>
      <c r="K121" s="34"/>
      <c r="L121" s="34"/>
      <c r="M121" s="34"/>
      <c r="N121" s="34"/>
      <c r="O121" s="34"/>
      <c r="P121" s="34"/>
      <c r="Q121" s="34"/>
      <c r="R121" s="34"/>
      <c r="S121" s="34"/>
      <c r="T121" s="34"/>
      <c r="U121" s="34"/>
      <c r="V121" s="34"/>
      <c r="W121" s="34"/>
      <c r="X121" s="34"/>
      <c r="Y121" s="34"/>
      <c r="Z121" s="34"/>
    </row>
    <row r="122">
      <c r="A122" s="2" t="s">
        <v>24</v>
      </c>
      <c r="B122" s="1" t="s">
        <v>422</v>
      </c>
      <c r="C122" s="2" t="s">
        <v>445</v>
      </c>
      <c r="D122" s="7" t="s">
        <v>5</v>
      </c>
      <c r="E122" s="2" t="s">
        <v>32</v>
      </c>
      <c r="F122" s="1">
        <v>88.39470335030576</v>
      </c>
      <c r="G122" s="34"/>
      <c r="H122" s="34"/>
      <c r="I122" s="34"/>
      <c r="J122" s="34"/>
      <c r="K122" s="34"/>
      <c r="L122" s="34"/>
      <c r="M122" s="34"/>
      <c r="N122" s="34"/>
      <c r="O122" s="34"/>
      <c r="P122" s="34"/>
      <c r="Q122" s="34"/>
      <c r="R122" s="34"/>
      <c r="S122" s="34"/>
      <c r="T122" s="34"/>
      <c r="U122" s="34"/>
      <c r="V122" s="34"/>
      <c r="W122" s="34"/>
      <c r="X122" s="34"/>
      <c r="Y122" s="34"/>
      <c r="Z122" s="34"/>
    </row>
    <row r="123">
      <c r="A123" s="2" t="s">
        <v>25</v>
      </c>
      <c r="B123" s="1" t="s">
        <v>423</v>
      </c>
      <c r="C123" s="2" t="s">
        <v>445</v>
      </c>
      <c r="D123" s="7" t="s">
        <v>5</v>
      </c>
      <c r="E123" s="2" t="s">
        <v>32</v>
      </c>
      <c r="F123" s="1">
        <v>57.427663812411026</v>
      </c>
      <c r="G123" s="34"/>
      <c r="H123" s="34"/>
      <c r="I123" s="34"/>
      <c r="J123" s="34"/>
      <c r="K123" s="34"/>
      <c r="L123" s="34"/>
      <c r="M123" s="34"/>
      <c r="N123" s="34"/>
      <c r="O123" s="34"/>
      <c r="P123" s="34"/>
      <c r="Q123" s="34"/>
      <c r="R123" s="34"/>
      <c r="S123" s="34"/>
      <c r="T123" s="34"/>
      <c r="U123" s="34"/>
      <c r="V123" s="34"/>
      <c r="W123" s="34"/>
      <c r="X123" s="34"/>
      <c r="Y123" s="34"/>
      <c r="Z123" s="34"/>
    </row>
    <row r="124">
      <c r="A124" s="2" t="s">
        <v>26</v>
      </c>
      <c r="B124" s="1" t="s">
        <v>424</v>
      </c>
      <c r="C124" s="2" t="s">
        <v>445</v>
      </c>
      <c r="D124" s="7" t="s">
        <v>5</v>
      </c>
      <c r="E124" s="2" t="s">
        <v>32</v>
      </c>
      <c r="F124" s="1">
        <v>46.9874082050118</v>
      </c>
      <c r="G124" s="34"/>
      <c r="H124" s="34"/>
      <c r="I124" s="34"/>
      <c r="J124" s="34"/>
      <c r="K124" s="34"/>
      <c r="L124" s="34"/>
      <c r="M124" s="34"/>
      <c r="N124" s="34"/>
      <c r="O124" s="34"/>
      <c r="P124" s="34"/>
      <c r="Q124" s="34"/>
      <c r="R124" s="34"/>
      <c r="S124" s="34"/>
      <c r="T124" s="34"/>
      <c r="U124" s="34"/>
      <c r="V124" s="34"/>
      <c r="W124" s="34"/>
      <c r="X124" s="34"/>
      <c r="Y124" s="34"/>
      <c r="Z124" s="34"/>
    </row>
    <row r="125">
      <c r="A125" s="2" t="s">
        <v>27</v>
      </c>
      <c r="B125" s="1" t="s">
        <v>426</v>
      </c>
      <c r="C125" s="2" t="s">
        <v>445</v>
      </c>
      <c r="D125" s="7" t="s">
        <v>5</v>
      </c>
      <c r="E125" s="2" t="s">
        <v>32</v>
      </c>
      <c r="F125" s="1">
        <v>67.77508239161413</v>
      </c>
      <c r="G125" s="34"/>
      <c r="H125" s="34"/>
      <c r="I125" s="34"/>
      <c r="J125" s="34"/>
      <c r="K125" s="34"/>
      <c r="L125" s="34"/>
      <c r="M125" s="34"/>
      <c r="N125" s="34"/>
      <c r="O125" s="34"/>
      <c r="P125" s="34"/>
      <c r="Q125" s="34"/>
      <c r="R125" s="34"/>
      <c r="S125" s="34"/>
      <c r="T125" s="34"/>
      <c r="U125" s="34"/>
      <c r="V125" s="34"/>
      <c r="W125" s="34"/>
      <c r="X125" s="34"/>
      <c r="Y125" s="34"/>
      <c r="Z125" s="34"/>
    </row>
    <row r="126">
      <c r="A126" s="2" t="s">
        <v>28</v>
      </c>
      <c r="B126" s="1" t="s">
        <v>425</v>
      </c>
      <c r="C126" s="2" t="s">
        <v>445</v>
      </c>
      <c r="D126" s="7" t="s">
        <v>5</v>
      </c>
      <c r="E126" s="2" t="s">
        <v>32</v>
      </c>
      <c r="F126" s="1">
        <v>54.03490757303491</v>
      </c>
      <c r="G126" s="34"/>
      <c r="H126" s="34"/>
      <c r="I126" s="34"/>
      <c r="J126" s="34"/>
      <c r="K126" s="34"/>
      <c r="L126" s="34"/>
      <c r="M126" s="34"/>
      <c r="N126" s="34"/>
      <c r="O126" s="34"/>
      <c r="P126" s="34"/>
      <c r="Q126" s="34"/>
      <c r="R126" s="34"/>
      <c r="S126" s="34"/>
      <c r="T126" s="34"/>
      <c r="U126" s="34"/>
      <c r="V126" s="34"/>
      <c r="W126" s="34"/>
      <c r="X126" s="34"/>
      <c r="Y126" s="34"/>
      <c r="Z126" s="34"/>
    </row>
    <row r="127">
      <c r="A127" s="2" t="s">
        <v>29</v>
      </c>
      <c r="B127" s="1" t="s">
        <v>427</v>
      </c>
      <c r="C127" s="2" t="s">
        <v>445</v>
      </c>
      <c r="D127" s="7" t="s">
        <v>5</v>
      </c>
      <c r="E127" s="2" t="s">
        <v>32</v>
      </c>
      <c r="F127" s="1">
        <v>61.538286418393476</v>
      </c>
      <c r="G127" s="34"/>
      <c r="H127" s="34"/>
      <c r="I127" s="34"/>
      <c r="J127" s="34"/>
      <c r="K127" s="34"/>
      <c r="L127" s="34"/>
      <c r="M127" s="34"/>
      <c r="N127" s="34"/>
      <c r="O127" s="34"/>
      <c r="P127" s="34"/>
      <c r="Q127" s="34"/>
      <c r="R127" s="34"/>
      <c r="S127" s="34"/>
      <c r="T127" s="34"/>
      <c r="U127" s="34"/>
      <c r="V127" s="34"/>
      <c r="W127" s="34"/>
      <c r="X127" s="34"/>
      <c r="Y127" s="34"/>
      <c r="Z127" s="34"/>
    </row>
    <row r="128">
      <c r="A128" s="2" t="s">
        <v>30</v>
      </c>
      <c r="B128" s="1" t="s">
        <v>428</v>
      </c>
      <c r="C128" s="2" t="s">
        <v>445</v>
      </c>
      <c r="D128" s="7" t="s">
        <v>5</v>
      </c>
      <c r="E128" s="2" t="s">
        <v>32</v>
      </c>
      <c r="F128" s="1">
        <v>84.0441132396283</v>
      </c>
      <c r="G128" s="34"/>
      <c r="H128" s="34"/>
      <c r="I128" s="34"/>
      <c r="J128" s="34"/>
      <c r="K128" s="34"/>
      <c r="L128" s="34"/>
      <c r="M128" s="34"/>
      <c r="N128" s="34"/>
      <c r="O128" s="34"/>
      <c r="P128" s="34"/>
      <c r="Q128" s="34"/>
      <c r="R128" s="34"/>
      <c r="S128" s="34"/>
      <c r="T128" s="34"/>
      <c r="U128" s="34"/>
      <c r="V128" s="34"/>
      <c r="W128" s="34"/>
      <c r="X128" s="34"/>
      <c r="Y128" s="34"/>
      <c r="Z128" s="34"/>
    </row>
    <row r="129">
      <c r="A129" s="2" t="s">
        <v>31</v>
      </c>
      <c r="B129" s="1" t="s">
        <v>429</v>
      </c>
      <c r="C129" s="2" t="s">
        <v>445</v>
      </c>
      <c r="D129" s="7" t="s">
        <v>5</v>
      </c>
      <c r="E129" s="2" t="s">
        <v>32</v>
      </c>
      <c r="F129" s="1">
        <v>76.98782925888254</v>
      </c>
      <c r="G129" s="34"/>
      <c r="H129" s="34"/>
      <c r="I129" s="34"/>
      <c r="J129" s="34"/>
      <c r="K129" s="34"/>
      <c r="L129" s="34"/>
      <c r="M129" s="34"/>
      <c r="N129" s="34"/>
      <c r="O129" s="34"/>
      <c r="P129" s="34"/>
      <c r="Q129" s="34"/>
      <c r="R129" s="34"/>
      <c r="S129" s="34"/>
      <c r="T129" s="34"/>
      <c r="U129" s="34"/>
      <c r="V129" s="34"/>
      <c r="W129" s="34"/>
      <c r="X129" s="34"/>
      <c r="Y129" s="34"/>
      <c r="Z129" s="34"/>
    </row>
    <row r="130">
      <c r="A130" s="2" t="s">
        <v>32</v>
      </c>
      <c r="B130" s="1" t="s">
        <v>430</v>
      </c>
      <c r="C130" s="2" t="s">
        <v>445</v>
      </c>
      <c r="D130" s="7" t="s">
        <v>5</v>
      </c>
      <c r="E130" s="2" t="s">
        <v>32</v>
      </c>
      <c r="F130" s="1">
        <v>92.75728192476141</v>
      </c>
      <c r="G130" s="34"/>
      <c r="H130" s="34"/>
      <c r="I130" s="34"/>
      <c r="J130" s="34"/>
      <c r="K130" s="34"/>
      <c r="L130" s="34"/>
      <c r="M130" s="34"/>
      <c r="N130" s="34"/>
      <c r="O130" s="34"/>
      <c r="P130" s="34"/>
      <c r="Q130" s="34"/>
      <c r="R130" s="34"/>
      <c r="S130" s="34"/>
      <c r="T130" s="34"/>
      <c r="U130" s="34"/>
      <c r="V130" s="34"/>
      <c r="W130" s="34"/>
      <c r="X130" s="34"/>
      <c r="Y130" s="34"/>
      <c r="Z130" s="34"/>
    </row>
    <row r="131">
      <c r="A131" s="2" t="s">
        <v>33</v>
      </c>
      <c r="B131" s="1" t="s">
        <v>431</v>
      </c>
      <c r="C131" s="2" t="s">
        <v>445</v>
      </c>
      <c r="D131" s="7" t="s">
        <v>5</v>
      </c>
      <c r="E131" s="2" t="s">
        <v>32</v>
      </c>
      <c r="F131" s="1">
        <v>92.63100213839257</v>
      </c>
      <c r="G131" s="34"/>
      <c r="H131" s="34"/>
      <c r="I131" s="34"/>
      <c r="J131" s="34"/>
      <c r="K131" s="34"/>
      <c r="L131" s="34"/>
      <c r="M131" s="34"/>
      <c r="N131" s="34"/>
      <c r="O131" s="34"/>
      <c r="P131" s="34"/>
      <c r="Q131" s="34"/>
      <c r="R131" s="34"/>
      <c r="S131" s="34"/>
      <c r="T131" s="34"/>
      <c r="U131" s="34"/>
      <c r="V131" s="34"/>
      <c r="W131" s="34"/>
      <c r="X131" s="34"/>
      <c r="Y131" s="34"/>
      <c r="Z131" s="34"/>
    </row>
    <row r="132">
      <c r="A132" s="2" t="s">
        <v>34</v>
      </c>
      <c r="B132" s="1" t="s">
        <v>432</v>
      </c>
      <c r="C132" s="2" t="s">
        <v>445</v>
      </c>
      <c r="D132" s="7" t="s">
        <v>5</v>
      </c>
      <c r="E132" s="2" t="s">
        <v>32</v>
      </c>
      <c r="F132" s="1">
        <v>60.90459967160703</v>
      </c>
      <c r="G132" s="34"/>
      <c r="H132" s="34"/>
      <c r="I132" s="34"/>
      <c r="J132" s="34"/>
      <c r="K132" s="34"/>
      <c r="L132" s="34"/>
      <c r="M132" s="34"/>
      <c r="N132" s="34"/>
      <c r="O132" s="34"/>
      <c r="P132" s="34"/>
      <c r="Q132" s="34"/>
      <c r="R132" s="34"/>
      <c r="S132" s="34"/>
      <c r="T132" s="34"/>
      <c r="U132" s="34"/>
      <c r="V132" s="34"/>
      <c r="W132" s="34"/>
      <c r="X132" s="34"/>
      <c r="Y132" s="34"/>
      <c r="Z132" s="34"/>
    </row>
    <row r="133">
      <c r="A133" s="2" t="s">
        <v>35</v>
      </c>
      <c r="B133" s="1" t="s">
        <v>433</v>
      </c>
      <c r="C133" s="2" t="s">
        <v>445</v>
      </c>
      <c r="D133" s="7" t="s">
        <v>5</v>
      </c>
      <c r="E133" s="2" t="s">
        <v>32</v>
      </c>
      <c r="F133" s="1">
        <v>68.24195011856563</v>
      </c>
      <c r="G133" s="34"/>
      <c r="H133" s="34"/>
      <c r="I133" s="34"/>
      <c r="J133" s="34"/>
      <c r="K133" s="34"/>
      <c r="L133" s="34"/>
      <c r="M133" s="34"/>
      <c r="N133" s="34"/>
      <c r="O133" s="34"/>
      <c r="P133" s="34"/>
      <c r="Q133" s="34"/>
      <c r="R133" s="34"/>
      <c r="S133" s="34"/>
      <c r="T133" s="34"/>
      <c r="U133" s="34"/>
      <c r="V133" s="34"/>
      <c r="W133" s="34"/>
      <c r="X133" s="34"/>
      <c r="Y133" s="34"/>
      <c r="Z133" s="34"/>
    </row>
    <row r="134">
      <c r="A134" s="2" t="s">
        <v>3</v>
      </c>
      <c r="B134" s="1" t="s">
        <v>418</v>
      </c>
      <c r="C134" s="2" t="s">
        <v>446</v>
      </c>
      <c r="D134" s="7" t="s">
        <v>5</v>
      </c>
      <c r="E134" s="2" t="s">
        <v>32</v>
      </c>
      <c r="F134" s="1">
        <v>78.1238322687162</v>
      </c>
      <c r="G134" s="34"/>
      <c r="H134" s="34"/>
      <c r="I134" s="34"/>
      <c r="J134" s="34"/>
      <c r="K134" s="34"/>
      <c r="L134" s="34"/>
      <c r="M134" s="34"/>
      <c r="N134" s="34"/>
      <c r="O134" s="34"/>
      <c r="P134" s="34"/>
      <c r="Q134" s="34"/>
      <c r="R134" s="34"/>
      <c r="S134" s="34"/>
      <c r="T134" s="34"/>
      <c r="U134" s="34"/>
      <c r="V134" s="34"/>
      <c r="W134" s="34"/>
      <c r="X134" s="34"/>
      <c r="Y134" s="34"/>
      <c r="Z134" s="34"/>
    </row>
    <row r="135">
      <c r="A135" s="2" t="s">
        <v>4</v>
      </c>
      <c r="B135" s="1" t="s">
        <v>401</v>
      </c>
      <c r="C135" s="2" t="s">
        <v>446</v>
      </c>
      <c r="D135" s="7" t="s">
        <v>5</v>
      </c>
      <c r="E135" s="2" t="s">
        <v>32</v>
      </c>
      <c r="F135" s="1">
        <v>60.75106371746011</v>
      </c>
      <c r="G135" s="34"/>
      <c r="H135" s="34"/>
      <c r="I135" s="34"/>
      <c r="J135" s="34"/>
      <c r="K135" s="34"/>
      <c r="L135" s="34"/>
      <c r="M135" s="34"/>
      <c r="N135" s="34"/>
      <c r="O135" s="34"/>
      <c r="P135" s="34"/>
      <c r="Q135" s="34"/>
      <c r="R135" s="34"/>
      <c r="S135" s="34"/>
      <c r="T135" s="34"/>
      <c r="U135" s="34"/>
      <c r="V135" s="34"/>
      <c r="W135" s="34"/>
      <c r="X135" s="34"/>
      <c r="Y135" s="34"/>
      <c r="Z135" s="34"/>
    </row>
    <row r="136">
      <c r="A136" s="2" t="s">
        <v>5</v>
      </c>
      <c r="B136" s="1" t="s">
        <v>402</v>
      </c>
      <c r="C136" s="2" t="s">
        <v>446</v>
      </c>
      <c r="D136" s="7" t="s">
        <v>5</v>
      </c>
      <c r="E136" s="2" t="s">
        <v>32</v>
      </c>
      <c r="F136" s="1">
        <v>57.30354868192842</v>
      </c>
      <c r="G136" s="34"/>
      <c r="H136" s="34"/>
      <c r="I136" s="34"/>
      <c r="J136" s="34"/>
      <c r="K136" s="34"/>
      <c r="L136" s="34"/>
      <c r="M136" s="34"/>
      <c r="N136" s="34"/>
      <c r="O136" s="34"/>
      <c r="P136" s="34"/>
      <c r="Q136" s="34"/>
      <c r="R136" s="34"/>
      <c r="S136" s="34"/>
      <c r="T136" s="34"/>
      <c r="U136" s="34"/>
      <c r="V136" s="34"/>
      <c r="W136" s="34"/>
      <c r="X136" s="34"/>
      <c r="Y136" s="34"/>
      <c r="Z136" s="34"/>
    </row>
    <row r="137">
      <c r="A137" s="2" t="s">
        <v>6</v>
      </c>
      <c r="B137" s="1" t="s">
        <v>403</v>
      </c>
      <c r="C137" s="2" t="s">
        <v>446</v>
      </c>
      <c r="D137" s="7" t="s">
        <v>5</v>
      </c>
      <c r="E137" s="2" t="s">
        <v>32</v>
      </c>
      <c r="F137" s="1">
        <v>44.59476103578765</v>
      </c>
      <c r="G137" s="34"/>
      <c r="H137" s="34"/>
      <c r="I137" s="34"/>
      <c r="J137" s="34"/>
      <c r="K137" s="34"/>
      <c r="L137" s="34"/>
      <c r="M137" s="34"/>
      <c r="N137" s="34"/>
      <c r="O137" s="34"/>
      <c r="P137" s="34"/>
      <c r="Q137" s="34"/>
      <c r="R137" s="34"/>
      <c r="S137" s="34"/>
      <c r="T137" s="34"/>
      <c r="U137" s="34"/>
      <c r="V137" s="34"/>
      <c r="W137" s="34"/>
      <c r="X137" s="34"/>
      <c r="Y137" s="34"/>
      <c r="Z137" s="34"/>
    </row>
    <row r="138">
      <c r="A138" s="2" t="s">
        <v>7</v>
      </c>
      <c r="B138" s="1" t="s">
        <v>404</v>
      </c>
      <c r="C138" s="2" t="s">
        <v>446</v>
      </c>
      <c r="D138" s="7" t="s">
        <v>5</v>
      </c>
      <c r="E138" s="2" t="s">
        <v>32</v>
      </c>
      <c r="F138" s="1">
        <v>65.9671033644337</v>
      </c>
      <c r="G138" s="34"/>
      <c r="H138" s="34"/>
      <c r="I138" s="34"/>
      <c r="J138" s="34"/>
      <c r="K138" s="34"/>
      <c r="L138" s="34"/>
      <c r="M138" s="34"/>
      <c r="N138" s="34"/>
      <c r="O138" s="34"/>
      <c r="P138" s="34"/>
      <c r="Q138" s="34"/>
      <c r="R138" s="34"/>
      <c r="S138" s="34"/>
      <c r="T138" s="34"/>
      <c r="U138" s="34"/>
      <c r="V138" s="34"/>
      <c r="W138" s="34"/>
      <c r="X138" s="34"/>
      <c r="Y138" s="34"/>
      <c r="Z138" s="34"/>
    </row>
    <row r="139">
      <c r="A139" s="2" t="s">
        <v>8</v>
      </c>
      <c r="B139" s="1" t="s">
        <v>408</v>
      </c>
      <c r="C139" s="2" t="s">
        <v>446</v>
      </c>
      <c r="D139" s="7" t="s">
        <v>5</v>
      </c>
      <c r="E139" s="2" t="s">
        <v>32</v>
      </c>
      <c r="F139" s="1">
        <v>86.50545339163891</v>
      </c>
      <c r="G139" s="34"/>
      <c r="H139" s="34"/>
      <c r="I139" s="34"/>
      <c r="J139" s="34"/>
      <c r="K139" s="34"/>
      <c r="L139" s="34"/>
      <c r="M139" s="34"/>
      <c r="N139" s="34"/>
      <c r="O139" s="34"/>
      <c r="P139" s="34"/>
      <c r="Q139" s="34"/>
      <c r="R139" s="34"/>
      <c r="S139" s="34"/>
      <c r="T139" s="34"/>
      <c r="U139" s="34"/>
      <c r="V139" s="34"/>
      <c r="W139" s="34"/>
      <c r="X139" s="34"/>
      <c r="Y139" s="34"/>
      <c r="Z139" s="34"/>
    </row>
    <row r="140">
      <c r="A140" s="2" t="s">
        <v>9</v>
      </c>
      <c r="B140" s="1" t="s">
        <v>409</v>
      </c>
      <c r="C140" s="2" t="s">
        <v>446</v>
      </c>
      <c r="D140" s="7" t="s">
        <v>5</v>
      </c>
      <c r="E140" s="2" t="s">
        <v>32</v>
      </c>
      <c r="F140" s="1">
        <v>81.48936620165094</v>
      </c>
      <c r="G140" s="34"/>
      <c r="H140" s="34"/>
      <c r="I140" s="34"/>
      <c r="J140" s="34"/>
      <c r="K140" s="34"/>
      <c r="L140" s="34"/>
      <c r="M140" s="34"/>
      <c r="N140" s="34"/>
      <c r="O140" s="34"/>
      <c r="P140" s="34"/>
      <c r="Q140" s="34"/>
      <c r="R140" s="34"/>
      <c r="S140" s="34"/>
      <c r="T140" s="34"/>
      <c r="U140" s="34"/>
      <c r="V140" s="34"/>
      <c r="W140" s="34"/>
      <c r="X140" s="34"/>
      <c r="Y140" s="34"/>
      <c r="Z140" s="34"/>
    </row>
    <row r="141">
      <c r="A141" s="2" t="s">
        <v>10</v>
      </c>
      <c r="B141" s="1" t="s">
        <v>407</v>
      </c>
      <c r="C141" s="2" t="s">
        <v>446</v>
      </c>
      <c r="D141" s="7" t="s">
        <v>5</v>
      </c>
      <c r="E141" s="2" t="s">
        <v>32</v>
      </c>
      <c r="F141" s="1">
        <v>55.41336126663018</v>
      </c>
      <c r="G141" s="34"/>
      <c r="H141" s="34"/>
      <c r="I141" s="34"/>
      <c r="J141" s="34"/>
      <c r="K141" s="34"/>
      <c r="L141" s="34"/>
      <c r="M141" s="34"/>
      <c r="N141" s="34"/>
      <c r="O141" s="34"/>
      <c r="P141" s="34"/>
      <c r="Q141" s="34"/>
      <c r="R141" s="34"/>
      <c r="S141" s="34"/>
      <c r="T141" s="34"/>
      <c r="U141" s="34"/>
      <c r="V141" s="34"/>
      <c r="W141" s="34"/>
      <c r="X141" s="34"/>
      <c r="Y141" s="34"/>
      <c r="Z141" s="34"/>
    </row>
    <row r="142">
      <c r="A142" s="2" t="s">
        <v>11</v>
      </c>
      <c r="B142" s="1" t="s">
        <v>406</v>
      </c>
      <c r="C142" s="2" t="s">
        <v>446</v>
      </c>
      <c r="D142" s="7" t="s">
        <v>5</v>
      </c>
      <c r="E142" s="2" t="s">
        <v>32</v>
      </c>
      <c r="F142" s="1">
        <v>68.29375203022258</v>
      </c>
      <c r="G142" s="34"/>
      <c r="H142" s="34"/>
      <c r="I142" s="34"/>
      <c r="J142" s="34"/>
      <c r="K142" s="34"/>
      <c r="L142" s="34"/>
      <c r="M142" s="34"/>
      <c r="N142" s="34"/>
      <c r="O142" s="34"/>
      <c r="P142" s="34"/>
      <c r="Q142" s="34"/>
      <c r="R142" s="34"/>
      <c r="S142" s="34"/>
      <c r="T142" s="34"/>
      <c r="U142" s="34"/>
      <c r="V142" s="34"/>
      <c r="W142" s="34"/>
      <c r="X142" s="34"/>
      <c r="Y142" s="34"/>
      <c r="Z142" s="34"/>
    </row>
    <row r="143">
      <c r="A143" s="2" t="s">
        <v>12</v>
      </c>
      <c r="B143" s="1" t="s">
        <v>405</v>
      </c>
      <c r="C143" s="2" t="s">
        <v>446</v>
      </c>
      <c r="D143" s="7" t="s">
        <v>5</v>
      </c>
      <c r="E143" s="2" t="s">
        <v>32</v>
      </c>
      <c r="F143" s="1">
        <v>106.79175869925666</v>
      </c>
      <c r="G143" s="34"/>
      <c r="H143" s="34"/>
      <c r="I143" s="34"/>
      <c r="J143" s="34"/>
      <c r="K143" s="34"/>
      <c r="L143" s="34"/>
      <c r="M143" s="34"/>
      <c r="N143" s="34"/>
      <c r="O143" s="34"/>
      <c r="P143" s="34"/>
      <c r="Q143" s="34"/>
      <c r="R143" s="34"/>
      <c r="S143" s="34"/>
      <c r="T143" s="34"/>
      <c r="U143" s="34"/>
      <c r="V143" s="34"/>
      <c r="W143" s="34"/>
      <c r="X143" s="34"/>
      <c r="Y143" s="34"/>
      <c r="Z143" s="34"/>
    </row>
    <row r="144">
      <c r="A144" s="2" t="s">
        <v>13</v>
      </c>
      <c r="B144" s="1" t="s">
        <v>410</v>
      </c>
      <c r="C144" s="2" t="s">
        <v>446</v>
      </c>
      <c r="D144" s="7" t="s">
        <v>5</v>
      </c>
      <c r="E144" s="2" t="s">
        <v>32</v>
      </c>
      <c r="F144" s="1">
        <v>60.98249961247154</v>
      </c>
      <c r="G144" s="34"/>
      <c r="H144" s="34"/>
      <c r="I144" s="34"/>
      <c r="J144" s="34"/>
      <c r="K144" s="34"/>
      <c r="L144" s="34"/>
      <c r="M144" s="34"/>
      <c r="N144" s="34"/>
      <c r="O144" s="34"/>
      <c r="P144" s="34"/>
      <c r="Q144" s="34"/>
      <c r="R144" s="34"/>
      <c r="S144" s="34"/>
      <c r="T144" s="34"/>
      <c r="U144" s="34"/>
      <c r="V144" s="34"/>
      <c r="W144" s="34"/>
      <c r="X144" s="34"/>
      <c r="Y144" s="34"/>
      <c r="Z144" s="34"/>
    </row>
    <row r="145">
      <c r="A145" s="2" t="s">
        <v>14</v>
      </c>
      <c r="B145" s="1" t="s">
        <v>412</v>
      </c>
      <c r="C145" s="2" t="s">
        <v>446</v>
      </c>
      <c r="D145" s="7" t="s">
        <v>5</v>
      </c>
      <c r="E145" s="2" t="s">
        <v>32</v>
      </c>
      <c r="F145" s="1">
        <v>88.08976727920547</v>
      </c>
      <c r="G145" s="34"/>
      <c r="H145" s="34"/>
      <c r="I145" s="34"/>
      <c r="J145" s="34"/>
      <c r="K145" s="34"/>
      <c r="L145" s="34"/>
      <c r="M145" s="34"/>
      <c r="N145" s="34"/>
      <c r="O145" s="34"/>
      <c r="P145" s="34"/>
      <c r="Q145" s="34"/>
      <c r="R145" s="34"/>
      <c r="S145" s="34"/>
      <c r="T145" s="34"/>
      <c r="U145" s="34"/>
      <c r="V145" s="34"/>
      <c r="W145" s="34"/>
      <c r="X145" s="34"/>
      <c r="Y145" s="34"/>
      <c r="Z145" s="34"/>
    </row>
    <row r="146">
      <c r="A146" s="2" t="s">
        <v>15</v>
      </c>
      <c r="B146" s="1" t="s">
        <v>411</v>
      </c>
      <c r="C146" s="2" t="s">
        <v>446</v>
      </c>
      <c r="D146" s="7" t="s">
        <v>5</v>
      </c>
      <c r="E146" s="2" t="s">
        <v>32</v>
      </c>
      <c r="F146" s="1">
        <v>68.93324138522406</v>
      </c>
      <c r="G146" s="34"/>
      <c r="H146" s="34"/>
      <c r="I146" s="34"/>
      <c r="J146" s="34"/>
      <c r="K146" s="34"/>
      <c r="L146" s="34"/>
      <c r="M146" s="34"/>
      <c r="N146" s="34"/>
      <c r="O146" s="34"/>
      <c r="P146" s="34"/>
      <c r="Q146" s="34"/>
      <c r="R146" s="34"/>
      <c r="S146" s="34"/>
      <c r="T146" s="34"/>
      <c r="U146" s="34"/>
      <c r="V146" s="34"/>
      <c r="W146" s="34"/>
      <c r="X146" s="34"/>
      <c r="Y146" s="34"/>
      <c r="Z146" s="34"/>
    </row>
    <row r="147">
      <c r="A147" s="2" t="s">
        <v>16</v>
      </c>
      <c r="B147" s="1" t="s">
        <v>413</v>
      </c>
      <c r="C147" s="2" t="s">
        <v>446</v>
      </c>
      <c r="D147" s="7" t="s">
        <v>5</v>
      </c>
      <c r="E147" s="2" t="s">
        <v>32</v>
      </c>
      <c r="F147" s="1">
        <v>67.35628830997678</v>
      </c>
      <c r="G147" s="34"/>
      <c r="H147" s="34"/>
      <c r="I147" s="34"/>
      <c r="J147" s="34"/>
      <c r="K147" s="34"/>
      <c r="L147" s="34"/>
      <c r="M147" s="34"/>
      <c r="N147" s="34"/>
      <c r="O147" s="34"/>
      <c r="P147" s="34"/>
      <c r="Q147" s="34"/>
      <c r="R147" s="34"/>
      <c r="S147" s="34"/>
      <c r="T147" s="34"/>
      <c r="U147" s="34"/>
      <c r="V147" s="34"/>
      <c r="W147" s="34"/>
      <c r="X147" s="34"/>
      <c r="Y147" s="34"/>
      <c r="Z147" s="34"/>
    </row>
    <row r="148">
      <c r="A148" s="2" t="s">
        <v>17</v>
      </c>
      <c r="B148" s="1" t="s">
        <v>414</v>
      </c>
      <c r="C148" s="2" t="s">
        <v>446</v>
      </c>
      <c r="D148" s="7" t="s">
        <v>5</v>
      </c>
      <c r="E148" s="2" t="s">
        <v>32</v>
      </c>
      <c r="F148" s="1">
        <v>72.23252950064612</v>
      </c>
      <c r="G148" s="34"/>
      <c r="H148" s="34"/>
      <c r="I148" s="34"/>
      <c r="J148" s="34"/>
      <c r="K148" s="34"/>
      <c r="L148" s="34"/>
      <c r="M148" s="34"/>
      <c r="N148" s="34"/>
      <c r="O148" s="34"/>
      <c r="P148" s="34"/>
      <c r="Q148" s="34"/>
      <c r="R148" s="34"/>
      <c r="S148" s="34"/>
      <c r="T148" s="34"/>
      <c r="U148" s="34"/>
      <c r="V148" s="34"/>
      <c r="W148" s="34"/>
      <c r="X148" s="34"/>
      <c r="Y148" s="34"/>
      <c r="Z148" s="34"/>
    </row>
    <row r="149">
      <c r="A149" s="2" t="s">
        <v>18</v>
      </c>
      <c r="B149" s="1" t="s">
        <v>415</v>
      </c>
      <c r="C149" s="2" t="s">
        <v>446</v>
      </c>
      <c r="D149" s="7" t="s">
        <v>5</v>
      </c>
      <c r="E149" s="2" t="s">
        <v>32</v>
      </c>
      <c r="F149" s="1">
        <v>82.65382509254434</v>
      </c>
      <c r="G149" s="34"/>
      <c r="H149" s="34"/>
      <c r="I149" s="34"/>
      <c r="J149" s="34"/>
      <c r="K149" s="34"/>
      <c r="L149" s="34"/>
      <c r="M149" s="34"/>
      <c r="N149" s="34"/>
      <c r="O149" s="34"/>
      <c r="P149" s="34"/>
      <c r="Q149" s="34"/>
      <c r="R149" s="34"/>
      <c r="S149" s="34"/>
      <c r="T149" s="34"/>
      <c r="U149" s="34"/>
      <c r="V149" s="34"/>
      <c r="W149" s="34"/>
      <c r="X149" s="34"/>
      <c r="Y149" s="34"/>
      <c r="Z149" s="34"/>
    </row>
    <row r="150">
      <c r="A150" s="2" t="s">
        <v>19</v>
      </c>
      <c r="B150" s="1" t="s">
        <v>416</v>
      </c>
      <c r="C150" s="2" t="s">
        <v>446</v>
      </c>
      <c r="D150" s="7" t="s">
        <v>5</v>
      </c>
      <c r="E150" s="2" t="s">
        <v>32</v>
      </c>
      <c r="F150" s="1">
        <v>85.47420357855168</v>
      </c>
      <c r="G150" s="34"/>
      <c r="H150" s="34"/>
      <c r="I150" s="34"/>
      <c r="J150" s="34"/>
      <c r="K150" s="34"/>
      <c r="L150" s="34"/>
      <c r="M150" s="34"/>
      <c r="N150" s="34"/>
      <c r="O150" s="34"/>
      <c r="P150" s="34"/>
      <c r="Q150" s="34"/>
      <c r="R150" s="34"/>
      <c r="S150" s="34"/>
      <c r="T150" s="34"/>
      <c r="U150" s="34"/>
      <c r="V150" s="34"/>
      <c r="W150" s="34"/>
      <c r="X150" s="34"/>
      <c r="Y150" s="34"/>
      <c r="Z150" s="34"/>
    </row>
    <row r="151">
      <c r="A151" s="2" t="s">
        <v>20</v>
      </c>
      <c r="B151" s="1" t="s">
        <v>417</v>
      </c>
      <c r="C151" s="2" t="s">
        <v>446</v>
      </c>
      <c r="D151" s="7" t="s">
        <v>5</v>
      </c>
      <c r="E151" s="2" t="s">
        <v>32</v>
      </c>
      <c r="F151" s="1">
        <v>89.7817005617904</v>
      </c>
      <c r="G151" s="34"/>
      <c r="H151" s="34"/>
      <c r="I151" s="34"/>
      <c r="J151" s="34"/>
      <c r="K151" s="34"/>
      <c r="L151" s="34"/>
      <c r="M151" s="34"/>
      <c r="N151" s="34"/>
      <c r="O151" s="34"/>
      <c r="P151" s="34"/>
      <c r="Q151" s="34"/>
      <c r="R151" s="34"/>
      <c r="S151" s="34"/>
      <c r="T151" s="34"/>
      <c r="U151" s="34"/>
      <c r="V151" s="34"/>
      <c r="W151" s="34"/>
      <c r="X151" s="34"/>
      <c r="Y151" s="34"/>
      <c r="Z151" s="34"/>
    </row>
    <row r="152">
      <c r="A152" s="2" t="s">
        <v>21</v>
      </c>
      <c r="B152" s="1" t="s">
        <v>419</v>
      </c>
      <c r="C152" s="2" t="s">
        <v>446</v>
      </c>
      <c r="D152" s="7" t="s">
        <v>5</v>
      </c>
      <c r="E152" s="2" t="s">
        <v>32</v>
      </c>
      <c r="F152" s="1">
        <v>62.29098057236221</v>
      </c>
      <c r="G152" s="34"/>
      <c r="H152" s="34"/>
      <c r="I152" s="34"/>
      <c r="J152" s="34"/>
      <c r="K152" s="34"/>
      <c r="L152" s="34"/>
      <c r="M152" s="34"/>
      <c r="N152" s="34"/>
      <c r="O152" s="34"/>
      <c r="P152" s="34"/>
      <c r="Q152" s="34"/>
      <c r="R152" s="34"/>
      <c r="S152" s="34"/>
      <c r="T152" s="34"/>
      <c r="U152" s="34"/>
      <c r="V152" s="34"/>
      <c r="W152" s="34"/>
      <c r="X152" s="34"/>
      <c r="Y152" s="34"/>
      <c r="Z152" s="34"/>
    </row>
    <row r="153">
      <c r="A153" s="2" t="s">
        <v>22</v>
      </c>
      <c r="B153" s="1" t="s">
        <v>420</v>
      </c>
      <c r="C153" s="2" t="s">
        <v>446</v>
      </c>
      <c r="D153" s="7" t="s">
        <v>5</v>
      </c>
      <c r="E153" s="2" t="s">
        <v>32</v>
      </c>
      <c r="F153" s="1">
        <v>62.60097049121795</v>
      </c>
      <c r="G153" s="34"/>
      <c r="H153" s="34"/>
      <c r="I153" s="34"/>
      <c r="J153" s="34"/>
      <c r="K153" s="34"/>
      <c r="L153" s="34"/>
      <c r="M153" s="34"/>
      <c r="N153" s="34"/>
      <c r="O153" s="34"/>
      <c r="P153" s="34"/>
      <c r="Q153" s="34"/>
      <c r="R153" s="34"/>
      <c r="S153" s="34"/>
      <c r="T153" s="34"/>
      <c r="U153" s="34"/>
      <c r="V153" s="34"/>
      <c r="W153" s="34"/>
      <c r="X153" s="34"/>
      <c r="Y153" s="34"/>
      <c r="Z153" s="34"/>
    </row>
    <row r="154">
      <c r="A154" s="2" t="s">
        <v>23</v>
      </c>
      <c r="B154" s="1" t="s">
        <v>421</v>
      </c>
      <c r="C154" s="2" t="s">
        <v>446</v>
      </c>
      <c r="D154" s="7" t="s">
        <v>5</v>
      </c>
      <c r="E154" s="2" t="s">
        <v>32</v>
      </c>
      <c r="F154" s="1">
        <v>72.71065831359995</v>
      </c>
      <c r="G154" s="34"/>
      <c r="H154" s="34"/>
      <c r="I154" s="34"/>
      <c r="J154" s="34"/>
      <c r="K154" s="34"/>
      <c r="L154" s="34"/>
      <c r="M154" s="34"/>
      <c r="N154" s="34"/>
      <c r="O154" s="34"/>
      <c r="P154" s="34"/>
      <c r="Q154" s="34"/>
      <c r="R154" s="34"/>
      <c r="S154" s="34"/>
      <c r="T154" s="34"/>
      <c r="U154" s="34"/>
      <c r="V154" s="34"/>
      <c r="W154" s="34"/>
      <c r="X154" s="34"/>
      <c r="Y154" s="34"/>
      <c r="Z154" s="34"/>
    </row>
    <row r="155">
      <c r="A155" s="2" t="s">
        <v>24</v>
      </c>
      <c r="B155" s="1" t="s">
        <v>422</v>
      </c>
      <c r="C155" s="2" t="s">
        <v>446</v>
      </c>
      <c r="D155" s="7" t="s">
        <v>5</v>
      </c>
      <c r="E155" s="2" t="s">
        <v>32</v>
      </c>
      <c r="F155" s="1">
        <v>90.66159827302671</v>
      </c>
      <c r="G155" s="34"/>
      <c r="H155" s="34"/>
      <c r="I155" s="34"/>
      <c r="J155" s="34"/>
      <c r="K155" s="34"/>
      <c r="L155" s="34"/>
      <c r="M155" s="34"/>
      <c r="N155" s="34"/>
      <c r="O155" s="34"/>
      <c r="P155" s="34"/>
      <c r="Q155" s="34"/>
      <c r="R155" s="34"/>
      <c r="S155" s="34"/>
      <c r="T155" s="34"/>
      <c r="U155" s="34"/>
      <c r="V155" s="34"/>
      <c r="W155" s="34"/>
      <c r="X155" s="34"/>
      <c r="Y155" s="34"/>
      <c r="Z155" s="34"/>
    </row>
    <row r="156">
      <c r="A156" s="2" t="s">
        <v>25</v>
      </c>
      <c r="B156" s="1" t="s">
        <v>423</v>
      </c>
      <c r="C156" s="2" t="s">
        <v>446</v>
      </c>
      <c r="D156" s="7" t="s">
        <v>5</v>
      </c>
      <c r="E156" s="2" t="s">
        <v>32</v>
      </c>
      <c r="F156" s="1">
        <v>60.389356314428234</v>
      </c>
      <c r="G156" s="34"/>
      <c r="H156" s="34"/>
      <c r="I156" s="34"/>
      <c r="J156" s="34"/>
      <c r="K156" s="34"/>
      <c r="L156" s="34"/>
      <c r="M156" s="34"/>
      <c r="N156" s="34"/>
      <c r="O156" s="34"/>
      <c r="P156" s="34"/>
      <c r="Q156" s="34"/>
      <c r="R156" s="34"/>
      <c r="S156" s="34"/>
      <c r="T156" s="34"/>
      <c r="U156" s="34"/>
      <c r="V156" s="34"/>
      <c r="W156" s="34"/>
      <c r="X156" s="34"/>
      <c r="Y156" s="34"/>
      <c r="Z156" s="34"/>
    </row>
    <row r="157">
      <c r="A157" s="2" t="s">
        <v>26</v>
      </c>
      <c r="B157" s="1" t="s">
        <v>424</v>
      </c>
      <c r="C157" s="2" t="s">
        <v>446</v>
      </c>
      <c r="D157" s="7" t="s">
        <v>5</v>
      </c>
      <c r="E157" s="2" t="s">
        <v>32</v>
      </c>
      <c r="F157" s="1">
        <v>48.76195812937275</v>
      </c>
      <c r="G157" s="34"/>
      <c r="H157" s="34"/>
      <c r="I157" s="34"/>
      <c r="J157" s="34"/>
      <c r="K157" s="34"/>
      <c r="L157" s="34"/>
      <c r="M157" s="34"/>
      <c r="N157" s="34"/>
      <c r="O157" s="34"/>
      <c r="P157" s="34"/>
      <c r="Q157" s="34"/>
      <c r="R157" s="34"/>
      <c r="S157" s="34"/>
      <c r="T157" s="34"/>
      <c r="U157" s="34"/>
      <c r="V157" s="34"/>
      <c r="W157" s="34"/>
      <c r="X157" s="34"/>
      <c r="Y157" s="34"/>
      <c r="Z157" s="34"/>
    </row>
    <row r="158">
      <c r="A158" s="2" t="s">
        <v>27</v>
      </c>
      <c r="B158" s="1" t="s">
        <v>426</v>
      </c>
      <c r="C158" s="2" t="s">
        <v>446</v>
      </c>
      <c r="D158" s="7" t="s">
        <v>5</v>
      </c>
      <c r="E158" s="2" t="s">
        <v>32</v>
      </c>
      <c r="F158" s="1">
        <v>69.54824590948897</v>
      </c>
      <c r="G158" s="34"/>
      <c r="H158" s="34"/>
      <c r="I158" s="34"/>
      <c r="J158" s="34"/>
      <c r="K158" s="34"/>
      <c r="L158" s="34"/>
      <c r="M158" s="34"/>
      <c r="N158" s="34"/>
      <c r="O158" s="34"/>
      <c r="P158" s="34"/>
      <c r="Q158" s="34"/>
      <c r="R158" s="34"/>
      <c r="S158" s="34"/>
      <c r="T158" s="34"/>
      <c r="U158" s="34"/>
      <c r="V158" s="34"/>
      <c r="W158" s="34"/>
      <c r="X158" s="34"/>
      <c r="Y158" s="34"/>
      <c r="Z158" s="34"/>
    </row>
    <row r="159">
      <c r="A159" s="2" t="s">
        <v>28</v>
      </c>
      <c r="B159" s="1" t="s">
        <v>425</v>
      </c>
      <c r="C159" s="2" t="s">
        <v>446</v>
      </c>
      <c r="D159" s="7" t="s">
        <v>5</v>
      </c>
      <c r="E159" s="2" t="s">
        <v>32</v>
      </c>
      <c r="F159" s="1">
        <v>53.66516969088055</v>
      </c>
      <c r="G159" s="34"/>
      <c r="H159" s="34"/>
      <c r="I159" s="34"/>
      <c r="J159" s="34"/>
      <c r="K159" s="34"/>
      <c r="L159" s="34"/>
      <c r="M159" s="34"/>
      <c r="N159" s="34"/>
      <c r="O159" s="34"/>
      <c r="P159" s="34"/>
      <c r="Q159" s="34"/>
      <c r="R159" s="34"/>
      <c r="S159" s="34"/>
      <c r="T159" s="34"/>
      <c r="U159" s="34"/>
      <c r="V159" s="34"/>
      <c r="W159" s="34"/>
      <c r="X159" s="34"/>
      <c r="Y159" s="34"/>
      <c r="Z159" s="34"/>
    </row>
    <row r="160">
      <c r="A160" s="2" t="s">
        <v>29</v>
      </c>
      <c r="B160" s="1" t="s">
        <v>427</v>
      </c>
      <c r="C160" s="2" t="s">
        <v>446</v>
      </c>
      <c r="D160" s="7" t="s">
        <v>5</v>
      </c>
      <c r="E160" s="2" t="s">
        <v>32</v>
      </c>
      <c r="F160" s="1">
        <v>61.83688880829477</v>
      </c>
      <c r="G160" s="34"/>
      <c r="H160" s="34"/>
      <c r="I160" s="34"/>
      <c r="J160" s="34"/>
      <c r="K160" s="34"/>
      <c r="L160" s="34"/>
      <c r="M160" s="34"/>
      <c r="N160" s="34"/>
      <c r="O160" s="34"/>
      <c r="P160" s="34"/>
      <c r="Q160" s="34"/>
      <c r="R160" s="34"/>
      <c r="S160" s="34"/>
      <c r="T160" s="34"/>
      <c r="U160" s="34"/>
      <c r="V160" s="34"/>
      <c r="W160" s="34"/>
      <c r="X160" s="34"/>
      <c r="Y160" s="34"/>
      <c r="Z160" s="34"/>
    </row>
    <row r="161">
      <c r="A161" s="2" t="s">
        <v>30</v>
      </c>
      <c r="B161" s="1" t="s">
        <v>428</v>
      </c>
      <c r="C161" s="2" t="s">
        <v>446</v>
      </c>
      <c r="D161" s="7" t="s">
        <v>5</v>
      </c>
      <c r="E161" s="2" t="s">
        <v>32</v>
      </c>
      <c r="F161" s="1">
        <v>90.06280684793488</v>
      </c>
      <c r="G161" s="34"/>
      <c r="H161" s="34"/>
      <c r="I161" s="34"/>
      <c r="J161" s="34"/>
      <c r="K161" s="34"/>
      <c r="L161" s="34"/>
      <c r="M161" s="34"/>
      <c r="N161" s="34"/>
      <c r="O161" s="34"/>
      <c r="P161" s="34"/>
      <c r="Q161" s="34"/>
      <c r="R161" s="34"/>
      <c r="S161" s="34"/>
      <c r="T161" s="34"/>
      <c r="U161" s="34"/>
      <c r="V161" s="34"/>
      <c r="W161" s="34"/>
      <c r="X161" s="34"/>
      <c r="Y161" s="34"/>
      <c r="Z161" s="34"/>
    </row>
    <row r="162">
      <c r="A162" s="2" t="s">
        <v>31</v>
      </c>
      <c r="B162" s="1" t="s">
        <v>429</v>
      </c>
      <c r="C162" s="2" t="s">
        <v>446</v>
      </c>
      <c r="D162" s="7" t="s">
        <v>5</v>
      </c>
      <c r="E162" s="2" t="s">
        <v>32</v>
      </c>
      <c r="F162" s="1">
        <v>80.98156599260118</v>
      </c>
      <c r="G162" s="34"/>
      <c r="H162" s="34"/>
      <c r="I162" s="34"/>
      <c r="J162" s="34"/>
      <c r="K162" s="34"/>
      <c r="L162" s="34"/>
      <c r="M162" s="34"/>
      <c r="N162" s="34"/>
      <c r="O162" s="34"/>
      <c r="P162" s="34"/>
      <c r="Q162" s="34"/>
      <c r="R162" s="34"/>
      <c r="S162" s="34"/>
      <c r="T162" s="34"/>
      <c r="U162" s="34"/>
      <c r="V162" s="34"/>
      <c r="W162" s="34"/>
      <c r="X162" s="34"/>
      <c r="Y162" s="34"/>
      <c r="Z162" s="34"/>
    </row>
    <row r="163">
      <c r="A163" s="2" t="s">
        <v>32</v>
      </c>
      <c r="B163" s="1" t="s">
        <v>430</v>
      </c>
      <c r="C163" s="2" t="s">
        <v>446</v>
      </c>
      <c r="D163" s="7" t="s">
        <v>5</v>
      </c>
      <c r="E163" s="2" t="s">
        <v>32</v>
      </c>
      <c r="F163" s="1">
        <v>92.08175230948238</v>
      </c>
      <c r="G163" s="34"/>
      <c r="H163" s="34"/>
      <c r="I163" s="34"/>
      <c r="J163" s="34"/>
      <c r="K163" s="34"/>
      <c r="L163" s="34"/>
      <c r="M163" s="34"/>
      <c r="N163" s="34"/>
      <c r="O163" s="34"/>
      <c r="P163" s="34"/>
      <c r="Q163" s="34"/>
      <c r="R163" s="34"/>
      <c r="S163" s="34"/>
      <c r="T163" s="34"/>
      <c r="U163" s="34"/>
      <c r="V163" s="34"/>
      <c r="W163" s="34"/>
      <c r="X163" s="34"/>
      <c r="Y163" s="34"/>
      <c r="Z163" s="34"/>
    </row>
    <row r="164">
      <c r="A164" s="2" t="s">
        <v>33</v>
      </c>
      <c r="B164" s="1" t="s">
        <v>431</v>
      </c>
      <c r="C164" s="2" t="s">
        <v>446</v>
      </c>
      <c r="D164" s="7" t="s">
        <v>5</v>
      </c>
      <c r="E164" s="2" t="s">
        <v>32</v>
      </c>
      <c r="F164" s="1">
        <v>101.10485451732737</v>
      </c>
      <c r="G164" s="34"/>
      <c r="H164" s="34"/>
      <c r="I164" s="34"/>
      <c r="J164" s="34"/>
      <c r="K164" s="34"/>
      <c r="L164" s="34"/>
      <c r="M164" s="34"/>
      <c r="N164" s="34"/>
      <c r="O164" s="34"/>
      <c r="P164" s="34"/>
      <c r="Q164" s="34"/>
      <c r="R164" s="34"/>
      <c r="S164" s="34"/>
      <c r="T164" s="34"/>
      <c r="U164" s="34"/>
      <c r="V164" s="34"/>
      <c r="W164" s="34"/>
      <c r="X164" s="34"/>
      <c r="Y164" s="34"/>
      <c r="Z164" s="34"/>
    </row>
    <row r="165">
      <c r="A165" s="2" t="s">
        <v>34</v>
      </c>
      <c r="B165" s="1" t="s">
        <v>432</v>
      </c>
      <c r="C165" s="2" t="s">
        <v>446</v>
      </c>
      <c r="D165" s="7" t="s">
        <v>5</v>
      </c>
      <c r="E165" s="2" t="s">
        <v>32</v>
      </c>
      <c r="F165" s="1">
        <v>63.46425527831641</v>
      </c>
      <c r="G165" s="34"/>
      <c r="H165" s="34"/>
      <c r="I165" s="34"/>
      <c r="J165" s="34"/>
      <c r="K165" s="34"/>
      <c r="L165" s="34"/>
      <c r="M165" s="34"/>
      <c r="N165" s="34"/>
      <c r="O165" s="34"/>
      <c r="P165" s="34"/>
      <c r="Q165" s="34"/>
      <c r="R165" s="34"/>
      <c r="S165" s="34"/>
      <c r="T165" s="34"/>
      <c r="U165" s="34"/>
      <c r="V165" s="34"/>
      <c r="W165" s="34"/>
      <c r="X165" s="34"/>
      <c r="Y165" s="34"/>
      <c r="Z165" s="34"/>
    </row>
    <row r="166">
      <c r="A166" s="2" t="s">
        <v>35</v>
      </c>
      <c r="B166" s="1" t="s">
        <v>433</v>
      </c>
      <c r="C166" s="2" t="s">
        <v>446</v>
      </c>
      <c r="D166" s="7" t="s">
        <v>5</v>
      </c>
      <c r="E166" s="2" t="s">
        <v>32</v>
      </c>
      <c r="F166" s="1">
        <v>71.03213905970028</v>
      </c>
      <c r="G166" s="34"/>
      <c r="H166" s="34"/>
      <c r="I166" s="34"/>
      <c r="J166" s="34"/>
      <c r="K166" s="34"/>
      <c r="L166" s="34"/>
      <c r="M166" s="34"/>
      <c r="N166" s="34"/>
      <c r="O166" s="34"/>
      <c r="P166" s="34"/>
      <c r="Q166" s="34"/>
      <c r="R166" s="34"/>
      <c r="S166" s="34"/>
      <c r="T166" s="34"/>
      <c r="U166" s="34"/>
      <c r="V166" s="34"/>
      <c r="W166" s="34"/>
      <c r="X166" s="34"/>
      <c r="Y166" s="34"/>
      <c r="Z166" s="34"/>
    </row>
    <row r="167">
      <c r="A167" s="2" t="s">
        <v>3</v>
      </c>
      <c r="B167" s="1" t="s">
        <v>418</v>
      </c>
      <c r="C167" s="2" t="s">
        <v>447</v>
      </c>
      <c r="D167" s="7" t="s">
        <v>5</v>
      </c>
      <c r="E167" s="2" t="s">
        <v>32</v>
      </c>
      <c r="F167" s="1">
        <v>80.93083247441717</v>
      </c>
      <c r="G167" s="34"/>
      <c r="H167" s="34"/>
      <c r="I167" s="34"/>
      <c r="J167" s="34"/>
      <c r="K167" s="34"/>
      <c r="L167" s="34"/>
      <c r="M167" s="34"/>
      <c r="N167" s="34"/>
      <c r="O167" s="34"/>
      <c r="P167" s="34"/>
      <c r="Q167" s="34"/>
      <c r="R167" s="34"/>
      <c r="S167" s="34"/>
      <c r="T167" s="34"/>
      <c r="U167" s="34"/>
      <c r="V167" s="34"/>
      <c r="W167" s="34"/>
      <c r="X167" s="34"/>
      <c r="Y167" s="34"/>
      <c r="Z167" s="34"/>
    </row>
    <row r="168">
      <c r="A168" s="2" t="s">
        <v>4</v>
      </c>
      <c r="B168" s="1" t="s">
        <v>401</v>
      </c>
      <c r="C168" s="2" t="s">
        <v>447</v>
      </c>
      <c r="D168" s="7" t="s">
        <v>5</v>
      </c>
      <c r="E168" s="2" t="s">
        <v>32</v>
      </c>
      <c r="F168" s="1">
        <v>61.29078237646194</v>
      </c>
      <c r="G168" s="34"/>
      <c r="H168" s="34"/>
      <c r="I168" s="34"/>
      <c r="J168" s="34"/>
      <c r="K168" s="34"/>
      <c r="L168" s="34"/>
      <c r="M168" s="34"/>
      <c r="N168" s="34"/>
      <c r="O168" s="34"/>
      <c r="P168" s="34"/>
      <c r="Q168" s="34"/>
      <c r="R168" s="34"/>
      <c r="S168" s="34"/>
      <c r="T168" s="34"/>
      <c r="U168" s="34"/>
      <c r="V168" s="34"/>
      <c r="W168" s="34"/>
      <c r="X168" s="34"/>
      <c r="Y168" s="34"/>
      <c r="Z168" s="34"/>
    </row>
    <row r="169">
      <c r="A169" s="2" t="s">
        <v>5</v>
      </c>
      <c r="B169" s="1" t="s">
        <v>402</v>
      </c>
      <c r="C169" s="2" t="s">
        <v>447</v>
      </c>
      <c r="D169" s="7" t="s">
        <v>5</v>
      </c>
      <c r="E169" s="2" t="s">
        <v>32</v>
      </c>
      <c r="F169" s="1">
        <v>60.50289579274684</v>
      </c>
      <c r="G169" s="34"/>
      <c r="H169" s="34"/>
      <c r="I169" s="34"/>
      <c r="J169" s="34"/>
      <c r="K169" s="34"/>
      <c r="L169" s="34"/>
      <c r="M169" s="34"/>
      <c r="N169" s="34"/>
      <c r="O169" s="34"/>
      <c r="P169" s="34"/>
      <c r="Q169" s="34"/>
      <c r="R169" s="34"/>
      <c r="S169" s="34"/>
      <c r="T169" s="34"/>
      <c r="U169" s="34"/>
      <c r="V169" s="34"/>
      <c r="W169" s="34"/>
      <c r="X169" s="34"/>
      <c r="Y169" s="34"/>
      <c r="Z169" s="34"/>
    </row>
    <row r="170">
      <c r="A170" s="2" t="s">
        <v>6</v>
      </c>
      <c r="B170" s="1" t="s">
        <v>403</v>
      </c>
      <c r="C170" s="2" t="s">
        <v>447</v>
      </c>
      <c r="D170" s="7" t="s">
        <v>5</v>
      </c>
      <c r="E170" s="2" t="s">
        <v>32</v>
      </c>
      <c r="F170" s="1">
        <v>49.85465981811358</v>
      </c>
      <c r="G170" s="34"/>
      <c r="H170" s="34"/>
      <c r="I170" s="34"/>
      <c r="J170" s="34"/>
      <c r="K170" s="34"/>
      <c r="L170" s="34"/>
      <c r="M170" s="34"/>
      <c r="N170" s="34"/>
      <c r="O170" s="34"/>
      <c r="P170" s="34"/>
      <c r="Q170" s="34"/>
      <c r="R170" s="34"/>
      <c r="S170" s="34"/>
      <c r="T170" s="34"/>
      <c r="U170" s="34"/>
      <c r="V170" s="34"/>
      <c r="W170" s="34"/>
      <c r="X170" s="34"/>
      <c r="Y170" s="34"/>
      <c r="Z170" s="34"/>
    </row>
    <row r="171">
      <c r="A171" s="2" t="s">
        <v>7</v>
      </c>
      <c r="B171" s="1" t="s">
        <v>404</v>
      </c>
      <c r="C171" s="2" t="s">
        <v>447</v>
      </c>
      <c r="D171" s="7" t="s">
        <v>5</v>
      </c>
      <c r="E171" s="2" t="s">
        <v>32</v>
      </c>
      <c r="F171" s="1">
        <v>71.84387974473519</v>
      </c>
      <c r="G171" s="34"/>
      <c r="H171" s="34"/>
      <c r="I171" s="34"/>
      <c r="J171" s="34"/>
      <c r="K171" s="34"/>
      <c r="L171" s="34"/>
      <c r="M171" s="34"/>
      <c r="N171" s="34"/>
      <c r="O171" s="34"/>
      <c r="P171" s="34"/>
      <c r="Q171" s="34"/>
      <c r="R171" s="34"/>
      <c r="S171" s="34"/>
      <c r="T171" s="34"/>
      <c r="U171" s="34"/>
      <c r="V171" s="34"/>
      <c r="W171" s="34"/>
      <c r="X171" s="34"/>
      <c r="Y171" s="34"/>
      <c r="Z171" s="34"/>
    </row>
    <row r="172">
      <c r="A172" s="2" t="s">
        <v>8</v>
      </c>
      <c r="B172" s="1" t="s">
        <v>408</v>
      </c>
      <c r="C172" s="2" t="s">
        <v>447</v>
      </c>
      <c r="D172" s="7" t="s">
        <v>5</v>
      </c>
      <c r="E172" s="2" t="s">
        <v>32</v>
      </c>
      <c r="F172" s="1">
        <v>89.84770913354991</v>
      </c>
      <c r="G172" s="34"/>
      <c r="H172" s="34"/>
      <c r="I172" s="34"/>
      <c r="J172" s="34"/>
      <c r="K172" s="34"/>
      <c r="L172" s="34"/>
      <c r="M172" s="34"/>
      <c r="N172" s="34"/>
      <c r="O172" s="34"/>
      <c r="P172" s="34"/>
      <c r="Q172" s="34"/>
      <c r="R172" s="34"/>
      <c r="S172" s="34"/>
      <c r="T172" s="34"/>
      <c r="U172" s="34"/>
      <c r="V172" s="34"/>
      <c r="W172" s="34"/>
      <c r="X172" s="34"/>
      <c r="Y172" s="34"/>
      <c r="Z172" s="34"/>
    </row>
    <row r="173">
      <c r="A173" s="2" t="s">
        <v>9</v>
      </c>
      <c r="B173" s="1" t="s">
        <v>409</v>
      </c>
      <c r="C173" s="2" t="s">
        <v>447</v>
      </c>
      <c r="D173" s="7" t="s">
        <v>5</v>
      </c>
      <c r="E173" s="2" t="s">
        <v>32</v>
      </c>
      <c r="F173" s="1">
        <v>93.16266450765889</v>
      </c>
      <c r="G173" s="34"/>
      <c r="H173" s="34"/>
      <c r="I173" s="34"/>
      <c r="J173" s="34"/>
      <c r="K173" s="34"/>
      <c r="L173" s="34"/>
      <c r="M173" s="34"/>
      <c r="N173" s="34"/>
      <c r="O173" s="34"/>
      <c r="P173" s="34"/>
      <c r="Q173" s="34"/>
      <c r="R173" s="34"/>
      <c r="S173" s="34"/>
      <c r="T173" s="34"/>
      <c r="U173" s="34"/>
      <c r="V173" s="34"/>
      <c r="W173" s="34"/>
      <c r="X173" s="34"/>
      <c r="Y173" s="34"/>
      <c r="Z173" s="34"/>
    </row>
    <row r="174">
      <c r="A174" s="2" t="s">
        <v>10</v>
      </c>
      <c r="B174" s="1" t="s">
        <v>407</v>
      </c>
      <c r="C174" s="2" t="s">
        <v>447</v>
      </c>
      <c r="D174" s="7" t="s">
        <v>5</v>
      </c>
      <c r="E174" s="2" t="s">
        <v>32</v>
      </c>
      <c r="F174" s="1">
        <v>63.970630696595876</v>
      </c>
      <c r="G174" s="34"/>
      <c r="H174" s="34"/>
      <c r="I174" s="34"/>
      <c r="J174" s="34"/>
      <c r="K174" s="34"/>
      <c r="L174" s="34"/>
      <c r="M174" s="34"/>
      <c r="N174" s="34"/>
      <c r="O174" s="34"/>
      <c r="P174" s="34"/>
      <c r="Q174" s="34"/>
      <c r="R174" s="34"/>
      <c r="S174" s="34"/>
      <c r="T174" s="34"/>
      <c r="U174" s="34"/>
      <c r="V174" s="34"/>
      <c r="W174" s="34"/>
      <c r="X174" s="34"/>
      <c r="Y174" s="34"/>
      <c r="Z174" s="34"/>
    </row>
    <row r="175">
      <c r="A175" s="2" t="s">
        <v>11</v>
      </c>
      <c r="B175" s="1" t="s">
        <v>406</v>
      </c>
      <c r="C175" s="2" t="s">
        <v>447</v>
      </c>
      <c r="D175" s="7" t="s">
        <v>5</v>
      </c>
      <c r="E175" s="2" t="s">
        <v>32</v>
      </c>
      <c r="F175" s="1">
        <v>69.84567629734111</v>
      </c>
      <c r="G175" s="34"/>
      <c r="H175" s="34"/>
      <c r="I175" s="34"/>
      <c r="J175" s="34"/>
      <c r="K175" s="34"/>
      <c r="L175" s="34"/>
      <c r="M175" s="34"/>
      <c r="N175" s="34"/>
      <c r="O175" s="34"/>
      <c r="P175" s="34"/>
      <c r="Q175" s="34"/>
      <c r="R175" s="34"/>
      <c r="S175" s="34"/>
      <c r="T175" s="34"/>
      <c r="U175" s="34"/>
      <c r="V175" s="34"/>
      <c r="W175" s="34"/>
      <c r="X175" s="34"/>
      <c r="Y175" s="34"/>
      <c r="Z175" s="34"/>
    </row>
    <row r="176">
      <c r="A176" s="2" t="s">
        <v>12</v>
      </c>
      <c r="B176" s="1" t="s">
        <v>405</v>
      </c>
      <c r="C176" s="2" t="s">
        <v>447</v>
      </c>
      <c r="D176" s="7" t="s">
        <v>5</v>
      </c>
      <c r="E176" s="2" t="s">
        <v>32</v>
      </c>
      <c r="F176" s="1">
        <v>105.89651180985362</v>
      </c>
      <c r="G176" s="34"/>
      <c r="H176" s="34"/>
      <c r="I176" s="34"/>
      <c r="J176" s="34"/>
      <c r="K176" s="34"/>
      <c r="L176" s="34"/>
      <c r="M176" s="34"/>
      <c r="N176" s="34"/>
      <c r="O176" s="34"/>
      <c r="P176" s="34"/>
      <c r="Q176" s="34"/>
      <c r="R176" s="34"/>
      <c r="S176" s="34"/>
      <c r="T176" s="34"/>
      <c r="U176" s="34"/>
      <c r="V176" s="34"/>
      <c r="W176" s="34"/>
      <c r="X176" s="34"/>
      <c r="Y176" s="34"/>
      <c r="Z176" s="34"/>
    </row>
    <row r="177">
      <c r="A177" s="2" t="s">
        <v>13</v>
      </c>
      <c r="B177" s="1" t="s">
        <v>410</v>
      </c>
      <c r="C177" s="2" t="s">
        <v>447</v>
      </c>
      <c r="D177" s="7" t="s">
        <v>5</v>
      </c>
      <c r="E177" s="2" t="s">
        <v>32</v>
      </c>
      <c r="F177" s="1">
        <v>61.743765057403195</v>
      </c>
      <c r="G177" s="34"/>
      <c r="H177" s="34"/>
      <c r="I177" s="34"/>
      <c r="J177" s="34"/>
      <c r="K177" s="34"/>
      <c r="L177" s="34"/>
      <c r="M177" s="34"/>
      <c r="N177" s="34"/>
      <c r="O177" s="34"/>
      <c r="P177" s="34"/>
      <c r="Q177" s="34"/>
      <c r="R177" s="34"/>
      <c r="S177" s="34"/>
      <c r="T177" s="34"/>
      <c r="U177" s="34"/>
      <c r="V177" s="34"/>
      <c r="W177" s="34"/>
      <c r="X177" s="34"/>
      <c r="Y177" s="34"/>
      <c r="Z177" s="34"/>
    </row>
    <row r="178">
      <c r="A178" s="2" t="s">
        <v>14</v>
      </c>
      <c r="B178" s="1" t="s">
        <v>412</v>
      </c>
      <c r="C178" s="2" t="s">
        <v>447</v>
      </c>
      <c r="D178" s="7" t="s">
        <v>5</v>
      </c>
      <c r="E178" s="2" t="s">
        <v>32</v>
      </c>
      <c r="F178" s="1">
        <v>87.50653234332788</v>
      </c>
      <c r="G178" s="34"/>
      <c r="H178" s="34"/>
      <c r="I178" s="34"/>
      <c r="J178" s="34"/>
      <c r="K178" s="34"/>
      <c r="L178" s="34"/>
      <c r="M178" s="34"/>
      <c r="N178" s="34"/>
      <c r="O178" s="34"/>
      <c r="P178" s="34"/>
      <c r="Q178" s="34"/>
      <c r="R178" s="34"/>
      <c r="S178" s="34"/>
      <c r="T178" s="34"/>
      <c r="U178" s="34"/>
      <c r="V178" s="34"/>
      <c r="W178" s="34"/>
      <c r="X178" s="34"/>
      <c r="Y178" s="34"/>
      <c r="Z178" s="34"/>
    </row>
    <row r="179">
      <c r="A179" s="2" t="s">
        <v>15</v>
      </c>
      <c r="B179" s="1" t="s">
        <v>411</v>
      </c>
      <c r="C179" s="2" t="s">
        <v>447</v>
      </c>
      <c r="D179" s="7" t="s">
        <v>5</v>
      </c>
      <c r="E179" s="2" t="s">
        <v>32</v>
      </c>
      <c r="F179" s="1">
        <v>86.7252112510623</v>
      </c>
      <c r="G179" s="34"/>
      <c r="H179" s="34"/>
      <c r="I179" s="34"/>
      <c r="J179" s="34"/>
      <c r="K179" s="34"/>
      <c r="L179" s="34"/>
      <c r="M179" s="34"/>
      <c r="N179" s="34"/>
      <c r="O179" s="34"/>
      <c r="P179" s="34"/>
      <c r="Q179" s="34"/>
      <c r="R179" s="34"/>
      <c r="S179" s="34"/>
      <c r="T179" s="34"/>
      <c r="U179" s="34"/>
      <c r="V179" s="34"/>
      <c r="W179" s="34"/>
      <c r="X179" s="34"/>
      <c r="Y179" s="34"/>
      <c r="Z179" s="34"/>
    </row>
    <row r="180">
      <c r="A180" s="2" t="s">
        <v>16</v>
      </c>
      <c r="B180" s="1" t="s">
        <v>413</v>
      </c>
      <c r="C180" s="2" t="s">
        <v>447</v>
      </c>
      <c r="D180" s="7" t="s">
        <v>5</v>
      </c>
      <c r="E180" s="2" t="s">
        <v>32</v>
      </c>
      <c r="F180" s="1">
        <v>72.76517633187242</v>
      </c>
      <c r="G180" s="34"/>
      <c r="H180" s="34"/>
      <c r="I180" s="34"/>
      <c r="J180" s="34"/>
      <c r="K180" s="34"/>
      <c r="L180" s="34"/>
      <c r="M180" s="34"/>
      <c r="N180" s="34"/>
      <c r="O180" s="34"/>
      <c r="P180" s="34"/>
      <c r="Q180" s="34"/>
      <c r="R180" s="34"/>
      <c r="S180" s="34"/>
      <c r="T180" s="34"/>
      <c r="U180" s="34"/>
      <c r="V180" s="34"/>
      <c r="W180" s="34"/>
      <c r="X180" s="34"/>
      <c r="Y180" s="34"/>
      <c r="Z180" s="34"/>
    </row>
    <row r="181">
      <c r="A181" s="2" t="s">
        <v>17</v>
      </c>
      <c r="B181" s="1" t="s">
        <v>414</v>
      </c>
      <c r="C181" s="2" t="s">
        <v>447</v>
      </c>
      <c r="D181" s="7" t="s">
        <v>5</v>
      </c>
      <c r="E181" s="2" t="s">
        <v>32</v>
      </c>
      <c r="F181" s="1">
        <v>74.597555447367</v>
      </c>
      <c r="G181" s="34"/>
      <c r="H181" s="34"/>
      <c r="I181" s="34"/>
      <c r="J181" s="34"/>
      <c r="K181" s="34"/>
      <c r="L181" s="34"/>
      <c r="M181" s="34"/>
      <c r="N181" s="34"/>
      <c r="O181" s="34"/>
      <c r="P181" s="34"/>
      <c r="Q181" s="34"/>
      <c r="R181" s="34"/>
      <c r="S181" s="34"/>
      <c r="T181" s="34"/>
      <c r="U181" s="34"/>
      <c r="V181" s="34"/>
      <c r="W181" s="34"/>
      <c r="X181" s="34"/>
      <c r="Y181" s="34"/>
      <c r="Z181" s="34"/>
    </row>
    <row r="182">
      <c r="A182" s="2" t="s">
        <v>18</v>
      </c>
      <c r="B182" s="1" t="s">
        <v>415</v>
      </c>
      <c r="C182" s="2" t="s">
        <v>447</v>
      </c>
      <c r="D182" s="7" t="s">
        <v>5</v>
      </c>
      <c r="E182" s="2" t="s">
        <v>32</v>
      </c>
      <c r="F182" s="1">
        <v>83.81918086774677</v>
      </c>
      <c r="G182" s="34"/>
      <c r="H182" s="34"/>
      <c r="I182" s="34"/>
      <c r="J182" s="34"/>
      <c r="K182" s="34"/>
      <c r="L182" s="34"/>
      <c r="M182" s="34"/>
      <c r="N182" s="34"/>
      <c r="O182" s="34"/>
      <c r="P182" s="34"/>
      <c r="Q182" s="34"/>
      <c r="R182" s="34"/>
      <c r="S182" s="34"/>
      <c r="T182" s="34"/>
      <c r="U182" s="34"/>
      <c r="V182" s="34"/>
      <c r="W182" s="34"/>
      <c r="X182" s="34"/>
      <c r="Y182" s="34"/>
      <c r="Z182" s="34"/>
    </row>
    <row r="183">
      <c r="A183" s="2" t="s">
        <v>19</v>
      </c>
      <c r="B183" s="1" t="s">
        <v>416</v>
      </c>
      <c r="C183" s="2" t="s">
        <v>447</v>
      </c>
      <c r="D183" s="7" t="s">
        <v>5</v>
      </c>
      <c r="E183" s="2" t="s">
        <v>32</v>
      </c>
      <c r="F183" s="1">
        <v>86.28613794342945</v>
      </c>
      <c r="G183" s="34"/>
      <c r="H183" s="34"/>
      <c r="I183" s="34"/>
      <c r="J183" s="34"/>
      <c r="K183" s="34"/>
      <c r="L183" s="34"/>
      <c r="M183" s="34"/>
      <c r="N183" s="34"/>
      <c r="O183" s="34"/>
      <c r="P183" s="34"/>
      <c r="Q183" s="34"/>
      <c r="R183" s="34"/>
      <c r="S183" s="34"/>
      <c r="T183" s="34"/>
      <c r="U183" s="34"/>
      <c r="V183" s="34"/>
      <c r="W183" s="34"/>
      <c r="X183" s="34"/>
      <c r="Y183" s="34"/>
      <c r="Z183" s="34"/>
    </row>
    <row r="184">
      <c r="A184" s="2" t="s">
        <v>20</v>
      </c>
      <c r="B184" s="1" t="s">
        <v>417</v>
      </c>
      <c r="C184" s="2" t="s">
        <v>447</v>
      </c>
      <c r="D184" s="7" t="s">
        <v>5</v>
      </c>
      <c r="E184" s="2" t="s">
        <v>32</v>
      </c>
      <c r="F184" s="1">
        <v>94.37777380155741</v>
      </c>
      <c r="G184" s="34"/>
      <c r="H184" s="34"/>
      <c r="I184" s="34"/>
      <c r="J184" s="34"/>
      <c r="K184" s="34"/>
      <c r="L184" s="34"/>
      <c r="M184" s="34"/>
      <c r="N184" s="34"/>
      <c r="O184" s="34"/>
      <c r="P184" s="34"/>
      <c r="Q184" s="34"/>
      <c r="R184" s="34"/>
      <c r="S184" s="34"/>
      <c r="T184" s="34"/>
      <c r="U184" s="34"/>
      <c r="V184" s="34"/>
      <c r="W184" s="34"/>
      <c r="X184" s="34"/>
      <c r="Y184" s="34"/>
      <c r="Z184" s="34"/>
    </row>
    <row r="185">
      <c r="A185" s="2" t="s">
        <v>21</v>
      </c>
      <c r="B185" s="1" t="s">
        <v>419</v>
      </c>
      <c r="C185" s="2" t="s">
        <v>447</v>
      </c>
      <c r="D185" s="7" t="s">
        <v>5</v>
      </c>
      <c r="E185" s="2" t="s">
        <v>32</v>
      </c>
      <c r="F185" s="1">
        <v>66.49231649001064</v>
      </c>
      <c r="G185" s="34"/>
      <c r="H185" s="34"/>
      <c r="I185" s="34"/>
      <c r="J185" s="34"/>
      <c r="K185" s="34"/>
      <c r="L185" s="34"/>
      <c r="M185" s="34"/>
      <c r="N185" s="34"/>
      <c r="O185" s="34"/>
      <c r="P185" s="34"/>
      <c r="Q185" s="34"/>
      <c r="R185" s="34"/>
      <c r="S185" s="34"/>
      <c r="T185" s="34"/>
      <c r="U185" s="34"/>
      <c r="V185" s="34"/>
      <c r="W185" s="34"/>
      <c r="X185" s="34"/>
      <c r="Y185" s="34"/>
      <c r="Z185" s="34"/>
    </row>
    <row r="186">
      <c r="A186" s="2" t="s">
        <v>22</v>
      </c>
      <c r="B186" s="1" t="s">
        <v>420</v>
      </c>
      <c r="C186" s="2" t="s">
        <v>447</v>
      </c>
      <c r="D186" s="7" t="s">
        <v>5</v>
      </c>
      <c r="E186" s="2" t="s">
        <v>32</v>
      </c>
      <c r="F186" s="1">
        <v>63.14086003385319</v>
      </c>
      <c r="G186" s="34"/>
      <c r="H186" s="34"/>
      <c r="I186" s="34"/>
      <c r="J186" s="34"/>
      <c r="K186" s="34"/>
      <c r="L186" s="34"/>
      <c r="M186" s="34"/>
      <c r="N186" s="34"/>
      <c r="O186" s="34"/>
      <c r="P186" s="34"/>
      <c r="Q186" s="34"/>
      <c r="R186" s="34"/>
      <c r="S186" s="34"/>
      <c r="T186" s="34"/>
      <c r="U186" s="34"/>
      <c r="V186" s="34"/>
      <c r="W186" s="34"/>
      <c r="X186" s="34"/>
      <c r="Y186" s="34"/>
      <c r="Z186" s="34"/>
    </row>
    <row r="187">
      <c r="A187" s="2" t="s">
        <v>23</v>
      </c>
      <c r="B187" s="1" t="s">
        <v>421</v>
      </c>
      <c r="C187" s="2" t="s">
        <v>447</v>
      </c>
      <c r="D187" s="7" t="s">
        <v>5</v>
      </c>
      <c r="E187" s="2" t="s">
        <v>32</v>
      </c>
      <c r="F187" s="1">
        <v>81.2907209381354</v>
      </c>
      <c r="G187" s="34"/>
      <c r="H187" s="34"/>
      <c r="I187" s="34"/>
      <c r="J187" s="34"/>
      <c r="K187" s="34"/>
      <c r="L187" s="34"/>
      <c r="M187" s="34"/>
      <c r="N187" s="34"/>
      <c r="O187" s="34"/>
      <c r="P187" s="34"/>
      <c r="Q187" s="34"/>
      <c r="R187" s="34"/>
      <c r="S187" s="34"/>
      <c r="T187" s="34"/>
      <c r="U187" s="34"/>
      <c r="V187" s="34"/>
      <c r="W187" s="34"/>
      <c r="X187" s="34"/>
      <c r="Y187" s="34"/>
      <c r="Z187" s="34"/>
    </row>
    <row r="188">
      <c r="A188" s="2" t="s">
        <v>24</v>
      </c>
      <c r="B188" s="1" t="s">
        <v>422</v>
      </c>
      <c r="C188" s="2" t="s">
        <v>447</v>
      </c>
      <c r="D188" s="7" t="s">
        <v>5</v>
      </c>
      <c r="E188" s="2" t="s">
        <v>32</v>
      </c>
      <c r="F188" s="1">
        <v>93.11976300599426</v>
      </c>
      <c r="G188" s="34"/>
      <c r="H188" s="34"/>
      <c r="I188" s="34"/>
      <c r="J188" s="34"/>
      <c r="K188" s="34"/>
      <c r="L188" s="34"/>
      <c r="M188" s="34"/>
      <c r="N188" s="34"/>
      <c r="O188" s="34"/>
      <c r="P188" s="34"/>
      <c r="Q188" s="34"/>
      <c r="R188" s="34"/>
      <c r="S188" s="34"/>
      <c r="T188" s="34"/>
      <c r="U188" s="34"/>
      <c r="V188" s="34"/>
      <c r="W188" s="34"/>
      <c r="X188" s="34"/>
      <c r="Y188" s="34"/>
      <c r="Z188" s="34"/>
    </row>
    <row r="189">
      <c r="A189" s="2" t="s">
        <v>25</v>
      </c>
      <c r="B189" s="1" t="s">
        <v>423</v>
      </c>
      <c r="C189" s="2" t="s">
        <v>447</v>
      </c>
      <c r="D189" s="7" t="s">
        <v>5</v>
      </c>
      <c r="E189" s="2" t="s">
        <v>32</v>
      </c>
      <c r="F189" s="1">
        <v>57.26094278769771</v>
      </c>
      <c r="G189" s="34"/>
      <c r="H189" s="34"/>
      <c r="I189" s="34"/>
      <c r="J189" s="34"/>
      <c r="K189" s="34"/>
      <c r="L189" s="34"/>
      <c r="M189" s="34"/>
      <c r="N189" s="34"/>
      <c r="O189" s="34"/>
      <c r="P189" s="34"/>
      <c r="Q189" s="34"/>
      <c r="R189" s="34"/>
      <c r="S189" s="34"/>
      <c r="T189" s="34"/>
      <c r="U189" s="34"/>
      <c r="V189" s="34"/>
      <c r="W189" s="34"/>
      <c r="X189" s="34"/>
      <c r="Y189" s="34"/>
      <c r="Z189" s="34"/>
    </row>
    <row r="190">
      <c r="A190" s="2" t="s">
        <v>26</v>
      </c>
      <c r="B190" s="1" t="s">
        <v>424</v>
      </c>
      <c r="C190" s="2" t="s">
        <v>447</v>
      </c>
      <c r="D190" s="7" t="s">
        <v>5</v>
      </c>
      <c r="E190" s="2" t="s">
        <v>32</v>
      </c>
      <c r="F190" s="1">
        <v>53.70537546163315</v>
      </c>
      <c r="G190" s="34"/>
      <c r="H190" s="34"/>
      <c r="I190" s="34"/>
      <c r="J190" s="34"/>
      <c r="K190" s="34"/>
      <c r="L190" s="34"/>
      <c r="M190" s="34"/>
      <c r="N190" s="34"/>
      <c r="O190" s="34"/>
      <c r="P190" s="34"/>
      <c r="Q190" s="34"/>
      <c r="R190" s="34"/>
      <c r="S190" s="34"/>
      <c r="T190" s="34"/>
      <c r="U190" s="34"/>
      <c r="V190" s="34"/>
      <c r="W190" s="34"/>
      <c r="X190" s="34"/>
      <c r="Y190" s="34"/>
      <c r="Z190" s="34"/>
    </row>
    <row r="191">
      <c r="A191" s="2" t="s">
        <v>27</v>
      </c>
      <c r="B191" s="1" t="s">
        <v>426</v>
      </c>
      <c r="C191" s="2" t="s">
        <v>447</v>
      </c>
      <c r="D191" s="7" t="s">
        <v>5</v>
      </c>
      <c r="E191" s="2" t="s">
        <v>32</v>
      </c>
      <c r="F191" s="1">
        <v>65.16378625412145</v>
      </c>
      <c r="G191" s="34"/>
      <c r="H191" s="34"/>
      <c r="I191" s="34"/>
      <c r="J191" s="34"/>
      <c r="K191" s="34"/>
      <c r="L191" s="34"/>
      <c r="M191" s="34"/>
      <c r="N191" s="34"/>
      <c r="O191" s="34"/>
      <c r="P191" s="34"/>
      <c r="Q191" s="34"/>
      <c r="R191" s="34"/>
      <c r="S191" s="34"/>
      <c r="T191" s="34"/>
      <c r="U191" s="34"/>
      <c r="V191" s="34"/>
      <c r="W191" s="34"/>
      <c r="X191" s="34"/>
      <c r="Y191" s="34"/>
      <c r="Z191" s="34"/>
    </row>
    <row r="192">
      <c r="A192" s="2" t="s">
        <v>28</v>
      </c>
      <c r="B192" s="1" t="s">
        <v>425</v>
      </c>
      <c r="C192" s="2" t="s">
        <v>447</v>
      </c>
      <c r="D192" s="7" t="s">
        <v>5</v>
      </c>
      <c r="E192" s="2" t="s">
        <v>32</v>
      </c>
      <c r="F192" s="1">
        <v>57.18502243897774</v>
      </c>
      <c r="G192" s="34"/>
      <c r="H192" s="34"/>
      <c r="I192" s="34"/>
      <c r="J192" s="34"/>
      <c r="K192" s="34"/>
      <c r="L192" s="34"/>
      <c r="M192" s="34"/>
      <c r="N192" s="34"/>
      <c r="O192" s="34"/>
      <c r="P192" s="34"/>
      <c r="Q192" s="34"/>
      <c r="R192" s="34"/>
      <c r="S192" s="34"/>
      <c r="T192" s="34"/>
      <c r="U192" s="34"/>
      <c r="V192" s="34"/>
      <c r="W192" s="34"/>
      <c r="X192" s="34"/>
      <c r="Y192" s="34"/>
      <c r="Z192" s="34"/>
    </row>
    <row r="193">
      <c r="A193" s="2" t="s">
        <v>29</v>
      </c>
      <c r="B193" s="1" t="s">
        <v>427</v>
      </c>
      <c r="C193" s="2" t="s">
        <v>447</v>
      </c>
      <c r="D193" s="7" t="s">
        <v>5</v>
      </c>
      <c r="E193" s="2" t="s">
        <v>32</v>
      </c>
      <c r="F193" s="1">
        <v>63.972036565543284</v>
      </c>
      <c r="G193" s="34"/>
      <c r="H193" s="34"/>
      <c r="I193" s="34"/>
      <c r="J193" s="34"/>
      <c r="K193" s="34"/>
      <c r="L193" s="34"/>
      <c r="M193" s="34"/>
      <c r="N193" s="34"/>
      <c r="O193" s="34"/>
      <c r="P193" s="34"/>
      <c r="Q193" s="34"/>
      <c r="R193" s="34"/>
      <c r="S193" s="34"/>
      <c r="T193" s="34"/>
      <c r="U193" s="34"/>
      <c r="V193" s="34"/>
      <c r="W193" s="34"/>
      <c r="X193" s="34"/>
      <c r="Y193" s="34"/>
      <c r="Z193" s="34"/>
    </row>
    <row r="194">
      <c r="A194" s="2" t="s">
        <v>30</v>
      </c>
      <c r="B194" s="1" t="s">
        <v>428</v>
      </c>
      <c r="C194" s="2" t="s">
        <v>447</v>
      </c>
      <c r="D194" s="7" t="s">
        <v>5</v>
      </c>
      <c r="E194" s="2" t="s">
        <v>32</v>
      </c>
      <c r="F194" s="1">
        <v>93.71532625289346</v>
      </c>
      <c r="G194" s="34"/>
      <c r="H194" s="34"/>
      <c r="I194" s="34"/>
      <c r="J194" s="34"/>
      <c r="K194" s="34"/>
      <c r="L194" s="34"/>
      <c r="M194" s="34"/>
      <c r="N194" s="34"/>
      <c r="O194" s="34"/>
      <c r="P194" s="34"/>
      <c r="Q194" s="34"/>
      <c r="R194" s="34"/>
      <c r="S194" s="34"/>
      <c r="T194" s="34"/>
      <c r="U194" s="34"/>
      <c r="V194" s="34"/>
      <c r="W194" s="34"/>
      <c r="X194" s="34"/>
      <c r="Y194" s="34"/>
      <c r="Z194" s="34"/>
    </row>
    <row r="195">
      <c r="A195" s="2" t="s">
        <v>31</v>
      </c>
      <c r="B195" s="1" t="s">
        <v>429</v>
      </c>
      <c r="C195" s="2" t="s">
        <v>447</v>
      </c>
      <c r="D195" s="7" t="s">
        <v>5</v>
      </c>
      <c r="E195" s="2" t="s">
        <v>32</v>
      </c>
      <c r="F195" s="1">
        <v>85.74218139916223</v>
      </c>
      <c r="G195" s="34"/>
      <c r="H195" s="34"/>
      <c r="I195" s="34"/>
      <c r="J195" s="34"/>
      <c r="K195" s="34"/>
      <c r="L195" s="34"/>
      <c r="M195" s="34"/>
      <c r="N195" s="34"/>
      <c r="O195" s="34"/>
      <c r="P195" s="34"/>
      <c r="Q195" s="34"/>
      <c r="R195" s="34"/>
      <c r="S195" s="34"/>
      <c r="T195" s="34"/>
      <c r="U195" s="34"/>
      <c r="V195" s="34"/>
      <c r="W195" s="34"/>
      <c r="X195" s="34"/>
      <c r="Y195" s="34"/>
      <c r="Z195" s="34"/>
    </row>
    <row r="196">
      <c r="A196" s="2" t="s">
        <v>32</v>
      </c>
      <c r="B196" s="1" t="s">
        <v>430</v>
      </c>
      <c r="C196" s="2" t="s">
        <v>447</v>
      </c>
      <c r="D196" s="7" t="s">
        <v>5</v>
      </c>
      <c r="E196" s="2" t="s">
        <v>32</v>
      </c>
      <c r="F196" s="1">
        <v>86.28420167083193</v>
      </c>
      <c r="G196" s="34"/>
      <c r="H196" s="34"/>
      <c r="I196" s="34"/>
      <c r="J196" s="34"/>
      <c r="K196" s="34"/>
      <c r="L196" s="34"/>
      <c r="M196" s="34"/>
      <c r="N196" s="34"/>
      <c r="O196" s="34"/>
      <c r="P196" s="34"/>
      <c r="Q196" s="34"/>
      <c r="R196" s="34"/>
      <c r="S196" s="34"/>
      <c r="T196" s="34"/>
      <c r="U196" s="34"/>
      <c r="V196" s="34"/>
      <c r="W196" s="34"/>
      <c r="X196" s="34"/>
      <c r="Y196" s="34"/>
      <c r="Z196" s="34"/>
    </row>
    <row r="197">
      <c r="A197" s="2" t="s">
        <v>33</v>
      </c>
      <c r="B197" s="1" t="s">
        <v>431</v>
      </c>
      <c r="C197" s="2" t="s">
        <v>447</v>
      </c>
      <c r="D197" s="7" t="s">
        <v>5</v>
      </c>
      <c r="E197" s="2" t="s">
        <v>32</v>
      </c>
      <c r="F197" s="1">
        <v>105.86334252208361</v>
      </c>
      <c r="G197" s="34"/>
      <c r="H197" s="34"/>
      <c r="I197" s="34"/>
      <c r="J197" s="34"/>
      <c r="K197" s="34"/>
      <c r="L197" s="34"/>
      <c r="M197" s="34"/>
      <c r="N197" s="34"/>
      <c r="O197" s="34"/>
      <c r="P197" s="34"/>
      <c r="Q197" s="34"/>
      <c r="R197" s="34"/>
      <c r="S197" s="34"/>
      <c r="T197" s="34"/>
      <c r="U197" s="34"/>
      <c r="V197" s="34"/>
      <c r="W197" s="34"/>
      <c r="X197" s="34"/>
      <c r="Y197" s="34"/>
      <c r="Z197" s="34"/>
    </row>
    <row r="198">
      <c r="A198" s="2" t="s">
        <v>34</v>
      </c>
      <c r="B198" s="1" t="s">
        <v>432</v>
      </c>
      <c r="C198" s="2" t="s">
        <v>447</v>
      </c>
      <c r="D198" s="7" t="s">
        <v>5</v>
      </c>
      <c r="E198" s="2" t="s">
        <v>32</v>
      </c>
      <c r="F198" s="1">
        <v>71.51449996321175</v>
      </c>
      <c r="G198" s="34"/>
      <c r="H198" s="34"/>
      <c r="I198" s="34"/>
      <c r="J198" s="34"/>
      <c r="K198" s="34"/>
      <c r="L198" s="34"/>
      <c r="M198" s="34"/>
      <c r="N198" s="34"/>
      <c r="O198" s="34"/>
      <c r="P198" s="34"/>
      <c r="Q198" s="34"/>
      <c r="R198" s="34"/>
      <c r="S198" s="34"/>
      <c r="T198" s="34"/>
      <c r="U198" s="34"/>
      <c r="V198" s="34"/>
      <c r="W198" s="34"/>
      <c r="X198" s="34"/>
      <c r="Y198" s="34"/>
      <c r="Z198" s="34"/>
    </row>
    <row r="199">
      <c r="A199" s="2" t="s">
        <v>35</v>
      </c>
      <c r="B199" s="1" t="s">
        <v>433</v>
      </c>
      <c r="C199" s="2" t="s">
        <v>447</v>
      </c>
      <c r="D199" s="7" t="s">
        <v>5</v>
      </c>
      <c r="E199" s="2" t="s">
        <v>32</v>
      </c>
      <c r="F199" s="1">
        <v>69.25427321867627</v>
      </c>
      <c r="G199" s="34"/>
      <c r="H199" s="34"/>
      <c r="I199" s="34"/>
      <c r="J199" s="34"/>
      <c r="K199" s="34"/>
      <c r="L199" s="34"/>
      <c r="M199" s="34"/>
      <c r="N199" s="34"/>
      <c r="O199" s="34"/>
      <c r="P199" s="34"/>
      <c r="Q199" s="34"/>
      <c r="R199" s="34"/>
      <c r="S199" s="34"/>
      <c r="T199" s="34"/>
      <c r="U199" s="34"/>
      <c r="V199" s="34"/>
      <c r="W199" s="34"/>
      <c r="X199" s="34"/>
      <c r="Y199" s="34"/>
      <c r="Z199" s="34"/>
    </row>
    <row r="200">
      <c r="A200" s="2" t="s">
        <v>3</v>
      </c>
      <c r="B200" s="1" t="s">
        <v>418</v>
      </c>
      <c r="C200" s="2" t="s">
        <v>448</v>
      </c>
      <c r="D200" s="7" t="s">
        <v>5</v>
      </c>
      <c r="E200" s="2" t="s">
        <v>32</v>
      </c>
      <c r="F200" s="1">
        <v>85.83179379822931</v>
      </c>
      <c r="G200" s="34"/>
      <c r="H200" s="34"/>
      <c r="I200" s="34"/>
      <c r="J200" s="34"/>
      <c r="K200" s="34"/>
      <c r="L200" s="34"/>
      <c r="M200" s="34"/>
      <c r="N200" s="34"/>
      <c r="O200" s="34"/>
      <c r="P200" s="34"/>
      <c r="Q200" s="34"/>
      <c r="R200" s="34"/>
      <c r="S200" s="34"/>
      <c r="T200" s="34"/>
      <c r="U200" s="34"/>
      <c r="V200" s="34"/>
      <c r="W200" s="34"/>
      <c r="X200" s="34"/>
      <c r="Y200" s="34"/>
      <c r="Z200" s="34"/>
    </row>
    <row r="201">
      <c r="A201" s="2" t="s">
        <v>4</v>
      </c>
      <c r="B201" s="1" t="s">
        <v>401</v>
      </c>
      <c r="C201" s="2" t="s">
        <v>448</v>
      </c>
      <c r="D201" s="7" t="s">
        <v>5</v>
      </c>
      <c r="E201" s="2" t="s">
        <v>32</v>
      </c>
      <c r="F201" s="1">
        <v>60.7582242966535</v>
      </c>
      <c r="G201" s="34"/>
      <c r="H201" s="34"/>
      <c r="I201" s="34"/>
      <c r="J201" s="34"/>
      <c r="K201" s="34"/>
      <c r="L201" s="34"/>
      <c r="M201" s="34"/>
      <c r="N201" s="34"/>
      <c r="O201" s="34"/>
      <c r="P201" s="34"/>
      <c r="Q201" s="34"/>
      <c r="R201" s="34"/>
      <c r="S201" s="34"/>
      <c r="T201" s="34"/>
      <c r="U201" s="34"/>
      <c r="V201" s="34"/>
      <c r="W201" s="34"/>
      <c r="X201" s="34"/>
      <c r="Y201" s="34"/>
      <c r="Z201" s="34"/>
    </row>
    <row r="202">
      <c r="A202" s="2" t="s">
        <v>5</v>
      </c>
      <c r="B202" s="1" t="s">
        <v>402</v>
      </c>
      <c r="C202" s="2" t="s">
        <v>448</v>
      </c>
      <c r="D202" s="7" t="s">
        <v>5</v>
      </c>
      <c r="E202" s="2" t="s">
        <v>32</v>
      </c>
      <c r="F202" s="1">
        <v>66.14551316321834</v>
      </c>
      <c r="G202" s="34"/>
      <c r="H202" s="34"/>
      <c r="I202" s="34"/>
      <c r="J202" s="34"/>
      <c r="K202" s="34"/>
      <c r="L202" s="34"/>
      <c r="M202" s="34"/>
      <c r="N202" s="34"/>
      <c r="O202" s="34"/>
      <c r="P202" s="34"/>
      <c r="Q202" s="34"/>
      <c r="R202" s="34"/>
      <c r="S202" s="34"/>
      <c r="T202" s="34"/>
      <c r="U202" s="34"/>
      <c r="V202" s="34"/>
      <c r="W202" s="34"/>
      <c r="X202" s="34"/>
      <c r="Y202" s="34"/>
      <c r="Z202" s="34"/>
    </row>
    <row r="203">
      <c r="A203" s="2" t="s">
        <v>6</v>
      </c>
      <c r="B203" s="1" t="s">
        <v>403</v>
      </c>
      <c r="C203" s="2" t="s">
        <v>448</v>
      </c>
      <c r="D203" s="7" t="s">
        <v>5</v>
      </c>
      <c r="E203" s="2" t="s">
        <v>32</v>
      </c>
      <c r="F203" s="1">
        <v>49.95877385734536</v>
      </c>
      <c r="G203" s="34"/>
      <c r="H203" s="34"/>
      <c r="I203" s="34"/>
      <c r="J203" s="34"/>
      <c r="K203" s="34"/>
      <c r="L203" s="34"/>
      <c r="M203" s="34"/>
      <c r="N203" s="34"/>
      <c r="O203" s="34"/>
      <c r="P203" s="34"/>
      <c r="Q203" s="34"/>
      <c r="R203" s="34"/>
      <c r="S203" s="34"/>
      <c r="T203" s="34"/>
      <c r="U203" s="34"/>
      <c r="V203" s="34"/>
      <c r="W203" s="34"/>
      <c r="X203" s="34"/>
      <c r="Y203" s="34"/>
      <c r="Z203" s="34"/>
    </row>
    <row r="204">
      <c r="A204" s="2" t="s">
        <v>7</v>
      </c>
      <c r="B204" s="1" t="s">
        <v>404</v>
      </c>
      <c r="C204" s="2" t="s">
        <v>448</v>
      </c>
      <c r="D204" s="7" t="s">
        <v>5</v>
      </c>
      <c r="E204" s="2" t="s">
        <v>32</v>
      </c>
      <c r="F204" s="1">
        <v>87.84264331434962</v>
      </c>
      <c r="G204" s="34"/>
      <c r="H204" s="34"/>
      <c r="I204" s="34"/>
      <c r="J204" s="34"/>
      <c r="K204" s="34"/>
      <c r="L204" s="34"/>
      <c r="M204" s="34"/>
      <c r="N204" s="34"/>
      <c r="O204" s="34"/>
      <c r="P204" s="34"/>
      <c r="Q204" s="34"/>
      <c r="R204" s="34"/>
      <c r="S204" s="34"/>
      <c r="T204" s="34"/>
      <c r="U204" s="34"/>
      <c r="V204" s="34"/>
      <c r="W204" s="34"/>
      <c r="X204" s="34"/>
      <c r="Y204" s="34"/>
      <c r="Z204" s="34"/>
    </row>
    <row r="205">
      <c r="A205" s="2" t="s">
        <v>8</v>
      </c>
      <c r="B205" s="1" t="s">
        <v>408</v>
      </c>
      <c r="C205" s="2" t="s">
        <v>448</v>
      </c>
      <c r="D205" s="7" t="s">
        <v>5</v>
      </c>
      <c r="E205" s="2" t="s">
        <v>32</v>
      </c>
      <c r="F205" s="1">
        <v>90.64221259221907</v>
      </c>
      <c r="G205" s="34"/>
      <c r="H205" s="34"/>
      <c r="I205" s="34"/>
      <c r="J205" s="34"/>
      <c r="K205" s="34"/>
      <c r="L205" s="34"/>
      <c r="M205" s="34"/>
      <c r="N205" s="34"/>
      <c r="O205" s="34"/>
      <c r="P205" s="34"/>
      <c r="Q205" s="34"/>
      <c r="R205" s="34"/>
      <c r="S205" s="34"/>
      <c r="T205" s="34"/>
      <c r="U205" s="34"/>
      <c r="V205" s="34"/>
      <c r="W205" s="34"/>
      <c r="X205" s="34"/>
      <c r="Y205" s="34"/>
      <c r="Z205" s="34"/>
    </row>
    <row r="206">
      <c r="A206" s="2" t="s">
        <v>9</v>
      </c>
      <c r="B206" s="1" t="s">
        <v>409</v>
      </c>
      <c r="C206" s="2" t="s">
        <v>448</v>
      </c>
      <c r="D206" s="7" t="s">
        <v>5</v>
      </c>
      <c r="E206" s="2" t="s">
        <v>32</v>
      </c>
      <c r="F206" s="1">
        <v>80.64948988509512</v>
      </c>
      <c r="G206" s="34"/>
      <c r="H206" s="34"/>
      <c r="I206" s="34"/>
      <c r="J206" s="34"/>
      <c r="K206" s="34"/>
      <c r="L206" s="34"/>
      <c r="M206" s="34"/>
      <c r="N206" s="34"/>
      <c r="O206" s="34"/>
      <c r="P206" s="34"/>
      <c r="Q206" s="34"/>
      <c r="R206" s="34"/>
      <c r="S206" s="34"/>
      <c r="T206" s="34"/>
      <c r="U206" s="34"/>
      <c r="V206" s="34"/>
      <c r="W206" s="34"/>
      <c r="X206" s="34"/>
      <c r="Y206" s="34"/>
      <c r="Z206" s="34"/>
    </row>
    <row r="207">
      <c r="A207" s="2" t="s">
        <v>10</v>
      </c>
      <c r="B207" s="1" t="s">
        <v>407</v>
      </c>
      <c r="C207" s="2" t="s">
        <v>448</v>
      </c>
      <c r="D207" s="7" t="s">
        <v>5</v>
      </c>
      <c r="E207" s="2" t="s">
        <v>32</v>
      </c>
      <c r="F207" s="1">
        <v>65.4973789059337</v>
      </c>
      <c r="G207" s="34"/>
      <c r="H207" s="34"/>
      <c r="I207" s="34"/>
      <c r="J207" s="34"/>
      <c r="K207" s="34"/>
      <c r="L207" s="34"/>
      <c r="M207" s="34"/>
      <c r="N207" s="34"/>
      <c r="O207" s="34"/>
      <c r="P207" s="34"/>
      <c r="Q207" s="34"/>
      <c r="R207" s="34"/>
      <c r="S207" s="34"/>
      <c r="T207" s="34"/>
      <c r="U207" s="34"/>
      <c r="V207" s="34"/>
      <c r="W207" s="34"/>
      <c r="X207" s="34"/>
      <c r="Y207" s="34"/>
      <c r="Z207" s="34"/>
    </row>
    <row r="208">
      <c r="A208" s="2" t="s">
        <v>11</v>
      </c>
      <c r="B208" s="1" t="s">
        <v>406</v>
      </c>
      <c r="C208" s="2" t="s">
        <v>448</v>
      </c>
      <c r="D208" s="7" t="s">
        <v>5</v>
      </c>
      <c r="E208" s="2" t="s">
        <v>32</v>
      </c>
      <c r="F208" s="1">
        <v>72.87071602897463</v>
      </c>
      <c r="G208" s="34"/>
      <c r="H208" s="34"/>
      <c r="I208" s="34"/>
      <c r="J208" s="34"/>
      <c r="K208" s="34"/>
      <c r="L208" s="34"/>
      <c r="M208" s="34"/>
      <c r="N208" s="34"/>
      <c r="O208" s="34"/>
      <c r="P208" s="34"/>
      <c r="Q208" s="34"/>
      <c r="R208" s="34"/>
      <c r="S208" s="34"/>
      <c r="T208" s="34"/>
      <c r="U208" s="34"/>
      <c r="V208" s="34"/>
      <c r="W208" s="34"/>
      <c r="X208" s="34"/>
      <c r="Y208" s="34"/>
      <c r="Z208" s="34"/>
    </row>
    <row r="209">
      <c r="A209" s="2" t="s">
        <v>12</v>
      </c>
      <c r="B209" s="1" t="s">
        <v>405</v>
      </c>
      <c r="C209" s="2" t="s">
        <v>448</v>
      </c>
      <c r="D209" s="7" t="s">
        <v>5</v>
      </c>
      <c r="E209" s="2" t="s">
        <v>32</v>
      </c>
      <c r="F209" s="1">
        <v>111.59138473078782</v>
      </c>
      <c r="G209" s="34"/>
      <c r="H209" s="34"/>
      <c r="I209" s="34"/>
      <c r="J209" s="34"/>
      <c r="K209" s="34"/>
      <c r="L209" s="34"/>
      <c r="M209" s="34"/>
      <c r="N209" s="34"/>
      <c r="O209" s="34"/>
      <c r="P209" s="34"/>
      <c r="Q209" s="34"/>
      <c r="R209" s="34"/>
      <c r="S209" s="34"/>
      <c r="T209" s="34"/>
      <c r="U209" s="34"/>
      <c r="V209" s="34"/>
      <c r="W209" s="34"/>
      <c r="X209" s="34"/>
      <c r="Y209" s="34"/>
      <c r="Z209" s="34"/>
    </row>
    <row r="210">
      <c r="A210" s="2" t="s">
        <v>13</v>
      </c>
      <c r="B210" s="1" t="s">
        <v>410</v>
      </c>
      <c r="C210" s="2" t="s">
        <v>448</v>
      </c>
      <c r="D210" s="7" t="s">
        <v>5</v>
      </c>
      <c r="E210" s="2" t="s">
        <v>32</v>
      </c>
      <c r="F210" s="1">
        <v>65.6707528468438</v>
      </c>
      <c r="G210" s="34"/>
      <c r="H210" s="34"/>
      <c r="I210" s="34"/>
      <c r="J210" s="34"/>
      <c r="K210" s="34"/>
      <c r="L210" s="34"/>
      <c r="M210" s="34"/>
      <c r="N210" s="34"/>
      <c r="O210" s="34"/>
      <c r="P210" s="34"/>
      <c r="Q210" s="34"/>
      <c r="R210" s="34"/>
      <c r="S210" s="34"/>
      <c r="T210" s="34"/>
      <c r="U210" s="34"/>
      <c r="V210" s="34"/>
      <c r="W210" s="34"/>
      <c r="X210" s="34"/>
      <c r="Y210" s="34"/>
      <c r="Z210" s="34"/>
    </row>
    <row r="211">
      <c r="A211" s="2" t="s">
        <v>14</v>
      </c>
      <c r="B211" s="1" t="s">
        <v>412</v>
      </c>
      <c r="C211" s="2" t="s">
        <v>448</v>
      </c>
      <c r="D211" s="7" t="s">
        <v>5</v>
      </c>
      <c r="E211" s="2" t="s">
        <v>32</v>
      </c>
      <c r="F211" s="1">
        <v>92.93307937166598</v>
      </c>
      <c r="G211" s="34"/>
      <c r="H211" s="34"/>
      <c r="I211" s="34"/>
      <c r="J211" s="34"/>
      <c r="K211" s="34"/>
      <c r="L211" s="34"/>
      <c r="M211" s="34"/>
      <c r="N211" s="34"/>
      <c r="O211" s="34"/>
      <c r="P211" s="34"/>
      <c r="Q211" s="34"/>
      <c r="R211" s="34"/>
      <c r="S211" s="34"/>
      <c r="T211" s="34"/>
      <c r="U211" s="34"/>
      <c r="V211" s="34"/>
      <c r="W211" s="34"/>
      <c r="X211" s="34"/>
      <c r="Y211" s="34"/>
      <c r="Z211" s="34"/>
    </row>
    <row r="212">
      <c r="A212" s="2" t="s">
        <v>15</v>
      </c>
      <c r="B212" s="1" t="s">
        <v>411</v>
      </c>
      <c r="C212" s="2" t="s">
        <v>448</v>
      </c>
      <c r="D212" s="7" t="s">
        <v>5</v>
      </c>
      <c r="E212" s="2" t="s">
        <v>32</v>
      </c>
      <c r="F212" s="1">
        <v>84.54186616440205</v>
      </c>
      <c r="G212" s="34"/>
      <c r="H212" s="34"/>
      <c r="I212" s="34"/>
      <c r="J212" s="34"/>
      <c r="K212" s="34"/>
      <c r="L212" s="34"/>
      <c r="M212" s="34"/>
      <c r="N212" s="34"/>
      <c r="O212" s="34"/>
      <c r="P212" s="34"/>
      <c r="Q212" s="34"/>
      <c r="R212" s="34"/>
      <c r="S212" s="34"/>
      <c r="T212" s="34"/>
      <c r="U212" s="34"/>
      <c r="V212" s="34"/>
      <c r="W212" s="34"/>
      <c r="X212" s="34"/>
      <c r="Y212" s="34"/>
      <c r="Z212" s="34"/>
    </row>
    <row r="213">
      <c r="A213" s="2" t="s">
        <v>16</v>
      </c>
      <c r="B213" s="1" t="s">
        <v>413</v>
      </c>
      <c r="C213" s="2" t="s">
        <v>448</v>
      </c>
      <c r="D213" s="7" t="s">
        <v>5</v>
      </c>
      <c r="E213" s="2" t="s">
        <v>32</v>
      </c>
      <c r="F213" s="1">
        <v>77.86124840923168</v>
      </c>
      <c r="G213" s="34"/>
      <c r="H213" s="34"/>
      <c r="I213" s="34"/>
      <c r="J213" s="34"/>
      <c r="K213" s="34"/>
      <c r="L213" s="34"/>
      <c r="M213" s="34"/>
      <c r="N213" s="34"/>
      <c r="O213" s="34"/>
      <c r="P213" s="34"/>
      <c r="Q213" s="34"/>
      <c r="R213" s="34"/>
      <c r="S213" s="34"/>
      <c r="T213" s="34"/>
      <c r="U213" s="34"/>
      <c r="V213" s="34"/>
      <c r="W213" s="34"/>
      <c r="X213" s="34"/>
      <c r="Y213" s="34"/>
      <c r="Z213" s="34"/>
    </row>
    <row r="214">
      <c r="A214" s="2" t="s">
        <v>17</v>
      </c>
      <c r="B214" s="1" t="s">
        <v>414</v>
      </c>
      <c r="C214" s="2" t="s">
        <v>448</v>
      </c>
      <c r="D214" s="7" t="s">
        <v>5</v>
      </c>
      <c r="E214" s="2" t="s">
        <v>32</v>
      </c>
      <c r="F214" s="1">
        <v>79.84566962117074</v>
      </c>
      <c r="G214" s="34"/>
      <c r="H214" s="34"/>
      <c r="I214" s="34"/>
      <c r="J214" s="34"/>
      <c r="K214" s="34"/>
      <c r="L214" s="34"/>
      <c r="M214" s="34"/>
      <c r="N214" s="34"/>
      <c r="O214" s="34"/>
      <c r="P214" s="34"/>
      <c r="Q214" s="34"/>
      <c r="R214" s="34"/>
      <c r="S214" s="34"/>
      <c r="T214" s="34"/>
      <c r="U214" s="34"/>
      <c r="V214" s="34"/>
      <c r="W214" s="34"/>
      <c r="X214" s="34"/>
      <c r="Y214" s="34"/>
      <c r="Z214" s="34"/>
    </row>
    <row r="215">
      <c r="A215" s="2" t="s">
        <v>18</v>
      </c>
      <c r="B215" s="1" t="s">
        <v>415</v>
      </c>
      <c r="C215" s="2" t="s">
        <v>448</v>
      </c>
      <c r="D215" s="7" t="s">
        <v>5</v>
      </c>
      <c r="E215" s="2" t="s">
        <v>32</v>
      </c>
      <c r="F215" s="1">
        <v>90.00207955488048</v>
      </c>
      <c r="G215" s="34"/>
      <c r="H215" s="34"/>
      <c r="I215" s="34"/>
      <c r="J215" s="34"/>
      <c r="K215" s="34"/>
      <c r="L215" s="34"/>
      <c r="M215" s="34"/>
      <c r="N215" s="34"/>
      <c r="O215" s="34"/>
      <c r="P215" s="34"/>
      <c r="Q215" s="34"/>
      <c r="R215" s="34"/>
      <c r="S215" s="34"/>
      <c r="T215" s="34"/>
      <c r="U215" s="34"/>
      <c r="V215" s="34"/>
      <c r="W215" s="34"/>
      <c r="X215" s="34"/>
      <c r="Y215" s="34"/>
      <c r="Z215" s="34"/>
    </row>
    <row r="216">
      <c r="A216" s="2" t="s">
        <v>19</v>
      </c>
      <c r="B216" s="1" t="s">
        <v>416</v>
      </c>
      <c r="C216" s="2" t="s">
        <v>448</v>
      </c>
      <c r="D216" s="7" t="s">
        <v>5</v>
      </c>
      <c r="E216" s="2" t="s">
        <v>32</v>
      </c>
      <c r="F216" s="1">
        <v>95.5170399718279</v>
      </c>
      <c r="G216" s="34"/>
      <c r="H216" s="34"/>
      <c r="I216" s="34"/>
      <c r="J216" s="34"/>
      <c r="K216" s="34"/>
      <c r="L216" s="34"/>
      <c r="M216" s="34"/>
      <c r="N216" s="34"/>
      <c r="O216" s="34"/>
      <c r="P216" s="34"/>
      <c r="Q216" s="34"/>
      <c r="R216" s="34"/>
      <c r="S216" s="34"/>
      <c r="T216" s="34"/>
      <c r="U216" s="34"/>
      <c r="V216" s="34"/>
      <c r="W216" s="34"/>
      <c r="X216" s="34"/>
      <c r="Y216" s="34"/>
      <c r="Z216" s="34"/>
    </row>
    <row r="217">
      <c r="A217" s="2" t="s">
        <v>20</v>
      </c>
      <c r="B217" s="1" t="s">
        <v>417</v>
      </c>
      <c r="C217" s="2" t="s">
        <v>448</v>
      </c>
      <c r="D217" s="7" t="s">
        <v>5</v>
      </c>
      <c r="E217" s="2" t="s">
        <v>32</v>
      </c>
      <c r="F217" s="1">
        <v>106.34379466259827</v>
      </c>
      <c r="G217" s="34"/>
      <c r="H217" s="34"/>
      <c r="I217" s="34"/>
      <c r="J217" s="34"/>
      <c r="K217" s="34"/>
      <c r="L217" s="34"/>
      <c r="M217" s="34"/>
      <c r="N217" s="34"/>
      <c r="O217" s="34"/>
      <c r="P217" s="34"/>
      <c r="Q217" s="34"/>
      <c r="R217" s="34"/>
      <c r="S217" s="34"/>
      <c r="T217" s="34"/>
      <c r="U217" s="34"/>
      <c r="V217" s="34"/>
      <c r="W217" s="34"/>
      <c r="X217" s="34"/>
      <c r="Y217" s="34"/>
      <c r="Z217" s="34"/>
    </row>
    <row r="218">
      <c r="A218" s="2" t="s">
        <v>21</v>
      </c>
      <c r="B218" s="1" t="s">
        <v>419</v>
      </c>
      <c r="C218" s="2" t="s">
        <v>448</v>
      </c>
      <c r="D218" s="7" t="s">
        <v>5</v>
      </c>
      <c r="E218" s="2" t="s">
        <v>32</v>
      </c>
      <c r="F218" s="1">
        <v>70.87801594672364</v>
      </c>
      <c r="G218" s="34"/>
      <c r="H218" s="34"/>
      <c r="I218" s="34"/>
      <c r="J218" s="34"/>
      <c r="K218" s="34"/>
      <c r="L218" s="34"/>
      <c r="M218" s="34"/>
      <c r="N218" s="34"/>
      <c r="O218" s="34"/>
      <c r="P218" s="34"/>
      <c r="Q218" s="34"/>
      <c r="R218" s="34"/>
      <c r="S218" s="34"/>
      <c r="T218" s="34"/>
      <c r="U218" s="34"/>
      <c r="V218" s="34"/>
      <c r="W218" s="34"/>
      <c r="X218" s="34"/>
      <c r="Y218" s="34"/>
      <c r="Z218" s="34"/>
    </row>
    <row r="219">
      <c r="A219" s="2" t="s">
        <v>22</v>
      </c>
      <c r="B219" s="1" t="s">
        <v>420</v>
      </c>
      <c r="C219" s="2" t="s">
        <v>448</v>
      </c>
      <c r="D219" s="7" t="s">
        <v>5</v>
      </c>
      <c r="E219" s="2" t="s">
        <v>32</v>
      </c>
      <c r="F219" s="1">
        <v>65.95231463720972</v>
      </c>
      <c r="G219" s="34"/>
      <c r="H219" s="34"/>
      <c r="I219" s="34"/>
      <c r="J219" s="34"/>
      <c r="K219" s="34"/>
      <c r="L219" s="34"/>
      <c r="M219" s="34"/>
      <c r="N219" s="34"/>
      <c r="O219" s="34"/>
      <c r="P219" s="34"/>
      <c r="Q219" s="34"/>
      <c r="R219" s="34"/>
      <c r="S219" s="34"/>
      <c r="T219" s="34"/>
      <c r="U219" s="34"/>
      <c r="V219" s="34"/>
      <c r="W219" s="34"/>
      <c r="X219" s="34"/>
      <c r="Y219" s="34"/>
      <c r="Z219" s="34"/>
    </row>
    <row r="220">
      <c r="A220" s="2" t="s">
        <v>23</v>
      </c>
      <c r="B220" s="1" t="s">
        <v>421</v>
      </c>
      <c r="C220" s="2" t="s">
        <v>448</v>
      </c>
      <c r="D220" s="7" t="s">
        <v>5</v>
      </c>
      <c r="E220" s="2" t="s">
        <v>32</v>
      </c>
      <c r="F220" s="1">
        <v>84.37392052094282</v>
      </c>
      <c r="G220" s="34"/>
      <c r="H220" s="34"/>
      <c r="I220" s="34"/>
      <c r="J220" s="34"/>
      <c r="K220" s="34"/>
      <c r="L220" s="34"/>
      <c r="M220" s="34"/>
      <c r="N220" s="34"/>
      <c r="O220" s="34"/>
      <c r="P220" s="34"/>
      <c r="Q220" s="34"/>
      <c r="R220" s="34"/>
      <c r="S220" s="34"/>
      <c r="T220" s="34"/>
      <c r="U220" s="34"/>
      <c r="V220" s="34"/>
      <c r="W220" s="34"/>
      <c r="X220" s="34"/>
      <c r="Y220" s="34"/>
      <c r="Z220" s="34"/>
    </row>
    <row r="221">
      <c r="A221" s="2" t="s">
        <v>24</v>
      </c>
      <c r="B221" s="1" t="s">
        <v>422</v>
      </c>
      <c r="C221" s="2" t="s">
        <v>448</v>
      </c>
      <c r="D221" s="7" t="s">
        <v>5</v>
      </c>
      <c r="E221" s="2" t="s">
        <v>32</v>
      </c>
      <c r="F221" s="1">
        <v>103.1629253822702</v>
      </c>
      <c r="G221" s="34"/>
      <c r="H221" s="34"/>
      <c r="I221" s="34"/>
      <c r="J221" s="34"/>
      <c r="K221" s="34"/>
      <c r="L221" s="34"/>
      <c r="M221" s="34"/>
      <c r="N221" s="34"/>
      <c r="O221" s="34"/>
      <c r="P221" s="34"/>
      <c r="Q221" s="34"/>
      <c r="R221" s="34"/>
      <c r="S221" s="34"/>
      <c r="T221" s="34"/>
      <c r="U221" s="34"/>
      <c r="V221" s="34"/>
      <c r="W221" s="34"/>
      <c r="X221" s="34"/>
      <c r="Y221" s="34"/>
      <c r="Z221" s="34"/>
    </row>
    <row r="222">
      <c r="A222" s="2" t="s">
        <v>25</v>
      </c>
      <c r="B222" s="1" t="s">
        <v>423</v>
      </c>
      <c r="C222" s="2" t="s">
        <v>448</v>
      </c>
      <c r="D222" s="7" t="s">
        <v>5</v>
      </c>
      <c r="E222" s="2" t="s">
        <v>32</v>
      </c>
      <c r="F222" s="1">
        <v>64.95852575970586</v>
      </c>
      <c r="G222" s="34"/>
      <c r="H222" s="34"/>
      <c r="I222" s="34"/>
      <c r="J222" s="34"/>
      <c r="K222" s="34"/>
      <c r="L222" s="34"/>
      <c r="M222" s="34"/>
      <c r="N222" s="34"/>
      <c r="O222" s="34"/>
      <c r="P222" s="34"/>
      <c r="Q222" s="34"/>
      <c r="R222" s="34"/>
      <c r="S222" s="34"/>
      <c r="T222" s="34"/>
      <c r="U222" s="34"/>
      <c r="V222" s="34"/>
      <c r="W222" s="34"/>
      <c r="X222" s="34"/>
      <c r="Y222" s="34"/>
      <c r="Z222" s="34"/>
    </row>
    <row r="223">
      <c r="A223" s="2" t="s">
        <v>26</v>
      </c>
      <c r="B223" s="1" t="s">
        <v>424</v>
      </c>
      <c r="C223" s="2" t="s">
        <v>448</v>
      </c>
      <c r="D223" s="7" t="s">
        <v>5</v>
      </c>
      <c r="E223" s="2" t="s">
        <v>32</v>
      </c>
      <c r="F223" s="1">
        <v>58.9811386384431</v>
      </c>
      <c r="G223" s="34"/>
      <c r="H223" s="34"/>
      <c r="I223" s="34"/>
      <c r="J223" s="34"/>
      <c r="K223" s="34"/>
      <c r="L223" s="34"/>
      <c r="M223" s="34"/>
      <c r="N223" s="34"/>
      <c r="O223" s="34"/>
      <c r="P223" s="34"/>
      <c r="Q223" s="34"/>
      <c r="R223" s="34"/>
      <c r="S223" s="34"/>
      <c r="T223" s="34"/>
      <c r="U223" s="34"/>
      <c r="V223" s="34"/>
      <c r="W223" s="34"/>
      <c r="X223" s="34"/>
      <c r="Y223" s="34"/>
      <c r="Z223" s="34"/>
    </row>
    <row r="224">
      <c r="A224" s="2" t="s">
        <v>27</v>
      </c>
      <c r="B224" s="1" t="s">
        <v>426</v>
      </c>
      <c r="C224" s="2" t="s">
        <v>448</v>
      </c>
      <c r="D224" s="7" t="s">
        <v>5</v>
      </c>
      <c r="E224" s="2" t="s">
        <v>32</v>
      </c>
      <c r="F224" s="1">
        <v>71.35156045719444</v>
      </c>
      <c r="G224" s="34"/>
      <c r="H224" s="34"/>
      <c r="I224" s="34"/>
      <c r="J224" s="34"/>
      <c r="K224" s="34"/>
      <c r="L224" s="34"/>
      <c r="M224" s="34"/>
      <c r="N224" s="34"/>
      <c r="O224" s="34"/>
      <c r="P224" s="34"/>
      <c r="Q224" s="34"/>
      <c r="R224" s="34"/>
      <c r="S224" s="34"/>
      <c r="T224" s="34"/>
      <c r="U224" s="34"/>
      <c r="V224" s="34"/>
      <c r="W224" s="34"/>
      <c r="X224" s="34"/>
      <c r="Y224" s="34"/>
      <c r="Z224" s="34"/>
    </row>
    <row r="225">
      <c r="A225" s="2" t="s">
        <v>28</v>
      </c>
      <c r="B225" s="1" t="s">
        <v>425</v>
      </c>
      <c r="C225" s="2" t="s">
        <v>448</v>
      </c>
      <c r="D225" s="7" t="s">
        <v>5</v>
      </c>
      <c r="E225" s="2" t="s">
        <v>32</v>
      </c>
      <c r="F225" s="1">
        <v>60.37468636044018</v>
      </c>
      <c r="G225" s="34"/>
      <c r="H225" s="34"/>
      <c r="I225" s="34"/>
      <c r="J225" s="34"/>
      <c r="K225" s="34"/>
      <c r="L225" s="34"/>
      <c r="M225" s="34"/>
      <c r="N225" s="34"/>
      <c r="O225" s="34"/>
      <c r="P225" s="34"/>
      <c r="Q225" s="34"/>
      <c r="R225" s="34"/>
      <c r="S225" s="34"/>
      <c r="T225" s="34"/>
      <c r="U225" s="34"/>
      <c r="V225" s="34"/>
      <c r="W225" s="34"/>
      <c r="X225" s="34"/>
      <c r="Y225" s="34"/>
      <c r="Z225" s="34"/>
    </row>
    <row r="226">
      <c r="A226" s="2" t="s">
        <v>29</v>
      </c>
      <c r="B226" s="1" t="s">
        <v>427</v>
      </c>
      <c r="C226" s="2" t="s">
        <v>448</v>
      </c>
      <c r="D226" s="7" t="s">
        <v>5</v>
      </c>
      <c r="E226" s="2" t="s">
        <v>32</v>
      </c>
      <c r="F226" s="1">
        <v>63.13519484833298</v>
      </c>
      <c r="G226" s="34"/>
      <c r="H226" s="34"/>
      <c r="I226" s="34"/>
      <c r="J226" s="34"/>
      <c r="K226" s="34"/>
      <c r="L226" s="34"/>
      <c r="M226" s="34"/>
      <c r="N226" s="34"/>
      <c r="O226" s="34"/>
      <c r="P226" s="34"/>
      <c r="Q226" s="34"/>
      <c r="R226" s="34"/>
      <c r="S226" s="34"/>
      <c r="T226" s="34"/>
      <c r="U226" s="34"/>
      <c r="V226" s="34"/>
      <c r="W226" s="34"/>
      <c r="X226" s="34"/>
      <c r="Y226" s="34"/>
      <c r="Z226" s="34"/>
    </row>
    <row r="227">
      <c r="A227" s="2" t="s">
        <v>30</v>
      </c>
      <c r="B227" s="1" t="s">
        <v>428</v>
      </c>
      <c r="C227" s="2" t="s">
        <v>448</v>
      </c>
      <c r="D227" s="7" t="s">
        <v>5</v>
      </c>
      <c r="E227" s="2" t="s">
        <v>32</v>
      </c>
      <c r="F227" s="1">
        <v>104.18170729562367</v>
      </c>
      <c r="G227" s="34"/>
      <c r="H227" s="34"/>
      <c r="I227" s="34"/>
      <c r="J227" s="34"/>
      <c r="K227" s="34"/>
      <c r="L227" s="34"/>
      <c r="M227" s="34"/>
      <c r="N227" s="34"/>
      <c r="O227" s="34"/>
      <c r="P227" s="34"/>
      <c r="Q227" s="34"/>
      <c r="R227" s="34"/>
      <c r="S227" s="34"/>
      <c r="T227" s="34"/>
      <c r="U227" s="34"/>
      <c r="V227" s="34"/>
      <c r="W227" s="34"/>
      <c r="X227" s="34"/>
      <c r="Y227" s="34"/>
      <c r="Z227" s="34"/>
    </row>
    <row r="228">
      <c r="A228" s="2" t="s">
        <v>31</v>
      </c>
      <c r="B228" s="1" t="s">
        <v>429</v>
      </c>
      <c r="C228" s="2" t="s">
        <v>448</v>
      </c>
      <c r="D228" s="7" t="s">
        <v>5</v>
      </c>
      <c r="E228" s="2" t="s">
        <v>32</v>
      </c>
      <c r="F228" s="1">
        <v>87.50441509906912</v>
      </c>
      <c r="G228" s="34"/>
      <c r="H228" s="34"/>
      <c r="I228" s="34"/>
      <c r="J228" s="34"/>
      <c r="K228" s="34"/>
      <c r="L228" s="34"/>
      <c r="M228" s="34"/>
      <c r="N228" s="34"/>
      <c r="O228" s="34"/>
      <c r="P228" s="34"/>
      <c r="Q228" s="34"/>
      <c r="R228" s="34"/>
      <c r="S228" s="34"/>
      <c r="T228" s="34"/>
      <c r="U228" s="34"/>
      <c r="V228" s="34"/>
      <c r="W228" s="34"/>
      <c r="X228" s="34"/>
      <c r="Y228" s="34"/>
      <c r="Z228" s="34"/>
    </row>
    <row r="229">
      <c r="A229" s="2" t="s">
        <v>32</v>
      </c>
      <c r="B229" s="1" t="s">
        <v>430</v>
      </c>
      <c r="C229" s="2" t="s">
        <v>448</v>
      </c>
      <c r="D229" s="7" t="s">
        <v>5</v>
      </c>
      <c r="E229" s="2" t="s">
        <v>32</v>
      </c>
      <c r="F229" s="1">
        <v>99.24186224346016</v>
      </c>
      <c r="G229" s="34"/>
      <c r="H229" s="34"/>
      <c r="I229" s="34"/>
      <c r="J229" s="34"/>
      <c r="K229" s="34"/>
      <c r="L229" s="34"/>
      <c r="M229" s="34"/>
      <c r="N229" s="34"/>
      <c r="O229" s="34"/>
      <c r="P229" s="34"/>
      <c r="Q229" s="34"/>
      <c r="R229" s="34"/>
      <c r="S229" s="34"/>
      <c r="T229" s="34"/>
      <c r="U229" s="34"/>
      <c r="V229" s="34"/>
      <c r="W229" s="34"/>
      <c r="X229" s="34"/>
      <c r="Y229" s="34"/>
      <c r="Z229" s="34"/>
    </row>
    <row r="230">
      <c r="A230" s="2" t="s">
        <v>33</v>
      </c>
      <c r="B230" s="1" t="s">
        <v>431</v>
      </c>
      <c r="C230" s="2" t="s">
        <v>448</v>
      </c>
      <c r="D230" s="7" t="s">
        <v>5</v>
      </c>
      <c r="E230" s="2" t="s">
        <v>32</v>
      </c>
      <c r="F230" s="1">
        <v>111.27801195255907</v>
      </c>
      <c r="G230" s="34"/>
      <c r="H230" s="34"/>
      <c r="I230" s="34"/>
      <c r="J230" s="34"/>
      <c r="K230" s="34"/>
      <c r="L230" s="34"/>
      <c r="M230" s="34"/>
      <c r="N230" s="34"/>
      <c r="O230" s="34"/>
      <c r="P230" s="34"/>
      <c r="Q230" s="34"/>
      <c r="R230" s="34"/>
      <c r="S230" s="34"/>
      <c r="T230" s="34"/>
      <c r="U230" s="34"/>
      <c r="V230" s="34"/>
      <c r="W230" s="34"/>
      <c r="X230" s="34"/>
      <c r="Y230" s="34"/>
      <c r="Z230" s="34"/>
    </row>
    <row r="231">
      <c r="A231" s="2" t="s">
        <v>34</v>
      </c>
      <c r="B231" s="1" t="s">
        <v>432</v>
      </c>
      <c r="C231" s="2" t="s">
        <v>448</v>
      </c>
      <c r="D231" s="7" t="s">
        <v>5</v>
      </c>
      <c r="E231" s="2" t="s">
        <v>32</v>
      </c>
      <c r="F231" s="1">
        <v>71.05137175135422</v>
      </c>
      <c r="G231" s="34"/>
      <c r="H231" s="34"/>
      <c r="I231" s="34"/>
      <c r="J231" s="34"/>
      <c r="K231" s="34"/>
      <c r="L231" s="34"/>
      <c r="M231" s="34"/>
      <c r="N231" s="34"/>
      <c r="O231" s="34"/>
      <c r="P231" s="34"/>
      <c r="Q231" s="34"/>
      <c r="R231" s="34"/>
      <c r="S231" s="34"/>
      <c r="T231" s="34"/>
      <c r="U231" s="34"/>
      <c r="V231" s="34"/>
      <c r="W231" s="34"/>
      <c r="X231" s="34"/>
      <c r="Y231" s="34"/>
      <c r="Z231" s="34"/>
    </row>
    <row r="232">
      <c r="A232" s="2" t="s">
        <v>35</v>
      </c>
      <c r="B232" s="1" t="s">
        <v>433</v>
      </c>
      <c r="C232" s="2" t="s">
        <v>448</v>
      </c>
      <c r="D232" s="7" t="s">
        <v>5</v>
      </c>
      <c r="E232" s="2" t="s">
        <v>32</v>
      </c>
      <c r="F232" s="1">
        <v>79.13114008190072</v>
      </c>
      <c r="G232" s="34"/>
      <c r="H232" s="34"/>
      <c r="I232" s="34"/>
      <c r="J232" s="34"/>
      <c r="K232" s="34"/>
      <c r="L232" s="34"/>
      <c r="M232" s="34"/>
      <c r="N232" s="34"/>
      <c r="O232" s="34"/>
      <c r="P232" s="34"/>
      <c r="Q232" s="34"/>
      <c r="R232" s="34"/>
      <c r="S232" s="34"/>
      <c r="T232" s="34"/>
      <c r="U232" s="34"/>
      <c r="V232" s="34"/>
      <c r="W232" s="34"/>
      <c r="X232" s="34"/>
      <c r="Y232" s="34"/>
      <c r="Z232" s="34"/>
    </row>
    <row r="233">
      <c r="A233" s="2" t="s">
        <v>3</v>
      </c>
      <c r="B233" s="1" t="s">
        <v>418</v>
      </c>
      <c r="C233" s="2" t="s">
        <v>449</v>
      </c>
      <c r="D233" s="7" t="s">
        <v>5</v>
      </c>
      <c r="E233" s="2" t="s">
        <v>32</v>
      </c>
      <c r="F233" s="1">
        <v>85.78783931667508</v>
      </c>
      <c r="G233" s="34"/>
      <c r="H233" s="34"/>
      <c r="I233" s="34"/>
      <c r="J233" s="34"/>
      <c r="K233" s="34"/>
      <c r="L233" s="34"/>
      <c r="M233" s="34"/>
      <c r="N233" s="34"/>
      <c r="O233" s="34"/>
      <c r="P233" s="34"/>
      <c r="Q233" s="34"/>
      <c r="R233" s="34"/>
      <c r="S233" s="34"/>
      <c r="T233" s="34"/>
      <c r="U233" s="34"/>
      <c r="V233" s="34"/>
      <c r="W233" s="34"/>
      <c r="X233" s="34"/>
      <c r="Y233" s="34"/>
      <c r="Z233" s="34"/>
    </row>
    <row r="234">
      <c r="A234" s="2" t="s">
        <v>4</v>
      </c>
      <c r="B234" s="1" t="s">
        <v>401</v>
      </c>
      <c r="C234" s="2" t="s">
        <v>449</v>
      </c>
      <c r="D234" s="7" t="s">
        <v>5</v>
      </c>
      <c r="E234" s="2" t="s">
        <v>32</v>
      </c>
      <c r="F234" s="1">
        <v>58.10533096462829</v>
      </c>
      <c r="G234" s="34"/>
      <c r="H234" s="34"/>
      <c r="I234" s="34"/>
      <c r="J234" s="34"/>
      <c r="K234" s="34"/>
      <c r="L234" s="34"/>
      <c r="M234" s="34"/>
      <c r="N234" s="34"/>
      <c r="O234" s="34"/>
      <c r="P234" s="34"/>
      <c r="Q234" s="34"/>
      <c r="R234" s="34"/>
      <c r="S234" s="34"/>
      <c r="T234" s="34"/>
      <c r="U234" s="34"/>
      <c r="V234" s="34"/>
      <c r="W234" s="34"/>
      <c r="X234" s="34"/>
      <c r="Y234" s="34"/>
      <c r="Z234" s="34"/>
    </row>
    <row r="235">
      <c r="A235" s="2" t="s">
        <v>5</v>
      </c>
      <c r="B235" s="1" t="s">
        <v>402</v>
      </c>
      <c r="C235" s="2" t="s">
        <v>449</v>
      </c>
      <c r="D235" s="7" t="s">
        <v>5</v>
      </c>
      <c r="E235" s="2" t="s">
        <v>32</v>
      </c>
      <c r="F235" s="1">
        <v>68.643419918697</v>
      </c>
      <c r="G235" s="34"/>
      <c r="H235" s="34"/>
      <c r="I235" s="34"/>
      <c r="J235" s="34"/>
      <c r="K235" s="34"/>
      <c r="L235" s="34"/>
      <c r="M235" s="34"/>
      <c r="N235" s="34"/>
      <c r="O235" s="34"/>
      <c r="P235" s="34"/>
      <c r="Q235" s="34"/>
      <c r="R235" s="34"/>
      <c r="S235" s="34"/>
      <c r="T235" s="34"/>
      <c r="U235" s="34"/>
      <c r="V235" s="34"/>
      <c r="W235" s="34"/>
      <c r="X235" s="34"/>
      <c r="Y235" s="34"/>
      <c r="Z235" s="34"/>
    </row>
    <row r="236">
      <c r="A236" s="2" t="s">
        <v>6</v>
      </c>
      <c r="B236" s="1" t="s">
        <v>403</v>
      </c>
      <c r="C236" s="2" t="s">
        <v>449</v>
      </c>
      <c r="D236" s="7" t="s">
        <v>5</v>
      </c>
      <c r="E236" s="2" t="s">
        <v>32</v>
      </c>
      <c r="F236" s="1">
        <v>49.937280365376644</v>
      </c>
      <c r="G236" s="34"/>
      <c r="H236" s="34"/>
      <c r="I236" s="34"/>
      <c r="J236" s="34"/>
      <c r="K236" s="34"/>
      <c r="L236" s="34"/>
      <c r="M236" s="34"/>
      <c r="N236" s="34"/>
      <c r="O236" s="34"/>
      <c r="P236" s="34"/>
      <c r="Q236" s="34"/>
      <c r="R236" s="34"/>
      <c r="S236" s="34"/>
      <c r="T236" s="34"/>
      <c r="U236" s="34"/>
      <c r="V236" s="34"/>
      <c r="W236" s="34"/>
      <c r="X236" s="34"/>
      <c r="Y236" s="34"/>
      <c r="Z236" s="34"/>
    </row>
    <row r="237">
      <c r="A237" s="2" t="s">
        <v>7</v>
      </c>
      <c r="B237" s="1" t="s">
        <v>404</v>
      </c>
      <c r="C237" s="2" t="s">
        <v>449</v>
      </c>
      <c r="D237" s="7" t="s">
        <v>5</v>
      </c>
      <c r="E237" s="2" t="s">
        <v>32</v>
      </c>
      <c r="F237" s="1">
        <v>78.10128537647952</v>
      </c>
      <c r="G237" s="34"/>
      <c r="H237" s="34"/>
      <c r="I237" s="34"/>
      <c r="J237" s="34"/>
      <c r="K237" s="34"/>
      <c r="L237" s="34"/>
      <c r="M237" s="34"/>
      <c r="N237" s="34"/>
      <c r="O237" s="34"/>
      <c r="P237" s="34"/>
      <c r="Q237" s="34"/>
      <c r="R237" s="34"/>
      <c r="S237" s="34"/>
      <c r="T237" s="34"/>
      <c r="U237" s="34"/>
      <c r="V237" s="34"/>
      <c r="W237" s="34"/>
      <c r="X237" s="34"/>
      <c r="Y237" s="34"/>
      <c r="Z237" s="34"/>
    </row>
    <row r="238">
      <c r="A238" s="2" t="s">
        <v>8</v>
      </c>
      <c r="B238" s="1" t="s">
        <v>408</v>
      </c>
      <c r="C238" s="2" t="s">
        <v>449</v>
      </c>
      <c r="D238" s="7" t="s">
        <v>5</v>
      </c>
      <c r="E238" s="2" t="s">
        <v>32</v>
      </c>
      <c r="F238" s="1">
        <v>89.33353083943894</v>
      </c>
      <c r="G238" s="34"/>
      <c r="H238" s="34"/>
      <c r="I238" s="34"/>
      <c r="J238" s="34"/>
      <c r="K238" s="34"/>
      <c r="L238" s="34"/>
      <c r="M238" s="34"/>
      <c r="N238" s="34"/>
      <c r="O238" s="34"/>
      <c r="P238" s="34"/>
      <c r="Q238" s="34"/>
      <c r="R238" s="34"/>
      <c r="S238" s="34"/>
      <c r="T238" s="34"/>
      <c r="U238" s="34"/>
      <c r="V238" s="34"/>
      <c r="W238" s="34"/>
      <c r="X238" s="34"/>
      <c r="Y238" s="34"/>
      <c r="Z238" s="34"/>
    </row>
    <row r="239">
      <c r="A239" s="2" t="s">
        <v>9</v>
      </c>
      <c r="B239" s="1" t="s">
        <v>409</v>
      </c>
      <c r="C239" s="2" t="s">
        <v>449</v>
      </c>
      <c r="D239" s="7" t="s">
        <v>5</v>
      </c>
      <c r="E239" s="2" t="s">
        <v>32</v>
      </c>
      <c r="F239" s="1">
        <v>78.3165769631515</v>
      </c>
      <c r="G239" s="34"/>
      <c r="H239" s="34"/>
      <c r="I239" s="34"/>
      <c r="J239" s="34"/>
      <c r="K239" s="34"/>
      <c r="L239" s="34"/>
      <c r="M239" s="34"/>
      <c r="N239" s="34"/>
      <c r="O239" s="34"/>
      <c r="P239" s="34"/>
      <c r="Q239" s="34"/>
      <c r="R239" s="34"/>
      <c r="S239" s="34"/>
      <c r="T239" s="34"/>
      <c r="U239" s="34"/>
      <c r="V239" s="34"/>
      <c r="W239" s="34"/>
      <c r="X239" s="34"/>
      <c r="Y239" s="34"/>
      <c r="Z239" s="34"/>
    </row>
    <row r="240">
      <c r="A240" s="2" t="s">
        <v>10</v>
      </c>
      <c r="B240" s="1" t="s">
        <v>407</v>
      </c>
      <c r="C240" s="2" t="s">
        <v>449</v>
      </c>
      <c r="D240" s="7" t="s">
        <v>5</v>
      </c>
      <c r="E240" s="2" t="s">
        <v>32</v>
      </c>
      <c r="F240" s="1">
        <v>69.62563142097729</v>
      </c>
      <c r="G240" s="34"/>
      <c r="H240" s="34"/>
      <c r="I240" s="34"/>
      <c r="J240" s="34"/>
      <c r="K240" s="34"/>
      <c r="L240" s="34"/>
      <c r="M240" s="34"/>
      <c r="N240" s="34"/>
      <c r="O240" s="34"/>
      <c r="P240" s="34"/>
      <c r="Q240" s="34"/>
      <c r="R240" s="34"/>
      <c r="S240" s="34"/>
      <c r="T240" s="34"/>
      <c r="U240" s="34"/>
      <c r="V240" s="34"/>
      <c r="W240" s="34"/>
      <c r="X240" s="34"/>
      <c r="Y240" s="34"/>
      <c r="Z240" s="34"/>
    </row>
    <row r="241">
      <c r="A241" s="2" t="s">
        <v>11</v>
      </c>
      <c r="B241" s="1" t="s">
        <v>406</v>
      </c>
      <c r="C241" s="2" t="s">
        <v>449</v>
      </c>
      <c r="D241" s="7" t="s">
        <v>5</v>
      </c>
      <c r="E241" s="2" t="s">
        <v>32</v>
      </c>
      <c r="F241" s="1">
        <v>73.66426396397523</v>
      </c>
      <c r="G241" s="34"/>
      <c r="H241" s="34"/>
      <c r="I241" s="34"/>
      <c r="J241" s="34"/>
      <c r="K241" s="34"/>
      <c r="L241" s="34"/>
      <c r="M241" s="34"/>
      <c r="N241" s="34"/>
      <c r="O241" s="34"/>
      <c r="P241" s="34"/>
      <c r="Q241" s="34"/>
      <c r="R241" s="34"/>
      <c r="S241" s="34"/>
      <c r="T241" s="34"/>
      <c r="U241" s="34"/>
      <c r="V241" s="34"/>
      <c r="W241" s="34"/>
      <c r="X241" s="34"/>
      <c r="Y241" s="34"/>
      <c r="Z241" s="34"/>
    </row>
    <row r="242">
      <c r="A242" s="2" t="s">
        <v>12</v>
      </c>
      <c r="B242" s="1" t="s">
        <v>405</v>
      </c>
      <c r="C242" s="2" t="s">
        <v>449</v>
      </c>
      <c r="D242" s="7" t="s">
        <v>5</v>
      </c>
      <c r="E242" s="2" t="s">
        <v>32</v>
      </c>
      <c r="F242" s="1">
        <v>107.75659912929372</v>
      </c>
      <c r="G242" s="34"/>
      <c r="H242" s="34"/>
      <c r="I242" s="34"/>
      <c r="J242" s="34"/>
      <c r="K242" s="34"/>
      <c r="L242" s="34"/>
      <c r="M242" s="34"/>
      <c r="N242" s="34"/>
      <c r="O242" s="34"/>
      <c r="P242" s="34"/>
      <c r="Q242" s="34"/>
      <c r="R242" s="34"/>
      <c r="S242" s="34"/>
      <c r="T242" s="34"/>
      <c r="U242" s="34"/>
      <c r="V242" s="34"/>
      <c r="W242" s="34"/>
      <c r="X242" s="34"/>
      <c r="Y242" s="34"/>
      <c r="Z242" s="34"/>
    </row>
    <row r="243">
      <c r="A243" s="2" t="s">
        <v>13</v>
      </c>
      <c r="B243" s="1" t="s">
        <v>410</v>
      </c>
      <c r="C243" s="2" t="s">
        <v>449</v>
      </c>
      <c r="D243" s="7" t="s">
        <v>5</v>
      </c>
      <c r="E243" s="2" t="s">
        <v>32</v>
      </c>
      <c r="F243" s="1">
        <v>67.93792943719602</v>
      </c>
      <c r="G243" s="34"/>
      <c r="H243" s="34"/>
      <c r="I243" s="34"/>
      <c r="J243" s="34"/>
      <c r="K243" s="34"/>
      <c r="L243" s="34"/>
      <c r="M243" s="34"/>
      <c r="N243" s="34"/>
      <c r="O243" s="34"/>
      <c r="P243" s="34"/>
      <c r="Q243" s="34"/>
      <c r="R243" s="34"/>
      <c r="S243" s="34"/>
      <c r="T243" s="34"/>
      <c r="U243" s="34"/>
      <c r="V243" s="34"/>
      <c r="W243" s="34"/>
      <c r="X243" s="34"/>
      <c r="Y243" s="34"/>
      <c r="Z243" s="34"/>
    </row>
    <row r="244">
      <c r="A244" s="2" t="s">
        <v>14</v>
      </c>
      <c r="B244" s="1" t="s">
        <v>412</v>
      </c>
      <c r="C244" s="2" t="s">
        <v>449</v>
      </c>
      <c r="D244" s="7" t="s">
        <v>5</v>
      </c>
      <c r="E244" s="2" t="s">
        <v>32</v>
      </c>
      <c r="F244" s="1">
        <v>95.88241060241997</v>
      </c>
      <c r="G244" s="34"/>
      <c r="H244" s="34"/>
      <c r="I244" s="34"/>
      <c r="J244" s="34"/>
      <c r="K244" s="34"/>
      <c r="L244" s="34"/>
      <c r="M244" s="34"/>
      <c r="N244" s="34"/>
      <c r="O244" s="34"/>
      <c r="P244" s="34"/>
      <c r="Q244" s="34"/>
      <c r="R244" s="34"/>
      <c r="S244" s="34"/>
      <c r="T244" s="34"/>
      <c r="U244" s="34"/>
      <c r="V244" s="34"/>
      <c r="W244" s="34"/>
      <c r="X244" s="34"/>
      <c r="Y244" s="34"/>
      <c r="Z244" s="34"/>
    </row>
    <row r="245">
      <c r="A245" s="2" t="s">
        <v>15</v>
      </c>
      <c r="B245" s="1" t="s">
        <v>411</v>
      </c>
      <c r="C245" s="2" t="s">
        <v>449</v>
      </c>
      <c r="D245" s="7" t="s">
        <v>5</v>
      </c>
      <c r="E245" s="2" t="s">
        <v>32</v>
      </c>
      <c r="F245" s="1">
        <v>87.15292879710721</v>
      </c>
      <c r="G245" s="34"/>
      <c r="H245" s="34"/>
      <c r="I245" s="34"/>
      <c r="J245" s="34"/>
      <c r="K245" s="34"/>
      <c r="L245" s="34"/>
      <c r="M245" s="34"/>
      <c r="N245" s="34"/>
      <c r="O245" s="34"/>
      <c r="P245" s="34"/>
      <c r="Q245" s="34"/>
      <c r="R245" s="34"/>
      <c r="S245" s="34"/>
      <c r="T245" s="34"/>
      <c r="U245" s="34"/>
      <c r="V245" s="34"/>
      <c r="W245" s="34"/>
      <c r="X245" s="34"/>
      <c r="Y245" s="34"/>
      <c r="Z245" s="34"/>
    </row>
    <row r="246">
      <c r="A246" s="2" t="s">
        <v>16</v>
      </c>
      <c r="B246" s="1" t="s">
        <v>413</v>
      </c>
      <c r="C246" s="2" t="s">
        <v>449</v>
      </c>
      <c r="D246" s="7" t="s">
        <v>5</v>
      </c>
      <c r="E246" s="2" t="s">
        <v>32</v>
      </c>
      <c r="F246" s="1">
        <v>76.28042985793856</v>
      </c>
      <c r="G246" s="34"/>
      <c r="H246" s="34"/>
      <c r="I246" s="34"/>
      <c r="J246" s="34"/>
      <c r="K246" s="34"/>
      <c r="L246" s="34"/>
      <c r="M246" s="34"/>
      <c r="N246" s="34"/>
      <c r="O246" s="34"/>
      <c r="P246" s="34"/>
      <c r="Q246" s="34"/>
      <c r="R246" s="34"/>
      <c r="S246" s="34"/>
      <c r="T246" s="34"/>
      <c r="U246" s="34"/>
      <c r="V246" s="34"/>
      <c r="W246" s="34"/>
      <c r="X246" s="34"/>
      <c r="Y246" s="34"/>
      <c r="Z246" s="34"/>
    </row>
    <row r="247">
      <c r="A247" s="2" t="s">
        <v>17</v>
      </c>
      <c r="B247" s="1" t="s">
        <v>414</v>
      </c>
      <c r="C247" s="2" t="s">
        <v>449</v>
      </c>
      <c r="D247" s="7" t="s">
        <v>5</v>
      </c>
      <c r="E247" s="2" t="s">
        <v>32</v>
      </c>
      <c r="F247" s="1">
        <v>77.98321234119783</v>
      </c>
      <c r="G247" s="34"/>
      <c r="H247" s="34"/>
      <c r="I247" s="34"/>
      <c r="J247" s="34"/>
      <c r="K247" s="34"/>
      <c r="L247" s="34"/>
      <c r="M247" s="34"/>
      <c r="N247" s="34"/>
      <c r="O247" s="34"/>
      <c r="P247" s="34"/>
      <c r="Q247" s="34"/>
      <c r="R247" s="34"/>
      <c r="S247" s="34"/>
      <c r="T247" s="34"/>
      <c r="U247" s="34"/>
      <c r="V247" s="34"/>
      <c r="W247" s="34"/>
      <c r="X247" s="34"/>
      <c r="Y247" s="34"/>
      <c r="Z247" s="34"/>
    </row>
    <row r="248">
      <c r="A248" s="2" t="s">
        <v>18</v>
      </c>
      <c r="B248" s="1" t="s">
        <v>415</v>
      </c>
      <c r="C248" s="2" t="s">
        <v>449</v>
      </c>
      <c r="D248" s="7" t="s">
        <v>5</v>
      </c>
      <c r="E248" s="2" t="s">
        <v>32</v>
      </c>
      <c r="F248" s="1">
        <v>90.86544575994085</v>
      </c>
      <c r="G248" s="34"/>
      <c r="H248" s="34"/>
      <c r="I248" s="34"/>
      <c r="J248" s="34"/>
      <c r="K248" s="34"/>
      <c r="L248" s="34"/>
      <c r="M248" s="34"/>
      <c r="N248" s="34"/>
      <c r="O248" s="34"/>
      <c r="P248" s="34"/>
      <c r="Q248" s="34"/>
      <c r="R248" s="34"/>
      <c r="S248" s="34"/>
      <c r="T248" s="34"/>
      <c r="U248" s="34"/>
      <c r="V248" s="34"/>
      <c r="W248" s="34"/>
      <c r="X248" s="34"/>
      <c r="Y248" s="34"/>
      <c r="Z248" s="34"/>
    </row>
    <row r="249">
      <c r="A249" s="2" t="s">
        <v>19</v>
      </c>
      <c r="B249" s="1" t="s">
        <v>416</v>
      </c>
      <c r="C249" s="2" t="s">
        <v>449</v>
      </c>
      <c r="D249" s="7" t="s">
        <v>5</v>
      </c>
      <c r="E249" s="2" t="s">
        <v>32</v>
      </c>
      <c r="F249" s="1">
        <v>92.57149216993291</v>
      </c>
      <c r="G249" s="34"/>
      <c r="H249" s="34"/>
      <c r="I249" s="34"/>
      <c r="J249" s="34"/>
      <c r="K249" s="34"/>
      <c r="L249" s="34"/>
      <c r="M249" s="34"/>
      <c r="N249" s="34"/>
      <c r="O249" s="34"/>
      <c r="P249" s="34"/>
      <c r="Q249" s="34"/>
      <c r="R249" s="34"/>
      <c r="S249" s="34"/>
      <c r="T249" s="34"/>
      <c r="U249" s="34"/>
      <c r="V249" s="34"/>
      <c r="W249" s="34"/>
      <c r="X249" s="34"/>
      <c r="Y249" s="34"/>
      <c r="Z249" s="34"/>
    </row>
    <row r="250">
      <c r="A250" s="2" t="s">
        <v>20</v>
      </c>
      <c r="B250" s="1" t="s">
        <v>417</v>
      </c>
      <c r="C250" s="2" t="s">
        <v>449</v>
      </c>
      <c r="D250" s="7" t="s">
        <v>5</v>
      </c>
      <c r="E250" s="2" t="s">
        <v>32</v>
      </c>
      <c r="F250" s="1">
        <v>108.33457387041452</v>
      </c>
      <c r="G250" s="34"/>
      <c r="H250" s="34"/>
      <c r="I250" s="34"/>
      <c r="J250" s="34"/>
      <c r="K250" s="34"/>
      <c r="L250" s="34"/>
      <c r="M250" s="34"/>
      <c r="N250" s="34"/>
      <c r="O250" s="34"/>
      <c r="P250" s="34"/>
      <c r="Q250" s="34"/>
      <c r="R250" s="34"/>
      <c r="S250" s="34"/>
      <c r="T250" s="34"/>
      <c r="U250" s="34"/>
      <c r="V250" s="34"/>
      <c r="W250" s="34"/>
      <c r="X250" s="34"/>
      <c r="Y250" s="34"/>
      <c r="Z250" s="34"/>
    </row>
    <row r="251">
      <c r="A251" s="2" t="s">
        <v>21</v>
      </c>
      <c r="B251" s="1" t="s">
        <v>419</v>
      </c>
      <c r="C251" s="2" t="s">
        <v>449</v>
      </c>
      <c r="D251" s="7" t="s">
        <v>5</v>
      </c>
      <c r="E251" s="2" t="s">
        <v>32</v>
      </c>
      <c r="F251" s="1">
        <v>73.35875229194643</v>
      </c>
      <c r="G251" s="34"/>
      <c r="H251" s="34"/>
      <c r="I251" s="34"/>
      <c r="J251" s="34"/>
      <c r="K251" s="34"/>
      <c r="L251" s="34"/>
      <c r="M251" s="34"/>
      <c r="N251" s="34"/>
      <c r="O251" s="34"/>
      <c r="P251" s="34"/>
      <c r="Q251" s="34"/>
      <c r="R251" s="34"/>
      <c r="S251" s="34"/>
      <c r="T251" s="34"/>
      <c r="U251" s="34"/>
      <c r="V251" s="34"/>
      <c r="W251" s="34"/>
      <c r="X251" s="34"/>
      <c r="Y251" s="34"/>
      <c r="Z251" s="34"/>
    </row>
    <row r="252">
      <c r="A252" s="2" t="s">
        <v>22</v>
      </c>
      <c r="B252" s="1" t="s">
        <v>420</v>
      </c>
      <c r="C252" s="2" t="s">
        <v>449</v>
      </c>
      <c r="D252" s="7" t="s">
        <v>5</v>
      </c>
      <c r="E252" s="2" t="s">
        <v>32</v>
      </c>
      <c r="F252" s="1">
        <v>65.21409701929981</v>
      </c>
      <c r="G252" s="34"/>
      <c r="H252" s="34"/>
      <c r="I252" s="34"/>
      <c r="J252" s="34"/>
      <c r="K252" s="34"/>
      <c r="L252" s="34"/>
      <c r="M252" s="34"/>
      <c r="N252" s="34"/>
      <c r="O252" s="34"/>
      <c r="P252" s="34"/>
      <c r="Q252" s="34"/>
      <c r="R252" s="34"/>
      <c r="S252" s="34"/>
      <c r="T252" s="34"/>
      <c r="U252" s="34"/>
      <c r="V252" s="34"/>
      <c r="W252" s="34"/>
      <c r="X252" s="34"/>
      <c r="Y252" s="34"/>
      <c r="Z252" s="34"/>
    </row>
    <row r="253">
      <c r="A253" s="2" t="s">
        <v>23</v>
      </c>
      <c r="B253" s="1" t="s">
        <v>421</v>
      </c>
      <c r="C253" s="2" t="s">
        <v>449</v>
      </c>
      <c r="D253" s="7" t="s">
        <v>5</v>
      </c>
      <c r="E253" s="2" t="s">
        <v>32</v>
      </c>
      <c r="F253" s="1">
        <v>84.79322160455352</v>
      </c>
      <c r="G253" s="34"/>
      <c r="H253" s="34"/>
      <c r="I253" s="34"/>
      <c r="J253" s="34"/>
      <c r="K253" s="34"/>
      <c r="L253" s="34"/>
      <c r="M253" s="34"/>
      <c r="N253" s="34"/>
      <c r="O253" s="34"/>
      <c r="P253" s="34"/>
      <c r="Q253" s="34"/>
      <c r="R253" s="34"/>
      <c r="S253" s="34"/>
      <c r="T253" s="34"/>
      <c r="U253" s="34"/>
      <c r="V253" s="34"/>
      <c r="W253" s="34"/>
      <c r="X253" s="34"/>
      <c r="Y253" s="34"/>
      <c r="Z253" s="34"/>
    </row>
    <row r="254">
      <c r="A254" s="2" t="s">
        <v>24</v>
      </c>
      <c r="B254" s="1" t="s">
        <v>422</v>
      </c>
      <c r="C254" s="2" t="s">
        <v>449</v>
      </c>
      <c r="D254" s="7" t="s">
        <v>5</v>
      </c>
      <c r="E254" s="2" t="s">
        <v>32</v>
      </c>
      <c r="F254" s="1">
        <v>105.13125889833303</v>
      </c>
      <c r="G254" s="34"/>
      <c r="H254" s="34"/>
      <c r="I254" s="34"/>
      <c r="J254" s="34"/>
      <c r="K254" s="34"/>
      <c r="L254" s="34"/>
      <c r="M254" s="34"/>
      <c r="N254" s="34"/>
      <c r="O254" s="34"/>
      <c r="P254" s="34"/>
      <c r="Q254" s="34"/>
      <c r="R254" s="34"/>
      <c r="S254" s="34"/>
      <c r="T254" s="34"/>
      <c r="U254" s="34"/>
      <c r="V254" s="34"/>
      <c r="W254" s="34"/>
      <c r="X254" s="34"/>
      <c r="Y254" s="34"/>
      <c r="Z254" s="34"/>
    </row>
    <row r="255">
      <c r="A255" s="2" t="s">
        <v>25</v>
      </c>
      <c r="B255" s="1" t="s">
        <v>423</v>
      </c>
      <c r="C255" s="2" t="s">
        <v>449</v>
      </c>
      <c r="D255" s="7" t="s">
        <v>5</v>
      </c>
      <c r="E255" s="2" t="s">
        <v>32</v>
      </c>
      <c r="F255" s="1">
        <v>59.79203639135978</v>
      </c>
      <c r="G255" s="34"/>
      <c r="H255" s="34"/>
      <c r="I255" s="34"/>
      <c r="J255" s="34"/>
      <c r="K255" s="34"/>
      <c r="L255" s="34"/>
      <c r="M255" s="34"/>
      <c r="N255" s="34"/>
      <c r="O255" s="34"/>
      <c r="P255" s="34"/>
      <c r="Q255" s="34"/>
      <c r="R255" s="34"/>
      <c r="S255" s="34"/>
      <c r="T255" s="34"/>
      <c r="U255" s="34"/>
      <c r="V255" s="34"/>
      <c r="W255" s="34"/>
      <c r="X255" s="34"/>
      <c r="Y255" s="34"/>
      <c r="Z255" s="34"/>
    </row>
    <row r="256">
      <c r="A256" s="2" t="s">
        <v>26</v>
      </c>
      <c r="B256" s="1" t="s">
        <v>424</v>
      </c>
      <c r="C256" s="2" t="s">
        <v>449</v>
      </c>
      <c r="D256" s="7" t="s">
        <v>5</v>
      </c>
      <c r="E256" s="2" t="s">
        <v>32</v>
      </c>
      <c r="F256" s="1">
        <v>51.400916287695516</v>
      </c>
      <c r="G256" s="34"/>
      <c r="H256" s="34"/>
      <c r="I256" s="34"/>
      <c r="J256" s="34"/>
      <c r="K256" s="34"/>
      <c r="L256" s="34"/>
      <c r="M256" s="34"/>
      <c r="N256" s="34"/>
      <c r="O256" s="34"/>
      <c r="P256" s="34"/>
      <c r="Q256" s="34"/>
      <c r="R256" s="34"/>
      <c r="S256" s="34"/>
      <c r="T256" s="34"/>
      <c r="U256" s="34"/>
      <c r="V256" s="34"/>
      <c r="W256" s="34"/>
      <c r="X256" s="34"/>
      <c r="Y256" s="34"/>
      <c r="Z256" s="34"/>
    </row>
    <row r="257">
      <c r="A257" s="2" t="s">
        <v>27</v>
      </c>
      <c r="B257" s="1" t="s">
        <v>426</v>
      </c>
      <c r="C257" s="2" t="s">
        <v>449</v>
      </c>
      <c r="D257" s="7" t="s">
        <v>5</v>
      </c>
      <c r="E257" s="2" t="s">
        <v>32</v>
      </c>
      <c r="F257" s="1">
        <v>80.51223148797068</v>
      </c>
      <c r="G257" s="34"/>
      <c r="H257" s="34"/>
      <c r="I257" s="34"/>
      <c r="J257" s="34"/>
      <c r="K257" s="34"/>
      <c r="L257" s="34"/>
      <c r="M257" s="34"/>
      <c r="N257" s="34"/>
      <c r="O257" s="34"/>
      <c r="P257" s="34"/>
      <c r="Q257" s="34"/>
      <c r="R257" s="34"/>
      <c r="S257" s="34"/>
      <c r="T257" s="34"/>
      <c r="U257" s="34"/>
      <c r="V257" s="34"/>
      <c r="W257" s="34"/>
      <c r="X257" s="34"/>
      <c r="Y257" s="34"/>
      <c r="Z257" s="34"/>
    </row>
    <row r="258">
      <c r="A258" s="2" t="s">
        <v>28</v>
      </c>
      <c r="B258" s="1" t="s">
        <v>425</v>
      </c>
      <c r="C258" s="2" t="s">
        <v>449</v>
      </c>
      <c r="D258" s="7" t="s">
        <v>5</v>
      </c>
      <c r="E258" s="2" t="s">
        <v>32</v>
      </c>
      <c r="F258" s="1">
        <v>59.1258201403086</v>
      </c>
      <c r="G258" s="34"/>
      <c r="H258" s="34"/>
      <c r="I258" s="34"/>
      <c r="J258" s="34"/>
      <c r="K258" s="34"/>
      <c r="L258" s="34"/>
      <c r="M258" s="34"/>
      <c r="N258" s="34"/>
      <c r="O258" s="34"/>
      <c r="P258" s="34"/>
      <c r="Q258" s="34"/>
      <c r="R258" s="34"/>
      <c r="S258" s="34"/>
      <c r="T258" s="34"/>
      <c r="U258" s="34"/>
      <c r="V258" s="34"/>
      <c r="W258" s="34"/>
      <c r="X258" s="34"/>
      <c r="Y258" s="34"/>
      <c r="Z258" s="34"/>
    </row>
    <row r="259">
      <c r="A259" s="2" t="s">
        <v>29</v>
      </c>
      <c r="B259" s="1" t="s">
        <v>427</v>
      </c>
      <c r="C259" s="2" t="s">
        <v>449</v>
      </c>
      <c r="D259" s="7" t="s">
        <v>5</v>
      </c>
      <c r="E259" s="2" t="s">
        <v>32</v>
      </c>
      <c r="F259" s="1">
        <v>62.41683869120523</v>
      </c>
      <c r="G259" s="34"/>
      <c r="H259" s="34"/>
      <c r="I259" s="34"/>
      <c r="J259" s="34"/>
      <c r="K259" s="34"/>
      <c r="L259" s="34"/>
      <c r="M259" s="34"/>
      <c r="N259" s="34"/>
      <c r="O259" s="34"/>
      <c r="P259" s="34"/>
      <c r="Q259" s="34"/>
      <c r="R259" s="34"/>
      <c r="S259" s="34"/>
      <c r="T259" s="34"/>
      <c r="U259" s="34"/>
      <c r="V259" s="34"/>
      <c r="W259" s="34"/>
      <c r="X259" s="34"/>
      <c r="Y259" s="34"/>
      <c r="Z259" s="34"/>
    </row>
    <row r="260">
      <c r="A260" s="2" t="s">
        <v>30</v>
      </c>
      <c r="B260" s="1" t="s">
        <v>428</v>
      </c>
      <c r="C260" s="2" t="s">
        <v>449</v>
      </c>
      <c r="D260" s="7" t="s">
        <v>5</v>
      </c>
      <c r="E260" s="2" t="s">
        <v>32</v>
      </c>
      <c r="F260" s="1">
        <v>108.86737442729095</v>
      </c>
      <c r="G260" s="34"/>
      <c r="H260" s="34"/>
      <c r="I260" s="34"/>
      <c r="J260" s="34"/>
      <c r="K260" s="34"/>
      <c r="L260" s="34"/>
      <c r="M260" s="34"/>
      <c r="N260" s="34"/>
      <c r="O260" s="34"/>
      <c r="P260" s="34"/>
      <c r="Q260" s="34"/>
      <c r="R260" s="34"/>
      <c r="S260" s="34"/>
      <c r="T260" s="34"/>
      <c r="U260" s="34"/>
      <c r="V260" s="34"/>
      <c r="W260" s="34"/>
      <c r="X260" s="34"/>
      <c r="Y260" s="34"/>
      <c r="Z260" s="34"/>
    </row>
    <row r="261">
      <c r="A261" s="2" t="s">
        <v>31</v>
      </c>
      <c r="B261" s="1" t="s">
        <v>429</v>
      </c>
      <c r="C261" s="2" t="s">
        <v>449</v>
      </c>
      <c r="D261" s="7" t="s">
        <v>5</v>
      </c>
      <c r="E261" s="2" t="s">
        <v>32</v>
      </c>
      <c r="F261" s="1">
        <v>85.080718985924</v>
      </c>
      <c r="G261" s="34"/>
      <c r="H261" s="34"/>
      <c r="I261" s="34"/>
      <c r="J261" s="34"/>
      <c r="K261" s="34"/>
      <c r="L261" s="34"/>
      <c r="M261" s="34"/>
      <c r="N261" s="34"/>
      <c r="O261" s="34"/>
      <c r="P261" s="34"/>
      <c r="Q261" s="34"/>
      <c r="R261" s="34"/>
      <c r="S261" s="34"/>
      <c r="T261" s="34"/>
      <c r="U261" s="34"/>
      <c r="V261" s="34"/>
      <c r="W261" s="34"/>
      <c r="X261" s="34"/>
      <c r="Y261" s="34"/>
      <c r="Z261" s="34"/>
    </row>
    <row r="262">
      <c r="A262" s="2" t="s">
        <v>32</v>
      </c>
      <c r="B262" s="1" t="s">
        <v>430</v>
      </c>
      <c r="C262" s="2" t="s">
        <v>449</v>
      </c>
      <c r="D262" s="7" t="s">
        <v>5</v>
      </c>
      <c r="E262" s="2" t="s">
        <v>32</v>
      </c>
      <c r="F262" s="1">
        <v>99.74324790271336</v>
      </c>
      <c r="G262" s="34"/>
      <c r="H262" s="34"/>
      <c r="I262" s="34"/>
      <c r="J262" s="34"/>
      <c r="K262" s="34"/>
      <c r="L262" s="34"/>
      <c r="M262" s="34"/>
      <c r="N262" s="34"/>
      <c r="O262" s="34"/>
      <c r="P262" s="34"/>
      <c r="Q262" s="34"/>
      <c r="R262" s="34"/>
      <c r="S262" s="34"/>
      <c r="T262" s="34"/>
      <c r="U262" s="34"/>
      <c r="V262" s="34"/>
      <c r="W262" s="34"/>
      <c r="X262" s="34"/>
      <c r="Y262" s="34"/>
      <c r="Z262" s="34"/>
    </row>
    <row r="263">
      <c r="A263" s="2" t="s">
        <v>33</v>
      </c>
      <c r="B263" s="1" t="s">
        <v>431</v>
      </c>
      <c r="C263" s="2" t="s">
        <v>449</v>
      </c>
      <c r="D263" s="7" t="s">
        <v>5</v>
      </c>
      <c r="E263" s="2" t="s">
        <v>32</v>
      </c>
      <c r="F263" s="1">
        <v>107.87032805027239</v>
      </c>
      <c r="G263" s="34"/>
      <c r="H263" s="34"/>
      <c r="I263" s="34"/>
      <c r="J263" s="34"/>
      <c r="K263" s="34"/>
      <c r="L263" s="34"/>
      <c r="M263" s="34"/>
      <c r="N263" s="34"/>
      <c r="O263" s="34"/>
      <c r="P263" s="34"/>
      <c r="Q263" s="34"/>
      <c r="R263" s="34"/>
      <c r="S263" s="34"/>
      <c r="T263" s="34"/>
      <c r="U263" s="34"/>
      <c r="V263" s="34"/>
      <c r="W263" s="34"/>
      <c r="X263" s="34"/>
      <c r="Y263" s="34"/>
      <c r="Z263" s="34"/>
    </row>
    <row r="264">
      <c r="A264" s="2" t="s">
        <v>34</v>
      </c>
      <c r="B264" s="1" t="s">
        <v>432</v>
      </c>
      <c r="C264" s="2" t="s">
        <v>449</v>
      </c>
      <c r="D264" s="7" t="s">
        <v>5</v>
      </c>
      <c r="E264" s="2" t="s">
        <v>32</v>
      </c>
      <c r="F264" s="1">
        <v>71.62357750749048</v>
      </c>
      <c r="G264" s="34"/>
      <c r="H264" s="34"/>
      <c r="I264" s="34"/>
      <c r="J264" s="34"/>
      <c r="K264" s="34"/>
      <c r="L264" s="34"/>
      <c r="M264" s="34"/>
      <c r="N264" s="34"/>
      <c r="O264" s="34"/>
      <c r="P264" s="34"/>
      <c r="Q264" s="34"/>
      <c r="R264" s="34"/>
      <c r="S264" s="34"/>
      <c r="T264" s="34"/>
      <c r="U264" s="34"/>
      <c r="V264" s="34"/>
      <c r="W264" s="34"/>
      <c r="X264" s="34"/>
      <c r="Y264" s="34"/>
      <c r="Z264" s="34"/>
    </row>
    <row r="265">
      <c r="A265" s="2" t="s">
        <v>35</v>
      </c>
      <c r="B265" s="1" t="s">
        <v>433</v>
      </c>
      <c r="C265" s="2" t="s">
        <v>449</v>
      </c>
      <c r="D265" s="7" t="s">
        <v>5</v>
      </c>
      <c r="E265" s="2" t="s">
        <v>32</v>
      </c>
      <c r="F265" s="1">
        <v>76.06881301854601</v>
      </c>
      <c r="G265" s="34"/>
      <c r="H265" s="34"/>
      <c r="I265" s="34"/>
      <c r="J265" s="34"/>
      <c r="K265" s="34"/>
      <c r="L265" s="34"/>
      <c r="M265" s="34"/>
      <c r="N265" s="34"/>
      <c r="O265" s="34"/>
      <c r="P265" s="34"/>
      <c r="Q265" s="34"/>
      <c r="R265" s="34"/>
      <c r="S265" s="34"/>
      <c r="T265" s="34"/>
      <c r="U265" s="34"/>
      <c r="V265" s="34"/>
      <c r="W265" s="34"/>
      <c r="X265" s="34"/>
      <c r="Y265" s="34"/>
      <c r="Z265" s="34"/>
    </row>
    <row r="266">
      <c r="A266" s="2" t="s">
        <v>3</v>
      </c>
      <c r="B266" s="1" t="s">
        <v>418</v>
      </c>
      <c r="C266" s="2" t="s">
        <v>450</v>
      </c>
      <c r="D266" s="7" t="s">
        <v>5</v>
      </c>
      <c r="E266" s="2" t="s">
        <v>32</v>
      </c>
      <c r="F266" s="1">
        <v>80.76118821651856</v>
      </c>
      <c r="G266" s="34"/>
      <c r="H266" s="34"/>
      <c r="I266" s="34"/>
      <c r="J266" s="34"/>
      <c r="K266" s="34"/>
      <c r="L266" s="34"/>
      <c r="M266" s="34"/>
      <c r="N266" s="34"/>
      <c r="O266" s="34"/>
      <c r="P266" s="34"/>
      <c r="Q266" s="34"/>
      <c r="R266" s="34"/>
      <c r="S266" s="34"/>
      <c r="T266" s="34"/>
      <c r="U266" s="34"/>
      <c r="V266" s="34"/>
      <c r="W266" s="34"/>
      <c r="X266" s="34"/>
      <c r="Y266" s="34"/>
      <c r="Z266" s="34"/>
    </row>
    <row r="267">
      <c r="A267" s="2" t="s">
        <v>4</v>
      </c>
      <c r="B267" s="1" t="s">
        <v>401</v>
      </c>
      <c r="C267" s="2" t="s">
        <v>450</v>
      </c>
      <c r="D267" s="7" t="s">
        <v>5</v>
      </c>
      <c r="E267" s="2" t="s">
        <v>32</v>
      </c>
      <c r="F267" s="1">
        <v>49.23971032777948</v>
      </c>
      <c r="G267" s="34"/>
      <c r="H267" s="34"/>
      <c r="I267" s="34"/>
      <c r="J267" s="34"/>
      <c r="K267" s="34"/>
      <c r="L267" s="34"/>
      <c r="M267" s="34"/>
      <c r="N267" s="34"/>
      <c r="O267" s="34"/>
      <c r="P267" s="34"/>
      <c r="Q267" s="34"/>
      <c r="R267" s="34"/>
      <c r="S267" s="34"/>
      <c r="T267" s="34"/>
      <c r="U267" s="34"/>
      <c r="V267" s="34"/>
      <c r="W267" s="34"/>
      <c r="X267" s="34"/>
      <c r="Y267" s="34"/>
      <c r="Z267" s="34"/>
    </row>
    <row r="268">
      <c r="A268" s="2" t="s">
        <v>5</v>
      </c>
      <c r="B268" s="1" t="s">
        <v>402</v>
      </c>
      <c r="C268" s="2" t="s">
        <v>450</v>
      </c>
      <c r="D268" s="7" t="s">
        <v>5</v>
      </c>
      <c r="E268" s="2" t="s">
        <v>32</v>
      </c>
      <c r="F268" s="1">
        <v>63.15254412959751</v>
      </c>
      <c r="G268" s="34"/>
      <c r="H268" s="34"/>
      <c r="I268" s="34"/>
      <c r="J268" s="34"/>
      <c r="K268" s="34"/>
      <c r="L268" s="34"/>
      <c r="M268" s="34"/>
      <c r="N268" s="34"/>
      <c r="O268" s="34"/>
      <c r="P268" s="34"/>
      <c r="Q268" s="34"/>
      <c r="R268" s="34"/>
      <c r="S268" s="34"/>
      <c r="T268" s="34"/>
      <c r="U268" s="34"/>
      <c r="V268" s="34"/>
      <c r="W268" s="34"/>
      <c r="X268" s="34"/>
      <c r="Y268" s="34"/>
      <c r="Z268" s="34"/>
    </row>
    <row r="269">
      <c r="A269" s="2" t="s">
        <v>6</v>
      </c>
      <c r="B269" s="1" t="s">
        <v>403</v>
      </c>
      <c r="C269" s="2" t="s">
        <v>450</v>
      </c>
      <c r="D269" s="7" t="s">
        <v>5</v>
      </c>
      <c r="E269" s="2" t="s">
        <v>32</v>
      </c>
      <c r="F269" s="1">
        <v>50.6647972954587</v>
      </c>
      <c r="G269" s="34"/>
      <c r="H269" s="34"/>
      <c r="I269" s="34"/>
      <c r="J269" s="34"/>
      <c r="K269" s="34"/>
      <c r="L269" s="34"/>
      <c r="M269" s="34"/>
      <c r="N269" s="34"/>
      <c r="O269" s="34"/>
      <c r="P269" s="34"/>
      <c r="Q269" s="34"/>
      <c r="R269" s="34"/>
      <c r="S269" s="34"/>
      <c r="T269" s="34"/>
      <c r="U269" s="34"/>
      <c r="V269" s="34"/>
      <c r="W269" s="34"/>
      <c r="X269" s="34"/>
      <c r="Y269" s="34"/>
      <c r="Z269" s="34"/>
    </row>
    <row r="270">
      <c r="A270" s="2" t="s">
        <v>7</v>
      </c>
      <c r="B270" s="1" t="s">
        <v>404</v>
      </c>
      <c r="C270" s="2" t="s">
        <v>450</v>
      </c>
      <c r="D270" s="7" t="s">
        <v>5</v>
      </c>
      <c r="E270" s="2" t="s">
        <v>32</v>
      </c>
      <c r="F270" s="1">
        <v>79.8796751918241</v>
      </c>
      <c r="G270" s="34"/>
      <c r="H270" s="34"/>
      <c r="I270" s="34"/>
      <c r="J270" s="34"/>
      <c r="K270" s="34"/>
      <c r="L270" s="34"/>
      <c r="M270" s="34"/>
      <c r="N270" s="34"/>
      <c r="O270" s="34"/>
      <c r="P270" s="34"/>
      <c r="Q270" s="34"/>
      <c r="R270" s="34"/>
      <c r="S270" s="34"/>
      <c r="T270" s="34"/>
      <c r="U270" s="34"/>
      <c r="V270" s="34"/>
      <c r="W270" s="34"/>
      <c r="X270" s="34"/>
      <c r="Y270" s="34"/>
      <c r="Z270" s="34"/>
    </row>
    <row r="271">
      <c r="A271" s="2" t="s">
        <v>8</v>
      </c>
      <c r="B271" s="1" t="s">
        <v>408</v>
      </c>
      <c r="C271" s="2" t="s">
        <v>450</v>
      </c>
      <c r="D271" s="7" t="s">
        <v>5</v>
      </c>
      <c r="E271" s="2" t="s">
        <v>32</v>
      </c>
      <c r="F271" s="1">
        <v>79.5106443225989</v>
      </c>
      <c r="G271" s="34"/>
      <c r="H271" s="34"/>
      <c r="I271" s="34"/>
      <c r="J271" s="34"/>
      <c r="K271" s="34"/>
      <c r="L271" s="34"/>
      <c r="M271" s="34"/>
      <c r="N271" s="34"/>
      <c r="O271" s="34"/>
      <c r="P271" s="34"/>
      <c r="Q271" s="34"/>
      <c r="R271" s="34"/>
      <c r="S271" s="34"/>
      <c r="T271" s="34"/>
      <c r="U271" s="34"/>
      <c r="V271" s="34"/>
      <c r="W271" s="34"/>
      <c r="X271" s="34"/>
      <c r="Y271" s="34"/>
      <c r="Z271" s="34"/>
    </row>
    <row r="272">
      <c r="A272" s="2" t="s">
        <v>9</v>
      </c>
      <c r="B272" s="1" t="s">
        <v>409</v>
      </c>
      <c r="C272" s="2" t="s">
        <v>450</v>
      </c>
      <c r="D272" s="7" t="s">
        <v>5</v>
      </c>
      <c r="E272" s="2" t="s">
        <v>32</v>
      </c>
      <c r="F272" s="1">
        <v>69.0307779237666</v>
      </c>
      <c r="G272" s="34"/>
      <c r="H272" s="34"/>
      <c r="I272" s="34"/>
      <c r="J272" s="34"/>
      <c r="K272" s="34"/>
      <c r="L272" s="34"/>
      <c r="M272" s="34"/>
      <c r="N272" s="34"/>
      <c r="O272" s="34"/>
      <c r="P272" s="34"/>
      <c r="Q272" s="34"/>
      <c r="R272" s="34"/>
      <c r="S272" s="34"/>
      <c r="T272" s="34"/>
      <c r="U272" s="34"/>
      <c r="V272" s="34"/>
      <c r="W272" s="34"/>
      <c r="X272" s="34"/>
      <c r="Y272" s="34"/>
      <c r="Z272" s="34"/>
    </row>
    <row r="273">
      <c r="A273" s="2" t="s">
        <v>10</v>
      </c>
      <c r="B273" s="1" t="s">
        <v>407</v>
      </c>
      <c r="C273" s="2" t="s">
        <v>450</v>
      </c>
      <c r="D273" s="7" t="s">
        <v>5</v>
      </c>
      <c r="E273" s="2" t="s">
        <v>32</v>
      </c>
      <c r="F273" s="1">
        <v>70.11155683874179</v>
      </c>
      <c r="G273" s="34"/>
      <c r="H273" s="34"/>
      <c r="I273" s="34"/>
      <c r="J273" s="34"/>
      <c r="K273" s="34"/>
      <c r="L273" s="34"/>
      <c r="M273" s="34"/>
      <c r="N273" s="34"/>
      <c r="O273" s="34"/>
      <c r="P273" s="34"/>
      <c r="Q273" s="34"/>
      <c r="R273" s="34"/>
      <c r="S273" s="34"/>
      <c r="T273" s="34"/>
      <c r="U273" s="34"/>
      <c r="V273" s="34"/>
      <c r="W273" s="34"/>
      <c r="X273" s="34"/>
      <c r="Y273" s="34"/>
      <c r="Z273" s="34"/>
    </row>
    <row r="274">
      <c r="A274" s="2" t="s">
        <v>11</v>
      </c>
      <c r="B274" s="1" t="s">
        <v>406</v>
      </c>
      <c r="C274" s="2" t="s">
        <v>450</v>
      </c>
      <c r="D274" s="7" t="s">
        <v>5</v>
      </c>
      <c r="E274" s="2" t="s">
        <v>32</v>
      </c>
      <c r="F274" s="1">
        <v>61.23845419605888</v>
      </c>
      <c r="G274" s="34"/>
      <c r="H274" s="34"/>
      <c r="I274" s="34"/>
      <c r="J274" s="34"/>
      <c r="K274" s="34"/>
      <c r="L274" s="34"/>
      <c r="M274" s="34"/>
      <c r="N274" s="34"/>
      <c r="O274" s="34"/>
      <c r="P274" s="34"/>
      <c r="Q274" s="34"/>
      <c r="R274" s="34"/>
      <c r="S274" s="34"/>
      <c r="T274" s="34"/>
      <c r="U274" s="34"/>
      <c r="V274" s="34"/>
      <c r="W274" s="34"/>
      <c r="X274" s="34"/>
      <c r="Y274" s="34"/>
      <c r="Z274" s="34"/>
    </row>
    <row r="275">
      <c r="A275" s="2" t="s">
        <v>12</v>
      </c>
      <c r="B275" s="1" t="s">
        <v>405</v>
      </c>
      <c r="C275" s="2" t="s">
        <v>450</v>
      </c>
      <c r="D275" s="7" t="s">
        <v>5</v>
      </c>
      <c r="E275" s="2" t="s">
        <v>32</v>
      </c>
      <c r="F275" s="1">
        <v>98.84915424922477</v>
      </c>
      <c r="G275" s="34"/>
      <c r="H275" s="34"/>
      <c r="I275" s="34"/>
      <c r="J275" s="34"/>
      <c r="K275" s="34"/>
      <c r="L275" s="34"/>
      <c r="M275" s="34"/>
      <c r="N275" s="34"/>
      <c r="O275" s="34"/>
      <c r="P275" s="34"/>
      <c r="Q275" s="34"/>
      <c r="R275" s="34"/>
      <c r="S275" s="34"/>
      <c r="T275" s="34"/>
      <c r="U275" s="34"/>
      <c r="V275" s="34"/>
      <c r="W275" s="34"/>
      <c r="X275" s="34"/>
      <c r="Y275" s="34"/>
      <c r="Z275" s="34"/>
    </row>
    <row r="276">
      <c r="A276" s="2" t="s">
        <v>13</v>
      </c>
      <c r="B276" s="1" t="s">
        <v>410</v>
      </c>
      <c r="C276" s="2" t="s">
        <v>450</v>
      </c>
      <c r="D276" s="7" t="s">
        <v>5</v>
      </c>
      <c r="E276" s="2" t="s">
        <v>32</v>
      </c>
      <c r="F276" s="1">
        <v>59.118639614415095</v>
      </c>
      <c r="G276" s="34"/>
      <c r="H276" s="34"/>
      <c r="I276" s="34"/>
      <c r="J276" s="34"/>
      <c r="K276" s="34"/>
      <c r="L276" s="34"/>
      <c r="M276" s="34"/>
      <c r="N276" s="34"/>
      <c r="O276" s="34"/>
      <c r="P276" s="34"/>
      <c r="Q276" s="34"/>
      <c r="R276" s="34"/>
      <c r="S276" s="34"/>
      <c r="T276" s="34"/>
      <c r="U276" s="34"/>
      <c r="V276" s="34"/>
      <c r="W276" s="34"/>
      <c r="X276" s="34"/>
      <c r="Y276" s="34"/>
      <c r="Z276" s="34"/>
    </row>
    <row r="277">
      <c r="A277" s="2" t="s">
        <v>14</v>
      </c>
      <c r="B277" s="1" t="s">
        <v>412</v>
      </c>
      <c r="C277" s="2" t="s">
        <v>450</v>
      </c>
      <c r="D277" s="7" t="s">
        <v>5</v>
      </c>
      <c r="E277" s="2" t="s">
        <v>32</v>
      </c>
      <c r="F277" s="1">
        <v>89.16984570875013</v>
      </c>
      <c r="G277" s="34"/>
      <c r="H277" s="34"/>
      <c r="I277" s="34"/>
      <c r="J277" s="34"/>
      <c r="K277" s="34"/>
      <c r="L277" s="34"/>
      <c r="M277" s="34"/>
      <c r="N277" s="34"/>
      <c r="O277" s="34"/>
      <c r="P277" s="34"/>
      <c r="Q277" s="34"/>
      <c r="R277" s="34"/>
      <c r="S277" s="34"/>
      <c r="T277" s="34"/>
      <c r="U277" s="34"/>
      <c r="V277" s="34"/>
      <c r="W277" s="34"/>
      <c r="X277" s="34"/>
      <c r="Y277" s="34"/>
      <c r="Z277" s="34"/>
    </row>
    <row r="278">
      <c r="A278" s="2" t="s">
        <v>15</v>
      </c>
      <c r="B278" s="1" t="s">
        <v>411</v>
      </c>
      <c r="C278" s="2" t="s">
        <v>450</v>
      </c>
      <c r="D278" s="7" t="s">
        <v>5</v>
      </c>
      <c r="E278" s="2" t="s">
        <v>32</v>
      </c>
      <c r="F278" s="1">
        <v>79.13697531286084</v>
      </c>
      <c r="G278" s="34"/>
      <c r="H278" s="34"/>
      <c r="I278" s="34"/>
      <c r="J278" s="34"/>
      <c r="K278" s="34"/>
      <c r="L278" s="34"/>
      <c r="M278" s="34"/>
      <c r="N278" s="34"/>
      <c r="O278" s="34"/>
      <c r="P278" s="34"/>
      <c r="Q278" s="34"/>
      <c r="R278" s="34"/>
      <c r="S278" s="34"/>
      <c r="T278" s="34"/>
      <c r="U278" s="34"/>
      <c r="V278" s="34"/>
      <c r="W278" s="34"/>
      <c r="X278" s="34"/>
      <c r="Y278" s="34"/>
      <c r="Z278" s="34"/>
    </row>
    <row r="279">
      <c r="A279" s="2" t="s">
        <v>16</v>
      </c>
      <c r="B279" s="1" t="s">
        <v>413</v>
      </c>
      <c r="C279" s="2" t="s">
        <v>450</v>
      </c>
      <c r="D279" s="7" t="s">
        <v>5</v>
      </c>
      <c r="E279" s="2" t="s">
        <v>32</v>
      </c>
      <c r="F279" s="1">
        <v>74.9839991268354</v>
      </c>
      <c r="G279" s="34"/>
      <c r="H279" s="34"/>
      <c r="I279" s="34"/>
      <c r="J279" s="34"/>
      <c r="K279" s="34"/>
      <c r="L279" s="34"/>
      <c r="M279" s="34"/>
      <c r="N279" s="34"/>
      <c r="O279" s="34"/>
      <c r="P279" s="34"/>
      <c r="Q279" s="34"/>
      <c r="R279" s="34"/>
      <c r="S279" s="34"/>
      <c r="T279" s="34"/>
      <c r="U279" s="34"/>
      <c r="V279" s="34"/>
      <c r="W279" s="34"/>
      <c r="X279" s="34"/>
      <c r="Y279" s="34"/>
      <c r="Z279" s="34"/>
    </row>
    <row r="280">
      <c r="A280" s="2" t="s">
        <v>17</v>
      </c>
      <c r="B280" s="1" t="s">
        <v>414</v>
      </c>
      <c r="C280" s="2" t="s">
        <v>450</v>
      </c>
      <c r="D280" s="7" t="s">
        <v>5</v>
      </c>
      <c r="E280" s="2" t="s">
        <v>32</v>
      </c>
      <c r="F280" s="1">
        <v>65.98058617002935</v>
      </c>
      <c r="G280" s="34"/>
      <c r="H280" s="34"/>
      <c r="I280" s="34"/>
      <c r="J280" s="34"/>
      <c r="K280" s="34"/>
      <c r="L280" s="34"/>
      <c r="M280" s="34"/>
      <c r="N280" s="34"/>
      <c r="O280" s="34"/>
      <c r="P280" s="34"/>
      <c r="Q280" s="34"/>
      <c r="R280" s="34"/>
      <c r="S280" s="34"/>
      <c r="T280" s="34"/>
      <c r="U280" s="34"/>
      <c r="V280" s="34"/>
      <c r="W280" s="34"/>
      <c r="X280" s="34"/>
      <c r="Y280" s="34"/>
      <c r="Z280" s="34"/>
    </row>
    <row r="281">
      <c r="A281" s="2" t="s">
        <v>18</v>
      </c>
      <c r="B281" s="1" t="s">
        <v>415</v>
      </c>
      <c r="C281" s="2" t="s">
        <v>450</v>
      </c>
      <c r="D281" s="7" t="s">
        <v>5</v>
      </c>
      <c r="E281" s="2" t="s">
        <v>32</v>
      </c>
      <c r="F281" s="1">
        <v>88.63356585966352</v>
      </c>
      <c r="G281" s="34"/>
      <c r="H281" s="34"/>
      <c r="I281" s="34"/>
      <c r="J281" s="34"/>
      <c r="K281" s="34"/>
      <c r="L281" s="34"/>
      <c r="M281" s="34"/>
      <c r="N281" s="34"/>
      <c r="O281" s="34"/>
      <c r="P281" s="34"/>
      <c r="Q281" s="34"/>
      <c r="R281" s="34"/>
      <c r="S281" s="34"/>
      <c r="T281" s="34"/>
      <c r="U281" s="34"/>
      <c r="V281" s="34"/>
      <c r="W281" s="34"/>
      <c r="X281" s="34"/>
      <c r="Y281" s="34"/>
      <c r="Z281" s="34"/>
    </row>
    <row r="282">
      <c r="A282" s="2" t="s">
        <v>19</v>
      </c>
      <c r="B282" s="1" t="s">
        <v>416</v>
      </c>
      <c r="C282" s="2" t="s">
        <v>450</v>
      </c>
      <c r="D282" s="7" t="s">
        <v>5</v>
      </c>
      <c r="E282" s="2" t="s">
        <v>32</v>
      </c>
      <c r="F282" s="1">
        <v>88.13330298799242</v>
      </c>
      <c r="G282" s="34"/>
      <c r="H282" s="34"/>
      <c r="I282" s="34"/>
      <c r="J282" s="34"/>
      <c r="K282" s="34"/>
      <c r="L282" s="34"/>
      <c r="M282" s="34"/>
      <c r="N282" s="34"/>
      <c r="O282" s="34"/>
      <c r="P282" s="34"/>
      <c r="Q282" s="34"/>
      <c r="R282" s="34"/>
      <c r="S282" s="34"/>
      <c r="T282" s="34"/>
      <c r="U282" s="34"/>
      <c r="V282" s="34"/>
      <c r="W282" s="34"/>
      <c r="X282" s="34"/>
      <c r="Y282" s="34"/>
      <c r="Z282" s="34"/>
    </row>
    <row r="283">
      <c r="A283" s="2" t="s">
        <v>20</v>
      </c>
      <c r="B283" s="1" t="s">
        <v>417</v>
      </c>
      <c r="C283" s="2" t="s">
        <v>450</v>
      </c>
      <c r="D283" s="7" t="s">
        <v>5</v>
      </c>
      <c r="E283" s="2" t="s">
        <v>32</v>
      </c>
      <c r="F283" s="1">
        <v>98.88561183952568</v>
      </c>
      <c r="G283" s="34"/>
      <c r="H283" s="34"/>
      <c r="I283" s="34"/>
      <c r="J283" s="34"/>
      <c r="K283" s="34"/>
      <c r="L283" s="34"/>
      <c r="M283" s="34"/>
      <c r="N283" s="34"/>
      <c r="O283" s="34"/>
      <c r="P283" s="34"/>
      <c r="Q283" s="34"/>
      <c r="R283" s="34"/>
      <c r="S283" s="34"/>
      <c r="T283" s="34"/>
      <c r="U283" s="34"/>
      <c r="V283" s="34"/>
      <c r="W283" s="34"/>
      <c r="X283" s="34"/>
      <c r="Y283" s="34"/>
      <c r="Z283" s="34"/>
    </row>
    <row r="284">
      <c r="A284" s="2" t="s">
        <v>21</v>
      </c>
      <c r="B284" s="1" t="s">
        <v>419</v>
      </c>
      <c r="C284" s="2" t="s">
        <v>450</v>
      </c>
      <c r="D284" s="7" t="s">
        <v>5</v>
      </c>
      <c r="E284" s="2" t="s">
        <v>32</v>
      </c>
      <c r="F284" s="1">
        <v>55.037256302949885</v>
      </c>
      <c r="G284" s="34"/>
      <c r="H284" s="34"/>
      <c r="I284" s="34"/>
      <c r="J284" s="34"/>
      <c r="K284" s="34"/>
      <c r="L284" s="34"/>
      <c r="M284" s="34"/>
      <c r="N284" s="34"/>
      <c r="O284" s="34"/>
      <c r="P284" s="34"/>
      <c r="Q284" s="34"/>
      <c r="R284" s="34"/>
      <c r="S284" s="34"/>
      <c r="T284" s="34"/>
      <c r="U284" s="34"/>
      <c r="V284" s="34"/>
      <c r="W284" s="34"/>
      <c r="X284" s="34"/>
      <c r="Y284" s="34"/>
      <c r="Z284" s="34"/>
    </row>
    <row r="285">
      <c r="A285" s="2" t="s">
        <v>22</v>
      </c>
      <c r="B285" s="1" t="s">
        <v>420</v>
      </c>
      <c r="C285" s="2" t="s">
        <v>450</v>
      </c>
      <c r="D285" s="7" t="s">
        <v>5</v>
      </c>
      <c r="E285" s="2" t="s">
        <v>32</v>
      </c>
      <c r="F285" s="1">
        <v>57.69564144761853</v>
      </c>
      <c r="G285" s="34"/>
      <c r="H285" s="34"/>
      <c r="I285" s="34"/>
      <c r="J285" s="34"/>
      <c r="K285" s="34"/>
      <c r="L285" s="34"/>
      <c r="M285" s="34"/>
      <c r="N285" s="34"/>
      <c r="O285" s="34"/>
      <c r="P285" s="34"/>
      <c r="Q285" s="34"/>
      <c r="R285" s="34"/>
      <c r="S285" s="34"/>
      <c r="T285" s="34"/>
      <c r="U285" s="34"/>
      <c r="V285" s="34"/>
      <c r="W285" s="34"/>
      <c r="X285" s="34"/>
      <c r="Y285" s="34"/>
      <c r="Z285" s="34"/>
    </row>
    <row r="286">
      <c r="A286" s="2" t="s">
        <v>23</v>
      </c>
      <c r="B286" s="1" t="s">
        <v>421</v>
      </c>
      <c r="C286" s="2" t="s">
        <v>450</v>
      </c>
      <c r="D286" s="7" t="s">
        <v>5</v>
      </c>
      <c r="E286" s="2" t="s">
        <v>32</v>
      </c>
      <c r="F286" s="1">
        <v>85.66997960986801</v>
      </c>
      <c r="G286" s="34"/>
      <c r="H286" s="34"/>
      <c r="I286" s="34"/>
      <c r="J286" s="34"/>
      <c r="K286" s="34"/>
      <c r="L286" s="34"/>
      <c r="M286" s="34"/>
      <c r="N286" s="34"/>
      <c r="O286" s="34"/>
      <c r="P286" s="34"/>
      <c r="Q286" s="34"/>
      <c r="R286" s="34"/>
      <c r="S286" s="34"/>
      <c r="T286" s="34"/>
      <c r="U286" s="34"/>
      <c r="V286" s="34"/>
      <c r="W286" s="34"/>
      <c r="X286" s="34"/>
      <c r="Y286" s="34"/>
      <c r="Z286" s="34"/>
    </row>
    <row r="287">
      <c r="A287" s="2" t="s">
        <v>24</v>
      </c>
      <c r="B287" s="1" t="s">
        <v>422</v>
      </c>
      <c r="C287" s="2" t="s">
        <v>450</v>
      </c>
      <c r="D287" s="7" t="s">
        <v>5</v>
      </c>
      <c r="E287" s="2" t="s">
        <v>32</v>
      </c>
      <c r="F287" s="1">
        <v>99.76027777040687</v>
      </c>
      <c r="G287" s="34"/>
      <c r="H287" s="34"/>
      <c r="I287" s="34"/>
      <c r="J287" s="34"/>
      <c r="K287" s="34"/>
      <c r="L287" s="34"/>
      <c r="M287" s="34"/>
      <c r="N287" s="34"/>
      <c r="O287" s="34"/>
      <c r="P287" s="34"/>
      <c r="Q287" s="34"/>
      <c r="R287" s="34"/>
      <c r="S287" s="34"/>
      <c r="T287" s="34"/>
      <c r="U287" s="34"/>
      <c r="V287" s="34"/>
      <c r="W287" s="34"/>
      <c r="X287" s="34"/>
      <c r="Y287" s="34"/>
      <c r="Z287" s="34"/>
    </row>
    <row r="288">
      <c r="A288" s="2" t="s">
        <v>25</v>
      </c>
      <c r="B288" s="1" t="s">
        <v>423</v>
      </c>
      <c r="C288" s="2" t="s">
        <v>450</v>
      </c>
      <c r="D288" s="7" t="s">
        <v>5</v>
      </c>
      <c r="E288" s="2" t="s">
        <v>32</v>
      </c>
      <c r="F288" s="1">
        <v>54.762917605858796</v>
      </c>
      <c r="G288" s="34"/>
      <c r="H288" s="34"/>
      <c r="I288" s="34"/>
      <c r="J288" s="34"/>
      <c r="K288" s="34"/>
      <c r="L288" s="34"/>
      <c r="M288" s="34"/>
      <c r="N288" s="34"/>
      <c r="O288" s="34"/>
      <c r="P288" s="34"/>
      <c r="Q288" s="34"/>
      <c r="R288" s="34"/>
      <c r="S288" s="34"/>
      <c r="T288" s="34"/>
      <c r="U288" s="34"/>
      <c r="V288" s="34"/>
      <c r="W288" s="34"/>
      <c r="X288" s="34"/>
      <c r="Y288" s="34"/>
      <c r="Z288" s="34"/>
    </row>
    <row r="289">
      <c r="A289" s="2" t="s">
        <v>26</v>
      </c>
      <c r="B289" s="1" t="s">
        <v>424</v>
      </c>
      <c r="C289" s="2" t="s">
        <v>450</v>
      </c>
      <c r="D289" s="7" t="s">
        <v>5</v>
      </c>
      <c r="E289" s="2" t="s">
        <v>32</v>
      </c>
      <c r="F289" s="1">
        <v>47.86271032424096</v>
      </c>
      <c r="G289" s="34"/>
      <c r="H289" s="34"/>
      <c r="I289" s="34"/>
      <c r="J289" s="34"/>
      <c r="K289" s="34"/>
      <c r="L289" s="34"/>
      <c r="M289" s="34"/>
      <c r="N289" s="34"/>
      <c r="O289" s="34"/>
      <c r="P289" s="34"/>
      <c r="Q289" s="34"/>
      <c r="R289" s="34"/>
      <c r="S289" s="34"/>
      <c r="T289" s="34"/>
      <c r="U289" s="34"/>
      <c r="V289" s="34"/>
      <c r="W289" s="34"/>
      <c r="X289" s="34"/>
      <c r="Y289" s="34"/>
      <c r="Z289" s="34"/>
    </row>
    <row r="290">
      <c r="A290" s="2" t="s">
        <v>27</v>
      </c>
      <c r="B290" s="1" t="s">
        <v>426</v>
      </c>
      <c r="C290" s="2" t="s">
        <v>450</v>
      </c>
      <c r="D290" s="7" t="s">
        <v>5</v>
      </c>
      <c r="E290" s="2" t="s">
        <v>32</v>
      </c>
      <c r="F290" s="1">
        <v>78.2599070570774</v>
      </c>
      <c r="G290" s="34"/>
      <c r="H290" s="34"/>
      <c r="I290" s="34"/>
      <c r="J290" s="34"/>
      <c r="K290" s="34"/>
      <c r="L290" s="34"/>
      <c r="M290" s="34"/>
      <c r="N290" s="34"/>
      <c r="O290" s="34"/>
      <c r="P290" s="34"/>
      <c r="Q290" s="34"/>
      <c r="R290" s="34"/>
      <c r="S290" s="34"/>
      <c r="T290" s="34"/>
      <c r="U290" s="34"/>
      <c r="V290" s="34"/>
      <c r="W290" s="34"/>
      <c r="X290" s="34"/>
      <c r="Y290" s="34"/>
      <c r="Z290" s="34"/>
    </row>
    <row r="291">
      <c r="A291" s="2" t="s">
        <v>28</v>
      </c>
      <c r="B291" s="1" t="s">
        <v>425</v>
      </c>
      <c r="C291" s="2" t="s">
        <v>450</v>
      </c>
      <c r="D291" s="7" t="s">
        <v>5</v>
      </c>
      <c r="E291" s="2" t="s">
        <v>32</v>
      </c>
      <c r="F291" s="1">
        <v>54.0825255391526</v>
      </c>
      <c r="G291" s="34"/>
      <c r="H291" s="34"/>
      <c r="I291" s="34"/>
      <c r="J291" s="34"/>
      <c r="K291" s="34"/>
      <c r="L291" s="34"/>
      <c r="M291" s="34"/>
      <c r="N291" s="34"/>
      <c r="O291" s="34"/>
      <c r="P291" s="34"/>
      <c r="Q291" s="34"/>
      <c r="R291" s="34"/>
      <c r="S291" s="34"/>
      <c r="T291" s="34"/>
      <c r="U291" s="34"/>
      <c r="V291" s="34"/>
      <c r="W291" s="34"/>
      <c r="X291" s="34"/>
      <c r="Y291" s="34"/>
      <c r="Z291" s="34"/>
    </row>
    <row r="292">
      <c r="A292" s="2" t="s">
        <v>29</v>
      </c>
      <c r="B292" s="1" t="s">
        <v>427</v>
      </c>
      <c r="C292" s="2" t="s">
        <v>450</v>
      </c>
      <c r="D292" s="7" t="s">
        <v>5</v>
      </c>
      <c r="E292" s="2" t="s">
        <v>32</v>
      </c>
      <c r="F292" s="1">
        <v>52.3673960930872</v>
      </c>
      <c r="G292" s="34"/>
      <c r="H292" s="34"/>
      <c r="I292" s="34"/>
      <c r="J292" s="34"/>
      <c r="K292" s="34"/>
      <c r="L292" s="34"/>
      <c r="M292" s="34"/>
      <c r="N292" s="34"/>
      <c r="O292" s="34"/>
      <c r="P292" s="34"/>
      <c r="Q292" s="34"/>
      <c r="R292" s="34"/>
      <c r="S292" s="34"/>
      <c r="T292" s="34"/>
      <c r="U292" s="34"/>
      <c r="V292" s="34"/>
      <c r="W292" s="34"/>
      <c r="X292" s="34"/>
      <c r="Y292" s="34"/>
      <c r="Z292" s="34"/>
    </row>
    <row r="293">
      <c r="A293" s="2" t="s">
        <v>30</v>
      </c>
      <c r="B293" s="1" t="s">
        <v>428</v>
      </c>
      <c r="C293" s="2" t="s">
        <v>450</v>
      </c>
      <c r="D293" s="7" t="s">
        <v>5</v>
      </c>
      <c r="E293" s="2" t="s">
        <v>32</v>
      </c>
      <c r="F293" s="1">
        <v>108.59428683616373</v>
      </c>
      <c r="G293" s="34"/>
      <c r="H293" s="34"/>
      <c r="I293" s="34"/>
      <c r="J293" s="34"/>
      <c r="K293" s="34"/>
      <c r="L293" s="34"/>
      <c r="M293" s="34"/>
      <c r="N293" s="34"/>
      <c r="O293" s="34"/>
      <c r="P293" s="34"/>
      <c r="Q293" s="34"/>
      <c r="R293" s="34"/>
      <c r="S293" s="34"/>
      <c r="T293" s="34"/>
      <c r="U293" s="34"/>
      <c r="V293" s="34"/>
      <c r="W293" s="34"/>
      <c r="X293" s="34"/>
      <c r="Y293" s="34"/>
      <c r="Z293" s="34"/>
    </row>
    <row r="294">
      <c r="A294" s="2" t="s">
        <v>31</v>
      </c>
      <c r="B294" s="1" t="s">
        <v>429</v>
      </c>
      <c r="C294" s="2" t="s">
        <v>450</v>
      </c>
      <c r="D294" s="7" t="s">
        <v>5</v>
      </c>
      <c r="E294" s="2" t="s">
        <v>32</v>
      </c>
      <c r="F294" s="1">
        <v>78.09737869108794</v>
      </c>
      <c r="G294" s="34"/>
      <c r="H294" s="34"/>
      <c r="I294" s="34"/>
      <c r="J294" s="34"/>
      <c r="K294" s="34"/>
      <c r="L294" s="34"/>
      <c r="M294" s="34"/>
      <c r="N294" s="34"/>
      <c r="O294" s="34"/>
      <c r="P294" s="34"/>
      <c r="Q294" s="34"/>
      <c r="R294" s="34"/>
      <c r="S294" s="34"/>
      <c r="T294" s="34"/>
      <c r="U294" s="34"/>
      <c r="V294" s="34"/>
      <c r="W294" s="34"/>
      <c r="X294" s="34"/>
      <c r="Y294" s="34"/>
      <c r="Z294" s="34"/>
    </row>
    <row r="295">
      <c r="A295" s="2" t="s">
        <v>32</v>
      </c>
      <c r="B295" s="1" t="s">
        <v>430</v>
      </c>
      <c r="C295" s="2" t="s">
        <v>450</v>
      </c>
      <c r="D295" s="7" t="s">
        <v>5</v>
      </c>
      <c r="E295" s="2" t="s">
        <v>32</v>
      </c>
      <c r="F295" s="1">
        <v>100.2028715856488</v>
      </c>
      <c r="G295" s="34"/>
      <c r="H295" s="34"/>
      <c r="I295" s="34"/>
      <c r="J295" s="34"/>
      <c r="K295" s="34"/>
      <c r="L295" s="34"/>
      <c r="M295" s="34"/>
      <c r="N295" s="34"/>
      <c r="O295" s="34"/>
      <c r="P295" s="34"/>
      <c r="Q295" s="34"/>
      <c r="R295" s="34"/>
      <c r="S295" s="34"/>
      <c r="T295" s="34"/>
      <c r="U295" s="34"/>
      <c r="V295" s="34"/>
      <c r="W295" s="34"/>
      <c r="X295" s="34"/>
      <c r="Y295" s="34"/>
      <c r="Z295" s="34"/>
    </row>
    <row r="296">
      <c r="A296" s="2" t="s">
        <v>33</v>
      </c>
      <c r="B296" s="1" t="s">
        <v>431</v>
      </c>
      <c r="C296" s="2" t="s">
        <v>450</v>
      </c>
      <c r="D296" s="7" t="s">
        <v>5</v>
      </c>
      <c r="E296" s="2" t="s">
        <v>32</v>
      </c>
      <c r="F296" s="1">
        <v>107.30531046199376</v>
      </c>
      <c r="G296" s="34"/>
      <c r="H296" s="34"/>
      <c r="I296" s="34"/>
      <c r="J296" s="34"/>
      <c r="K296" s="34"/>
      <c r="L296" s="34"/>
      <c r="M296" s="34"/>
      <c r="N296" s="34"/>
      <c r="O296" s="34"/>
      <c r="P296" s="34"/>
      <c r="Q296" s="34"/>
      <c r="R296" s="34"/>
      <c r="S296" s="34"/>
      <c r="T296" s="34"/>
      <c r="U296" s="34"/>
      <c r="V296" s="34"/>
      <c r="W296" s="34"/>
      <c r="X296" s="34"/>
      <c r="Y296" s="34"/>
      <c r="Z296" s="34"/>
    </row>
    <row r="297">
      <c r="A297" s="2" t="s">
        <v>34</v>
      </c>
      <c r="B297" s="1" t="s">
        <v>432</v>
      </c>
      <c r="C297" s="2" t="s">
        <v>450</v>
      </c>
      <c r="D297" s="7" t="s">
        <v>5</v>
      </c>
      <c r="E297" s="2" t="s">
        <v>32</v>
      </c>
      <c r="F297" s="1">
        <v>63.83114251994557</v>
      </c>
      <c r="G297" s="34"/>
      <c r="H297" s="34"/>
      <c r="I297" s="34"/>
      <c r="J297" s="34"/>
      <c r="K297" s="34"/>
      <c r="L297" s="34"/>
      <c r="M297" s="34"/>
      <c r="N297" s="34"/>
      <c r="O297" s="34"/>
      <c r="P297" s="34"/>
      <c r="Q297" s="34"/>
      <c r="R297" s="34"/>
      <c r="S297" s="34"/>
      <c r="T297" s="34"/>
      <c r="U297" s="34"/>
      <c r="V297" s="34"/>
      <c r="W297" s="34"/>
      <c r="X297" s="34"/>
      <c r="Y297" s="34"/>
      <c r="Z297" s="34"/>
    </row>
    <row r="298">
      <c r="A298" s="2" t="s">
        <v>35</v>
      </c>
      <c r="B298" s="1" t="s">
        <v>433</v>
      </c>
      <c r="C298" s="2" t="s">
        <v>450</v>
      </c>
      <c r="D298" s="7" t="s">
        <v>5</v>
      </c>
      <c r="E298" s="2" t="s">
        <v>32</v>
      </c>
      <c r="F298" s="1">
        <v>73.01025579357854</v>
      </c>
      <c r="G298" s="34"/>
      <c r="H298" s="34"/>
      <c r="I298" s="34"/>
      <c r="J298" s="34"/>
      <c r="K298" s="34"/>
      <c r="L298" s="34"/>
      <c r="M298" s="34"/>
      <c r="N298" s="34"/>
      <c r="O298" s="34"/>
      <c r="P298" s="34"/>
      <c r="Q298" s="34"/>
      <c r="R298" s="34"/>
      <c r="S298" s="34"/>
      <c r="T298" s="34"/>
      <c r="U298" s="34"/>
      <c r="V298" s="34"/>
      <c r="W298" s="34"/>
      <c r="X298" s="34"/>
      <c r="Y298" s="34"/>
      <c r="Z298" s="34"/>
    </row>
    <row r="299">
      <c r="A299" s="2" t="s">
        <v>3</v>
      </c>
      <c r="B299" s="1" t="s">
        <v>418</v>
      </c>
      <c r="C299" s="2" t="s">
        <v>451</v>
      </c>
      <c r="D299" s="7" t="s">
        <v>5</v>
      </c>
      <c r="E299" s="2" t="s">
        <v>32</v>
      </c>
      <c r="F299" s="1">
        <v>82.42008925225592</v>
      </c>
      <c r="G299" s="34"/>
      <c r="H299" s="34"/>
      <c r="I299" s="34"/>
      <c r="J299" s="34"/>
      <c r="K299" s="34"/>
      <c r="L299" s="34"/>
      <c r="M299" s="34"/>
      <c r="N299" s="34"/>
      <c r="O299" s="34"/>
      <c r="P299" s="34"/>
      <c r="Q299" s="34"/>
      <c r="R299" s="34"/>
      <c r="S299" s="34"/>
      <c r="T299" s="34"/>
      <c r="U299" s="34"/>
      <c r="V299" s="34"/>
      <c r="W299" s="34"/>
      <c r="X299" s="34"/>
      <c r="Y299" s="34"/>
      <c r="Z299" s="34"/>
    </row>
    <row r="300">
      <c r="A300" s="2" t="s">
        <v>4</v>
      </c>
      <c r="B300" s="1" t="s">
        <v>401</v>
      </c>
      <c r="C300" s="2" t="s">
        <v>451</v>
      </c>
      <c r="D300" s="7" t="s">
        <v>5</v>
      </c>
      <c r="E300" s="2" t="s">
        <v>32</v>
      </c>
      <c r="F300" s="1">
        <v>51.38331319884289</v>
      </c>
      <c r="G300" s="34"/>
      <c r="H300" s="34"/>
      <c r="I300" s="34"/>
      <c r="J300" s="34"/>
      <c r="K300" s="34"/>
      <c r="L300" s="34"/>
      <c r="M300" s="34"/>
      <c r="N300" s="34"/>
      <c r="O300" s="34"/>
      <c r="P300" s="34"/>
      <c r="Q300" s="34"/>
      <c r="R300" s="34"/>
      <c r="S300" s="34"/>
      <c r="T300" s="34"/>
      <c r="U300" s="34"/>
      <c r="V300" s="34"/>
      <c r="W300" s="34"/>
      <c r="X300" s="34"/>
      <c r="Y300" s="34"/>
      <c r="Z300" s="34"/>
    </row>
    <row r="301">
      <c r="A301" s="2" t="s">
        <v>5</v>
      </c>
      <c r="B301" s="1" t="s">
        <v>402</v>
      </c>
      <c r="C301" s="2" t="s">
        <v>451</v>
      </c>
      <c r="D301" s="7" t="s">
        <v>5</v>
      </c>
      <c r="E301" s="2" t="s">
        <v>32</v>
      </c>
      <c r="F301" s="1">
        <v>63.20818632010378</v>
      </c>
      <c r="G301" s="34"/>
      <c r="H301" s="34"/>
      <c r="I301" s="34"/>
      <c r="J301" s="34"/>
      <c r="K301" s="34"/>
      <c r="L301" s="34"/>
      <c r="M301" s="34"/>
      <c r="N301" s="34"/>
      <c r="O301" s="34"/>
      <c r="P301" s="34"/>
      <c r="Q301" s="34"/>
      <c r="R301" s="34"/>
      <c r="S301" s="34"/>
      <c r="T301" s="34"/>
      <c r="U301" s="34"/>
      <c r="V301" s="34"/>
      <c r="W301" s="34"/>
      <c r="X301" s="34"/>
      <c r="Y301" s="34"/>
      <c r="Z301" s="34"/>
    </row>
    <row r="302">
      <c r="A302" s="2" t="s">
        <v>6</v>
      </c>
      <c r="B302" s="1" t="s">
        <v>403</v>
      </c>
      <c r="C302" s="2" t="s">
        <v>451</v>
      </c>
      <c r="D302" s="7" t="s">
        <v>5</v>
      </c>
      <c r="E302" s="2" t="s">
        <v>32</v>
      </c>
      <c r="F302" s="1">
        <v>53.865789266892946</v>
      </c>
      <c r="G302" s="34"/>
      <c r="H302" s="34"/>
      <c r="I302" s="34"/>
      <c r="J302" s="34"/>
      <c r="K302" s="34"/>
      <c r="L302" s="34"/>
      <c r="M302" s="34"/>
      <c r="N302" s="34"/>
      <c r="O302" s="34"/>
      <c r="P302" s="34"/>
      <c r="Q302" s="34"/>
      <c r="R302" s="34"/>
      <c r="S302" s="34"/>
      <c r="T302" s="34"/>
      <c r="U302" s="34"/>
      <c r="V302" s="34"/>
      <c r="W302" s="34"/>
      <c r="X302" s="34"/>
      <c r="Y302" s="34"/>
      <c r="Z302" s="34"/>
    </row>
    <row r="303">
      <c r="A303" s="2" t="s">
        <v>7</v>
      </c>
      <c r="B303" s="1" t="s">
        <v>404</v>
      </c>
      <c r="C303" s="2" t="s">
        <v>451</v>
      </c>
      <c r="D303" s="7" t="s">
        <v>5</v>
      </c>
      <c r="E303" s="2" t="s">
        <v>32</v>
      </c>
      <c r="F303" s="1">
        <v>82.30056294013143</v>
      </c>
      <c r="G303" s="34"/>
      <c r="H303" s="34"/>
      <c r="I303" s="34"/>
      <c r="J303" s="34"/>
      <c r="K303" s="34"/>
      <c r="L303" s="34"/>
      <c r="M303" s="34"/>
      <c r="N303" s="34"/>
      <c r="O303" s="34"/>
      <c r="P303" s="34"/>
      <c r="Q303" s="34"/>
      <c r="R303" s="34"/>
      <c r="S303" s="34"/>
      <c r="T303" s="34"/>
      <c r="U303" s="34"/>
      <c r="V303" s="34"/>
      <c r="W303" s="34"/>
      <c r="X303" s="34"/>
      <c r="Y303" s="34"/>
      <c r="Z303" s="34"/>
    </row>
    <row r="304">
      <c r="A304" s="2" t="s">
        <v>8</v>
      </c>
      <c r="B304" s="1" t="s">
        <v>408</v>
      </c>
      <c r="C304" s="2" t="s">
        <v>451</v>
      </c>
      <c r="D304" s="7" t="s">
        <v>5</v>
      </c>
      <c r="E304" s="2" t="s">
        <v>32</v>
      </c>
      <c r="F304" s="1">
        <v>84.62806426898813</v>
      </c>
      <c r="G304" s="34"/>
      <c r="H304" s="34"/>
      <c r="I304" s="34"/>
      <c r="J304" s="34"/>
      <c r="K304" s="34"/>
      <c r="L304" s="34"/>
      <c r="M304" s="34"/>
      <c r="N304" s="34"/>
      <c r="O304" s="34"/>
      <c r="P304" s="34"/>
      <c r="Q304" s="34"/>
      <c r="R304" s="34"/>
      <c r="S304" s="34"/>
      <c r="T304" s="34"/>
      <c r="U304" s="34"/>
      <c r="V304" s="34"/>
      <c r="W304" s="34"/>
      <c r="X304" s="34"/>
      <c r="Y304" s="34"/>
      <c r="Z304" s="34"/>
    </row>
    <row r="305">
      <c r="A305" s="2" t="s">
        <v>9</v>
      </c>
      <c r="B305" s="1" t="s">
        <v>409</v>
      </c>
      <c r="C305" s="2" t="s">
        <v>451</v>
      </c>
      <c r="D305" s="7" t="s">
        <v>5</v>
      </c>
      <c r="E305" s="2" t="s">
        <v>32</v>
      </c>
      <c r="F305" s="1">
        <v>76.59848589423996</v>
      </c>
      <c r="G305" s="34"/>
      <c r="H305" s="34"/>
      <c r="I305" s="34"/>
      <c r="J305" s="34"/>
      <c r="K305" s="34"/>
      <c r="L305" s="34"/>
      <c r="M305" s="34"/>
      <c r="N305" s="34"/>
      <c r="O305" s="34"/>
      <c r="P305" s="34"/>
      <c r="Q305" s="34"/>
      <c r="R305" s="34"/>
      <c r="S305" s="34"/>
      <c r="T305" s="34"/>
      <c r="U305" s="34"/>
      <c r="V305" s="34"/>
      <c r="W305" s="34"/>
      <c r="X305" s="34"/>
      <c r="Y305" s="34"/>
      <c r="Z305" s="34"/>
    </row>
    <row r="306">
      <c r="A306" s="2" t="s">
        <v>10</v>
      </c>
      <c r="B306" s="1" t="s">
        <v>407</v>
      </c>
      <c r="C306" s="2" t="s">
        <v>451</v>
      </c>
      <c r="D306" s="7" t="s">
        <v>5</v>
      </c>
      <c r="E306" s="2" t="s">
        <v>32</v>
      </c>
      <c r="F306" s="1">
        <v>69.5149763463897</v>
      </c>
      <c r="G306" s="34"/>
      <c r="H306" s="34"/>
      <c r="I306" s="34"/>
      <c r="J306" s="34"/>
      <c r="K306" s="34"/>
      <c r="L306" s="34"/>
      <c r="M306" s="34"/>
      <c r="N306" s="34"/>
      <c r="O306" s="34"/>
      <c r="P306" s="34"/>
      <c r="Q306" s="34"/>
      <c r="R306" s="34"/>
      <c r="S306" s="34"/>
      <c r="T306" s="34"/>
      <c r="U306" s="34"/>
      <c r="V306" s="34"/>
      <c r="W306" s="34"/>
      <c r="X306" s="34"/>
      <c r="Y306" s="34"/>
      <c r="Z306" s="34"/>
    </row>
    <row r="307">
      <c r="A307" s="2" t="s">
        <v>11</v>
      </c>
      <c r="B307" s="1" t="s">
        <v>406</v>
      </c>
      <c r="C307" s="2" t="s">
        <v>451</v>
      </c>
      <c r="D307" s="7" t="s">
        <v>5</v>
      </c>
      <c r="E307" s="2" t="s">
        <v>32</v>
      </c>
      <c r="F307" s="1">
        <v>64.993884024924</v>
      </c>
      <c r="G307" s="34"/>
      <c r="H307" s="34"/>
      <c r="I307" s="34"/>
      <c r="J307" s="34"/>
      <c r="K307" s="34"/>
      <c r="L307" s="34"/>
      <c r="M307" s="34"/>
      <c r="N307" s="34"/>
      <c r="O307" s="34"/>
      <c r="P307" s="34"/>
      <c r="Q307" s="34"/>
      <c r="R307" s="34"/>
      <c r="S307" s="34"/>
      <c r="T307" s="34"/>
      <c r="U307" s="34"/>
      <c r="V307" s="34"/>
      <c r="W307" s="34"/>
      <c r="X307" s="34"/>
      <c r="Y307" s="34"/>
      <c r="Z307" s="34"/>
    </row>
    <row r="308">
      <c r="A308" s="2" t="s">
        <v>12</v>
      </c>
      <c r="B308" s="1" t="s">
        <v>405</v>
      </c>
      <c r="C308" s="2" t="s">
        <v>451</v>
      </c>
      <c r="D308" s="7" t="s">
        <v>5</v>
      </c>
      <c r="E308" s="2" t="s">
        <v>32</v>
      </c>
      <c r="F308" s="1">
        <v>98.61890616269459</v>
      </c>
      <c r="G308" s="34"/>
      <c r="H308" s="34"/>
      <c r="I308" s="34"/>
      <c r="J308" s="34"/>
      <c r="K308" s="34"/>
      <c r="L308" s="34"/>
      <c r="M308" s="34"/>
      <c r="N308" s="34"/>
      <c r="O308" s="34"/>
      <c r="P308" s="34"/>
      <c r="Q308" s="34"/>
      <c r="R308" s="34"/>
      <c r="S308" s="34"/>
      <c r="T308" s="34"/>
      <c r="U308" s="34"/>
      <c r="V308" s="34"/>
      <c r="W308" s="34"/>
      <c r="X308" s="34"/>
      <c r="Y308" s="34"/>
      <c r="Z308" s="34"/>
    </row>
    <row r="309">
      <c r="A309" s="2" t="s">
        <v>13</v>
      </c>
      <c r="B309" s="1" t="s">
        <v>410</v>
      </c>
      <c r="C309" s="2" t="s">
        <v>451</v>
      </c>
      <c r="D309" s="7" t="s">
        <v>5</v>
      </c>
      <c r="E309" s="2" t="s">
        <v>32</v>
      </c>
      <c r="F309" s="1">
        <v>66.84455651625736</v>
      </c>
      <c r="G309" s="34"/>
      <c r="H309" s="34"/>
      <c r="I309" s="34"/>
      <c r="J309" s="34"/>
      <c r="K309" s="34"/>
      <c r="L309" s="34"/>
      <c r="M309" s="34"/>
      <c r="N309" s="34"/>
      <c r="O309" s="34"/>
      <c r="P309" s="34"/>
      <c r="Q309" s="34"/>
      <c r="R309" s="34"/>
      <c r="S309" s="34"/>
      <c r="T309" s="34"/>
      <c r="U309" s="34"/>
      <c r="V309" s="34"/>
      <c r="W309" s="34"/>
      <c r="X309" s="34"/>
      <c r="Y309" s="34"/>
      <c r="Z309" s="34"/>
    </row>
    <row r="310">
      <c r="A310" s="2" t="s">
        <v>14</v>
      </c>
      <c r="B310" s="1" t="s">
        <v>412</v>
      </c>
      <c r="C310" s="2" t="s">
        <v>451</v>
      </c>
      <c r="D310" s="7" t="s">
        <v>5</v>
      </c>
      <c r="E310" s="2" t="s">
        <v>32</v>
      </c>
      <c r="F310" s="1">
        <v>92.72628867879264</v>
      </c>
      <c r="G310" s="34"/>
      <c r="H310" s="34"/>
      <c r="I310" s="34"/>
      <c r="J310" s="34"/>
      <c r="K310" s="34"/>
      <c r="L310" s="34"/>
      <c r="M310" s="34"/>
      <c r="N310" s="34"/>
      <c r="O310" s="34"/>
      <c r="P310" s="34"/>
      <c r="Q310" s="34"/>
      <c r="R310" s="34"/>
      <c r="S310" s="34"/>
      <c r="T310" s="34"/>
      <c r="U310" s="34"/>
      <c r="V310" s="34"/>
      <c r="W310" s="34"/>
      <c r="X310" s="34"/>
      <c r="Y310" s="34"/>
      <c r="Z310" s="34"/>
    </row>
    <row r="311">
      <c r="A311" s="2" t="s">
        <v>15</v>
      </c>
      <c r="B311" s="1" t="s">
        <v>411</v>
      </c>
      <c r="C311" s="2" t="s">
        <v>451</v>
      </c>
      <c r="D311" s="7" t="s">
        <v>5</v>
      </c>
      <c r="E311" s="2" t="s">
        <v>32</v>
      </c>
      <c r="F311" s="1">
        <v>84.5831894513788</v>
      </c>
      <c r="G311" s="34"/>
      <c r="H311" s="34"/>
      <c r="I311" s="34"/>
      <c r="J311" s="34"/>
      <c r="K311" s="34"/>
      <c r="L311" s="34"/>
      <c r="M311" s="34"/>
      <c r="N311" s="34"/>
      <c r="O311" s="34"/>
      <c r="P311" s="34"/>
      <c r="Q311" s="34"/>
      <c r="R311" s="34"/>
      <c r="S311" s="34"/>
      <c r="T311" s="34"/>
      <c r="U311" s="34"/>
      <c r="V311" s="34"/>
      <c r="W311" s="34"/>
      <c r="X311" s="34"/>
      <c r="Y311" s="34"/>
      <c r="Z311" s="34"/>
    </row>
    <row r="312">
      <c r="A312" s="2" t="s">
        <v>16</v>
      </c>
      <c r="B312" s="1" t="s">
        <v>413</v>
      </c>
      <c r="C312" s="2" t="s">
        <v>451</v>
      </c>
      <c r="D312" s="7" t="s">
        <v>5</v>
      </c>
      <c r="E312" s="2" t="s">
        <v>32</v>
      </c>
      <c r="F312" s="1">
        <v>70.22631805268503</v>
      </c>
      <c r="G312" s="34"/>
      <c r="H312" s="34"/>
      <c r="I312" s="34"/>
      <c r="J312" s="34"/>
      <c r="K312" s="34"/>
      <c r="L312" s="34"/>
      <c r="M312" s="34"/>
      <c r="N312" s="34"/>
      <c r="O312" s="34"/>
      <c r="P312" s="34"/>
      <c r="Q312" s="34"/>
      <c r="R312" s="34"/>
      <c r="S312" s="34"/>
      <c r="T312" s="34"/>
      <c r="U312" s="34"/>
      <c r="V312" s="34"/>
      <c r="W312" s="34"/>
      <c r="X312" s="34"/>
      <c r="Y312" s="34"/>
      <c r="Z312" s="34"/>
    </row>
    <row r="313">
      <c r="A313" s="2" t="s">
        <v>17</v>
      </c>
      <c r="B313" s="1" t="s">
        <v>414</v>
      </c>
      <c r="C313" s="2" t="s">
        <v>451</v>
      </c>
      <c r="D313" s="7" t="s">
        <v>5</v>
      </c>
      <c r="E313" s="2" t="s">
        <v>32</v>
      </c>
      <c r="F313" s="1">
        <v>67.479267827853</v>
      </c>
      <c r="G313" s="34"/>
      <c r="H313" s="34"/>
      <c r="I313" s="34"/>
      <c r="J313" s="34"/>
      <c r="K313" s="34"/>
      <c r="L313" s="34"/>
      <c r="M313" s="34"/>
      <c r="N313" s="34"/>
      <c r="O313" s="34"/>
      <c r="P313" s="34"/>
      <c r="Q313" s="34"/>
      <c r="R313" s="34"/>
      <c r="S313" s="34"/>
      <c r="T313" s="34"/>
      <c r="U313" s="34"/>
      <c r="V313" s="34"/>
      <c r="W313" s="34"/>
      <c r="X313" s="34"/>
      <c r="Y313" s="34"/>
      <c r="Z313" s="34"/>
    </row>
    <row r="314">
      <c r="A314" s="2" t="s">
        <v>18</v>
      </c>
      <c r="B314" s="1" t="s">
        <v>415</v>
      </c>
      <c r="C314" s="2" t="s">
        <v>451</v>
      </c>
      <c r="D314" s="7" t="s">
        <v>5</v>
      </c>
      <c r="E314" s="2" t="s">
        <v>32</v>
      </c>
      <c r="F314" s="1">
        <v>91.72318468800881</v>
      </c>
      <c r="G314" s="34"/>
      <c r="H314" s="34"/>
      <c r="I314" s="34"/>
      <c r="J314" s="34"/>
      <c r="K314" s="34"/>
      <c r="L314" s="34"/>
      <c r="M314" s="34"/>
      <c r="N314" s="34"/>
      <c r="O314" s="34"/>
      <c r="P314" s="34"/>
      <c r="Q314" s="34"/>
      <c r="R314" s="34"/>
      <c r="S314" s="34"/>
      <c r="T314" s="34"/>
      <c r="U314" s="34"/>
      <c r="V314" s="34"/>
      <c r="W314" s="34"/>
      <c r="X314" s="34"/>
      <c r="Y314" s="34"/>
      <c r="Z314" s="34"/>
    </row>
    <row r="315">
      <c r="A315" s="2" t="s">
        <v>19</v>
      </c>
      <c r="B315" s="1" t="s">
        <v>416</v>
      </c>
      <c r="C315" s="2" t="s">
        <v>451</v>
      </c>
      <c r="D315" s="7" t="s">
        <v>5</v>
      </c>
      <c r="E315" s="2" t="s">
        <v>32</v>
      </c>
      <c r="F315" s="1">
        <v>92.65363092294554</v>
      </c>
      <c r="G315" s="34"/>
      <c r="H315" s="34"/>
      <c r="I315" s="34"/>
      <c r="J315" s="34"/>
      <c r="K315" s="34"/>
      <c r="L315" s="34"/>
      <c r="M315" s="34"/>
      <c r="N315" s="34"/>
      <c r="O315" s="34"/>
      <c r="P315" s="34"/>
      <c r="Q315" s="34"/>
      <c r="R315" s="34"/>
      <c r="S315" s="34"/>
      <c r="T315" s="34"/>
      <c r="U315" s="34"/>
      <c r="V315" s="34"/>
      <c r="W315" s="34"/>
      <c r="X315" s="34"/>
      <c r="Y315" s="34"/>
      <c r="Z315" s="34"/>
    </row>
    <row r="316">
      <c r="A316" s="2" t="s">
        <v>20</v>
      </c>
      <c r="B316" s="1" t="s">
        <v>417</v>
      </c>
      <c r="C316" s="2" t="s">
        <v>451</v>
      </c>
      <c r="D316" s="7" t="s">
        <v>5</v>
      </c>
      <c r="E316" s="2" t="s">
        <v>32</v>
      </c>
      <c r="F316" s="1">
        <v>102.12879906297205</v>
      </c>
      <c r="G316" s="34"/>
      <c r="H316" s="34"/>
      <c r="I316" s="34"/>
      <c r="J316" s="34"/>
      <c r="K316" s="34"/>
      <c r="L316" s="34"/>
      <c r="M316" s="34"/>
      <c r="N316" s="34"/>
      <c r="O316" s="34"/>
      <c r="P316" s="34"/>
      <c r="Q316" s="34"/>
      <c r="R316" s="34"/>
      <c r="S316" s="34"/>
      <c r="T316" s="34"/>
      <c r="U316" s="34"/>
      <c r="V316" s="34"/>
      <c r="W316" s="34"/>
      <c r="X316" s="34"/>
      <c r="Y316" s="34"/>
      <c r="Z316" s="34"/>
    </row>
    <row r="317">
      <c r="A317" s="2" t="s">
        <v>21</v>
      </c>
      <c r="B317" s="1" t="s">
        <v>419</v>
      </c>
      <c r="C317" s="2" t="s">
        <v>451</v>
      </c>
      <c r="D317" s="7" t="s">
        <v>5</v>
      </c>
      <c r="E317" s="2" t="s">
        <v>32</v>
      </c>
      <c r="F317" s="1">
        <v>63.138416407569814</v>
      </c>
      <c r="G317" s="34"/>
      <c r="H317" s="34"/>
      <c r="I317" s="34"/>
      <c r="J317" s="34"/>
      <c r="K317" s="34"/>
      <c r="L317" s="34"/>
      <c r="M317" s="34"/>
      <c r="N317" s="34"/>
      <c r="O317" s="34"/>
      <c r="P317" s="34"/>
      <c r="Q317" s="34"/>
      <c r="R317" s="34"/>
      <c r="S317" s="34"/>
      <c r="T317" s="34"/>
      <c r="U317" s="34"/>
      <c r="V317" s="34"/>
      <c r="W317" s="34"/>
      <c r="X317" s="34"/>
      <c r="Y317" s="34"/>
      <c r="Z317" s="34"/>
    </row>
    <row r="318">
      <c r="A318" s="2" t="s">
        <v>22</v>
      </c>
      <c r="B318" s="1" t="s">
        <v>420</v>
      </c>
      <c r="C318" s="2" t="s">
        <v>451</v>
      </c>
      <c r="D318" s="7" t="s">
        <v>5</v>
      </c>
      <c r="E318" s="2" t="s">
        <v>32</v>
      </c>
      <c r="F318" s="1">
        <v>52.03928852737199</v>
      </c>
      <c r="G318" s="34"/>
      <c r="H318" s="34"/>
      <c r="I318" s="34"/>
      <c r="J318" s="34"/>
      <c r="K318" s="34"/>
      <c r="L318" s="34"/>
      <c r="M318" s="34"/>
      <c r="N318" s="34"/>
      <c r="O318" s="34"/>
      <c r="P318" s="34"/>
      <c r="Q318" s="34"/>
      <c r="R318" s="34"/>
      <c r="S318" s="34"/>
      <c r="T318" s="34"/>
      <c r="U318" s="34"/>
      <c r="V318" s="34"/>
      <c r="W318" s="34"/>
      <c r="X318" s="34"/>
      <c r="Y318" s="34"/>
      <c r="Z318" s="34"/>
    </row>
    <row r="319">
      <c r="A319" s="2" t="s">
        <v>23</v>
      </c>
      <c r="B319" s="1" t="s">
        <v>421</v>
      </c>
      <c r="C319" s="2" t="s">
        <v>451</v>
      </c>
      <c r="D319" s="7" t="s">
        <v>5</v>
      </c>
      <c r="E319" s="2" t="s">
        <v>32</v>
      </c>
      <c r="F319" s="1">
        <v>89.05897312363426</v>
      </c>
      <c r="G319" s="34"/>
      <c r="H319" s="34"/>
      <c r="I319" s="34"/>
      <c r="J319" s="34"/>
      <c r="K319" s="34"/>
      <c r="L319" s="34"/>
      <c r="M319" s="34"/>
      <c r="N319" s="34"/>
      <c r="O319" s="34"/>
      <c r="P319" s="34"/>
      <c r="Q319" s="34"/>
      <c r="R319" s="34"/>
      <c r="S319" s="34"/>
      <c r="T319" s="34"/>
      <c r="U319" s="34"/>
      <c r="V319" s="34"/>
      <c r="W319" s="34"/>
      <c r="X319" s="34"/>
      <c r="Y319" s="34"/>
      <c r="Z319" s="34"/>
    </row>
    <row r="320">
      <c r="A320" s="2" t="s">
        <v>24</v>
      </c>
      <c r="B320" s="1" t="s">
        <v>422</v>
      </c>
      <c r="C320" s="2" t="s">
        <v>451</v>
      </c>
      <c r="D320" s="7" t="s">
        <v>5</v>
      </c>
      <c r="E320" s="2" t="s">
        <v>32</v>
      </c>
      <c r="F320" s="1">
        <v>100.44598197883586</v>
      </c>
      <c r="G320" s="34"/>
      <c r="H320" s="34"/>
      <c r="I320" s="34"/>
      <c r="J320" s="34"/>
      <c r="K320" s="34"/>
      <c r="L320" s="34"/>
      <c r="M320" s="34"/>
      <c r="N320" s="34"/>
      <c r="O320" s="34"/>
      <c r="P320" s="34"/>
      <c r="Q320" s="34"/>
      <c r="R320" s="34"/>
      <c r="S320" s="34"/>
      <c r="T320" s="34"/>
      <c r="U320" s="34"/>
      <c r="V320" s="34"/>
      <c r="W320" s="34"/>
      <c r="X320" s="34"/>
      <c r="Y320" s="34"/>
      <c r="Z320" s="34"/>
    </row>
    <row r="321">
      <c r="A321" s="2" t="s">
        <v>25</v>
      </c>
      <c r="B321" s="1" t="s">
        <v>423</v>
      </c>
      <c r="C321" s="2" t="s">
        <v>451</v>
      </c>
      <c r="D321" s="7" t="s">
        <v>5</v>
      </c>
      <c r="E321" s="2" t="s">
        <v>32</v>
      </c>
      <c r="F321" s="1">
        <v>56.69573645488679</v>
      </c>
      <c r="G321" s="34"/>
      <c r="H321" s="34"/>
      <c r="I321" s="34"/>
      <c r="J321" s="34"/>
      <c r="K321" s="34"/>
      <c r="L321" s="34"/>
      <c r="M321" s="34"/>
      <c r="N321" s="34"/>
      <c r="O321" s="34"/>
      <c r="P321" s="34"/>
      <c r="Q321" s="34"/>
      <c r="R321" s="34"/>
      <c r="S321" s="34"/>
      <c r="T321" s="34"/>
      <c r="U321" s="34"/>
      <c r="V321" s="34"/>
      <c r="W321" s="34"/>
      <c r="X321" s="34"/>
      <c r="Y321" s="34"/>
      <c r="Z321" s="34"/>
    </row>
    <row r="322">
      <c r="A322" s="2" t="s">
        <v>26</v>
      </c>
      <c r="B322" s="1" t="s">
        <v>424</v>
      </c>
      <c r="C322" s="2" t="s">
        <v>451</v>
      </c>
      <c r="D322" s="7" t="s">
        <v>5</v>
      </c>
      <c r="E322" s="2" t="s">
        <v>32</v>
      </c>
      <c r="F322" s="1">
        <v>50.44172539524695</v>
      </c>
      <c r="G322" s="34"/>
      <c r="H322" s="34"/>
      <c r="I322" s="34"/>
      <c r="J322" s="34"/>
      <c r="K322" s="34"/>
      <c r="L322" s="34"/>
      <c r="M322" s="34"/>
      <c r="N322" s="34"/>
      <c r="O322" s="34"/>
      <c r="P322" s="34"/>
      <c r="Q322" s="34"/>
      <c r="R322" s="34"/>
      <c r="S322" s="34"/>
      <c r="T322" s="34"/>
      <c r="U322" s="34"/>
      <c r="V322" s="34"/>
      <c r="W322" s="34"/>
      <c r="X322" s="34"/>
      <c r="Y322" s="34"/>
      <c r="Z322" s="34"/>
    </row>
    <row r="323">
      <c r="A323" s="2" t="s">
        <v>27</v>
      </c>
      <c r="B323" s="1" t="s">
        <v>426</v>
      </c>
      <c r="C323" s="2" t="s">
        <v>451</v>
      </c>
      <c r="D323" s="7" t="s">
        <v>5</v>
      </c>
      <c r="E323" s="2" t="s">
        <v>32</v>
      </c>
      <c r="F323" s="1">
        <v>77.84922544236346</v>
      </c>
      <c r="G323" s="34"/>
      <c r="H323" s="34"/>
      <c r="I323" s="34"/>
      <c r="J323" s="34"/>
      <c r="K323" s="34"/>
      <c r="L323" s="34"/>
      <c r="M323" s="34"/>
      <c r="N323" s="34"/>
      <c r="O323" s="34"/>
      <c r="P323" s="34"/>
      <c r="Q323" s="34"/>
      <c r="R323" s="34"/>
      <c r="S323" s="34"/>
      <c r="T323" s="34"/>
      <c r="U323" s="34"/>
      <c r="V323" s="34"/>
      <c r="W323" s="34"/>
      <c r="X323" s="34"/>
      <c r="Y323" s="34"/>
      <c r="Z323" s="34"/>
    </row>
    <row r="324">
      <c r="A324" s="2" t="s">
        <v>28</v>
      </c>
      <c r="B324" s="1" t="s">
        <v>425</v>
      </c>
      <c r="C324" s="2" t="s">
        <v>451</v>
      </c>
      <c r="D324" s="7" t="s">
        <v>5</v>
      </c>
      <c r="E324" s="2" t="s">
        <v>32</v>
      </c>
      <c r="F324" s="1">
        <v>55.8652282404936</v>
      </c>
      <c r="G324" s="34"/>
      <c r="H324" s="34"/>
      <c r="I324" s="34"/>
      <c r="J324" s="34"/>
      <c r="K324" s="34"/>
      <c r="L324" s="34"/>
      <c r="M324" s="34"/>
      <c r="N324" s="34"/>
      <c r="O324" s="34"/>
      <c r="P324" s="34"/>
      <c r="Q324" s="34"/>
      <c r="R324" s="34"/>
      <c r="S324" s="34"/>
      <c r="T324" s="34"/>
      <c r="U324" s="34"/>
      <c r="V324" s="34"/>
      <c r="W324" s="34"/>
      <c r="X324" s="34"/>
      <c r="Y324" s="34"/>
      <c r="Z324" s="34"/>
    </row>
    <row r="325">
      <c r="A325" s="2" t="s">
        <v>29</v>
      </c>
      <c r="B325" s="1" t="s">
        <v>427</v>
      </c>
      <c r="C325" s="2" t="s">
        <v>451</v>
      </c>
      <c r="D325" s="7" t="s">
        <v>5</v>
      </c>
      <c r="E325" s="2" t="s">
        <v>32</v>
      </c>
      <c r="F325" s="1">
        <v>54.322126169364545</v>
      </c>
      <c r="G325" s="34"/>
      <c r="H325" s="34"/>
      <c r="I325" s="34"/>
      <c r="J325" s="34"/>
      <c r="K325" s="34"/>
      <c r="L325" s="34"/>
      <c r="M325" s="34"/>
      <c r="N325" s="34"/>
      <c r="O325" s="34"/>
      <c r="P325" s="34"/>
      <c r="Q325" s="34"/>
      <c r="R325" s="34"/>
      <c r="S325" s="34"/>
      <c r="T325" s="34"/>
      <c r="U325" s="34"/>
      <c r="V325" s="34"/>
      <c r="W325" s="34"/>
      <c r="X325" s="34"/>
      <c r="Y325" s="34"/>
      <c r="Z325" s="34"/>
    </row>
    <row r="326">
      <c r="A326" s="2" t="s">
        <v>30</v>
      </c>
      <c r="B326" s="1" t="s">
        <v>428</v>
      </c>
      <c r="C326" s="2" t="s">
        <v>451</v>
      </c>
      <c r="D326" s="7" t="s">
        <v>5</v>
      </c>
      <c r="E326" s="2" t="s">
        <v>32</v>
      </c>
      <c r="F326" s="1">
        <v>116.95523536320371</v>
      </c>
      <c r="G326" s="34"/>
      <c r="H326" s="34"/>
      <c r="I326" s="34"/>
      <c r="J326" s="34"/>
      <c r="K326" s="34"/>
      <c r="L326" s="34"/>
      <c r="M326" s="34"/>
      <c r="N326" s="34"/>
      <c r="O326" s="34"/>
      <c r="P326" s="34"/>
      <c r="Q326" s="34"/>
      <c r="R326" s="34"/>
      <c r="S326" s="34"/>
      <c r="T326" s="34"/>
      <c r="U326" s="34"/>
      <c r="V326" s="34"/>
      <c r="W326" s="34"/>
      <c r="X326" s="34"/>
      <c r="Y326" s="34"/>
      <c r="Z326" s="34"/>
    </row>
    <row r="327">
      <c r="A327" s="2" t="s">
        <v>31</v>
      </c>
      <c r="B327" s="1" t="s">
        <v>429</v>
      </c>
      <c r="C327" s="2" t="s">
        <v>451</v>
      </c>
      <c r="D327" s="7" t="s">
        <v>5</v>
      </c>
      <c r="E327" s="2" t="s">
        <v>32</v>
      </c>
      <c r="F327" s="1">
        <v>77.48711773162142</v>
      </c>
      <c r="G327" s="34"/>
      <c r="H327" s="34"/>
      <c r="I327" s="34"/>
      <c r="J327" s="34"/>
      <c r="K327" s="34"/>
      <c r="L327" s="34"/>
      <c r="M327" s="34"/>
      <c r="N327" s="34"/>
      <c r="O327" s="34"/>
      <c r="P327" s="34"/>
      <c r="Q327" s="34"/>
      <c r="R327" s="34"/>
      <c r="S327" s="34"/>
      <c r="T327" s="34"/>
      <c r="U327" s="34"/>
      <c r="V327" s="34"/>
      <c r="W327" s="34"/>
      <c r="X327" s="34"/>
      <c r="Y327" s="34"/>
      <c r="Z327" s="34"/>
    </row>
    <row r="328">
      <c r="A328" s="2" t="s">
        <v>32</v>
      </c>
      <c r="B328" s="1" t="s">
        <v>430</v>
      </c>
      <c r="C328" s="2" t="s">
        <v>451</v>
      </c>
      <c r="D328" s="7" t="s">
        <v>5</v>
      </c>
      <c r="E328" s="2" t="s">
        <v>32</v>
      </c>
      <c r="F328" s="1">
        <v>97.14117875974463</v>
      </c>
      <c r="G328" s="34"/>
      <c r="H328" s="34"/>
      <c r="I328" s="34"/>
      <c r="J328" s="34"/>
      <c r="K328" s="34"/>
      <c r="L328" s="34"/>
      <c r="M328" s="34"/>
      <c r="N328" s="34"/>
      <c r="O328" s="34"/>
      <c r="P328" s="34"/>
      <c r="Q328" s="34"/>
      <c r="R328" s="34"/>
      <c r="S328" s="34"/>
      <c r="T328" s="34"/>
      <c r="U328" s="34"/>
      <c r="V328" s="34"/>
      <c r="W328" s="34"/>
      <c r="X328" s="34"/>
      <c r="Y328" s="34"/>
      <c r="Z328" s="34"/>
    </row>
    <row r="329">
      <c r="A329" s="2" t="s">
        <v>33</v>
      </c>
      <c r="B329" s="1" t="s">
        <v>431</v>
      </c>
      <c r="C329" s="2" t="s">
        <v>451</v>
      </c>
      <c r="D329" s="7" t="s">
        <v>5</v>
      </c>
      <c r="E329" s="2" t="s">
        <v>32</v>
      </c>
      <c r="F329" s="1">
        <v>113.25784111985567</v>
      </c>
      <c r="G329" s="34"/>
      <c r="H329" s="34"/>
      <c r="I329" s="34"/>
      <c r="J329" s="34"/>
      <c r="K329" s="34"/>
      <c r="L329" s="34"/>
      <c r="M329" s="34"/>
      <c r="N329" s="34"/>
      <c r="O329" s="34"/>
      <c r="P329" s="34"/>
      <c r="Q329" s="34"/>
      <c r="R329" s="34"/>
      <c r="S329" s="34"/>
      <c r="T329" s="34"/>
      <c r="U329" s="34"/>
      <c r="V329" s="34"/>
      <c r="W329" s="34"/>
      <c r="X329" s="34"/>
      <c r="Y329" s="34"/>
      <c r="Z329" s="34"/>
    </row>
    <row r="330">
      <c r="A330" s="2" t="s">
        <v>34</v>
      </c>
      <c r="B330" s="1" t="s">
        <v>432</v>
      </c>
      <c r="C330" s="2" t="s">
        <v>451</v>
      </c>
      <c r="D330" s="7" t="s">
        <v>5</v>
      </c>
      <c r="E330" s="2" t="s">
        <v>32</v>
      </c>
      <c r="F330" s="1">
        <v>66.297143972839</v>
      </c>
      <c r="G330" s="34"/>
      <c r="H330" s="34"/>
      <c r="I330" s="34"/>
      <c r="J330" s="34"/>
      <c r="K330" s="34"/>
      <c r="L330" s="34"/>
      <c r="M330" s="34"/>
      <c r="N330" s="34"/>
      <c r="O330" s="34"/>
      <c r="P330" s="34"/>
      <c r="Q330" s="34"/>
      <c r="R330" s="34"/>
      <c r="S330" s="34"/>
      <c r="T330" s="34"/>
      <c r="U330" s="34"/>
      <c r="V330" s="34"/>
      <c r="W330" s="34"/>
      <c r="X330" s="34"/>
      <c r="Y330" s="34"/>
      <c r="Z330" s="34"/>
    </row>
    <row r="331">
      <c r="A331" s="2" t="s">
        <v>35</v>
      </c>
      <c r="B331" s="1" t="s">
        <v>433</v>
      </c>
      <c r="C331" s="2" t="s">
        <v>451</v>
      </c>
      <c r="D331" s="7" t="s">
        <v>5</v>
      </c>
      <c r="E331" s="2" t="s">
        <v>32</v>
      </c>
      <c r="F331" s="1">
        <v>68.85554387937144</v>
      </c>
      <c r="G331" s="34"/>
      <c r="H331" s="34"/>
      <c r="I331" s="34"/>
      <c r="J331" s="34"/>
      <c r="K331" s="34"/>
      <c r="L331" s="34"/>
      <c r="M331" s="34"/>
      <c r="N331" s="34"/>
      <c r="O331" s="34"/>
      <c r="P331" s="34"/>
      <c r="Q331" s="34"/>
      <c r="R331" s="34"/>
      <c r="S331" s="34"/>
      <c r="T331" s="34"/>
      <c r="U331" s="34"/>
      <c r="V331" s="34"/>
      <c r="W331" s="34"/>
      <c r="X331" s="34"/>
      <c r="Y331" s="34"/>
      <c r="Z331" s="34"/>
    </row>
    <row r="332">
      <c r="A332" s="2" t="s">
        <v>3</v>
      </c>
      <c r="B332" s="1" t="s">
        <v>418</v>
      </c>
      <c r="C332" s="2" t="s">
        <v>452</v>
      </c>
      <c r="D332" s="7" t="s">
        <v>5</v>
      </c>
      <c r="E332" s="2" t="s">
        <v>32</v>
      </c>
      <c r="F332" s="1">
        <v>118.15159793779267</v>
      </c>
      <c r="G332" s="34"/>
      <c r="H332" s="34"/>
      <c r="I332" s="34"/>
      <c r="J332" s="34"/>
      <c r="K332" s="34"/>
      <c r="L332" s="34"/>
      <c r="M332" s="34"/>
      <c r="N332" s="34"/>
      <c r="O332" s="34"/>
      <c r="P332" s="34"/>
      <c r="Q332" s="34"/>
      <c r="R332" s="34"/>
      <c r="S332" s="34"/>
      <c r="T332" s="34"/>
      <c r="U332" s="34"/>
      <c r="V332" s="34"/>
      <c r="W332" s="34"/>
      <c r="X332" s="34"/>
      <c r="Y332" s="34"/>
      <c r="Z332" s="34"/>
    </row>
    <row r="333">
      <c r="A333" s="2" t="s">
        <v>4</v>
      </c>
      <c r="B333" s="1" t="s">
        <v>401</v>
      </c>
      <c r="C333" s="2" t="s">
        <v>452</v>
      </c>
      <c r="D333" s="7" t="s">
        <v>5</v>
      </c>
      <c r="E333" s="2" t="s">
        <v>32</v>
      </c>
      <c r="F333" s="1">
        <v>60.49782249275891</v>
      </c>
      <c r="G333" s="34"/>
      <c r="H333" s="34"/>
      <c r="I333" s="34"/>
      <c r="J333" s="34"/>
      <c r="K333" s="34"/>
      <c r="L333" s="34"/>
      <c r="M333" s="34"/>
      <c r="N333" s="34"/>
      <c r="O333" s="34"/>
      <c r="P333" s="34"/>
      <c r="Q333" s="34"/>
      <c r="R333" s="34"/>
      <c r="S333" s="34"/>
      <c r="T333" s="34"/>
      <c r="U333" s="34"/>
      <c r="V333" s="34"/>
      <c r="W333" s="34"/>
      <c r="X333" s="34"/>
      <c r="Y333" s="34"/>
      <c r="Z333" s="34"/>
    </row>
    <row r="334">
      <c r="A334" s="2" t="s">
        <v>5</v>
      </c>
      <c r="B334" s="1" t="s">
        <v>402</v>
      </c>
      <c r="C334" s="2" t="s">
        <v>452</v>
      </c>
      <c r="D334" s="7" t="s">
        <v>5</v>
      </c>
      <c r="E334" s="2" t="s">
        <v>32</v>
      </c>
      <c r="F334" s="1">
        <v>92.62519410523092</v>
      </c>
      <c r="G334" s="34"/>
      <c r="H334" s="34"/>
      <c r="I334" s="34"/>
      <c r="J334" s="34"/>
      <c r="K334" s="34"/>
      <c r="L334" s="34"/>
      <c r="M334" s="34"/>
      <c r="N334" s="34"/>
      <c r="O334" s="34"/>
      <c r="P334" s="34"/>
      <c r="Q334" s="34"/>
      <c r="R334" s="34"/>
      <c r="S334" s="34"/>
      <c r="T334" s="34"/>
      <c r="U334" s="34"/>
      <c r="V334" s="34"/>
      <c r="W334" s="34"/>
      <c r="X334" s="34"/>
      <c r="Y334" s="34"/>
      <c r="Z334" s="34"/>
    </row>
    <row r="335">
      <c r="A335" s="2" t="s">
        <v>6</v>
      </c>
      <c r="B335" s="1" t="s">
        <v>403</v>
      </c>
      <c r="C335" s="2" t="s">
        <v>452</v>
      </c>
      <c r="D335" s="7" t="s">
        <v>5</v>
      </c>
      <c r="E335" s="2" t="s">
        <v>32</v>
      </c>
      <c r="F335" s="1">
        <v>62.4982949373901</v>
      </c>
      <c r="G335" s="34"/>
      <c r="H335" s="34"/>
      <c r="I335" s="34"/>
      <c r="J335" s="34"/>
      <c r="K335" s="34"/>
      <c r="L335" s="34"/>
      <c r="M335" s="34"/>
      <c r="N335" s="34"/>
      <c r="O335" s="34"/>
      <c r="P335" s="34"/>
      <c r="Q335" s="34"/>
      <c r="R335" s="34"/>
      <c r="S335" s="34"/>
      <c r="T335" s="34"/>
      <c r="U335" s="34"/>
      <c r="V335" s="34"/>
      <c r="W335" s="34"/>
      <c r="X335" s="34"/>
      <c r="Y335" s="34"/>
      <c r="Z335" s="34"/>
    </row>
    <row r="336">
      <c r="A336" s="2" t="s">
        <v>7</v>
      </c>
      <c r="B336" s="1" t="s">
        <v>404</v>
      </c>
      <c r="C336" s="2" t="s">
        <v>452</v>
      </c>
      <c r="D336" s="7" t="s">
        <v>5</v>
      </c>
      <c r="E336" s="2" t="s">
        <v>32</v>
      </c>
      <c r="F336" s="1">
        <v>115.04571974478829</v>
      </c>
      <c r="G336" s="34"/>
      <c r="H336" s="34"/>
      <c r="I336" s="34"/>
      <c r="J336" s="34"/>
      <c r="K336" s="34"/>
      <c r="L336" s="34"/>
      <c r="M336" s="34"/>
      <c r="N336" s="34"/>
      <c r="O336" s="34"/>
      <c r="P336" s="34"/>
      <c r="Q336" s="34"/>
      <c r="R336" s="34"/>
      <c r="S336" s="34"/>
      <c r="T336" s="34"/>
      <c r="U336" s="34"/>
      <c r="V336" s="34"/>
      <c r="W336" s="34"/>
      <c r="X336" s="34"/>
      <c r="Y336" s="34"/>
      <c r="Z336" s="34"/>
    </row>
    <row r="337">
      <c r="A337" s="2" t="s">
        <v>8</v>
      </c>
      <c r="B337" s="1" t="s">
        <v>408</v>
      </c>
      <c r="C337" s="2" t="s">
        <v>452</v>
      </c>
      <c r="D337" s="7" t="s">
        <v>5</v>
      </c>
      <c r="E337" s="2" t="s">
        <v>32</v>
      </c>
      <c r="F337" s="1">
        <v>122.65463492088446</v>
      </c>
      <c r="G337" s="34"/>
      <c r="H337" s="34"/>
      <c r="I337" s="34"/>
      <c r="J337" s="34"/>
      <c r="K337" s="34"/>
      <c r="L337" s="34"/>
      <c r="M337" s="34"/>
      <c r="N337" s="34"/>
      <c r="O337" s="34"/>
      <c r="P337" s="34"/>
      <c r="Q337" s="34"/>
      <c r="R337" s="34"/>
      <c r="S337" s="34"/>
      <c r="T337" s="34"/>
      <c r="U337" s="34"/>
      <c r="V337" s="34"/>
      <c r="W337" s="34"/>
      <c r="X337" s="34"/>
      <c r="Y337" s="34"/>
      <c r="Z337" s="34"/>
    </row>
    <row r="338">
      <c r="A338" s="2" t="s">
        <v>9</v>
      </c>
      <c r="B338" s="1" t="s">
        <v>409</v>
      </c>
      <c r="C338" s="2" t="s">
        <v>452</v>
      </c>
      <c r="D338" s="7" t="s">
        <v>5</v>
      </c>
      <c r="E338" s="2" t="s">
        <v>32</v>
      </c>
      <c r="F338" s="1">
        <v>100.1033324722294</v>
      </c>
      <c r="G338" s="34"/>
      <c r="H338" s="34"/>
      <c r="I338" s="34"/>
      <c r="J338" s="34"/>
      <c r="K338" s="34"/>
      <c r="L338" s="34"/>
      <c r="M338" s="34"/>
      <c r="N338" s="34"/>
      <c r="O338" s="34"/>
      <c r="P338" s="34"/>
      <c r="Q338" s="34"/>
      <c r="R338" s="34"/>
      <c r="S338" s="34"/>
      <c r="T338" s="34"/>
      <c r="U338" s="34"/>
      <c r="V338" s="34"/>
      <c r="W338" s="34"/>
      <c r="X338" s="34"/>
      <c r="Y338" s="34"/>
      <c r="Z338" s="34"/>
    </row>
    <row r="339">
      <c r="A339" s="2" t="s">
        <v>10</v>
      </c>
      <c r="B339" s="1" t="s">
        <v>407</v>
      </c>
      <c r="C339" s="2" t="s">
        <v>452</v>
      </c>
      <c r="D339" s="7" t="s">
        <v>5</v>
      </c>
      <c r="E339" s="2" t="s">
        <v>32</v>
      </c>
      <c r="F339" s="1">
        <v>105.91185689927899</v>
      </c>
      <c r="G339" s="34"/>
      <c r="H339" s="34"/>
      <c r="I339" s="34"/>
      <c r="J339" s="34"/>
      <c r="K339" s="34"/>
      <c r="L339" s="34"/>
      <c r="M339" s="34"/>
      <c r="N339" s="34"/>
      <c r="O339" s="34"/>
      <c r="P339" s="34"/>
      <c r="Q339" s="34"/>
      <c r="R339" s="34"/>
      <c r="S339" s="34"/>
      <c r="T339" s="34"/>
      <c r="U339" s="34"/>
      <c r="V339" s="34"/>
      <c r="W339" s="34"/>
      <c r="X339" s="34"/>
      <c r="Y339" s="34"/>
      <c r="Z339" s="34"/>
    </row>
    <row r="340">
      <c r="A340" s="2" t="s">
        <v>11</v>
      </c>
      <c r="B340" s="1" t="s">
        <v>406</v>
      </c>
      <c r="C340" s="2" t="s">
        <v>452</v>
      </c>
      <c r="D340" s="7" t="s">
        <v>5</v>
      </c>
      <c r="E340" s="2" t="s">
        <v>32</v>
      </c>
      <c r="F340" s="1">
        <v>101.48225760207782</v>
      </c>
      <c r="G340" s="34"/>
      <c r="H340" s="34"/>
      <c r="I340" s="34"/>
      <c r="J340" s="34"/>
      <c r="K340" s="34"/>
      <c r="L340" s="34"/>
      <c r="M340" s="34"/>
      <c r="N340" s="34"/>
      <c r="O340" s="34"/>
      <c r="P340" s="34"/>
      <c r="Q340" s="34"/>
      <c r="R340" s="34"/>
      <c r="S340" s="34"/>
      <c r="T340" s="34"/>
      <c r="U340" s="34"/>
      <c r="V340" s="34"/>
      <c r="W340" s="34"/>
      <c r="X340" s="34"/>
      <c r="Y340" s="34"/>
      <c r="Z340" s="34"/>
    </row>
    <row r="341">
      <c r="A341" s="2" t="s">
        <v>12</v>
      </c>
      <c r="B341" s="1" t="s">
        <v>405</v>
      </c>
      <c r="C341" s="2" t="s">
        <v>452</v>
      </c>
      <c r="D341" s="7" t="s">
        <v>5</v>
      </c>
      <c r="E341" s="2" t="s">
        <v>32</v>
      </c>
      <c r="F341" s="1">
        <v>155.48881274969824</v>
      </c>
      <c r="G341" s="34"/>
      <c r="H341" s="34"/>
      <c r="I341" s="34"/>
      <c r="J341" s="34"/>
      <c r="K341" s="34"/>
      <c r="L341" s="34"/>
      <c r="M341" s="34"/>
      <c r="N341" s="34"/>
      <c r="O341" s="34"/>
      <c r="P341" s="34"/>
      <c r="Q341" s="34"/>
      <c r="R341" s="34"/>
      <c r="S341" s="34"/>
      <c r="T341" s="34"/>
      <c r="U341" s="34"/>
      <c r="V341" s="34"/>
      <c r="W341" s="34"/>
      <c r="X341" s="34"/>
      <c r="Y341" s="34"/>
      <c r="Z341" s="34"/>
    </row>
    <row r="342">
      <c r="A342" s="2" t="s">
        <v>13</v>
      </c>
      <c r="B342" s="1" t="s">
        <v>410</v>
      </c>
      <c r="C342" s="2" t="s">
        <v>452</v>
      </c>
      <c r="D342" s="7" t="s">
        <v>5</v>
      </c>
      <c r="E342" s="2" t="s">
        <v>32</v>
      </c>
      <c r="F342" s="1">
        <v>77.89658701745142</v>
      </c>
      <c r="G342" s="34"/>
      <c r="H342" s="34"/>
      <c r="I342" s="34"/>
      <c r="J342" s="34"/>
      <c r="K342" s="34"/>
      <c r="L342" s="34"/>
      <c r="M342" s="34"/>
      <c r="N342" s="34"/>
      <c r="O342" s="34"/>
      <c r="P342" s="34"/>
      <c r="Q342" s="34"/>
      <c r="R342" s="34"/>
      <c r="S342" s="34"/>
      <c r="T342" s="34"/>
      <c r="U342" s="34"/>
      <c r="V342" s="34"/>
      <c r="W342" s="34"/>
      <c r="X342" s="34"/>
      <c r="Y342" s="34"/>
      <c r="Z342" s="34"/>
    </row>
    <row r="343">
      <c r="A343" s="2" t="s">
        <v>14</v>
      </c>
      <c r="B343" s="1" t="s">
        <v>412</v>
      </c>
      <c r="C343" s="2" t="s">
        <v>452</v>
      </c>
      <c r="D343" s="7" t="s">
        <v>5</v>
      </c>
      <c r="E343" s="2" t="s">
        <v>32</v>
      </c>
      <c r="F343" s="1">
        <v>119.89364784712815</v>
      </c>
      <c r="G343" s="34"/>
      <c r="H343" s="34"/>
      <c r="I343" s="34"/>
      <c r="J343" s="34"/>
      <c r="K343" s="34"/>
      <c r="L343" s="34"/>
      <c r="M343" s="34"/>
      <c r="N343" s="34"/>
      <c r="O343" s="34"/>
      <c r="P343" s="34"/>
      <c r="Q343" s="34"/>
      <c r="R343" s="34"/>
      <c r="S343" s="34"/>
      <c r="T343" s="34"/>
      <c r="U343" s="34"/>
      <c r="V343" s="34"/>
      <c r="W343" s="34"/>
      <c r="X343" s="34"/>
      <c r="Y343" s="34"/>
      <c r="Z343" s="34"/>
    </row>
    <row r="344">
      <c r="A344" s="2" t="s">
        <v>15</v>
      </c>
      <c r="B344" s="1" t="s">
        <v>411</v>
      </c>
      <c r="C344" s="2" t="s">
        <v>452</v>
      </c>
      <c r="D344" s="7" t="s">
        <v>5</v>
      </c>
      <c r="E344" s="2" t="s">
        <v>32</v>
      </c>
      <c r="F344" s="1">
        <v>112.42411441708735</v>
      </c>
      <c r="G344" s="34"/>
      <c r="H344" s="34"/>
      <c r="I344" s="34"/>
      <c r="J344" s="34"/>
      <c r="K344" s="34"/>
      <c r="L344" s="34"/>
      <c r="M344" s="34"/>
      <c r="N344" s="34"/>
      <c r="O344" s="34"/>
      <c r="P344" s="34"/>
      <c r="Q344" s="34"/>
      <c r="R344" s="34"/>
      <c r="S344" s="34"/>
      <c r="T344" s="34"/>
      <c r="U344" s="34"/>
      <c r="V344" s="34"/>
      <c r="W344" s="34"/>
      <c r="X344" s="34"/>
      <c r="Y344" s="34"/>
      <c r="Z344" s="34"/>
    </row>
    <row r="345">
      <c r="A345" s="2" t="s">
        <v>16</v>
      </c>
      <c r="B345" s="1" t="s">
        <v>413</v>
      </c>
      <c r="C345" s="2" t="s">
        <v>452</v>
      </c>
      <c r="D345" s="7" t="s">
        <v>5</v>
      </c>
      <c r="E345" s="2" t="s">
        <v>32</v>
      </c>
      <c r="F345" s="1">
        <v>97.37435851351655</v>
      </c>
      <c r="G345" s="34"/>
      <c r="H345" s="34"/>
      <c r="I345" s="34"/>
      <c r="J345" s="34"/>
      <c r="K345" s="34"/>
      <c r="L345" s="34"/>
      <c r="M345" s="34"/>
      <c r="N345" s="34"/>
      <c r="O345" s="34"/>
      <c r="P345" s="34"/>
      <c r="Q345" s="34"/>
      <c r="R345" s="34"/>
      <c r="S345" s="34"/>
      <c r="T345" s="34"/>
      <c r="U345" s="34"/>
      <c r="V345" s="34"/>
      <c r="W345" s="34"/>
      <c r="X345" s="34"/>
      <c r="Y345" s="34"/>
      <c r="Z345" s="34"/>
    </row>
    <row r="346">
      <c r="A346" s="2" t="s">
        <v>17</v>
      </c>
      <c r="B346" s="1" t="s">
        <v>414</v>
      </c>
      <c r="C346" s="2" t="s">
        <v>452</v>
      </c>
      <c r="D346" s="7" t="s">
        <v>5</v>
      </c>
      <c r="E346" s="2" t="s">
        <v>32</v>
      </c>
      <c r="F346" s="1">
        <v>83.75591948147814</v>
      </c>
      <c r="G346" s="34"/>
      <c r="H346" s="34"/>
      <c r="I346" s="34"/>
      <c r="J346" s="34"/>
      <c r="K346" s="34"/>
      <c r="L346" s="34"/>
      <c r="M346" s="34"/>
      <c r="N346" s="34"/>
      <c r="O346" s="34"/>
      <c r="P346" s="34"/>
      <c r="Q346" s="34"/>
      <c r="R346" s="34"/>
      <c r="S346" s="34"/>
      <c r="T346" s="34"/>
      <c r="U346" s="34"/>
      <c r="V346" s="34"/>
      <c r="W346" s="34"/>
      <c r="X346" s="34"/>
      <c r="Y346" s="34"/>
      <c r="Z346" s="34"/>
    </row>
    <row r="347">
      <c r="A347" s="2" t="s">
        <v>18</v>
      </c>
      <c r="B347" s="1" t="s">
        <v>415</v>
      </c>
      <c r="C347" s="2" t="s">
        <v>452</v>
      </c>
      <c r="D347" s="7" t="s">
        <v>5</v>
      </c>
      <c r="E347" s="2" t="s">
        <v>32</v>
      </c>
      <c r="F347" s="1">
        <v>153.71858881535576</v>
      </c>
      <c r="G347" s="34"/>
      <c r="H347" s="34"/>
      <c r="I347" s="34"/>
      <c r="J347" s="34"/>
      <c r="K347" s="34"/>
      <c r="L347" s="34"/>
      <c r="M347" s="34"/>
      <c r="N347" s="34"/>
      <c r="O347" s="34"/>
      <c r="P347" s="34"/>
      <c r="Q347" s="34"/>
      <c r="R347" s="34"/>
      <c r="S347" s="34"/>
      <c r="T347" s="34"/>
      <c r="U347" s="34"/>
      <c r="V347" s="34"/>
      <c r="W347" s="34"/>
      <c r="X347" s="34"/>
      <c r="Y347" s="34"/>
      <c r="Z347" s="34"/>
    </row>
    <row r="348">
      <c r="A348" s="2" t="s">
        <v>19</v>
      </c>
      <c r="B348" s="1" t="s">
        <v>416</v>
      </c>
      <c r="C348" s="2" t="s">
        <v>452</v>
      </c>
      <c r="D348" s="7" t="s">
        <v>5</v>
      </c>
      <c r="E348" s="2" t="s">
        <v>32</v>
      </c>
      <c r="F348" s="1">
        <v>117.01725084895173</v>
      </c>
      <c r="G348" s="34"/>
      <c r="H348" s="34"/>
      <c r="I348" s="34"/>
      <c r="J348" s="34"/>
      <c r="K348" s="34"/>
      <c r="L348" s="34"/>
      <c r="M348" s="34"/>
      <c r="N348" s="34"/>
      <c r="O348" s="34"/>
      <c r="P348" s="34"/>
      <c r="Q348" s="34"/>
      <c r="R348" s="34"/>
      <c r="S348" s="34"/>
      <c r="T348" s="34"/>
      <c r="U348" s="34"/>
      <c r="V348" s="34"/>
      <c r="W348" s="34"/>
      <c r="X348" s="34"/>
      <c r="Y348" s="34"/>
      <c r="Z348" s="34"/>
    </row>
    <row r="349">
      <c r="A349" s="2" t="s">
        <v>20</v>
      </c>
      <c r="B349" s="1" t="s">
        <v>417</v>
      </c>
      <c r="C349" s="2" t="s">
        <v>452</v>
      </c>
      <c r="D349" s="7" t="s">
        <v>5</v>
      </c>
      <c r="E349" s="2" t="s">
        <v>32</v>
      </c>
      <c r="F349" s="1">
        <v>130.36622604282977</v>
      </c>
      <c r="G349" s="34"/>
      <c r="H349" s="34"/>
      <c r="I349" s="34"/>
      <c r="J349" s="34"/>
      <c r="K349" s="34"/>
      <c r="L349" s="34"/>
      <c r="M349" s="34"/>
      <c r="N349" s="34"/>
      <c r="O349" s="34"/>
      <c r="P349" s="34"/>
      <c r="Q349" s="34"/>
      <c r="R349" s="34"/>
      <c r="S349" s="34"/>
      <c r="T349" s="34"/>
      <c r="U349" s="34"/>
      <c r="V349" s="34"/>
      <c r="W349" s="34"/>
      <c r="X349" s="34"/>
      <c r="Y349" s="34"/>
      <c r="Z349" s="34"/>
    </row>
    <row r="350">
      <c r="A350" s="2" t="s">
        <v>21</v>
      </c>
      <c r="B350" s="1" t="s">
        <v>419</v>
      </c>
      <c r="C350" s="2" t="s">
        <v>452</v>
      </c>
      <c r="D350" s="7" t="s">
        <v>5</v>
      </c>
      <c r="E350" s="2" t="s">
        <v>32</v>
      </c>
      <c r="F350" s="1">
        <v>80.95756186955</v>
      </c>
      <c r="G350" s="34"/>
      <c r="H350" s="34"/>
      <c r="I350" s="34"/>
      <c r="J350" s="34"/>
      <c r="K350" s="34"/>
      <c r="L350" s="34"/>
      <c r="M350" s="34"/>
      <c r="N350" s="34"/>
      <c r="O350" s="34"/>
      <c r="P350" s="34"/>
      <c r="Q350" s="34"/>
      <c r="R350" s="34"/>
      <c r="S350" s="34"/>
      <c r="T350" s="34"/>
      <c r="U350" s="34"/>
      <c r="V350" s="34"/>
      <c r="W350" s="34"/>
      <c r="X350" s="34"/>
      <c r="Y350" s="34"/>
      <c r="Z350" s="34"/>
    </row>
    <row r="351">
      <c r="A351" s="2" t="s">
        <v>22</v>
      </c>
      <c r="B351" s="1" t="s">
        <v>420</v>
      </c>
      <c r="C351" s="2" t="s">
        <v>452</v>
      </c>
      <c r="D351" s="7" t="s">
        <v>5</v>
      </c>
      <c r="E351" s="2" t="s">
        <v>32</v>
      </c>
      <c r="F351" s="1">
        <v>71.65305247293472</v>
      </c>
      <c r="G351" s="34"/>
      <c r="H351" s="34"/>
      <c r="I351" s="34"/>
      <c r="J351" s="34"/>
      <c r="K351" s="34"/>
      <c r="L351" s="34"/>
      <c r="M351" s="34"/>
      <c r="N351" s="34"/>
      <c r="O351" s="34"/>
      <c r="P351" s="34"/>
      <c r="Q351" s="34"/>
      <c r="R351" s="34"/>
      <c r="S351" s="34"/>
      <c r="T351" s="34"/>
      <c r="U351" s="34"/>
      <c r="V351" s="34"/>
      <c r="W351" s="34"/>
      <c r="X351" s="34"/>
      <c r="Y351" s="34"/>
      <c r="Z351" s="34"/>
    </row>
    <row r="352">
      <c r="A352" s="2" t="s">
        <v>23</v>
      </c>
      <c r="B352" s="1" t="s">
        <v>421</v>
      </c>
      <c r="C352" s="2" t="s">
        <v>452</v>
      </c>
      <c r="D352" s="7" t="s">
        <v>5</v>
      </c>
      <c r="E352" s="2" t="s">
        <v>32</v>
      </c>
      <c r="F352" s="1">
        <v>120.91823476542291</v>
      </c>
      <c r="G352" s="34"/>
      <c r="H352" s="34"/>
      <c r="I352" s="34"/>
      <c r="J352" s="34"/>
      <c r="K352" s="34"/>
      <c r="L352" s="34"/>
      <c r="M352" s="34"/>
      <c r="N352" s="34"/>
      <c r="O352" s="34"/>
      <c r="P352" s="34"/>
      <c r="Q352" s="34"/>
      <c r="R352" s="34"/>
      <c r="S352" s="34"/>
      <c r="T352" s="34"/>
      <c r="U352" s="34"/>
      <c r="V352" s="34"/>
      <c r="W352" s="34"/>
      <c r="X352" s="34"/>
      <c r="Y352" s="34"/>
      <c r="Z352" s="34"/>
    </row>
    <row r="353">
      <c r="A353" s="2" t="s">
        <v>24</v>
      </c>
      <c r="B353" s="1" t="s">
        <v>422</v>
      </c>
      <c r="C353" s="2" t="s">
        <v>452</v>
      </c>
      <c r="D353" s="7" t="s">
        <v>5</v>
      </c>
      <c r="E353" s="2" t="s">
        <v>32</v>
      </c>
      <c r="F353" s="1">
        <v>150.28796456115734</v>
      </c>
      <c r="G353" s="34"/>
      <c r="H353" s="34"/>
      <c r="I353" s="34"/>
      <c r="J353" s="34"/>
      <c r="K353" s="34"/>
      <c r="L353" s="34"/>
      <c r="M353" s="34"/>
      <c r="N353" s="34"/>
      <c r="O353" s="34"/>
      <c r="P353" s="34"/>
      <c r="Q353" s="34"/>
      <c r="R353" s="34"/>
      <c r="S353" s="34"/>
      <c r="T353" s="34"/>
      <c r="U353" s="34"/>
      <c r="V353" s="34"/>
      <c r="W353" s="34"/>
      <c r="X353" s="34"/>
      <c r="Y353" s="34"/>
      <c r="Z353" s="34"/>
    </row>
    <row r="354">
      <c r="A354" s="2" t="s">
        <v>25</v>
      </c>
      <c r="B354" s="1" t="s">
        <v>423</v>
      </c>
      <c r="C354" s="2" t="s">
        <v>452</v>
      </c>
      <c r="D354" s="7" t="s">
        <v>5</v>
      </c>
      <c r="E354" s="2" t="s">
        <v>32</v>
      </c>
      <c r="F354" s="1">
        <v>78.62546831164215</v>
      </c>
      <c r="G354" s="34"/>
      <c r="H354" s="34"/>
      <c r="I354" s="34"/>
      <c r="J354" s="34"/>
      <c r="K354" s="34"/>
      <c r="L354" s="34"/>
      <c r="M354" s="34"/>
      <c r="N354" s="34"/>
      <c r="O354" s="34"/>
      <c r="P354" s="34"/>
      <c r="Q354" s="34"/>
      <c r="R354" s="34"/>
      <c r="S354" s="34"/>
      <c r="T354" s="34"/>
      <c r="U354" s="34"/>
      <c r="V354" s="34"/>
      <c r="W354" s="34"/>
      <c r="X354" s="34"/>
      <c r="Y354" s="34"/>
      <c r="Z354" s="34"/>
    </row>
    <row r="355">
      <c r="A355" s="2" t="s">
        <v>26</v>
      </c>
      <c r="B355" s="1" t="s">
        <v>424</v>
      </c>
      <c r="C355" s="2" t="s">
        <v>452</v>
      </c>
      <c r="D355" s="7" t="s">
        <v>5</v>
      </c>
      <c r="E355" s="2" t="s">
        <v>32</v>
      </c>
      <c r="F355" s="1">
        <v>67.65013966480447</v>
      </c>
      <c r="G355" s="34"/>
      <c r="H355" s="34"/>
      <c r="I355" s="34"/>
      <c r="J355" s="34"/>
      <c r="K355" s="34"/>
      <c r="L355" s="34"/>
      <c r="M355" s="34"/>
      <c r="N355" s="34"/>
      <c r="O355" s="34"/>
      <c r="P355" s="34"/>
      <c r="Q355" s="34"/>
      <c r="R355" s="34"/>
      <c r="S355" s="34"/>
      <c r="T355" s="34"/>
      <c r="U355" s="34"/>
      <c r="V355" s="34"/>
      <c r="W355" s="34"/>
      <c r="X355" s="34"/>
      <c r="Y355" s="34"/>
      <c r="Z355" s="34"/>
    </row>
    <row r="356">
      <c r="A356" s="2" t="s">
        <v>27</v>
      </c>
      <c r="B356" s="1" t="s">
        <v>426</v>
      </c>
      <c r="C356" s="2" t="s">
        <v>452</v>
      </c>
      <c r="D356" s="7" t="s">
        <v>5</v>
      </c>
      <c r="E356" s="2" t="s">
        <v>32</v>
      </c>
      <c r="F356" s="1">
        <v>112.74649770283374</v>
      </c>
      <c r="G356" s="34"/>
      <c r="H356" s="34"/>
      <c r="I356" s="34"/>
      <c r="J356" s="34"/>
      <c r="K356" s="34"/>
      <c r="L356" s="34"/>
      <c r="M356" s="34"/>
      <c r="N356" s="34"/>
      <c r="O356" s="34"/>
      <c r="P356" s="34"/>
      <c r="Q356" s="34"/>
      <c r="R356" s="34"/>
      <c r="S356" s="34"/>
      <c r="T356" s="34"/>
      <c r="U356" s="34"/>
      <c r="V356" s="34"/>
      <c r="W356" s="34"/>
      <c r="X356" s="34"/>
      <c r="Y356" s="34"/>
      <c r="Z356" s="34"/>
    </row>
    <row r="357">
      <c r="A357" s="2" t="s">
        <v>28</v>
      </c>
      <c r="B357" s="1" t="s">
        <v>425</v>
      </c>
      <c r="C357" s="2" t="s">
        <v>452</v>
      </c>
      <c r="D357" s="7" t="s">
        <v>5</v>
      </c>
      <c r="E357" s="2" t="s">
        <v>32</v>
      </c>
      <c r="F357" s="1">
        <v>69.66692373978557</v>
      </c>
      <c r="G357" s="34"/>
      <c r="H357" s="34"/>
      <c r="I357" s="34"/>
      <c r="J357" s="34"/>
      <c r="K357" s="34"/>
      <c r="L357" s="34"/>
      <c r="M357" s="34"/>
      <c r="N357" s="34"/>
      <c r="O357" s="34"/>
      <c r="P357" s="34"/>
      <c r="Q357" s="34"/>
      <c r="R357" s="34"/>
      <c r="S357" s="34"/>
      <c r="T357" s="34"/>
      <c r="U357" s="34"/>
      <c r="V357" s="34"/>
      <c r="W357" s="34"/>
      <c r="X357" s="34"/>
      <c r="Y357" s="34"/>
      <c r="Z357" s="34"/>
    </row>
    <row r="358">
      <c r="A358" s="2" t="s">
        <v>29</v>
      </c>
      <c r="B358" s="1" t="s">
        <v>427</v>
      </c>
      <c r="C358" s="2" t="s">
        <v>452</v>
      </c>
      <c r="D358" s="7" t="s">
        <v>5</v>
      </c>
      <c r="E358" s="2" t="s">
        <v>32</v>
      </c>
      <c r="F358" s="1">
        <v>75.7667666975148</v>
      </c>
      <c r="G358" s="34"/>
      <c r="H358" s="34"/>
      <c r="I358" s="34"/>
      <c r="J358" s="34"/>
      <c r="K358" s="34"/>
      <c r="L358" s="34"/>
      <c r="M358" s="34"/>
      <c r="N358" s="34"/>
      <c r="O358" s="34"/>
      <c r="P358" s="34"/>
      <c r="Q358" s="34"/>
      <c r="R358" s="34"/>
      <c r="S358" s="34"/>
      <c r="T358" s="34"/>
      <c r="U358" s="34"/>
      <c r="V358" s="34"/>
      <c r="W358" s="34"/>
      <c r="X358" s="34"/>
      <c r="Y358" s="34"/>
      <c r="Z358" s="34"/>
    </row>
    <row r="359">
      <c r="A359" s="2" t="s">
        <v>30</v>
      </c>
      <c r="B359" s="1" t="s">
        <v>428</v>
      </c>
      <c r="C359" s="2" t="s">
        <v>452</v>
      </c>
      <c r="D359" s="7" t="s">
        <v>5</v>
      </c>
      <c r="E359" s="2" t="s">
        <v>32</v>
      </c>
      <c r="F359" s="1">
        <v>173.19767070234585</v>
      </c>
      <c r="G359" s="34"/>
      <c r="H359" s="34"/>
      <c r="I359" s="34"/>
      <c r="J359" s="34"/>
      <c r="K359" s="34"/>
      <c r="L359" s="34"/>
      <c r="M359" s="34"/>
      <c r="N359" s="34"/>
      <c r="O359" s="34"/>
      <c r="P359" s="34"/>
      <c r="Q359" s="34"/>
      <c r="R359" s="34"/>
      <c r="S359" s="34"/>
      <c r="T359" s="34"/>
      <c r="U359" s="34"/>
      <c r="V359" s="34"/>
      <c r="W359" s="34"/>
      <c r="X359" s="34"/>
      <c r="Y359" s="34"/>
      <c r="Z359" s="34"/>
    </row>
    <row r="360">
      <c r="A360" s="2" t="s">
        <v>31</v>
      </c>
      <c r="B360" s="1" t="s">
        <v>429</v>
      </c>
      <c r="C360" s="2" t="s">
        <v>452</v>
      </c>
      <c r="D360" s="7" t="s">
        <v>5</v>
      </c>
      <c r="E360" s="2" t="s">
        <v>32</v>
      </c>
      <c r="F360" s="1">
        <v>111.74303510265851</v>
      </c>
      <c r="G360" s="34"/>
      <c r="H360" s="34"/>
      <c r="I360" s="34"/>
      <c r="J360" s="34"/>
      <c r="K360" s="34"/>
      <c r="L360" s="34"/>
      <c r="M360" s="34"/>
      <c r="N360" s="34"/>
      <c r="O360" s="34"/>
      <c r="P360" s="34"/>
      <c r="Q360" s="34"/>
      <c r="R360" s="34"/>
      <c r="S360" s="34"/>
      <c r="T360" s="34"/>
      <c r="U360" s="34"/>
      <c r="V360" s="34"/>
      <c r="W360" s="34"/>
      <c r="X360" s="34"/>
      <c r="Y360" s="34"/>
      <c r="Z360" s="34"/>
    </row>
    <row r="361">
      <c r="A361" s="2" t="s">
        <v>32</v>
      </c>
      <c r="B361" s="1" t="s">
        <v>430</v>
      </c>
      <c r="C361" s="2" t="s">
        <v>452</v>
      </c>
      <c r="D361" s="7" t="s">
        <v>5</v>
      </c>
      <c r="E361" s="2" t="s">
        <v>32</v>
      </c>
      <c r="F361" s="1">
        <v>157.32891122091485</v>
      </c>
      <c r="G361" s="34"/>
      <c r="H361" s="34"/>
      <c r="I361" s="34"/>
      <c r="J361" s="34"/>
      <c r="K361" s="34"/>
      <c r="L361" s="34"/>
      <c r="M361" s="34"/>
      <c r="N361" s="34"/>
      <c r="O361" s="34"/>
      <c r="P361" s="34"/>
      <c r="Q361" s="34"/>
      <c r="R361" s="34"/>
      <c r="S361" s="34"/>
      <c r="T361" s="34"/>
      <c r="U361" s="34"/>
      <c r="V361" s="34"/>
      <c r="W361" s="34"/>
      <c r="X361" s="34"/>
      <c r="Y361" s="34"/>
      <c r="Z361" s="34"/>
    </row>
    <row r="362">
      <c r="A362" s="2" t="s">
        <v>33</v>
      </c>
      <c r="B362" s="1" t="s">
        <v>431</v>
      </c>
      <c r="C362" s="2" t="s">
        <v>452</v>
      </c>
      <c r="D362" s="7" t="s">
        <v>5</v>
      </c>
      <c r="E362" s="2" t="s">
        <v>32</v>
      </c>
      <c r="F362" s="1">
        <v>155.421062958795</v>
      </c>
      <c r="G362" s="34"/>
      <c r="H362" s="34"/>
      <c r="I362" s="34"/>
      <c r="J362" s="34"/>
      <c r="K362" s="34"/>
      <c r="L362" s="34"/>
      <c r="M362" s="34"/>
      <c r="N362" s="34"/>
      <c r="O362" s="34"/>
      <c r="P362" s="34"/>
      <c r="Q362" s="34"/>
      <c r="R362" s="34"/>
      <c r="S362" s="34"/>
      <c r="T362" s="34"/>
      <c r="U362" s="34"/>
      <c r="V362" s="34"/>
      <c r="W362" s="34"/>
      <c r="X362" s="34"/>
      <c r="Y362" s="34"/>
      <c r="Z362" s="34"/>
    </row>
    <row r="363">
      <c r="A363" s="2" t="s">
        <v>34</v>
      </c>
      <c r="B363" s="1" t="s">
        <v>432</v>
      </c>
      <c r="C363" s="2" t="s">
        <v>452</v>
      </c>
      <c r="D363" s="7" t="s">
        <v>5</v>
      </c>
      <c r="E363" s="2" t="s">
        <v>32</v>
      </c>
      <c r="F363" s="1">
        <v>80.16832367737167</v>
      </c>
      <c r="G363" s="34"/>
      <c r="H363" s="34"/>
      <c r="I363" s="34"/>
      <c r="J363" s="34"/>
      <c r="K363" s="34"/>
      <c r="L363" s="34"/>
      <c r="M363" s="34"/>
      <c r="N363" s="34"/>
      <c r="O363" s="34"/>
      <c r="P363" s="34"/>
      <c r="Q363" s="34"/>
      <c r="R363" s="34"/>
      <c r="S363" s="34"/>
      <c r="T363" s="34"/>
      <c r="U363" s="34"/>
      <c r="V363" s="34"/>
      <c r="W363" s="34"/>
      <c r="X363" s="34"/>
      <c r="Y363" s="34"/>
      <c r="Z363" s="34"/>
    </row>
    <row r="364">
      <c r="A364" s="2" t="s">
        <v>35</v>
      </c>
      <c r="B364" s="1" t="s">
        <v>433</v>
      </c>
      <c r="C364" s="2" t="s">
        <v>452</v>
      </c>
      <c r="D364" s="7" t="s">
        <v>5</v>
      </c>
      <c r="E364" s="2" t="s">
        <v>32</v>
      </c>
      <c r="F364" s="1">
        <v>96.64758262364104</v>
      </c>
      <c r="G364" s="34"/>
      <c r="H364" s="34"/>
      <c r="I364" s="34"/>
      <c r="J364" s="34"/>
      <c r="K364" s="34"/>
      <c r="L364" s="34"/>
      <c r="M364" s="34"/>
      <c r="N364" s="34"/>
      <c r="O364" s="34"/>
      <c r="P364" s="34"/>
      <c r="Q364" s="34"/>
      <c r="R364" s="34"/>
      <c r="S364" s="34"/>
      <c r="T364" s="34"/>
      <c r="U364" s="34"/>
      <c r="V364" s="34"/>
      <c r="W364" s="34"/>
      <c r="X364" s="34"/>
      <c r="Y364" s="34"/>
      <c r="Z364" s="34"/>
    </row>
    <row r="365">
      <c r="A365" s="2" t="s">
        <v>3</v>
      </c>
      <c r="B365" s="1" t="s">
        <v>418</v>
      </c>
      <c r="C365" s="2" t="s">
        <v>453</v>
      </c>
      <c r="D365" s="7" t="s">
        <v>5</v>
      </c>
      <c r="E365" s="2" t="s">
        <v>32</v>
      </c>
      <c r="F365" s="1">
        <v>109.43128229234294</v>
      </c>
      <c r="G365" s="34"/>
      <c r="H365" s="34"/>
      <c r="I365" s="34"/>
      <c r="J365" s="34"/>
      <c r="K365" s="34"/>
      <c r="L365" s="34"/>
      <c r="M365" s="34"/>
      <c r="N365" s="34"/>
      <c r="O365" s="34"/>
      <c r="P365" s="34"/>
      <c r="Q365" s="34"/>
      <c r="R365" s="34"/>
      <c r="S365" s="34"/>
      <c r="T365" s="34"/>
      <c r="U365" s="34"/>
      <c r="V365" s="34"/>
      <c r="W365" s="34"/>
      <c r="X365" s="34"/>
      <c r="Y365" s="34"/>
      <c r="Z365" s="34"/>
    </row>
    <row r="366">
      <c r="A366" s="2" t="s">
        <v>4</v>
      </c>
      <c r="B366" s="1" t="s">
        <v>401</v>
      </c>
      <c r="C366" s="2" t="s">
        <v>453</v>
      </c>
      <c r="D366" s="7" t="s">
        <v>5</v>
      </c>
      <c r="E366" s="2" t="s">
        <v>32</v>
      </c>
      <c r="F366" s="1">
        <v>59.217145241830664</v>
      </c>
      <c r="G366" s="34"/>
      <c r="H366" s="34"/>
      <c r="I366" s="34"/>
      <c r="J366" s="34"/>
      <c r="K366" s="34"/>
      <c r="L366" s="34"/>
      <c r="M366" s="34"/>
      <c r="N366" s="34"/>
      <c r="O366" s="34"/>
      <c r="P366" s="34"/>
      <c r="Q366" s="34"/>
      <c r="R366" s="34"/>
      <c r="S366" s="34"/>
      <c r="T366" s="34"/>
      <c r="U366" s="34"/>
      <c r="V366" s="34"/>
      <c r="W366" s="34"/>
      <c r="X366" s="34"/>
      <c r="Y366" s="34"/>
      <c r="Z366" s="34"/>
    </row>
    <row r="367">
      <c r="A367" s="2" t="s">
        <v>5</v>
      </c>
      <c r="B367" s="1" t="s">
        <v>402</v>
      </c>
      <c r="C367" s="2" t="s">
        <v>453</v>
      </c>
      <c r="D367" s="7" t="s">
        <v>5</v>
      </c>
      <c r="E367" s="2" t="s">
        <v>32</v>
      </c>
      <c r="F367" s="1">
        <v>69.97272021732704</v>
      </c>
      <c r="G367" s="34"/>
      <c r="H367" s="34"/>
      <c r="I367" s="34"/>
      <c r="J367" s="34"/>
      <c r="K367" s="34"/>
      <c r="L367" s="34"/>
      <c r="M367" s="34"/>
      <c r="N367" s="34"/>
      <c r="O367" s="34"/>
      <c r="P367" s="34"/>
      <c r="Q367" s="34"/>
      <c r="R367" s="34"/>
      <c r="S367" s="34"/>
      <c r="T367" s="34"/>
      <c r="U367" s="34"/>
      <c r="V367" s="34"/>
      <c r="W367" s="34"/>
      <c r="X367" s="34"/>
      <c r="Y367" s="34"/>
      <c r="Z367" s="34"/>
    </row>
    <row r="368">
      <c r="A368" s="2" t="s">
        <v>6</v>
      </c>
      <c r="B368" s="1" t="s">
        <v>403</v>
      </c>
      <c r="C368" s="2" t="s">
        <v>453</v>
      </c>
      <c r="D368" s="7" t="s">
        <v>5</v>
      </c>
      <c r="E368" s="2" t="s">
        <v>32</v>
      </c>
      <c r="F368" s="1">
        <v>51.470490050050195</v>
      </c>
      <c r="G368" s="34"/>
      <c r="H368" s="34"/>
      <c r="I368" s="34"/>
      <c r="J368" s="34"/>
      <c r="K368" s="34"/>
      <c r="L368" s="34"/>
      <c r="M368" s="34"/>
      <c r="N368" s="34"/>
      <c r="O368" s="34"/>
      <c r="P368" s="34"/>
      <c r="Q368" s="34"/>
      <c r="R368" s="34"/>
      <c r="S368" s="34"/>
      <c r="T368" s="34"/>
      <c r="U368" s="34"/>
      <c r="V368" s="34"/>
      <c r="W368" s="34"/>
      <c r="X368" s="34"/>
      <c r="Y368" s="34"/>
      <c r="Z368" s="34"/>
    </row>
    <row r="369">
      <c r="A369" s="2" t="s">
        <v>7</v>
      </c>
      <c r="B369" s="1" t="s">
        <v>404</v>
      </c>
      <c r="C369" s="2" t="s">
        <v>453</v>
      </c>
      <c r="D369" s="7" t="s">
        <v>5</v>
      </c>
      <c r="E369" s="2" t="s">
        <v>32</v>
      </c>
      <c r="F369" s="1">
        <v>97.079842588172</v>
      </c>
      <c r="G369" s="34"/>
      <c r="H369" s="34"/>
      <c r="I369" s="34"/>
      <c r="J369" s="34"/>
      <c r="K369" s="34"/>
      <c r="L369" s="34"/>
      <c r="M369" s="34"/>
      <c r="N369" s="34"/>
      <c r="O369" s="34"/>
      <c r="P369" s="34"/>
      <c r="Q369" s="34"/>
      <c r="R369" s="34"/>
      <c r="S369" s="34"/>
      <c r="T369" s="34"/>
      <c r="U369" s="34"/>
      <c r="V369" s="34"/>
      <c r="W369" s="34"/>
      <c r="X369" s="34"/>
      <c r="Y369" s="34"/>
      <c r="Z369" s="34"/>
    </row>
    <row r="370">
      <c r="A370" s="2" t="s">
        <v>8</v>
      </c>
      <c r="B370" s="1" t="s">
        <v>408</v>
      </c>
      <c r="C370" s="2" t="s">
        <v>453</v>
      </c>
      <c r="D370" s="7" t="s">
        <v>5</v>
      </c>
      <c r="E370" s="2" t="s">
        <v>32</v>
      </c>
      <c r="F370" s="1">
        <v>99.26049376339161</v>
      </c>
      <c r="G370" s="34"/>
      <c r="H370" s="34"/>
      <c r="I370" s="34"/>
      <c r="J370" s="34"/>
      <c r="K370" s="34"/>
      <c r="L370" s="34"/>
      <c r="M370" s="34"/>
      <c r="N370" s="34"/>
      <c r="O370" s="34"/>
      <c r="P370" s="34"/>
      <c r="Q370" s="34"/>
      <c r="R370" s="34"/>
      <c r="S370" s="34"/>
      <c r="T370" s="34"/>
      <c r="U370" s="34"/>
      <c r="V370" s="34"/>
      <c r="W370" s="34"/>
      <c r="X370" s="34"/>
      <c r="Y370" s="34"/>
      <c r="Z370" s="34"/>
    </row>
    <row r="371">
      <c r="A371" s="2" t="s">
        <v>9</v>
      </c>
      <c r="B371" s="1" t="s">
        <v>409</v>
      </c>
      <c r="C371" s="2" t="s">
        <v>453</v>
      </c>
      <c r="D371" s="7" t="s">
        <v>5</v>
      </c>
      <c r="E371" s="2" t="s">
        <v>32</v>
      </c>
      <c r="F371" s="1">
        <v>107.8979708220326</v>
      </c>
      <c r="G371" s="34"/>
      <c r="H371" s="34"/>
      <c r="I371" s="34"/>
      <c r="J371" s="34"/>
      <c r="K371" s="34"/>
      <c r="L371" s="34"/>
      <c r="M371" s="34"/>
      <c r="N371" s="34"/>
      <c r="O371" s="34"/>
      <c r="P371" s="34"/>
      <c r="Q371" s="34"/>
      <c r="R371" s="34"/>
      <c r="S371" s="34"/>
      <c r="T371" s="34"/>
      <c r="U371" s="34"/>
      <c r="V371" s="34"/>
      <c r="W371" s="34"/>
      <c r="X371" s="34"/>
      <c r="Y371" s="34"/>
      <c r="Z371" s="34"/>
    </row>
    <row r="372">
      <c r="A372" s="2" t="s">
        <v>10</v>
      </c>
      <c r="B372" s="1" t="s">
        <v>407</v>
      </c>
      <c r="C372" s="2" t="s">
        <v>453</v>
      </c>
      <c r="D372" s="7" t="s">
        <v>5</v>
      </c>
      <c r="E372" s="2" t="s">
        <v>32</v>
      </c>
      <c r="F372" s="1">
        <v>101.52459049748614</v>
      </c>
      <c r="G372" s="34"/>
      <c r="H372" s="34"/>
      <c r="I372" s="34"/>
      <c r="J372" s="34"/>
      <c r="K372" s="34"/>
      <c r="L372" s="34"/>
      <c r="M372" s="34"/>
      <c r="N372" s="34"/>
      <c r="O372" s="34"/>
      <c r="P372" s="34"/>
      <c r="Q372" s="34"/>
      <c r="R372" s="34"/>
      <c r="S372" s="34"/>
      <c r="T372" s="34"/>
      <c r="U372" s="34"/>
      <c r="V372" s="34"/>
      <c r="W372" s="34"/>
      <c r="X372" s="34"/>
      <c r="Y372" s="34"/>
      <c r="Z372" s="34"/>
    </row>
    <row r="373">
      <c r="A373" s="2" t="s">
        <v>11</v>
      </c>
      <c r="B373" s="1" t="s">
        <v>406</v>
      </c>
      <c r="C373" s="2" t="s">
        <v>453</v>
      </c>
      <c r="D373" s="7" t="s">
        <v>5</v>
      </c>
      <c r="E373" s="2" t="s">
        <v>32</v>
      </c>
      <c r="F373" s="1">
        <v>73.8808873016246</v>
      </c>
      <c r="G373" s="34"/>
      <c r="H373" s="34"/>
      <c r="I373" s="34"/>
      <c r="J373" s="34"/>
      <c r="K373" s="34"/>
      <c r="L373" s="34"/>
      <c r="M373" s="34"/>
      <c r="N373" s="34"/>
      <c r="O373" s="34"/>
      <c r="P373" s="34"/>
      <c r="Q373" s="34"/>
      <c r="R373" s="34"/>
      <c r="S373" s="34"/>
      <c r="T373" s="34"/>
      <c r="U373" s="34"/>
      <c r="V373" s="34"/>
      <c r="W373" s="34"/>
      <c r="X373" s="34"/>
      <c r="Y373" s="34"/>
      <c r="Z373" s="34"/>
    </row>
    <row r="374">
      <c r="A374" s="2" t="s">
        <v>12</v>
      </c>
      <c r="B374" s="1" t="s">
        <v>405</v>
      </c>
      <c r="C374" s="2" t="s">
        <v>453</v>
      </c>
      <c r="D374" s="7" t="s">
        <v>5</v>
      </c>
      <c r="E374" s="2" t="s">
        <v>32</v>
      </c>
      <c r="F374" s="1">
        <v>123.81864219498463</v>
      </c>
      <c r="G374" s="34"/>
      <c r="H374" s="34"/>
      <c r="I374" s="34"/>
      <c r="J374" s="34"/>
      <c r="K374" s="34"/>
      <c r="L374" s="34"/>
      <c r="M374" s="34"/>
      <c r="N374" s="34"/>
      <c r="O374" s="34"/>
      <c r="P374" s="34"/>
      <c r="Q374" s="34"/>
      <c r="R374" s="34"/>
      <c r="S374" s="34"/>
      <c r="T374" s="34"/>
      <c r="U374" s="34"/>
      <c r="V374" s="34"/>
      <c r="W374" s="34"/>
      <c r="X374" s="34"/>
      <c r="Y374" s="34"/>
      <c r="Z374" s="34"/>
    </row>
    <row r="375">
      <c r="A375" s="2" t="s">
        <v>13</v>
      </c>
      <c r="B375" s="1" t="s">
        <v>410</v>
      </c>
      <c r="C375" s="2" t="s">
        <v>453</v>
      </c>
      <c r="D375" s="7" t="s">
        <v>5</v>
      </c>
      <c r="E375" s="2" t="s">
        <v>32</v>
      </c>
      <c r="F375" s="1">
        <v>75.97190112707749</v>
      </c>
      <c r="G375" s="34"/>
      <c r="H375" s="34"/>
      <c r="I375" s="34"/>
      <c r="J375" s="34"/>
      <c r="K375" s="34"/>
      <c r="L375" s="34"/>
      <c r="M375" s="34"/>
      <c r="N375" s="34"/>
      <c r="O375" s="34"/>
      <c r="P375" s="34"/>
      <c r="Q375" s="34"/>
      <c r="R375" s="34"/>
      <c r="S375" s="34"/>
      <c r="T375" s="34"/>
      <c r="U375" s="34"/>
      <c r="V375" s="34"/>
      <c r="W375" s="34"/>
      <c r="X375" s="34"/>
      <c r="Y375" s="34"/>
      <c r="Z375" s="34"/>
    </row>
    <row r="376">
      <c r="A376" s="2" t="s">
        <v>14</v>
      </c>
      <c r="B376" s="1" t="s">
        <v>412</v>
      </c>
      <c r="C376" s="2" t="s">
        <v>453</v>
      </c>
      <c r="D376" s="7" t="s">
        <v>5</v>
      </c>
      <c r="E376" s="2" t="s">
        <v>32</v>
      </c>
      <c r="F376" s="1">
        <v>122.96946531260848</v>
      </c>
      <c r="G376" s="34"/>
      <c r="H376" s="34"/>
      <c r="I376" s="34"/>
      <c r="J376" s="34"/>
      <c r="K376" s="34"/>
      <c r="L376" s="34"/>
      <c r="M376" s="34"/>
      <c r="N376" s="34"/>
      <c r="O376" s="34"/>
      <c r="P376" s="34"/>
      <c r="Q376" s="34"/>
      <c r="R376" s="34"/>
      <c r="S376" s="34"/>
      <c r="T376" s="34"/>
      <c r="U376" s="34"/>
      <c r="V376" s="34"/>
      <c r="W376" s="34"/>
      <c r="X376" s="34"/>
      <c r="Y376" s="34"/>
      <c r="Z376" s="34"/>
    </row>
    <row r="377">
      <c r="A377" s="2" t="s">
        <v>15</v>
      </c>
      <c r="B377" s="1" t="s">
        <v>411</v>
      </c>
      <c r="C377" s="2" t="s">
        <v>453</v>
      </c>
      <c r="D377" s="7" t="s">
        <v>5</v>
      </c>
      <c r="E377" s="2" t="s">
        <v>32</v>
      </c>
      <c r="F377" s="1">
        <v>104.5486584681774</v>
      </c>
      <c r="G377" s="34"/>
      <c r="H377" s="34"/>
      <c r="I377" s="34"/>
      <c r="J377" s="34"/>
      <c r="K377" s="34"/>
      <c r="L377" s="34"/>
      <c r="M377" s="34"/>
      <c r="N377" s="34"/>
      <c r="O377" s="34"/>
      <c r="P377" s="34"/>
      <c r="Q377" s="34"/>
      <c r="R377" s="34"/>
      <c r="S377" s="34"/>
      <c r="T377" s="34"/>
      <c r="U377" s="34"/>
      <c r="V377" s="34"/>
      <c r="W377" s="34"/>
      <c r="X377" s="34"/>
      <c r="Y377" s="34"/>
      <c r="Z377" s="34"/>
    </row>
    <row r="378">
      <c r="A378" s="2" t="s">
        <v>16</v>
      </c>
      <c r="B378" s="1" t="s">
        <v>413</v>
      </c>
      <c r="C378" s="2" t="s">
        <v>453</v>
      </c>
      <c r="D378" s="7" t="s">
        <v>5</v>
      </c>
      <c r="E378" s="2" t="s">
        <v>32</v>
      </c>
      <c r="F378" s="1">
        <v>95.30884581846352</v>
      </c>
      <c r="G378" s="34"/>
      <c r="H378" s="34"/>
      <c r="I378" s="34"/>
      <c r="J378" s="34"/>
      <c r="K378" s="34"/>
      <c r="L378" s="34"/>
      <c r="M378" s="34"/>
      <c r="N378" s="34"/>
      <c r="O378" s="34"/>
      <c r="P378" s="34"/>
      <c r="Q378" s="34"/>
      <c r="R378" s="34"/>
      <c r="S378" s="34"/>
      <c r="T378" s="34"/>
      <c r="U378" s="34"/>
      <c r="V378" s="34"/>
      <c r="W378" s="34"/>
      <c r="X378" s="34"/>
      <c r="Y378" s="34"/>
      <c r="Z378" s="34"/>
    </row>
    <row r="379">
      <c r="A379" s="2" t="s">
        <v>17</v>
      </c>
      <c r="B379" s="1" t="s">
        <v>414</v>
      </c>
      <c r="C379" s="2" t="s">
        <v>453</v>
      </c>
      <c r="D379" s="7" t="s">
        <v>5</v>
      </c>
      <c r="E379" s="2" t="s">
        <v>32</v>
      </c>
      <c r="F379" s="1">
        <v>82.26508507319463</v>
      </c>
      <c r="G379" s="34"/>
      <c r="H379" s="34"/>
      <c r="I379" s="34"/>
      <c r="J379" s="34"/>
      <c r="K379" s="34"/>
      <c r="L379" s="34"/>
      <c r="M379" s="34"/>
      <c r="N379" s="34"/>
      <c r="O379" s="34"/>
      <c r="P379" s="34"/>
      <c r="Q379" s="34"/>
      <c r="R379" s="34"/>
      <c r="S379" s="34"/>
      <c r="T379" s="34"/>
      <c r="U379" s="34"/>
      <c r="V379" s="34"/>
      <c r="W379" s="34"/>
      <c r="X379" s="34"/>
      <c r="Y379" s="34"/>
      <c r="Z379" s="34"/>
    </row>
    <row r="380">
      <c r="A380" s="2" t="s">
        <v>18</v>
      </c>
      <c r="B380" s="1" t="s">
        <v>415</v>
      </c>
      <c r="C380" s="2" t="s">
        <v>453</v>
      </c>
      <c r="D380" s="7" t="s">
        <v>5</v>
      </c>
      <c r="E380" s="2" t="s">
        <v>32</v>
      </c>
      <c r="F380" s="1">
        <v>139.8042520371154</v>
      </c>
      <c r="G380" s="34"/>
      <c r="H380" s="34"/>
      <c r="I380" s="34"/>
      <c r="J380" s="34"/>
      <c r="K380" s="34"/>
      <c r="L380" s="34"/>
      <c r="M380" s="34"/>
      <c r="N380" s="34"/>
      <c r="O380" s="34"/>
      <c r="P380" s="34"/>
      <c r="Q380" s="34"/>
      <c r="R380" s="34"/>
      <c r="S380" s="34"/>
      <c r="T380" s="34"/>
      <c r="U380" s="34"/>
      <c r="V380" s="34"/>
      <c r="W380" s="34"/>
      <c r="X380" s="34"/>
      <c r="Y380" s="34"/>
      <c r="Z380" s="34"/>
    </row>
    <row r="381">
      <c r="A381" s="2" t="s">
        <v>19</v>
      </c>
      <c r="B381" s="1" t="s">
        <v>416</v>
      </c>
      <c r="C381" s="2" t="s">
        <v>453</v>
      </c>
      <c r="D381" s="7" t="s">
        <v>5</v>
      </c>
      <c r="E381" s="2" t="s">
        <v>32</v>
      </c>
      <c r="F381" s="1">
        <v>129.5473844154146</v>
      </c>
      <c r="G381" s="34"/>
      <c r="H381" s="34"/>
      <c r="I381" s="34"/>
      <c r="J381" s="34"/>
      <c r="K381" s="34"/>
      <c r="L381" s="34"/>
      <c r="M381" s="34"/>
      <c r="N381" s="34"/>
      <c r="O381" s="34"/>
      <c r="P381" s="34"/>
      <c r="Q381" s="34"/>
      <c r="R381" s="34"/>
      <c r="S381" s="34"/>
      <c r="T381" s="34"/>
      <c r="U381" s="34"/>
      <c r="V381" s="34"/>
      <c r="W381" s="34"/>
      <c r="X381" s="34"/>
      <c r="Y381" s="34"/>
      <c r="Z381" s="34"/>
    </row>
    <row r="382">
      <c r="A382" s="2" t="s">
        <v>20</v>
      </c>
      <c r="B382" s="1" t="s">
        <v>417</v>
      </c>
      <c r="C382" s="2" t="s">
        <v>453</v>
      </c>
      <c r="D382" s="7" t="s">
        <v>5</v>
      </c>
      <c r="E382" s="2" t="s">
        <v>32</v>
      </c>
      <c r="F382" s="1">
        <v>130.77341711337615</v>
      </c>
      <c r="G382" s="34"/>
      <c r="H382" s="34"/>
      <c r="I382" s="34"/>
      <c r="J382" s="34"/>
      <c r="K382" s="34"/>
      <c r="L382" s="34"/>
      <c r="M382" s="34"/>
      <c r="N382" s="34"/>
      <c r="O382" s="34"/>
      <c r="P382" s="34"/>
      <c r="Q382" s="34"/>
      <c r="R382" s="34"/>
      <c r="S382" s="34"/>
      <c r="T382" s="34"/>
      <c r="U382" s="34"/>
      <c r="V382" s="34"/>
      <c r="W382" s="34"/>
      <c r="X382" s="34"/>
      <c r="Y382" s="34"/>
      <c r="Z382" s="34"/>
    </row>
    <row r="383">
      <c r="A383" s="2" t="s">
        <v>21</v>
      </c>
      <c r="B383" s="1" t="s">
        <v>419</v>
      </c>
      <c r="C383" s="2" t="s">
        <v>453</v>
      </c>
      <c r="D383" s="7" t="s">
        <v>5</v>
      </c>
      <c r="E383" s="2" t="s">
        <v>32</v>
      </c>
      <c r="F383" s="1">
        <v>84.58751869463588</v>
      </c>
      <c r="G383" s="34"/>
      <c r="H383" s="34"/>
      <c r="I383" s="34"/>
      <c r="J383" s="34"/>
      <c r="K383" s="34"/>
      <c r="L383" s="34"/>
      <c r="M383" s="34"/>
      <c r="N383" s="34"/>
      <c r="O383" s="34"/>
      <c r="P383" s="34"/>
      <c r="Q383" s="34"/>
      <c r="R383" s="34"/>
      <c r="S383" s="34"/>
      <c r="T383" s="34"/>
      <c r="U383" s="34"/>
      <c r="V383" s="34"/>
      <c r="W383" s="34"/>
      <c r="X383" s="34"/>
      <c r="Y383" s="34"/>
      <c r="Z383" s="34"/>
    </row>
    <row r="384">
      <c r="A384" s="2" t="s">
        <v>22</v>
      </c>
      <c r="B384" s="1" t="s">
        <v>420</v>
      </c>
      <c r="C384" s="2" t="s">
        <v>453</v>
      </c>
      <c r="D384" s="7" t="s">
        <v>5</v>
      </c>
      <c r="E384" s="2" t="s">
        <v>32</v>
      </c>
      <c r="F384" s="1">
        <v>70.73546230833168</v>
      </c>
      <c r="G384" s="34"/>
      <c r="H384" s="34"/>
      <c r="I384" s="34"/>
      <c r="J384" s="34"/>
      <c r="K384" s="34"/>
      <c r="L384" s="34"/>
      <c r="M384" s="34"/>
      <c r="N384" s="34"/>
      <c r="O384" s="34"/>
      <c r="P384" s="34"/>
      <c r="Q384" s="34"/>
      <c r="R384" s="34"/>
      <c r="S384" s="34"/>
      <c r="T384" s="34"/>
      <c r="U384" s="34"/>
      <c r="V384" s="34"/>
      <c r="W384" s="34"/>
      <c r="X384" s="34"/>
      <c r="Y384" s="34"/>
      <c r="Z384" s="34"/>
    </row>
    <row r="385">
      <c r="A385" s="2" t="s">
        <v>23</v>
      </c>
      <c r="B385" s="1" t="s">
        <v>421</v>
      </c>
      <c r="C385" s="2" t="s">
        <v>453</v>
      </c>
      <c r="D385" s="7" t="s">
        <v>5</v>
      </c>
      <c r="E385" s="2" t="s">
        <v>32</v>
      </c>
      <c r="F385" s="1">
        <v>134.3279757170328</v>
      </c>
      <c r="G385" s="34"/>
      <c r="H385" s="34"/>
      <c r="I385" s="34"/>
      <c r="J385" s="34"/>
      <c r="K385" s="34"/>
      <c r="L385" s="34"/>
      <c r="M385" s="34"/>
      <c r="N385" s="34"/>
      <c r="O385" s="34"/>
      <c r="P385" s="34"/>
      <c r="Q385" s="34"/>
      <c r="R385" s="34"/>
      <c r="S385" s="34"/>
      <c r="T385" s="34"/>
      <c r="U385" s="34"/>
      <c r="V385" s="34"/>
      <c r="W385" s="34"/>
      <c r="X385" s="34"/>
      <c r="Y385" s="34"/>
      <c r="Z385" s="34"/>
    </row>
    <row r="386">
      <c r="A386" s="2" t="s">
        <v>24</v>
      </c>
      <c r="B386" s="1" t="s">
        <v>422</v>
      </c>
      <c r="C386" s="2" t="s">
        <v>453</v>
      </c>
      <c r="D386" s="7" t="s">
        <v>5</v>
      </c>
      <c r="E386" s="2" t="s">
        <v>32</v>
      </c>
      <c r="F386" s="1">
        <v>154.8577255783887</v>
      </c>
      <c r="G386" s="34"/>
      <c r="H386" s="34"/>
      <c r="I386" s="34"/>
      <c r="J386" s="34"/>
      <c r="K386" s="34"/>
      <c r="L386" s="34"/>
      <c r="M386" s="34"/>
      <c r="N386" s="34"/>
      <c r="O386" s="34"/>
      <c r="P386" s="34"/>
      <c r="Q386" s="34"/>
      <c r="R386" s="34"/>
      <c r="S386" s="34"/>
      <c r="T386" s="34"/>
      <c r="U386" s="34"/>
      <c r="V386" s="34"/>
      <c r="W386" s="34"/>
      <c r="X386" s="34"/>
      <c r="Y386" s="34"/>
      <c r="Z386" s="34"/>
    </row>
    <row r="387">
      <c r="A387" s="2" t="s">
        <v>25</v>
      </c>
      <c r="B387" s="1" t="s">
        <v>423</v>
      </c>
      <c r="C387" s="2" t="s">
        <v>453</v>
      </c>
      <c r="D387" s="7" t="s">
        <v>5</v>
      </c>
      <c r="E387" s="2" t="s">
        <v>32</v>
      </c>
      <c r="F387" s="1">
        <v>76.4473088868461</v>
      </c>
      <c r="G387" s="34"/>
      <c r="H387" s="34"/>
      <c r="I387" s="34"/>
      <c r="J387" s="34"/>
      <c r="K387" s="34"/>
      <c r="L387" s="34"/>
      <c r="M387" s="34"/>
      <c r="N387" s="34"/>
      <c r="O387" s="34"/>
      <c r="P387" s="34"/>
      <c r="Q387" s="34"/>
      <c r="R387" s="34"/>
      <c r="S387" s="34"/>
      <c r="T387" s="34"/>
      <c r="U387" s="34"/>
      <c r="V387" s="34"/>
      <c r="W387" s="34"/>
      <c r="X387" s="34"/>
      <c r="Y387" s="34"/>
      <c r="Z387" s="34"/>
    </row>
    <row r="388">
      <c r="A388" s="2" t="s">
        <v>26</v>
      </c>
      <c r="B388" s="1" t="s">
        <v>424</v>
      </c>
      <c r="C388" s="2" t="s">
        <v>453</v>
      </c>
      <c r="D388" s="7" t="s">
        <v>5</v>
      </c>
      <c r="E388" s="2" t="s">
        <v>32</v>
      </c>
      <c r="F388" s="1">
        <v>58.090178483898484</v>
      </c>
      <c r="G388" s="34"/>
      <c r="H388" s="34"/>
      <c r="I388" s="34"/>
      <c r="J388" s="34"/>
      <c r="K388" s="34"/>
      <c r="L388" s="34"/>
      <c r="M388" s="34"/>
      <c r="N388" s="34"/>
      <c r="O388" s="34"/>
      <c r="P388" s="34"/>
      <c r="Q388" s="34"/>
      <c r="R388" s="34"/>
      <c r="S388" s="34"/>
      <c r="T388" s="34"/>
      <c r="U388" s="34"/>
      <c r="V388" s="34"/>
      <c r="W388" s="34"/>
      <c r="X388" s="34"/>
      <c r="Y388" s="34"/>
      <c r="Z388" s="34"/>
    </row>
    <row r="389">
      <c r="A389" s="2" t="s">
        <v>27</v>
      </c>
      <c r="B389" s="1" t="s">
        <v>426</v>
      </c>
      <c r="C389" s="2" t="s">
        <v>453</v>
      </c>
      <c r="D389" s="7" t="s">
        <v>5</v>
      </c>
      <c r="E389" s="2" t="s">
        <v>32</v>
      </c>
      <c r="F389" s="1">
        <v>108.90877231500794</v>
      </c>
      <c r="G389" s="34"/>
      <c r="H389" s="34"/>
      <c r="I389" s="34"/>
      <c r="J389" s="34"/>
      <c r="K389" s="34"/>
      <c r="L389" s="34"/>
      <c r="M389" s="34"/>
      <c r="N389" s="34"/>
      <c r="O389" s="34"/>
      <c r="P389" s="34"/>
      <c r="Q389" s="34"/>
      <c r="R389" s="34"/>
      <c r="S389" s="34"/>
      <c r="T389" s="34"/>
      <c r="U389" s="34"/>
      <c r="V389" s="34"/>
      <c r="W389" s="34"/>
      <c r="X389" s="34"/>
      <c r="Y389" s="34"/>
      <c r="Z389" s="34"/>
    </row>
    <row r="390">
      <c r="A390" s="2" t="s">
        <v>28</v>
      </c>
      <c r="B390" s="1" t="s">
        <v>425</v>
      </c>
      <c r="C390" s="2" t="s">
        <v>453</v>
      </c>
      <c r="D390" s="7" t="s">
        <v>5</v>
      </c>
      <c r="E390" s="2" t="s">
        <v>32</v>
      </c>
      <c r="F390" s="1">
        <v>57.581617408691194</v>
      </c>
      <c r="G390" s="34"/>
      <c r="H390" s="34"/>
      <c r="I390" s="34"/>
      <c r="J390" s="34"/>
      <c r="K390" s="34"/>
      <c r="L390" s="34"/>
      <c r="M390" s="34"/>
      <c r="N390" s="34"/>
      <c r="O390" s="34"/>
      <c r="P390" s="34"/>
      <c r="Q390" s="34"/>
      <c r="R390" s="34"/>
      <c r="S390" s="34"/>
      <c r="T390" s="34"/>
      <c r="U390" s="34"/>
      <c r="V390" s="34"/>
      <c r="W390" s="34"/>
      <c r="X390" s="34"/>
      <c r="Y390" s="34"/>
      <c r="Z390" s="34"/>
    </row>
    <row r="391">
      <c r="A391" s="2" t="s">
        <v>29</v>
      </c>
      <c r="B391" s="1" t="s">
        <v>427</v>
      </c>
      <c r="C391" s="2" t="s">
        <v>453</v>
      </c>
      <c r="D391" s="7" t="s">
        <v>5</v>
      </c>
      <c r="E391" s="2" t="s">
        <v>32</v>
      </c>
      <c r="F391" s="1">
        <v>59.21987769634676</v>
      </c>
      <c r="G391" s="34"/>
      <c r="H391" s="34"/>
      <c r="I391" s="34"/>
      <c r="J391" s="34"/>
      <c r="K391" s="34"/>
      <c r="L391" s="34"/>
      <c r="M391" s="34"/>
      <c r="N391" s="34"/>
      <c r="O391" s="34"/>
      <c r="P391" s="34"/>
      <c r="Q391" s="34"/>
      <c r="R391" s="34"/>
      <c r="S391" s="34"/>
      <c r="T391" s="34"/>
      <c r="U391" s="34"/>
      <c r="V391" s="34"/>
      <c r="W391" s="34"/>
      <c r="X391" s="34"/>
      <c r="Y391" s="34"/>
      <c r="Z391" s="34"/>
    </row>
    <row r="392">
      <c r="A392" s="2" t="s">
        <v>30</v>
      </c>
      <c r="B392" s="1" t="s">
        <v>428</v>
      </c>
      <c r="C392" s="2" t="s">
        <v>453</v>
      </c>
      <c r="D392" s="7" t="s">
        <v>5</v>
      </c>
      <c r="E392" s="2" t="s">
        <v>32</v>
      </c>
      <c r="F392" s="1">
        <v>133.9986550960672</v>
      </c>
      <c r="G392" s="34"/>
      <c r="H392" s="34"/>
      <c r="I392" s="34"/>
      <c r="J392" s="34"/>
      <c r="K392" s="34"/>
      <c r="L392" s="34"/>
      <c r="M392" s="34"/>
      <c r="N392" s="34"/>
      <c r="O392" s="34"/>
      <c r="P392" s="34"/>
      <c r="Q392" s="34"/>
      <c r="R392" s="34"/>
      <c r="S392" s="34"/>
      <c r="T392" s="34"/>
      <c r="U392" s="34"/>
      <c r="V392" s="34"/>
      <c r="W392" s="34"/>
      <c r="X392" s="34"/>
      <c r="Y392" s="34"/>
      <c r="Z392" s="34"/>
    </row>
    <row r="393">
      <c r="A393" s="2" t="s">
        <v>31</v>
      </c>
      <c r="B393" s="1" t="s">
        <v>429</v>
      </c>
      <c r="C393" s="2" t="s">
        <v>453</v>
      </c>
      <c r="D393" s="7" t="s">
        <v>5</v>
      </c>
      <c r="E393" s="2" t="s">
        <v>32</v>
      </c>
      <c r="F393" s="1">
        <v>96.45722052975525</v>
      </c>
      <c r="G393" s="34"/>
      <c r="H393" s="34"/>
      <c r="I393" s="34"/>
      <c r="J393" s="34"/>
      <c r="K393" s="34"/>
      <c r="L393" s="34"/>
      <c r="M393" s="34"/>
      <c r="N393" s="34"/>
      <c r="O393" s="34"/>
      <c r="P393" s="34"/>
      <c r="Q393" s="34"/>
      <c r="R393" s="34"/>
      <c r="S393" s="34"/>
      <c r="T393" s="34"/>
      <c r="U393" s="34"/>
      <c r="V393" s="34"/>
      <c r="W393" s="34"/>
      <c r="X393" s="34"/>
      <c r="Y393" s="34"/>
      <c r="Z393" s="34"/>
    </row>
    <row r="394">
      <c r="A394" s="2" t="s">
        <v>32</v>
      </c>
      <c r="B394" s="1" t="s">
        <v>430</v>
      </c>
      <c r="C394" s="2" t="s">
        <v>453</v>
      </c>
      <c r="D394" s="7" t="s">
        <v>5</v>
      </c>
      <c r="E394" s="2" t="s">
        <v>32</v>
      </c>
      <c r="F394" s="1">
        <v>143.53753862934013</v>
      </c>
      <c r="G394" s="34"/>
      <c r="H394" s="34"/>
      <c r="I394" s="34"/>
      <c r="J394" s="34"/>
      <c r="K394" s="34"/>
      <c r="L394" s="34"/>
      <c r="M394" s="34"/>
      <c r="N394" s="34"/>
      <c r="O394" s="34"/>
      <c r="P394" s="34"/>
      <c r="Q394" s="34"/>
      <c r="R394" s="34"/>
      <c r="S394" s="34"/>
      <c r="T394" s="34"/>
      <c r="U394" s="34"/>
      <c r="V394" s="34"/>
      <c r="W394" s="34"/>
      <c r="X394" s="34"/>
      <c r="Y394" s="34"/>
      <c r="Z394" s="34"/>
    </row>
    <row r="395">
      <c r="A395" s="2" t="s">
        <v>33</v>
      </c>
      <c r="B395" s="1" t="s">
        <v>431</v>
      </c>
      <c r="C395" s="2" t="s">
        <v>453</v>
      </c>
      <c r="D395" s="7" t="s">
        <v>5</v>
      </c>
      <c r="E395" s="2" t="s">
        <v>32</v>
      </c>
      <c r="F395" s="1">
        <v>155.24193400121928</v>
      </c>
      <c r="G395" s="34"/>
      <c r="H395" s="34"/>
      <c r="I395" s="34"/>
      <c r="J395" s="34"/>
      <c r="K395" s="34"/>
      <c r="L395" s="34"/>
      <c r="M395" s="34"/>
      <c r="N395" s="34"/>
      <c r="O395" s="34"/>
      <c r="P395" s="34"/>
      <c r="Q395" s="34"/>
      <c r="R395" s="34"/>
      <c r="S395" s="34"/>
      <c r="T395" s="34"/>
      <c r="U395" s="34"/>
      <c r="V395" s="34"/>
      <c r="W395" s="34"/>
      <c r="X395" s="34"/>
      <c r="Y395" s="34"/>
      <c r="Z395" s="34"/>
    </row>
    <row r="396">
      <c r="A396" s="2" t="s">
        <v>34</v>
      </c>
      <c r="B396" s="1" t="s">
        <v>432</v>
      </c>
      <c r="C396" s="2" t="s">
        <v>453</v>
      </c>
      <c r="D396" s="7" t="s">
        <v>5</v>
      </c>
      <c r="E396" s="2" t="s">
        <v>32</v>
      </c>
      <c r="F396" s="1">
        <v>62.419924574522405</v>
      </c>
      <c r="G396" s="34"/>
      <c r="H396" s="34"/>
      <c r="I396" s="34"/>
      <c r="J396" s="34"/>
      <c r="K396" s="34"/>
      <c r="L396" s="34"/>
      <c r="M396" s="34"/>
      <c r="N396" s="34"/>
      <c r="O396" s="34"/>
      <c r="P396" s="34"/>
      <c r="Q396" s="34"/>
      <c r="R396" s="34"/>
      <c r="S396" s="34"/>
      <c r="T396" s="34"/>
      <c r="U396" s="34"/>
      <c r="V396" s="34"/>
      <c r="W396" s="34"/>
      <c r="X396" s="34"/>
      <c r="Y396" s="34"/>
      <c r="Z396" s="34"/>
    </row>
    <row r="397">
      <c r="A397" s="2" t="s">
        <v>35</v>
      </c>
      <c r="B397" s="1" t="s">
        <v>433</v>
      </c>
      <c r="C397" s="2" t="s">
        <v>453</v>
      </c>
      <c r="D397" s="7" t="s">
        <v>5</v>
      </c>
      <c r="E397" s="2" t="s">
        <v>32</v>
      </c>
      <c r="F397" s="1">
        <v>90.97715031944973</v>
      </c>
      <c r="G397" s="34"/>
      <c r="H397" s="34"/>
      <c r="I397" s="34"/>
      <c r="J397" s="34"/>
      <c r="K397" s="34"/>
      <c r="L397" s="34"/>
      <c r="M397" s="34"/>
      <c r="N397" s="34"/>
      <c r="O397" s="34"/>
      <c r="P397" s="34"/>
      <c r="Q397" s="34"/>
      <c r="R397" s="34"/>
      <c r="S397" s="34"/>
      <c r="T397" s="34"/>
      <c r="U397" s="34"/>
      <c r="V397" s="34"/>
      <c r="W397" s="34"/>
      <c r="X397" s="34"/>
      <c r="Y397" s="34"/>
      <c r="Z397" s="34"/>
    </row>
    <row r="398">
      <c r="A398" s="2" t="s">
        <v>3</v>
      </c>
      <c r="B398" s="1" t="s">
        <v>418</v>
      </c>
      <c r="C398" s="2" t="s">
        <v>454</v>
      </c>
      <c r="D398" s="7" t="s">
        <v>5</v>
      </c>
      <c r="E398" s="2" t="s">
        <v>32</v>
      </c>
      <c r="F398" s="1">
        <v>88.91470582524164</v>
      </c>
      <c r="G398" s="34"/>
      <c r="H398" s="34"/>
      <c r="I398" s="34"/>
      <c r="J398" s="34"/>
      <c r="K398" s="34"/>
      <c r="L398" s="34"/>
      <c r="M398" s="34"/>
      <c r="N398" s="34"/>
      <c r="O398" s="34"/>
      <c r="P398" s="34"/>
      <c r="Q398" s="34"/>
      <c r="R398" s="34"/>
      <c r="S398" s="34"/>
      <c r="T398" s="34"/>
      <c r="U398" s="34"/>
      <c r="V398" s="34"/>
      <c r="W398" s="34"/>
      <c r="X398" s="34"/>
      <c r="Y398" s="34"/>
      <c r="Z398" s="34"/>
    </row>
    <row r="399">
      <c r="A399" s="2" t="s">
        <v>4</v>
      </c>
      <c r="B399" s="1" t="s">
        <v>401</v>
      </c>
      <c r="C399" s="2" t="s">
        <v>454</v>
      </c>
      <c r="D399" s="7" t="s">
        <v>5</v>
      </c>
      <c r="E399" s="2" t="s">
        <v>32</v>
      </c>
      <c r="F399" s="1">
        <v>60.694728470418575</v>
      </c>
      <c r="G399" s="34"/>
      <c r="H399" s="34"/>
      <c r="I399" s="34"/>
      <c r="J399" s="34"/>
      <c r="K399" s="34"/>
      <c r="L399" s="34"/>
      <c r="M399" s="34"/>
      <c r="N399" s="34"/>
      <c r="O399" s="34"/>
      <c r="P399" s="34"/>
      <c r="Q399" s="34"/>
      <c r="R399" s="34"/>
      <c r="S399" s="34"/>
      <c r="T399" s="34"/>
      <c r="U399" s="34"/>
      <c r="V399" s="34"/>
      <c r="W399" s="34"/>
      <c r="X399" s="34"/>
      <c r="Y399" s="34"/>
      <c r="Z399" s="34"/>
    </row>
    <row r="400">
      <c r="A400" s="2" t="s">
        <v>5</v>
      </c>
      <c r="B400" s="1" t="s">
        <v>402</v>
      </c>
      <c r="C400" s="2" t="s">
        <v>454</v>
      </c>
      <c r="D400" s="7" t="s">
        <v>5</v>
      </c>
      <c r="E400" s="2" t="s">
        <v>32</v>
      </c>
      <c r="F400" s="1">
        <v>65.23015650131481</v>
      </c>
      <c r="G400" s="34"/>
      <c r="H400" s="34"/>
      <c r="I400" s="34"/>
      <c r="J400" s="34"/>
      <c r="K400" s="34"/>
      <c r="L400" s="34"/>
      <c r="M400" s="34"/>
      <c r="N400" s="34"/>
      <c r="O400" s="34"/>
      <c r="P400" s="34"/>
      <c r="Q400" s="34"/>
      <c r="R400" s="34"/>
      <c r="S400" s="34"/>
      <c r="T400" s="34"/>
      <c r="U400" s="34"/>
      <c r="V400" s="34"/>
      <c r="W400" s="34"/>
      <c r="X400" s="34"/>
      <c r="Y400" s="34"/>
      <c r="Z400" s="34"/>
    </row>
    <row r="401">
      <c r="A401" s="2" t="s">
        <v>6</v>
      </c>
      <c r="B401" s="1" t="s">
        <v>403</v>
      </c>
      <c r="C401" s="2" t="s">
        <v>454</v>
      </c>
      <c r="D401" s="7" t="s">
        <v>5</v>
      </c>
      <c r="E401" s="2" t="s">
        <v>32</v>
      </c>
      <c r="F401" s="1">
        <v>46.31558894617152</v>
      </c>
      <c r="G401" s="34"/>
      <c r="H401" s="34"/>
      <c r="I401" s="34"/>
      <c r="J401" s="34"/>
      <c r="K401" s="34"/>
      <c r="L401" s="34"/>
      <c r="M401" s="34"/>
      <c r="N401" s="34"/>
      <c r="O401" s="34"/>
      <c r="P401" s="34"/>
      <c r="Q401" s="34"/>
      <c r="R401" s="34"/>
      <c r="S401" s="34"/>
      <c r="T401" s="34"/>
      <c r="U401" s="34"/>
      <c r="V401" s="34"/>
      <c r="W401" s="34"/>
      <c r="X401" s="34"/>
      <c r="Y401" s="34"/>
      <c r="Z401" s="34"/>
    </row>
    <row r="402">
      <c r="A402" s="2" t="s">
        <v>7</v>
      </c>
      <c r="B402" s="1" t="s">
        <v>404</v>
      </c>
      <c r="C402" s="2" t="s">
        <v>454</v>
      </c>
      <c r="D402" s="7" t="s">
        <v>5</v>
      </c>
      <c r="E402" s="2" t="s">
        <v>32</v>
      </c>
      <c r="F402" s="1">
        <v>81.02627626990659</v>
      </c>
      <c r="G402" s="34"/>
      <c r="H402" s="34"/>
      <c r="I402" s="34"/>
      <c r="J402" s="34"/>
      <c r="K402" s="34"/>
      <c r="L402" s="34"/>
      <c r="M402" s="34"/>
      <c r="N402" s="34"/>
      <c r="O402" s="34"/>
      <c r="P402" s="34"/>
      <c r="Q402" s="34"/>
      <c r="R402" s="34"/>
      <c r="S402" s="34"/>
      <c r="T402" s="34"/>
      <c r="U402" s="34"/>
      <c r="V402" s="34"/>
      <c r="W402" s="34"/>
      <c r="X402" s="34"/>
      <c r="Y402" s="34"/>
      <c r="Z402" s="34"/>
    </row>
    <row r="403">
      <c r="A403" s="2" t="s">
        <v>8</v>
      </c>
      <c r="B403" s="1" t="s">
        <v>408</v>
      </c>
      <c r="C403" s="2" t="s">
        <v>454</v>
      </c>
      <c r="D403" s="7" t="s">
        <v>5</v>
      </c>
      <c r="E403" s="2" t="s">
        <v>32</v>
      </c>
      <c r="F403" s="1">
        <v>93.42124401548985</v>
      </c>
      <c r="G403" s="34"/>
      <c r="H403" s="34"/>
      <c r="I403" s="34"/>
      <c r="J403" s="34"/>
      <c r="K403" s="34"/>
      <c r="L403" s="34"/>
      <c r="M403" s="34"/>
      <c r="N403" s="34"/>
      <c r="O403" s="34"/>
      <c r="P403" s="34"/>
      <c r="Q403" s="34"/>
      <c r="R403" s="34"/>
      <c r="S403" s="34"/>
      <c r="T403" s="34"/>
      <c r="U403" s="34"/>
      <c r="V403" s="34"/>
      <c r="W403" s="34"/>
      <c r="X403" s="34"/>
      <c r="Y403" s="34"/>
      <c r="Z403" s="34"/>
    </row>
    <row r="404">
      <c r="A404" s="2" t="s">
        <v>9</v>
      </c>
      <c r="B404" s="1" t="s">
        <v>409</v>
      </c>
      <c r="C404" s="2" t="s">
        <v>454</v>
      </c>
      <c r="D404" s="7" t="s">
        <v>5</v>
      </c>
      <c r="E404" s="2" t="s">
        <v>32</v>
      </c>
      <c r="F404" s="1">
        <v>87.51147254060746</v>
      </c>
      <c r="G404" s="34"/>
      <c r="H404" s="34"/>
      <c r="I404" s="34"/>
      <c r="J404" s="34"/>
      <c r="K404" s="34"/>
      <c r="L404" s="34"/>
      <c r="M404" s="34"/>
      <c r="N404" s="34"/>
      <c r="O404" s="34"/>
      <c r="P404" s="34"/>
      <c r="Q404" s="34"/>
      <c r="R404" s="34"/>
      <c r="S404" s="34"/>
      <c r="T404" s="34"/>
      <c r="U404" s="34"/>
      <c r="V404" s="34"/>
      <c r="W404" s="34"/>
      <c r="X404" s="34"/>
      <c r="Y404" s="34"/>
      <c r="Z404" s="34"/>
    </row>
    <row r="405">
      <c r="A405" s="2" t="s">
        <v>10</v>
      </c>
      <c r="B405" s="1" t="s">
        <v>407</v>
      </c>
      <c r="C405" s="2" t="s">
        <v>454</v>
      </c>
      <c r="D405" s="7" t="s">
        <v>5</v>
      </c>
      <c r="E405" s="2" t="s">
        <v>32</v>
      </c>
      <c r="F405" s="1">
        <v>80.02351571238881</v>
      </c>
      <c r="G405" s="34"/>
      <c r="H405" s="34"/>
      <c r="I405" s="34"/>
      <c r="J405" s="34"/>
      <c r="K405" s="34"/>
      <c r="L405" s="34"/>
      <c r="M405" s="34"/>
      <c r="N405" s="34"/>
      <c r="O405" s="34"/>
      <c r="P405" s="34"/>
      <c r="Q405" s="34"/>
      <c r="R405" s="34"/>
      <c r="S405" s="34"/>
      <c r="T405" s="34"/>
      <c r="U405" s="34"/>
      <c r="V405" s="34"/>
      <c r="W405" s="34"/>
      <c r="X405" s="34"/>
      <c r="Y405" s="34"/>
      <c r="Z405" s="34"/>
    </row>
    <row r="406">
      <c r="A406" s="2" t="s">
        <v>11</v>
      </c>
      <c r="B406" s="1" t="s">
        <v>406</v>
      </c>
      <c r="C406" s="2" t="s">
        <v>454</v>
      </c>
      <c r="D406" s="7" t="s">
        <v>5</v>
      </c>
      <c r="E406" s="2" t="s">
        <v>32</v>
      </c>
      <c r="F406" s="1">
        <v>74.35545055143086</v>
      </c>
      <c r="G406" s="34"/>
      <c r="H406" s="34"/>
      <c r="I406" s="34"/>
      <c r="J406" s="34"/>
      <c r="K406" s="34"/>
      <c r="L406" s="34"/>
      <c r="M406" s="34"/>
      <c r="N406" s="34"/>
      <c r="O406" s="34"/>
      <c r="P406" s="34"/>
      <c r="Q406" s="34"/>
      <c r="R406" s="34"/>
      <c r="S406" s="34"/>
      <c r="T406" s="34"/>
      <c r="U406" s="34"/>
      <c r="V406" s="34"/>
      <c r="W406" s="34"/>
      <c r="X406" s="34"/>
      <c r="Y406" s="34"/>
      <c r="Z406" s="34"/>
    </row>
    <row r="407">
      <c r="A407" s="2" t="s">
        <v>12</v>
      </c>
      <c r="B407" s="1" t="s">
        <v>405</v>
      </c>
      <c r="C407" s="2" t="s">
        <v>454</v>
      </c>
      <c r="D407" s="7" t="s">
        <v>5</v>
      </c>
      <c r="E407" s="2" t="s">
        <v>32</v>
      </c>
      <c r="F407" s="1">
        <v>102.60220877050949</v>
      </c>
      <c r="G407" s="34"/>
      <c r="H407" s="34"/>
      <c r="I407" s="34"/>
      <c r="J407" s="34"/>
      <c r="K407" s="34"/>
      <c r="L407" s="34"/>
      <c r="M407" s="34"/>
      <c r="N407" s="34"/>
      <c r="O407" s="34"/>
      <c r="P407" s="34"/>
      <c r="Q407" s="34"/>
      <c r="R407" s="34"/>
      <c r="S407" s="34"/>
      <c r="T407" s="34"/>
      <c r="U407" s="34"/>
      <c r="V407" s="34"/>
      <c r="W407" s="34"/>
      <c r="X407" s="34"/>
      <c r="Y407" s="34"/>
      <c r="Z407" s="34"/>
    </row>
    <row r="408">
      <c r="A408" s="2" t="s">
        <v>13</v>
      </c>
      <c r="B408" s="1" t="s">
        <v>410</v>
      </c>
      <c r="C408" s="2" t="s">
        <v>454</v>
      </c>
      <c r="D408" s="7" t="s">
        <v>5</v>
      </c>
      <c r="E408" s="2" t="s">
        <v>32</v>
      </c>
      <c r="F408" s="1">
        <v>63.14964868011905</v>
      </c>
      <c r="G408" s="34"/>
      <c r="H408" s="34"/>
      <c r="I408" s="34"/>
      <c r="J408" s="34"/>
      <c r="K408" s="34"/>
      <c r="L408" s="34"/>
      <c r="M408" s="34"/>
      <c r="N408" s="34"/>
      <c r="O408" s="34"/>
      <c r="P408" s="34"/>
      <c r="Q408" s="34"/>
      <c r="R408" s="34"/>
      <c r="S408" s="34"/>
      <c r="T408" s="34"/>
      <c r="U408" s="34"/>
      <c r="V408" s="34"/>
      <c r="W408" s="34"/>
      <c r="X408" s="34"/>
      <c r="Y408" s="34"/>
      <c r="Z408" s="34"/>
    </row>
    <row r="409">
      <c r="A409" s="2" t="s">
        <v>14</v>
      </c>
      <c r="B409" s="1" t="s">
        <v>412</v>
      </c>
      <c r="C409" s="2" t="s">
        <v>454</v>
      </c>
      <c r="D409" s="7" t="s">
        <v>5</v>
      </c>
      <c r="E409" s="2" t="s">
        <v>32</v>
      </c>
      <c r="F409" s="1">
        <v>101.54244346161934</v>
      </c>
      <c r="G409" s="34"/>
      <c r="H409" s="34"/>
      <c r="I409" s="34"/>
      <c r="J409" s="34"/>
      <c r="K409" s="34"/>
      <c r="L409" s="34"/>
      <c r="M409" s="34"/>
      <c r="N409" s="34"/>
      <c r="O409" s="34"/>
      <c r="P409" s="34"/>
      <c r="Q409" s="34"/>
      <c r="R409" s="34"/>
      <c r="S409" s="34"/>
      <c r="T409" s="34"/>
      <c r="U409" s="34"/>
      <c r="V409" s="34"/>
      <c r="W409" s="34"/>
      <c r="X409" s="34"/>
      <c r="Y409" s="34"/>
      <c r="Z409" s="34"/>
    </row>
    <row r="410">
      <c r="A410" s="2" t="s">
        <v>15</v>
      </c>
      <c r="B410" s="1" t="s">
        <v>411</v>
      </c>
      <c r="C410" s="2" t="s">
        <v>454</v>
      </c>
      <c r="D410" s="7" t="s">
        <v>5</v>
      </c>
      <c r="E410" s="2" t="s">
        <v>32</v>
      </c>
      <c r="F410" s="1">
        <v>93.45656701950551</v>
      </c>
      <c r="G410" s="34"/>
      <c r="H410" s="34"/>
      <c r="I410" s="34"/>
      <c r="J410" s="34"/>
      <c r="K410" s="34"/>
      <c r="L410" s="34"/>
      <c r="M410" s="34"/>
      <c r="N410" s="34"/>
      <c r="O410" s="34"/>
      <c r="P410" s="34"/>
      <c r="Q410" s="34"/>
      <c r="R410" s="34"/>
      <c r="S410" s="34"/>
      <c r="T410" s="34"/>
      <c r="U410" s="34"/>
      <c r="V410" s="34"/>
      <c r="W410" s="34"/>
      <c r="X410" s="34"/>
      <c r="Y410" s="34"/>
      <c r="Z410" s="34"/>
    </row>
    <row r="411">
      <c r="A411" s="2" t="s">
        <v>16</v>
      </c>
      <c r="B411" s="1" t="s">
        <v>413</v>
      </c>
      <c r="C411" s="2" t="s">
        <v>454</v>
      </c>
      <c r="D411" s="7" t="s">
        <v>5</v>
      </c>
      <c r="E411" s="2" t="s">
        <v>32</v>
      </c>
      <c r="F411" s="1">
        <v>78.8928016467217</v>
      </c>
      <c r="G411" s="34"/>
      <c r="H411" s="34"/>
      <c r="I411" s="34"/>
      <c r="J411" s="34"/>
      <c r="K411" s="34"/>
      <c r="L411" s="34"/>
      <c r="M411" s="34"/>
      <c r="N411" s="34"/>
      <c r="O411" s="34"/>
      <c r="P411" s="34"/>
      <c r="Q411" s="34"/>
      <c r="R411" s="34"/>
      <c r="S411" s="34"/>
      <c r="T411" s="34"/>
      <c r="U411" s="34"/>
      <c r="V411" s="34"/>
      <c r="W411" s="34"/>
      <c r="X411" s="34"/>
      <c r="Y411" s="34"/>
      <c r="Z411" s="34"/>
    </row>
    <row r="412">
      <c r="A412" s="2" t="s">
        <v>17</v>
      </c>
      <c r="B412" s="1" t="s">
        <v>414</v>
      </c>
      <c r="C412" s="2" t="s">
        <v>454</v>
      </c>
      <c r="D412" s="7" t="s">
        <v>5</v>
      </c>
      <c r="E412" s="2" t="s">
        <v>32</v>
      </c>
      <c r="F412" s="1">
        <v>68.15589149219444</v>
      </c>
      <c r="G412" s="34"/>
      <c r="H412" s="34"/>
      <c r="I412" s="34"/>
      <c r="J412" s="34"/>
      <c r="K412" s="34"/>
      <c r="L412" s="34"/>
      <c r="M412" s="34"/>
      <c r="N412" s="34"/>
      <c r="O412" s="34"/>
      <c r="P412" s="34"/>
      <c r="Q412" s="34"/>
      <c r="R412" s="34"/>
      <c r="S412" s="34"/>
      <c r="T412" s="34"/>
      <c r="U412" s="34"/>
      <c r="V412" s="34"/>
      <c r="W412" s="34"/>
      <c r="X412" s="34"/>
      <c r="Y412" s="34"/>
      <c r="Z412" s="34"/>
    </row>
    <row r="413">
      <c r="A413" s="2" t="s">
        <v>18</v>
      </c>
      <c r="B413" s="1" t="s">
        <v>415</v>
      </c>
      <c r="C413" s="2" t="s">
        <v>454</v>
      </c>
      <c r="D413" s="7" t="s">
        <v>5</v>
      </c>
      <c r="E413" s="2" t="s">
        <v>32</v>
      </c>
      <c r="F413" s="1">
        <v>101.73095652738317</v>
      </c>
      <c r="G413" s="34"/>
      <c r="H413" s="34"/>
      <c r="I413" s="34"/>
      <c r="J413" s="34"/>
      <c r="K413" s="34"/>
      <c r="L413" s="34"/>
      <c r="M413" s="34"/>
      <c r="N413" s="34"/>
      <c r="O413" s="34"/>
      <c r="P413" s="34"/>
      <c r="Q413" s="34"/>
      <c r="R413" s="34"/>
      <c r="S413" s="34"/>
      <c r="T413" s="34"/>
      <c r="U413" s="34"/>
      <c r="V413" s="34"/>
      <c r="W413" s="34"/>
      <c r="X413" s="34"/>
      <c r="Y413" s="34"/>
      <c r="Z413" s="34"/>
    </row>
    <row r="414">
      <c r="A414" s="2" t="s">
        <v>19</v>
      </c>
      <c r="B414" s="1" t="s">
        <v>416</v>
      </c>
      <c r="C414" s="2" t="s">
        <v>454</v>
      </c>
      <c r="D414" s="7" t="s">
        <v>5</v>
      </c>
      <c r="E414" s="2" t="s">
        <v>32</v>
      </c>
      <c r="F414" s="1">
        <v>96.2726589339592</v>
      </c>
      <c r="G414" s="34"/>
      <c r="H414" s="34"/>
      <c r="I414" s="34"/>
      <c r="J414" s="34"/>
      <c r="K414" s="34"/>
      <c r="L414" s="34"/>
      <c r="M414" s="34"/>
      <c r="N414" s="34"/>
      <c r="O414" s="34"/>
      <c r="P414" s="34"/>
      <c r="Q414" s="34"/>
      <c r="R414" s="34"/>
      <c r="S414" s="34"/>
      <c r="T414" s="34"/>
      <c r="U414" s="34"/>
      <c r="V414" s="34"/>
      <c r="W414" s="34"/>
      <c r="X414" s="34"/>
      <c r="Y414" s="34"/>
      <c r="Z414" s="34"/>
    </row>
    <row r="415">
      <c r="A415" s="2" t="s">
        <v>20</v>
      </c>
      <c r="B415" s="1" t="s">
        <v>417</v>
      </c>
      <c r="C415" s="2" t="s">
        <v>454</v>
      </c>
      <c r="D415" s="7" t="s">
        <v>5</v>
      </c>
      <c r="E415" s="2" t="s">
        <v>32</v>
      </c>
      <c r="F415" s="1">
        <v>107.9099108959657</v>
      </c>
      <c r="G415" s="34"/>
      <c r="H415" s="34"/>
      <c r="I415" s="34"/>
      <c r="J415" s="34"/>
      <c r="K415" s="34"/>
      <c r="L415" s="34"/>
      <c r="M415" s="34"/>
      <c r="N415" s="34"/>
      <c r="O415" s="34"/>
      <c r="P415" s="34"/>
      <c r="Q415" s="34"/>
      <c r="R415" s="34"/>
      <c r="S415" s="34"/>
      <c r="T415" s="34"/>
      <c r="U415" s="34"/>
      <c r="V415" s="34"/>
      <c r="W415" s="34"/>
      <c r="X415" s="34"/>
      <c r="Y415" s="34"/>
      <c r="Z415" s="34"/>
    </row>
    <row r="416">
      <c r="A416" s="2" t="s">
        <v>21</v>
      </c>
      <c r="B416" s="1" t="s">
        <v>419</v>
      </c>
      <c r="C416" s="2" t="s">
        <v>454</v>
      </c>
      <c r="D416" s="7" t="s">
        <v>5</v>
      </c>
      <c r="E416" s="2" t="s">
        <v>32</v>
      </c>
      <c r="F416" s="1">
        <v>65.78383086945608</v>
      </c>
      <c r="G416" s="34"/>
      <c r="H416" s="34"/>
      <c r="I416" s="34"/>
      <c r="J416" s="34"/>
      <c r="K416" s="34"/>
      <c r="L416" s="34"/>
      <c r="M416" s="34"/>
      <c r="N416" s="34"/>
      <c r="O416" s="34"/>
      <c r="P416" s="34"/>
      <c r="Q416" s="34"/>
      <c r="R416" s="34"/>
      <c r="S416" s="34"/>
      <c r="T416" s="34"/>
      <c r="U416" s="34"/>
      <c r="V416" s="34"/>
      <c r="W416" s="34"/>
      <c r="X416" s="34"/>
      <c r="Y416" s="34"/>
      <c r="Z416" s="34"/>
    </row>
    <row r="417">
      <c r="A417" s="2" t="s">
        <v>22</v>
      </c>
      <c r="B417" s="1" t="s">
        <v>420</v>
      </c>
      <c r="C417" s="2" t="s">
        <v>454</v>
      </c>
      <c r="D417" s="7" t="s">
        <v>5</v>
      </c>
      <c r="E417" s="2" t="s">
        <v>32</v>
      </c>
      <c r="F417" s="1">
        <v>65.60691527340242</v>
      </c>
      <c r="G417" s="34"/>
      <c r="H417" s="34"/>
      <c r="I417" s="34"/>
      <c r="J417" s="34"/>
      <c r="K417" s="34"/>
      <c r="L417" s="34"/>
      <c r="M417" s="34"/>
      <c r="N417" s="34"/>
      <c r="O417" s="34"/>
      <c r="P417" s="34"/>
      <c r="Q417" s="34"/>
      <c r="R417" s="34"/>
      <c r="S417" s="34"/>
      <c r="T417" s="34"/>
      <c r="U417" s="34"/>
      <c r="V417" s="34"/>
      <c r="W417" s="34"/>
      <c r="X417" s="34"/>
      <c r="Y417" s="34"/>
      <c r="Z417" s="34"/>
    </row>
    <row r="418">
      <c r="A418" s="2" t="s">
        <v>23</v>
      </c>
      <c r="B418" s="1" t="s">
        <v>421</v>
      </c>
      <c r="C418" s="2" t="s">
        <v>454</v>
      </c>
      <c r="D418" s="7" t="s">
        <v>5</v>
      </c>
      <c r="E418" s="2" t="s">
        <v>32</v>
      </c>
      <c r="F418" s="1">
        <v>107.03933825755283</v>
      </c>
      <c r="G418" s="34"/>
      <c r="H418" s="34"/>
      <c r="I418" s="34"/>
      <c r="J418" s="34"/>
      <c r="K418" s="34"/>
      <c r="L418" s="34"/>
      <c r="M418" s="34"/>
      <c r="N418" s="34"/>
      <c r="O418" s="34"/>
      <c r="P418" s="34"/>
      <c r="Q418" s="34"/>
      <c r="R418" s="34"/>
      <c r="S418" s="34"/>
      <c r="T418" s="34"/>
      <c r="U418" s="34"/>
      <c r="V418" s="34"/>
      <c r="W418" s="34"/>
      <c r="X418" s="34"/>
      <c r="Y418" s="34"/>
      <c r="Z418" s="34"/>
    </row>
    <row r="419">
      <c r="A419" s="2" t="s">
        <v>24</v>
      </c>
      <c r="B419" s="1" t="s">
        <v>422</v>
      </c>
      <c r="C419" s="2" t="s">
        <v>454</v>
      </c>
      <c r="D419" s="7" t="s">
        <v>5</v>
      </c>
      <c r="E419" s="2" t="s">
        <v>32</v>
      </c>
      <c r="F419" s="1">
        <v>112.39206550936058</v>
      </c>
      <c r="G419" s="34"/>
      <c r="H419" s="34"/>
      <c r="I419" s="34"/>
      <c r="J419" s="34"/>
      <c r="K419" s="34"/>
      <c r="L419" s="34"/>
      <c r="M419" s="34"/>
      <c r="N419" s="34"/>
      <c r="O419" s="34"/>
      <c r="P419" s="34"/>
      <c r="Q419" s="34"/>
      <c r="R419" s="34"/>
      <c r="S419" s="34"/>
      <c r="T419" s="34"/>
      <c r="U419" s="34"/>
      <c r="V419" s="34"/>
      <c r="W419" s="34"/>
      <c r="X419" s="34"/>
      <c r="Y419" s="34"/>
      <c r="Z419" s="34"/>
    </row>
    <row r="420">
      <c r="A420" s="2" t="s">
        <v>25</v>
      </c>
      <c r="B420" s="1" t="s">
        <v>423</v>
      </c>
      <c r="C420" s="2" t="s">
        <v>454</v>
      </c>
      <c r="D420" s="7" t="s">
        <v>5</v>
      </c>
      <c r="E420" s="2" t="s">
        <v>32</v>
      </c>
      <c r="F420" s="1">
        <v>57.26551142289895</v>
      </c>
      <c r="G420" s="34"/>
      <c r="H420" s="34"/>
      <c r="I420" s="34"/>
      <c r="J420" s="34"/>
      <c r="K420" s="34"/>
      <c r="L420" s="34"/>
      <c r="M420" s="34"/>
      <c r="N420" s="34"/>
      <c r="O420" s="34"/>
      <c r="P420" s="34"/>
      <c r="Q420" s="34"/>
      <c r="R420" s="34"/>
      <c r="S420" s="34"/>
      <c r="T420" s="34"/>
      <c r="U420" s="34"/>
      <c r="V420" s="34"/>
      <c r="W420" s="34"/>
      <c r="X420" s="34"/>
      <c r="Y420" s="34"/>
      <c r="Z420" s="34"/>
    </row>
    <row r="421">
      <c r="A421" s="2" t="s">
        <v>26</v>
      </c>
      <c r="B421" s="1" t="s">
        <v>424</v>
      </c>
      <c r="C421" s="2" t="s">
        <v>454</v>
      </c>
      <c r="D421" s="7" t="s">
        <v>5</v>
      </c>
      <c r="E421" s="2" t="s">
        <v>32</v>
      </c>
      <c r="F421" s="1">
        <v>55.887660178482584</v>
      </c>
      <c r="G421" s="34"/>
      <c r="H421" s="34"/>
      <c r="I421" s="34"/>
      <c r="J421" s="34"/>
      <c r="K421" s="34"/>
      <c r="L421" s="34"/>
      <c r="M421" s="34"/>
      <c r="N421" s="34"/>
      <c r="O421" s="34"/>
      <c r="P421" s="34"/>
      <c r="Q421" s="34"/>
      <c r="R421" s="34"/>
      <c r="S421" s="34"/>
      <c r="T421" s="34"/>
      <c r="U421" s="34"/>
      <c r="V421" s="34"/>
      <c r="W421" s="34"/>
      <c r="X421" s="34"/>
      <c r="Y421" s="34"/>
      <c r="Z421" s="34"/>
    </row>
    <row r="422">
      <c r="A422" s="2" t="s">
        <v>27</v>
      </c>
      <c r="B422" s="1" t="s">
        <v>426</v>
      </c>
      <c r="C422" s="2" t="s">
        <v>454</v>
      </c>
      <c r="D422" s="7" t="s">
        <v>5</v>
      </c>
      <c r="E422" s="2" t="s">
        <v>32</v>
      </c>
      <c r="F422" s="1">
        <v>92.22200061596554</v>
      </c>
      <c r="G422" s="34"/>
      <c r="H422" s="34"/>
      <c r="I422" s="34"/>
      <c r="J422" s="34"/>
      <c r="K422" s="34"/>
      <c r="L422" s="34"/>
      <c r="M422" s="34"/>
      <c r="N422" s="34"/>
      <c r="O422" s="34"/>
      <c r="P422" s="34"/>
      <c r="Q422" s="34"/>
      <c r="R422" s="34"/>
      <c r="S422" s="34"/>
      <c r="T422" s="34"/>
      <c r="U422" s="34"/>
      <c r="V422" s="34"/>
      <c r="W422" s="34"/>
      <c r="X422" s="34"/>
      <c r="Y422" s="34"/>
      <c r="Z422" s="34"/>
    </row>
    <row r="423">
      <c r="A423" s="2" t="s">
        <v>28</v>
      </c>
      <c r="B423" s="1" t="s">
        <v>425</v>
      </c>
      <c r="C423" s="2" t="s">
        <v>454</v>
      </c>
      <c r="D423" s="7" t="s">
        <v>5</v>
      </c>
      <c r="E423" s="2" t="s">
        <v>32</v>
      </c>
      <c r="F423" s="1">
        <v>54.21680540674194</v>
      </c>
      <c r="G423" s="34"/>
      <c r="H423" s="34"/>
      <c r="I423" s="34"/>
      <c r="J423" s="34"/>
      <c r="K423" s="34"/>
      <c r="L423" s="34"/>
      <c r="M423" s="34"/>
      <c r="N423" s="34"/>
      <c r="O423" s="34"/>
      <c r="P423" s="34"/>
      <c r="Q423" s="34"/>
      <c r="R423" s="34"/>
      <c r="S423" s="34"/>
      <c r="T423" s="34"/>
      <c r="U423" s="34"/>
      <c r="V423" s="34"/>
      <c r="W423" s="34"/>
      <c r="X423" s="34"/>
      <c r="Y423" s="34"/>
      <c r="Z423" s="34"/>
    </row>
    <row r="424">
      <c r="A424" s="2" t="s">
        <v>29</v>
      </c>
      <c r="B424" s="1" t="s">
        <v>427</v>
      </c>
      <c r="C424" s="2" t="s">
        <v>454</v>
      </c>
      <c r="D424" s="7" t="s">
        <v>5</v>
      </c>
      <c r="E424" s="2" t="s">
        <v>32</v>
      </c>
      <c r="F424" s="1">
        <v>53.626791787063425</v>
      </c>
      <c r="G424" s="34"/>
      <c r="H424" s="34"/>
      <c r="I424" s="34"/>
      <c r="J424" s="34"/>
      <c r="K424" s="34"/>
      <c r="L424" s="34"/>
      <c r="M424" s="34"/>
      <c r="N424" s="34"/>
      <c r="O424" s="34"/>
      <c r="P424" s="34"/>
      <c r="Q424" s="34"/>
      <c r="R424" s="34"/>
      <c r="S424" s="34"/>
      <c r="T424" s="34"/>
      <c r="U424" s="34"/>
      <c r="V424" s="34"/>
      <c r="W424" s="34"/>
      <c r="X424" s="34"/>
      <c r="Y424" s="34"/>
      <c r="Z424" s="34"/>
    </row>
    <row r="425">
      <c r="A425" s="2" t="s">
        <v>30</v>
      </c>
      <c r="B425" s="1" t="s">
        <v>428</v>
      </c>
      <c r="C425" s="2" t="s">
        <v>454</v>
      </c>
      <c r="D425" s="7" t="s">
        <v>5</v>
      </c>
      <c r="E425" s="2" t="s">
        <v>32</v>
      </c>
      <c r="F425" s="1">
        <v>113.58036414478693</v>
      </c>
      <c r="G425" s="34"/>
      <c r="H425" s="34"/>
      <c r="I425" s="34"/>
      <c r="J425" s="34"/>
      <c r="K425" s="34"/>
      <c r="L425" s="34"/>
      <c r="M425" s="34"/>
      <c r="N425" s="34"/>
      <c r="O425" s="34"/>
      <c r="P425" s="34"/>
      <c r="Q425" s="34"/>
      <c r="R425" s="34"/>
      <c r="S425" s="34"/>
      <c r="T425" s="34"/>
      <c r="U425" s="34"/>
      <c r="V425" s="34"/>
      <c r="W425" s="34"/>
      <c r="X425" s="34"/>
      <c r="Y425" s="34"/>
      <c r="Z425" s="34"/>
    </row>
    <row r="426">
      <c r="A426" s="2" t="s">
        <v>31</v>
      </c>
      <c r="B426" s="1" t="s">
        <v>429</v>
      </c>
      <c r="C426" s="2" t="s">
        <v>454</v>
      </c>
      <c r="D426" s="7" t="s">
        <v>5</v>
      </c>
      <c r="E426" s="2" t="s">
        <v>32</v>
      </c>
      <c r="F426" s="1">
        <v>82.9750445059217</v>
      </c>
      <c r="G426" s="34"/>
      <c r="H426" s="34"/>
      <c r="I426" s="34"/>
      <c r="J426" s="34"/>
      <c r="K426" s="34"/>
      <c r="L426" s="34"/>
      <c r="M426" s="34"/>
      <c r="N426" s="34"/>
      <c r="O426" s="34"/>
      <c r="P426" s="34"/>
      <c r="Q426" s="34"/>
      <c r="R426" s="34"/>
      <c r="S426" s="34"/>
      <c r="T426" s="34"/>
      <c r="U426" s="34"/>
      <c r="V426" s="34"/>
      <c r="W426" s="34"/>
      <c r="X426" s="34"/>
      <c r="Y426" s="34"/>
      <c r="Z426" s="34"/>
    </row>
    <row r="427">
      <c r="A427" s="2" t="s">
        <v>32</v>
      </c>
      <c r="B427" s="1" t="s">
        <v>430</v>
      </c>
      <c r="C427" s="2" t="s">
        <v>454</v>
      </c>
      <c r="D427" s="7" t="s">
        <v>5</v>
      </c>
      <c r="E427" s="2" t="s">
        <v>32</v>
      </c>
      <c r="F427" s="1">
        <v>96.46290651323028</v>
      </c>
      <c r="G427" s="34"/>
      <c r="H427" s="34"/>
      <c r="I427" s="34"/>
      <c r="J427" s="34"/>
      <c r="K427" s="34"/>
      <c r="L427" s="34"/>
      <c r="M427" s="34"/>
      <c r="N427" s="34"/>
      <c r="O427" s="34"/>
      <c r="P427" s="34"/>
      <c r="Q427" s="34"/>
      <c r="R427" s="34"/>
      <c r="S427" s="34"/>
      <c r="T427" s="34"/>
      <c r="U427" s="34"/>
      <c r="V427" s="34"/>
      <c r="W427" s="34"/>
      <c r="X427" s="34"/>
      <c r="Y427" s="34"/>
      <c r="Z427" s="34"/>
    </row>
    <row r="428">
      <c r="A428" s="2" t="s">
        <v>33</v>
      </c>
      <c r="B428" s="1" t="s">
        <v>431</v>
      </c>
      <c r="C428" s="2" t="s">
        <v>454</v>
      </c>
      <c r="D428" s="7" t="s">
        <v>5</v>
      </c>
      <c r="E428" s="2" t="s">
        <v>32</v>
      </c>
      <c r="F428" s="1">
        <v>127.42350870294942</v>
      </c>
      <c r="G428" s="34"/>
      <c r="H428" s="34"/>
      <c r="I428" s="34"/>
      <c r="J428" s="34"/>
      <c r="K428" s="34"/>
      <c r="L428" s="34"/>
      <c r="M428" s="34"/>
      <c r="N428" s="34"/>
      <c r="O428" s="34"/>
      <c r="P428" s="34"/>
      <c r="Q428" s="34"/>
      <c r="R428" s="34"/>
      <c r="S428" s="34"/>
      <c r="T428" s="34"/>
      <c r="U428" s="34"/>
      <c r="V428" s="34"/>
      <c r="W428" s="34"/>
      <c r="X428" s="34"/>
      <c r="Y428" s="34"/>
      <c r="Z428" s="34"/>
    </row>
    <row r="429">
      <c r="A429" s="2" t="s">
        <v>34</v>
      </c>
      <c r="B429" s="1" t="s">
        <v>432</v>
      </c>
      <c r="C429" s="2" t="s">
        <v>454</v>
      </c>
      <c r="D429" s="7" t="s">
        <v>5</v>
      </c>
      <c r="E429" s="2" t="s">
        <v>32</v>
      </c>
      <c r="F429" s="1">
        <v>57.02608350598524</v>
      </c>
      <c r="G429" s="34"/>
      <c r="H429" s="34"/>
      <c r="I429" s="34"/>
      <c r="J429" s="34"/>
      <c r="K429" s="34"/>
      <c r="L429" s="34"/>
      <c r="M429" s="34"/>
      <c r="N429" s="34"/>
      <c r="O429" s="34"/>
      <c r="P429" s="34"/>
      <c r="Q429" s="34"/>
      <c r="R429" s="34"/>
      <c r="S429" s="34"/>
      <c r="T429" s="34"/>
      <c r="U429" s="34"/>
      <c r="V429" s="34"/>
      <c r="W429" s="34"/>
      <c r="X429" s="34"/>
      <c r="Y429" s="34"/>
      <c r="Z429" s="34"/>
    </row>
    <row r="430">
      <c r="A430" s="2" t="s">
        <v>35</v>
      </c>
      <c r="B430" s="1" t="s">
        <v>433</v>
      </c>
      <c r="C430" s="2" t="s">
        <v>454</v>
      </c>
      <c r="D430" s="7" t="s">
        <v>5</v>
      </c>
      <c r="E430" s="2" t="s">
        <v>32</v>
      </c>
      <c r="F430" s="1">
        <v>77.65785359476337</v>
      </c>
      <c r="G430" s="34"/>
      <c r="H430" s="34"/>
      <c r="I430" s="34"/>
      <c r="J430" s="34"/>
      <c r="K430" s="34"/>
      <c r="L430" s="34"/>
      <c r="M430" s="34"/>
      <c r="N430" s="34"/>
      <c r="O430" s="34"/>
      <c r="P430" s="34"/>
      <c r="Q430" s="34"/>
      <c r="R430" s="34"/>
      <c r="S430" s="34"/>
      <c r="T430" s="34"/>
      <c r="U430" s="34"/>
      <c r="V430" s="34"/>
      <c r="W430" s="34"/>
      <c r="X430" s="34"/>
      <c r="Y430" s="34"/>
      <c r="Z430" s="34"/>
    </row>
    <row r="431">
      <c r="A431" s="2" t="s">
        <v>3</v>
      </c>
      <c r="B431" s="1" t="s">
        <v>418</v>
      </c>
      <c r="C431" s="2" t="s">
        <v>455</v>
      </c>
      <c r="D431" s="7" t="s">
        <v>5</v>
      </c>
      <c r="E431" s="2" t="s">
        <v>32</v>
      </c>
      <c r="F431" s="1">
        <v>84.38853081937714</v>
      </c>
      <c r="G431" s="34"/>
      <c r="H431" s="34"/>
      <c r="I431" s="34"/>
      <c r="J431" s="34"/>
      <c r="K431" s="34"/>
      <c r="L431" s="34"/>
      <c r="M431" s="34"/>
      <c r="N431" s="34"/>
      <c r="O431" s="34"/>
      <c r="P431" s="34"/>
      <c r="Q431" s="34"/>
      <c r="R431" s="34"/>
      <c r="S431" s="34"/>
      <c r="T431" s="34"/>
      <c r="U431" s="34"/>
      <c r="V431" s="34"/>
      <c r="W431" s="34"/>
      <c r="X431" s="34"/>
      <c r="Y431" s="34"/>
      <c r="Z431" s="34"/>
    </row>
    <row r="432">
      <c r="A432" s="2" t="s">
        <v>4</v>
      </c>
      <c r="B432" s="1" t="s">
        <v>401</v>
      </c>
      <c r="C432" s="2" t="s">
        <v>455</v>
      </c>
      <c r="D432" s="7" t="s">
        <v>5</v>
      </c>
      <c r="E432" s="2" t="s">
        <v>32</v>
      </c>
      <c r="F432" s="1">
        <v>49.697517988702806</v>
      </c>
      <c r="G432" s="34"/>
      <c r="H432" s="34"/>
      <c r="I432" s="34"/>
      <c r="J432" s="34"/>
      <c r="K432" s="34"/>
      <c r="L432" s="34"/>
      <c r="M432" s="34"/>
      <c r="N432" s="34"/>
      <c r="O432" s="34"/>
      <c r="P432" s="34"/>
      <c r="Q432" s="34"/>
      <c r="R432" s="34"/>
      <c r="S432" s="34"/>
      <c r="T432" s="34"/>
      <c r="U432" s="34"/>
      <c r="V432" s="34"/>
      <c r="W432" s="34"/>
      <c r="X432" s="34"/>
      <c r="Y432" s="34"/>
      <c r="Z432" s="34"/>
    </row>
    <row r="433">
      <c r="A433" s="2" t="s">
        <v>5</v>
      </c>
      <c r="B433" s="1" t="s">
        <v>402</v>
      </c>
      <c r="C433" s="2" t="s">
        <v>455</v>
      </c>
      <c r="D433" s="7" t="s">
        <v>5</v>
      </c>
      <c r="E433" s="2" t="s">
        <v>32</v>
      </c>
      <c r="F433" s="1">
        <v>64.30435080875473</v>
      </c>
      <c r="G433" s="34"/>
      <c r="H433" s="34"/>
      <c r="I433" s="34"/>
      <c r="J433" s="34"/>
      <c r="K433" s="34"/>
      <c r="L433" s="34"/>
      <c r="M433" s="34"/>
      <c r="N433" s="34"/>
      <c r="O433" s="34"/>
      <c r="P433" s="34"/>
      <c r="Q433" s="34"/>
      <c r="R433" s="34"/>
      <c r="S433" s="34"/>
      <c r="T433" s="34"/>
      <c r="U433" s="34"/>
      <c r="V433" s="34"/>
      <c r="W433" s="34"/>
      <c r="X433" s="34"/>
      <c r="Y433" s="34"/>
      <c r="Z433" s="34"/>
    </row>
    <row r="434">
      <c r="A434" s="2" t="s">
        <v>6</v>
      </c>
      <c r="B434" s="1" t="s">
        <v>403</v>
      </c>
      <c r="C434" s="2" t="s">
        <v>455</v>
      </c>
      <c r="D434" s="7" t="s">
        <v>5</v>
      </c>
      <c r="E434" s="2" t="s">
        <v>32</v>
      </c>
      <c r="F434" s="1">
        <v>44.60957882966828</v>
      </c>
      <c r="G434" s="34"/>
      <c r="H434" s="34"/>
      <c r="I434" s="34"/>
      <c r="J434" s="34"/>
      <c r="K434" s="34"/>
      <c r="L434" s="34"/>
      <c r="M434" s="34"/>
      <c r="N434" s="34"/>
      <c r="O434" s="34"/>
      <c r="P434" s="34"/>
      <c r="Q434" s="34"/>
      <c r="R434" s="34"/>
      <c r="S434" s="34"/>
      <c r="T434" s="34"/>
      <c r="U434" s="34"/>
      <c r="V434" s="34"/>
      <c r="W434" s="34"/>
      <c r="X434" s="34"/>
      <c r="Y434" s="34"/>
      <c r="Z434" s="34"/>
    </row>
    <row r="435">
      <c r="A435" s="2" t="s">
        <v>7</v>
      </c>
      <c r="B435" s="1" t="s">
        <v>404</v>
      </c>
      <c r="C435" s="2" t="s">
        <v>455</v>
      </c>
      <c r="D435" s="7" t="s">
        <v>5</v>
      </c>
      <c r="E435" s="2" t="s">
        <v>32</v>
      </c>
      <c r="F435" s="1">
        <v>79.43037974683544</v>
      </c>
      <c r="G435" s="34"/>
      <c r="H435" s="34"/>
      <c r="I435" s="34"/>
      <c r="J435" s="34"/>
      <c r="K435" s="34"/>
      <c r="L435" s="34"/>
      <c r="M435" s="34"/>
      <c r="N435" s="34"/>
      <c r="O435" s="34"/>
      <c r="P435" s="34"/>
      <c r="Q435" s="34"/>
      <c r="R435" s="34"/>
      <c r="S435" s="34"/>
      <c r="T435" s="34"/>
      <c r="U435" s="34"/>
      <c r="V435" s="34"/>
      <c r="W435" s="34"/>
      <c r="X435" s="34"/>
      <c r="Y435" s="34"/>
      <c r="Z435" s="34"/>
    </row>
    <row r="436">
      <c r="A436" s="2" t="s">
        <v>8</v>
      </c>
      <c r="B436" s="1" t="s">
        <v>408</v>
      </c>
      <c r="C436" s="2" t="s">
        <v>455</v>
      </c>
      <c r="D436" s="7" t="s">
        <v>5</v>
      </c>
      <c r="E436" s="2" t="s">
        <v>32</v>
      </c>
      <c r="F436" s="1">
        <v>85.99908235276982</v>
      </c>
      <c r="G436" s="34"/>
      <c r="H436" s="34"/>
      <c r="I436" s="34"/>
      <c r="J436" s="34"/>
      <c r="K436" s="34"/>
      <c r="L436" s="34"/>
      <c r="M436" s="34"/>
      <c r="N436" s="34"/>
      <c r="O436" s="34"/>
      <c r="P436" s="34"/>
      <c r="Q436" s="34"/>
      <c r="R436" s="34"/>
      <c r="S436" s="34"/>
      <c r="T436" s="34"/>
      <c r="U436" s="34"/>
      <c r="V436" s="34"/>
      <c r="W436" s="34"/>
      <c r="X436" s="34"/>
      <c r="Y436" s="34"/>
      <c r="Z436" s="34"/>
    </row>
    <row r="437">
      <c r="A437" s="2" t="s">
        <v>9</v>
      </c>
      <c r="B437" s="1" t="s">
        <v>409</v>
      </c>
      <c r="C437" s="2" t="s">
        <v>455</v>
      </c>
      <c r="D437" s="7" t="s">
        <v>5</v>
      </c>
      <c r="E437" s="2" t="s">
        <v>32</v>
      </c>
      <c r="F437" s="1">
        <v>90.87705632522858</v>
      </c>
      <c r="G437" s="34"/>
      <c r="H437" s="34"/>
      <c r="I437" s="34"/>
      <c r="J437" s="34"/>
      <c r="K437" s="34"/>
      <c r="L437" s="34"/>
      <c r="M437" s="34"/>
      <c r="N437" s="34"/>
      <c r="O437" s="34"/>
      <c r="P437" s="34"/>
      <c r="Q437" s="34"/>
      <c r="R437" s="34"/>
      <c r="S437" s="34"/>
      <c r="T437" s="34"/>
      <c r="U437" s="34"/>
      <c r="V437" s="34"/>
      <c r="W437" s="34"/>
      <c r="X437" s="34"/>
      <c r="Y437" s="34"/>
      <c r="Z437" s="34"/>
    </row>
    <row r="438">
      <c r="A438" s="2" t="s">
        <v>10</v>
      </c>
      <c r="B438" s="1" t="s">
        <v>407</v>
      </c>
      <c r="C438" s="2" t="s">
        <v>455</v>
      </c>
      <c r="D438" s="7" t="s">
        <v>5</v>
      </c>
      <c r="E438" s="2" t="s">
        <v>32</v>
      </c>
      <c r="F438" s="1">
        <v>76.81668669782574</v>
      </c>
      <c r="G438" s="34"/>
      <c r="H438" s="34"/>
      <c r="I438" s="34"/>
      <c r="J438" s="34"/>
      <c r="K438" s="34"/>
      <c r="L438" s="34"/>
      <c r="M438" s="34"/>
      <c r="N438" s="34"/>
      <c r="O438" s="34"/>
      <c r="P438" s="34"/>
      <c r="Q438" s="34"/>
      <c r="R438" s="34"/>
      <c r="S438" s="34"/>
      <c r="T438" s="34"/>
      <c r="U438" s="34"/>
      <c r="V438" s="34"/>
      <c r="W438" s="34"/>
      <c r="X438" s="34"/>
      <c r="Y438" s="34"/>
      <c r="Z438" s="34"/>
    </row>
    <row r="439">
      <c r="A439" s="2" t="s">
        <v>11</v>
      </c>
      <c r="B439" s="1" t="s">
        <v>406</v>
      </c>
      <c r="C439" s="2" t="s">
        <v>455</v>
      </c>
      <c r="D439" s="7" t="s">
        <v>5</v>
      </c>
      <c r="E439" s="2" t="s">
        <v>32</v>
      </c>
      <c r="F439" s="1">
        <v>68.13209725277008</v>
      </c>
      <c r="G439" s="34"/>
      <c r="H439" s="34"/>
      <c r="I439" s="34"/>
      <c r="J439" s="34"/>
      <c r="K439" s="34"/>
      <c r="L439" s="34"/>
      <c r="M439" s="34"/>
      <c r="N439" s="34"/>
      <c r="O439" s="34"/>
      <c r="P439" s="34"/>
      <c r="Q439" s="34"/>
      <c r="R439" s="34"/>
      <c r="S439" s="34"/>
      <c r="T439" s="34"/>
      <c r="U439" s="34"/>
      <c r="V439" s="34"/>
      <c r="W439" s="34"/>
      <c r="X439" s="34"/>
      <c r="Y439" s="34"/>
      <c r="Z439" s="34"/>
    </row>
    <row r="440">
      <c r="A440" s="2" t="s">
        <v>12</v>
      </c>
      <c r="B440" s="1" t="s">
        <v>405</v>
      </c>
      <c r="C440" s="2" t="s">
        <v>455</v>
      </c>
      <c r="D440" s="7" t="s">
        <v>5</v>
      </c>
      <c r="E440" s="2" t="s">
        <v>32</v>
      </c>
      <c r="F440" s="1">
        <v>90.81383694311654</v>
      </c>
      <c r="G440" s="34"/>
      <c r="H440" s="34"/>
      <c r="I440" s="34"/>
      <c r="J440" s="34"/>
      <c r="K440" s="34"/>
      <c r="L440" s="34"/>
      <c r="M440" s="34"/>
      <c r="N440" s="34"/>
      <c r="O440" s="34"/>
      <c r="P440" s="34"/>
      <c r="Q440" s="34"/>
      <c r="R440" s="34"/>
      <c r="S440" s="34"/>
      <c r="T440" s="34"/>
      <c r="U440" s="34"/>
      <c r="V440" s="34"/>
      <c r="W440" s="34"/>
      <c r="X440" s="34"/>
      <c r="Y440" s="34"/>
      <c r="Z440" s="34"/>
    </row>
    <row r="441">
      <c r="A441" s="2" t="s">
        <v>13</v>
      </c>
      <c r="B441" s="1" t="s">
        <v>410</v>
      </c>
      <c r="C441" s="2" t="s">
        <v>455</v>
      </c>
      <c r="D441" s="7" t="s">
        <v>5</v>
      </c>
      <c r="E441" s="2" t="s">
        <v>32</v>
      </c>
      <c r="F441" s="1">
        <v>65.69510494832655</v>
      </c>
      <c r="G441" s="34"/>
      <c r="H441" s="34"/>
      <c r="I441" s="34"/>
      <c r="J441" s="34"/>
      <c r="K441" s="34"/>
      <c r="L441" s="34"/>
      <c r="M441" s="34"/>
      <c r="N441" s="34"/>
      <c r="O441" s="34"/>
      <c r="P441" s="34"/>
      <c r="Q441" s="34"/>
      <c r="R441" s="34"/>
      <c r="S441" s="34"/>
      <c r="T441" s="34"/>
      <c r="U441" s="34"/>
      <c r="V441" s="34"/>
      <c r="W441" s="34"/>
      <c r="X441" s="34"/>
      <c r="Y441" s="34"/>
      <c r="Z441" s="34"/>
    </row>
    <row r="442">
      <c r="A442" s="2" t="s">
        <v>14</v>
      </c>
      <c r="B442" s="1" t="s">
        <v>412</v>
      </c>
      <c r="C442" s="2" t="s">
        <v>455</v>
      </c>
      <c r="D442" s="7" t="s">
        <v>5</v>
      </c>
      <c r="E442" s="2" t="s">
        <v>32</v>
      </c>
      <c r="F442" s="1">
        <v>95.94423251262661</v>
      </c>
      <c r="G442" s="34"/>
      <c r="H442" s="34"/>
      <c r="I442" s="34"/>
      <c r="J442" s="34"/>
      <c r="K442" s="34"/>
      <c r="L442" s="34"/>
      <c r="M442" s="34"/>
      <c r="N442" s="34"/>
      <c r="O442" s="34"/>
      <c r="P442" s="34"/>
      <c r="Q442" s="34"/>
      <c r="R442" s="34"/>
      <c r="S442" s="34"/>
      <c r="T442" s="34"/>
      <c r="U442" s="34"/>
      <c r="V442" s="34"/>
      <c r="W442" s="34"/>
      <c r="X442" s="34"/>
      <c r="Y442" s="34"/>
      <c r="Z442" s="34"/>
    </row>
    <row r="443">
      <c r="A443" s="2" t="s">
        <v>15</v>
      </c>
      <c r="B443" s="1" t="s">
        <v>411</v>
      </c>
      <c r="C443" s="2" t="s">
        <v>455</v>
      </c>
      <c r="D443" s="7" t="s">
        <v>5</v>
      </c>
      <c r="E443" s="2" t="s">
        <v>32</v>
      </c>
      <c r="F443" s="1">
        <v>87.24472659340293</v>
      </c>
      <c r="G443" s="34"/>
      <c r="H443" s="34"/>
      <c r="I443" s="34"/>
      <c r="J443" s="34"/>
      <c r="K443" s="34"/>
      <c r="L443" s="34"/>
      <c r="M443" s="34"/>
      <c r="N443" s="34"/>
      <c r="O443" s="34"/>
      <c r="P443" s="34"/>
      <c r="Q443" s="34"/>
      <c r="R443" s="34"/>
      <c r="S443" s="34"/>
      <c r="T443" s="34"/>
      <c r="U443" s="34"/>
      <c r="V443" s="34"/>
      <c r="W443" s="34"/>
      <c r="X443" s="34"/>
      <c r="Y443" s="34"/>
      <c r="Z443" s="34"/>
    </row>
    <row r="444">
      <c r="A444" s="2" t="s">
        <v>16</v>
      </c>
      <c r="B444" s="1" t="s">
        <v>413</v>
      </c>
      <c r="C444" s="2" t="s">
        <v>455</v>
      </c>
      <c r="D444" s="7" t="s">
        <v>5</v>
      </c>
      <c r="E444" s="2" t="s">
        <v>32</v>
      </c>
      <c r="F444" s="1">
        <v>79.95580307440345</v>
      </c>
      <c r="G444" s="34"/>
      <c r="H444" s="34"/>
      <c r="I444" s="34"/>
      <c r="J444" s="34"/>
      <c r="K444" s="34"/>
      <c r="L444" s="34"/>
      <c r="M444" s="34"/>
      <c r="N444" s="34"/>
      <c r="O444" s="34"/>
      <c r="P444" s="34"/>
      <c r="Q444" s="34"/>
      <c r="R444" s="34"/>
      <c r="S444" s="34"/>
      <c r="T444" s="34"/>
      <c r="U444" s="34"/>
      <c r="V444" s="34"/>
      <c r="W444" s="34"/>
      <c r="X444" s="34"/>
      <c r="Y444" s="34"/>
      <c r="Z444" s="34"/>
    </row>
    <row r="445">
      <c r="A445" s="2" t="s">
        <v>17</v>
      </c>
      <c r="B445" s="1" t="s">
        <v>414</v>
      </c>
      <c r="C445" s="2" t="s">
        <v>455</v>
      </c>
      <c r="D445" s="7" t="s">
        <v>5</v>
      </c>
      <c r="E445" s="2" t="s">
        <v>32</v>
      </c>
      <c r="F445" s="1">
        <v>64.1265983761728</v>
      </c>
      <c r="G445" s="34"/>
      <c r="H445" s="34"/>
      <c r="I445" s="34"/>
      <c r="J445" s="34"/>
      <c r="K445" s="34"/>
      <c r="L445" s="34"/>
      <c r="M445" s="34"/>
      <c r="N445" s="34"/>
      <c r="O445" s="34"/>
      <c r="P445" s="34"/>
      <c r="Q445" s="34"/>
      <c r="R445" s="34"/>
      <c r="S445" s="34"/>
      <c r="T445" s="34"/>
      <c r="U445" s="34"/>
      <c r="V445" s="34"/>
      <c r="W445" s="34"/>
      <c r="X445" s="34"/>
      <c r="Y445" s="34"/>
      <c r="Z445" s="34"/>
    </row>
    <row r="446">
      <c r="A446" s="2" t="s">
        <v>18</v>
      </c>
      <c r="B446" s="1" t="s">
        <v>415</v>
      </c>
      <c r="C446" s="2" t="s">
        <v>455</v>
      </c>
      <c r="D446" s="7" t="s">
        <v>5</v>
      </c>
      <c r="E446" s="2" t="s">
        <v>32</v>
      </c>
      <c r="F446" s="1">
        <v>95.90071045759781</v>
      </c>
      <c r="G446" s="34"/>
      <c r="H446" s="34"/>
      <c r="I446" s="34"/>
      <c r="J446" s="34"/>
      <c r="K446" s="34"/>
      <c r="L446" s="34"/>
      <c r="M446" s="34"/>
      <c r="N446" s="34"/>
      <c r="O446" s="34"/>
      <c r="P446" s="34"/>
      <c r="Q446" s="34"/>
      <c r="R446" s="34"/>
      <c r="S446" s="34"/>
      <c r="T446" s="34"/>
      <c r="U446" s="34"/>
      <c r="V446" s="34"/>
      <c r="W446" s="34"/>
      <c r="X446" s="34"/>
      <c r="Y446" s="34"/>
      <c r="Z446" s="34"/>
    </row>
    <row r="447">
      <c r="A447" s="2" t="s">
        <v>19</v>
      </c>
      <c r="B447" s="1" t="s">
        <v>416</v>
      </c>
      <c r="C447" s="2" t="s">
        <v>455</v>
      </c>
      <c r="D447" s="7" t="s">
        <v>5</v>
      </c>
      <c r="E447" s="2" t="s">
        <v>32</v>
      </c>
      <c r="F447" s="1">
        <v>92.13949989302155</v>
      </c>
      <c r="G447" s="34"/>
      <c r="H447" s="34"/>
      <c r="I447" s="34"/>
      <c r="J447" s="34"/>
      <c r="K447" s="34"/>
      <c r="L447" s="34"/>
      <c r="M447" s="34"/>
      <c r="N447" s="34"/>
      <c r="O447" s="34"/>
      <c r="P447" s="34"/>
      <c r="Q447" s="34"/>
      <c r="R447" s="34"/>
      <c r="S447" s="34"/>
      <c r="T447" s="34"/>
      <c r="U447" s="34"/>
      <c r="V447" s="34"/>
      <c r="W447" s="34"/>
      <c r="X447" s="34"/>
      <c r="Y447" s="34"/>
      <c r="Z447" s="34"/>
    </row>
    <row r="448">
      <c r="A448" s="2" t="s">
        <v>20</v>
      </c>
      <c r="B448" s="1" t="s">
        <v>417</v>
      </c>
      <c r="C448" s="2" t="s">
        <v>455</v>
      </c>
      <c r="D448" s="7" t="s">
        <v>5</v>
      </c>
      <c r="E448" s="2" t="s">
        <v>32</v>
      </c>
      <c r="F448" s="1">
        <v>105.67414323169217</v>
      </c>
      <c r="G448" s="34"/>
      <c r="H448" s="34"/>
      <c r="I448" s="34"/>
      <c r="J448" s="34"/>
      <c r="K448" s="34"/>
      <c r="L448" s="34"/>
      <c r="M448" s="34"/>
      <c r="N448" s="34"/>
      <c r="O448" s="34"/>
      <c r="P448" s="34"/>
      <c r="Q448" s="34"/>
      <c r="R448" s="34"/>
      <c r="S448" s="34"/>
      <c r="T448" s="34"/>
      <c r="U448" s="34"/>
      <c r="V448" s="34"/>
      <c r="W448" s="34"/>
      <c r="X448" s="34"/>
      <c r="Y448" s="34"/>
      <c r="Z448" s="34"/>
    </row>
    <row r="449">
      <c r="A449" s="2" t="s">
        <v>21</v>
      </c>
      <c r="B449" s="1" t="s">
        <v>419</v>
      </c>
      <c r="C449" s="2" t="s">
        <v>455</v>
      </c>
      <c r="D449" s="7" t="s">
        <v>5</v>
      </c>
      <c r="E449" s="2" t="s">
        <v>32</v>
      </c>
      <c r="F449" s="1">
        <v>58.30237477232922</v>
      </c>
      <c r="G449" s="34"/>
      <c r="H449" s="34"/>
      <c r="I449" s="34"/>
      <c r="J449" s="34"/>
      <c r="K449" s="34"/>
      <c r="L449" s="34"/>
      <c r="M449" s="34"/>
      <c r="N449" s="34"/>
      <c r="O449" s="34"/>
      <c r="P449" s="34"/>
      <c r="Q449" s="34"/>
      <c r="R449" s="34"/>
      <c r="S449" s="34"/>
      <c r="T449" s="34"/>
      <c r="U449" s="34"/>
      <c r="V449" s="34"/>
      <c r="W449" s="34"/>
      <c r="X449" s="34"/>
      <c r="Y449" s="34"/>
      <c r="Z449" s="34"/>
    </row>
    <row r="450">
      <c r="A450" s="2" t="s">
        <v>22</v>
      </c>
      <c r="B450" s="1" t="s">
        <v>420</v>
      </c>
      <c r="C450" s="2" t="s">
        <v>455</v>
      </c>
      <c r="D450" s="7" t="s">
        <v>5</v>
      </c>
      <c r="E450" s="2" t="s">
        <v>32</v>
      </c>
      <c r="F450" s="1">
        <v>63.18139549406875</v>
      </c>
      <c r="G450" s="34"/>
      <c r="H450" s="34"/>
      <c r="I450" s="34"/>
      <c r="J450" s="34"/>
      <c r="K450" s="34"/>
      <c r="L450" s="34"/>
      <c r="M450" s="34"/>
      <c r="N450" s="34"/>
      <c r="O450" s="34"/>
      <c r="P450" s="34"/>
      <c r="Q450" s="34"/>
      <c r="R450" s="34"/>
      <c r="S450" s="34"/>
      <c r="T450" s="34"/>
      <c r="U450" s="34"/>
      <c r="V450" s="34"/>
      <c r="W450" s="34"/>
      <c r="X450" s="34"/>
      <c r="Y450" s="34"/>
      <c r="Z450" s="34"/>
    </row>
    <row r="451">
      <c r="A451" s="2" t="s">
        <v>23</v>
      </c>
      <c r="B451" s="1" t="s">
        <v>421</v>
      </c>
      <c r="C451" s="2" t="s">
        <v>455</v>
      </c>
      <c r="D451" s="7" t="s">
        <v>5</v>
      </c>
      <c r="E451" s="2" t="s">
        <v>32</v>
      </c>
      <c r="F451" s="1">
        <v>102.3538330466049</v>
      </c>
      <c r="G451" s="34"/>
      <c r="H451" s="34"/>
      <c r="I451" s="34"/>
      <c r="J451" s="34"/>
      <c r="K451" s="34"/>
      <c r="L451" s="34"/>
      <c r="M451" s="34"/>
      <c r="N451" s="34"/>
      <c r="O451" s="34"/>
      <c r="P451" s="34"/>
      <c r="Q451" s="34"/>
      <c r="R451" s="34"/>
      <c r="S451" s="34"/>
      <c r="T451" s="34"/>
      <c r="U451" s="34"/>
      <c r="V451" s="34"/>
      <c r="W451" s="34"/>
      <c r="X451" s="34"/>
      <c r="Y451" s="34"/>
      <c r="Z451" s="34"/>
    </row>
    <row r="452">
      <c r="A452" s="2" t="s">
        <v>24</v>
      </c>
      <c r="B452" s="1" t="s">
        <v>422</v>
      </c>
      <c r="C452" s="2" t="s">
        <v>455</v>
      </c>
      <c r="D452" s="7" t="s">
        <v>5</v>
      </c>
      <c r="E452" s="2" t="s">
        <v>32</v>
      </c>
      <c r="F452" s="1">
        <v>102.19675693876948</v>
      </c>
      <c r="G452" s="34"/>
      <c r="H452" s="34"/>
      <c r="I452" s="34"/>
      <c r="J452" s="34"/>
      <c r="K452" s="34"/>
      <c r="L452" s="34"/>
      <c r="M452" s="34"/>
      <c r="N452" s="34"/>
      <c r="O452" s="34"/>
      <c r="P452" s="34"/>
      <c r="Q452" s="34"/>
      <c r="R452" s="34"/>
      <c r="S452" s="34"/>
      <c r="T452" s="34"/>
      <c r="U452" s="34"/>
      <c r="V452" s="34"/>
      <c r="W452" s="34"/>
      <c r="X452" s="34"/>
      <c r="Y452" s="34"/>
      <c r="Z452" s="34"/>
    </row>
    <row r="453">
      <c r="A453" s="2" t="s">
        <v>25</v>
      </c>
      <c r="B453" s="1" t="s">
        <v>423</v>
      </c>
      <c r="C453" s="2" t="s">
        <v>455</v>
      </c>
      <c r="D453" s="7" t="s">
        <v>5</v>
      </c>
      <c r="E453" s="2" t="s">
        <v>32</v>
      </c>
      <c r="F453" s="1">
        <v>53.72500612844026</v>
      </c>
      <c r="G453" s="34"/>
      <c r="H453" s="34"/>
      <c r="I453" s="34"/>
      <c r="J453" s="34"/>
      <c r="K453" s="34"/>
      <c r="L453" s="34"/>
      <c r="M453" s="34"/>
      <c r="N453" s="34"/>
      <c r="O453" s="34"/>
      <c r="P453" s="34"/>
      <c r="Q453" s="34"/>
      <c r="R453" s="34"/>
      <c r="S453" s="34"/>
      <c r="T453" s="34"/>
      <c r="U453" s="34"/>
      <c r="V453" s="34"/>
      <c r="W453" s="34"/>
      <c r="X453" s="34"/>
      <c r="Y453" s="34"/>
      <c r="Z453" s="34"/>
    </row>
    <row r="454">
      <c r="A454" s="2" t="s">
        <v>26</v>
      </c>
      <c r="B454" s="1" t="s">
        <v>424</v>
      </c>
      <c r="C454" s="2" t="s">
        <v>455</v>
      </c>
      <c r="D454" s="7" t="s">
        <v>5</v>
      </c>
      <c r="E454" s="2" t="s">
        <v>32</v>
      </c>
      <c r="F454" s="1">
        <v>59.54141105138624</v>
      </c>
      <c r="G454" s="34"/>
      <c r="H454" s="34"/>
      <c r="I454" s="34"/>
      <c r="J454" s="34"/>
      <c r="K454" s="34"/>
      <c r="L454" s="34"/>
      <c r="M454" s="34"/>
      <c r="N454" s="34"/>
      <c r="O454" s="34"/>
      <c r="P454" s="34"/>
      <c r="Q454" s="34"/>
      <c r="R454" s="34"/>
      <c r="S454" s="34"/>
      <c r="T454" s="34"/>
      <c r="U454" s="34"/>
      <c r="V454" s="34"/>
      <c r="W454" s="34"/>
      <c r="X454" s="34"/>
      <c r="Y454" s="34"/>
      <c r="Z454" s="34"/>
    </row>
    <row r="455">
      <c r="A455" s="2" t="s">
        <v>27</v>
      </c>
      <c r="B455" s="1" t="s">
        <v>426</v>
      </c>
      <c r="C455" s="2" t="s">
        <v>455</v>
      </c>
      <c r="D455" s="7" t="s">
        <v>5</v>
      </c>
      <c r="E455" s="2" t="s">
        <v>32</v>
      </c>
      <c r="F455" s="1">
        <v>84.4616009807825</v>
      </c>
      <c r="G455" s="34"/>
      <c r="H455" s="34"/>
      <c r="I455" s="34"/>
      <c r="J455" s="34"/>
      <c r="K455" s="34"/>
      <c r="L455" s="34"/>
      <c r="M455" s="34"/>
      <c r="N455" s="34"/>
      <c r="O455" s="34"/>
      <c r="P455" s="34"/>
      <c r="Q455" s="34"/>
      <c r="R455" s="34"/>
      <c r="S455" s="34"/>
      <c r="T455" s="34"/>
      <c r="U455" s="34"/>
      <c r="V455" s="34"/>
      <c r="W455" s="34"/>
      <c r="X455" s="34"/>
      <c r="Y455" s="34"/>
      <c r="Z455" s="34"/>
    </row>
    <row r="456">
      <c r="A456" s="2" t="s">
        <v>28</v>
      </c>
      <c r="B456" s="1" t="s">
        <v>425</v>
      </c>
      <c r="C456" s="2" t="s">
        <v>455</v>
      </c>
      <c r="D456" s="7" t="s">
        <v>5</v>
      </c>
      <c r="E456" s="2" t="s">
        <v>32</v>
      </c>
      <c r="F456" s="1">
        <v>50.145437739328685</v>
      </c>
      <c r="G456" s="34"/>
      <c r="H456" s="34"/>
      <c r="I456" s="34"/>
      <c r="J456" s="34"/>
      <c r="K456" s="34"/>
      <c r="L456" s="34"/>
      <c r="M456" s="34"/>
      <c r="N456" s="34"/>
      <c r="O456" s="34"/>
      <c r="P456" s="34"/>
      <c r="Q456" s="34"/>
      <c r="R456" s="34"/>
      <c r="S456" s="34"/>
      <c r="T456" s="34"/>
      <c r="U456" s="34"/>
      <c r="V456" s="34"/>
      <c r="W456" s="34"/>
      <c r="X456" s="34"/>
      <c r="Y456" s="34"/>
      <c r="Z456" s="34"/>
    </row>
    <row r="457">
      <c r="A457" s="2" t="s">
        <v>29</v>
      </c>
      <c r="B457" s="1" t="s">
        <v>427</v>
      </c>
      <c r="C457" s="2" t="s">
        <v>455</v>
      </c>
      <c r="D457" s="7" t="s">
        <v>5</v>
      </c>
      <c r="E457" s="2" t="s">
        <v>32</v>
      </c>
      <c r="F457" s="1">
        <v>51.09935351328436</v>
      </c>
      <c r="G457" s="34"/>
      <c r="H457" s="34"/>
      <c r="I457" s="34"/>
      <c r="J457" s="34"/>
      <c r="K457" s="34"/>
      <c r="L457" s="34"/>
      <c r="M457" s="34"/>
      <c r="N457" s="34"/>
      <c r="O457" s="34"/>
      <c r="P457" s="34"/>
      <c r="Q457" s="34"/>
      <c r="R457" s="34"/>
      <c r="S457" s="34"/>
      <c r="T457" s="34"/>
      <c r="U457" s="34"/>
      <c r="V457" s="34"/>
      <c r="W457" s="34"/>
      <c r="X457" s="34"/>
      <c r="Y457" s="34"/>
      <c r="Z457" s="34"/>
    </row>
    <row r="458">
      <c r="A458" s="2" t="s">
        <v>30</v>
      </c>
      <c r="B458" s="1" t="s">
        <v>428</v>
      </c>
      <c r="C458" s="2" t="s">
        <v>455</v>
      </c>
      <c r="D458" s="7" t="s">
        <v>5</v>
      </c>
      <c r="E458" s="2" t="s">
        <v>32</v>
      </c>
      <c r="F458" s="1">
        <v>113.37336554077953</v>
      </c>
      <c r="G458" s="34"/>
      <c r="H458" s="34"/>
      <c r="I458" s="34"/>
      <c r="J458" s="34"/>
      <c r="K458" s="34"/>
      <c r="L458" s="34"/>
      <c r="M458" s="34"/>
      <c r="N458" s="34"/>
      <c r="O458" s="34"/>
      <c r="P458" s="34"/>
      <c r="Q458" s="34"/>
      <c r="R458" s="34"/>
      <c r="S458" s="34"/>
      <c r="T458" s="34"/>
      <c r="U458" s="34"/>
      <c r="V458" s="34"/>
      <c r="W458" s="34"/>
      <c r="X458" s="34"/>
      <c r="Y458" s="34"/>
      <c r="Z458" s="34"/>
    </row>
    <row r="459">
      <c r="A459" s="2" t="s">
        <v>31</v>
      </c>
      <c r="B459" s="1" t="s">
        <v>429</v>
      </c>
      <c r="C459" s="2" t="s">
        <v>455</v>
      </c>
      <c r="D459" s="7" t="s">
        <v>5</v>
      </c>
      <c r="E459" s="2" t="s">
        <v>32</v>
      </c>
      <c r="F459" s="1">
        <v>80.99617666432563</v>
      </c>
      <c r="G459" s="34"/>
      <c r="H459" s="34"/>
      <c r="I459" s="34"/>
      <c r="J459" s="34"/>
      <c r="K459" s="34"/>
      <c r="L459" s="34"/>
      <c r="M459" s="34"/>
      <c r="N459" s="34"/>
      <c r="O459" s="34"/>
      <c r="P459" s="34"/>
      <c r="Q459" s="34"/>
      <c r="R459" s="34"/>
      <c r="S459" s="34"/>
      <c r="T459" s="34"/>
      <c r="U459" s="34"/>
      <c r="V459" s="34"/>
      <c r="W459" s="34"/>
      <c r="X459" s="34"/>
      <c r="Y459" s="34"/>
      <c r="Z459" s="34"/>
    </row>
    <row r="460">
      <c r="A460" s="2" t="s">
        <v>32</v>
      </c>
      <c r="B460" s="1" t="s">
        <v>430</v>
      </c>
      <c r="C460" s="2" t="s">
        <v>455</v>
      </c>
      <c r="D460" s="7" t="s">
        <v>5</v>
      </c>
      <c r="E460" s="2" t="s">
        <v>32</v>
      </c>
      <c r="F460" s="1">
        <v>91.8783786671225</v>
      </c>
      <c r="G460" s="34"/>
      <c r="H460" s="34"/>
      <c r="I460" s="34"/>
      <c r="J460" s="34"/>
      <c r="K460" s="34"/>
      <c r="L460" s="34"/>
      <c r="M460" s="34"/>
      <c r="N460" s="34"/>
      <c r="O460" s="34"/>
      <c r="P460" s="34"/>
      <c r="Q460" s="34"/>
      <c r="R460" s="34"/>
      <c r="S460" s="34"/>
      <c r="T460" s="34"/>
      <c r="U460" s="34"/>
      <c r="V460" s="34"/>
      <c r="W460" s="34"/>
      <c r="X460" s="34"/>
      <c r="Y460" s="34"/>
      <c r="Z460" s="34"/>
    </row>
    <row r="461">
      <c r="A461" s="2" t="s">
        <v>33</v>
      </c>
      <c r="B461" s="1" t="s">
        <v>431</v>
      </c>
      <c r="C461" s="2" t="s">
        <v>455</v>
      </c>
      <c r="D461" s="7" t="s">
        <v>5</v>
      </c>
      <c r="E461" s="2" t="s">
        <v>32</v>
      </c>
      <c r="F461" s="1">
        <v>128.48959922802956</v>
      </c>
      <c r="G461" s="34"/>
      <c r="H461" s="34"/>
      <c r="I461" s="34"/>
      <c r="J461" s="34"/>
      <c r="K461" s="34"/>
      <c r="L461" s="34"/>
      <c r="M461" s="34"/>
      <c r="N461" s="34"/>
      <c r="O461" s="34"/>
      <c r="P461" s="34"/>
      <c r="Q461" s="34"/>
      <c r="R461" s="34"/>
      <c r="S461" s="34"/>
      <c r="T461" s="34"/>
      <c r="U461" s="34"/>
      <c r="V461" s="34"/>
      <c r="W461" s="34"/>
      <c r="X461" s="34"/>
      <c r="Y461" s="34"/>
      <c r="Z461" s="34"/>
    </row>
    <row r="462">
      <c r="A462" s="2" t="s">
        <v>34</v>
      </c>
      <c r="B462" s="1" t="s">
        <v>432</v>
      </c>
      <c r="C462" s="2" t="s">
        <v>455</v>
      </c>
      <c r="D462" s="7" t="s">
        <v>5</v>
      </c>
      <c r="E462" s="2" t="s">
        <v>32</v>
      </c>
      <c r="F462" s="1">
        <v>59.91869935382197</v>
      </c>
      <c r="G462" s="34"/>
      <c r="H462" s="34"/>
      <c r="I462" s="34"/>
      <c r="J462" s="34"/>
      <c r="K462" s="34"/>
      <c r="L462" s="34"/>
      <c r="M462" s="34"/>
      <c r="N462" s="34"/>
      <c r="O462" s="34"/>
      <c r="P462" s="34"/>
      <c r="Q462" s="34"/>
      <c r="R462" s="34"/>
      <c r="S462" s="34"/>
      <c r="T462" s="34"/>
      <c r="U462" s="34"/>
      <c r="V462" s="34"/>
      <c r="W462" s="34"/>
      <c r="X462" s="34"/>
      <c r="Y462" s="34"/>
      <c r="Z462" s="34"/>
    </row>
    <row r="463">
      <c r="A463" s="2" t="s">
        <v>35</v>
      </c>
      <c r="B463" s="1" t="s">
        <v>433</v>
      </c>
      <c r="C463" s="2" t="s">
        <v>455</v>
      </c>
      <c r="D463" s="7" t="s">
        <v>5</v>
      </c>
      <c r="E463" s="2" t="s">
        <v>32</v>
      </c>
      <c r="F463" s="1">
        <v>70.91275701397602</v>
      </c>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sheetData>
  <autoFilter ref="$A$1:$F$463"/>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80" t="s">
        <v>3</v>
      </c>
      <c r="B2" s="26" t="s">
        <v>418</v>
      </c>
      <c r="C2" s="7">
        <v>2012.0</v>
      </c>
      <c r="D2" s="9" t="s">
        <v>5</v>
      </c>
      <c r="E2" s="9" t="s">
        <v>33</v>
      </c>
      <c r="F2" s="99">
        <v>23.5043693</v>
      </c>
    </row>
    <row r="3">
      <c r="A3" s="80" t="s">
        <v>4</v>
      </c>
      <c r="B3" s="26" t="s">
        <v>401</v>
      </c>
      <c r="C3" s="7">
        <v>2012.0</v>
      </c>
      <c r="D3" s="9" t="s">
        <v>5</v>
      </c>
      <c r="E3" s="9" t="s">
        <v>33</v>
      </c>
      <c r="F3" s="5">
        <v>21.0561485</v>
      </c>
    </row>
    <row r="4">
      <c r="A4" s="26" t="s">
        <v>5</v>
      </c>
      <c r="B4" s="26" t="s">
        <v>402</v>
      </c>
      <c r="C4" s="7">
        <v>2012.0</v>
      </c>
      <c r="D4" s="9" t="s">
        <v>5</v>
      </c>
      <c r="E4" s="9" t="s">
        <v>33</v>
      </c>
      <c r="F4" s="5">
        <v>29.3325498</v>
      </c>
    </row>
    <row r="5">
      <c r="A5" s="26" t="s">
        <v>6</v>
      </c>
      <c r="B5" s="26" t="s">
        <v>403</v>
      </c>
      <c r="C5" s="7">
        <v>2012.0</v>
      </c>
      <c r="D5" s="9" t="s">
        <v>5</v>
      </c>
      <c r="E5" s="9" t="s">
        <v>33</v>
      </c>
      <c r="F5" s="5">
        <v>33.7275355</v>
      </c>
    </row>
    <row r="6">
      <c r="A6" s="26" t="s">
        <v>7</v>
      </c>
      <c r="B6" s="26" t="s">
        <v>404</v>
      </c>
      <c r="C6" s="7">
        <v>2012.0</v>
      </c>
      <c r="D6" s="9" t="s">
        <v>5</v>
      </c>
      <c r="E6" s="9" t="s">
        <v>33</v>
      </c>
      <c r="F6" s="5">
        <v>31.7906472</v>
      </c>
    </row>
    <row r="7">
      <c r="A7" s="26" t="s">
        <v>8</v>
      </c>
      <c r="B7" s="26" t="s">
        <v>408</v>
      </c>
      <c r="C7" s="7">
        <v>2012.0</v>
      </c>
      <c r="D7" s="9" t="s">
        <v>5</v>
      </c>
      <c r="E7" s="9" t="s">
        <v>33</v>
      </c>
      <c r="F7" s="5">
        <v>27.5701288</v>
      </c>
    </row>
    <row r="8">
      <c r="A8" s="26" t="s">
        <v>9</v>
      </c>
      <c r="B8" s="26" t="s">
        <v>409</v>
      </c>
      <c r="C8" s="7">
        <v>2012.0</v>
      </c>
      <c r="D8" s="9" t="s">
        <v>5</v>
      </c>
      <c r="E8" s="9" t="s">
        <v>33</v>
      </c>
      <c r="F8" s="5">
        <v>27.531698</v>
      </c>
    </row>
    <row r="9">
      <c r="A9" s="26" t="s">
        <v>10</v>
      </c>
      <c r="B9" s="26" t="s">
        <v>407</v>
      </c>
      <c r="C9" s="7">
        <v>2012.0</v>
      </c>
      <c r="D9" s="9" t="s">
        <v>5</v>
      </c>
      <c r="E9" s="9" t="s">
        <v>33</v>
      </c>
      <c r="F9" s="5">
        <v>16.0183068</v>
      </c>
    </row>
    <row r="10">
      <c r="A10" s="26" t="s">
        <v>11</v>
      </c>
      <c r="B10" s="26" t="s">
        <v>406</v>
      </c>
      <c r="C10" s="7">
        <v>2012.0</v>
      </c>
      <c r="D10" s="9" t="s">
        <v>5</v>
      </c>
      <c r="E10" s="9" t="s">
        <v>33</v>
      </c>
      <c r="F10" s="5">
        <v>23.5260257</v>
      </c>
    </row>
    <row r="11">
      <c r="A11" s="26" t="s">
        <v>12</v>
      </c>
      <c r="B11" s="26" t="s">
        <v>405</v>
      </c>
      <c r="C11" s="7">
        <v>2012.0</v>
      </c>
      <c r="D11" s="9" t="s">
        <v>5</v>
      </c>
      <c r="E11" s="9" t="s">
        <v>33</v>
      </c>
      <c r="F11" s="5">
        <v>26.8515258</v>
      </c>
    </row>
    <row r="12">
      <c r="A12" s="26" t="s">
        <v>13</v>
      </c>
      <c r="B12" s="26" t="s">
        <v>410</v>
      </c>
      <c r="C12" s="7">
        <v>2012.0</v>
      </c>
      <c r="D12" s="9" t="s">
        <v>5</v>
      </c>
      <c r="E12" s="9" t="s">
        <v>33</v>
      </c>
      <c r="F12" s="5">
        <v>24.4742045</v>
      </c>
    </row>
    <row r="13">
      <c r="A13" s="26" t="s">
        <v>14</v>
      </c>
      <c r="B13" s="26" t="s">
        <v>412</v>
      </c>
      <c r="C13" s="7">
        <v>2012.0</v>
      </c>
      <c r="D13" s="9" t="s">
        <v>5</v>
      </c>
      <c r="E13" s="9" t="s">
        <v>33</v>
      </c>
      <c r="F13" s="5">
        <v>22.7597273</v>
      </c>
    </row>
    <row r="14">
      <c r="A14" s="26" t="s">
        <v>15</v>
      </c>
      <c r="B14" s="26" t="s">
        <v>411</v>
      </c>
      <c r="C14" s="7">
        <v>2012.0</v>
      </c>
      <c r="D14" s="9" t="s">
        <v>5</v>
      </c>
      <c r="E14" s="9" t="s">
        <v>33</v>
      </c>
      <c r="F14" s="5">
        <v>19.6902756</v>
      </c>
    </row>
    <row r="15">
      <c r="A15" s="26" t="s">
        <v>16</v>
      </c>
      <c r="B15" s="26" t="s">
        <v>413</v>
      </c>
      <c r="C15" s="7">
        <v>2012.0</v>
      </c>
      <c r="D15" s="9" t="s">
        <v>5</v>
      </c>
      <c r="E15" s="9" t="s">
        <v>33</v>
      </c>
      <c r="F15" s="5">
        <v>20.1850109</v>
      </c>
    </row>
    <row r="16">
      <c r="A16" s="26" t="s">
        <v>17</v>
      </c>
      <c r="B16" s="26" t="s">
        <v>414</v>
      </c>
      <c r="C16" s="7">
        <v>2012.0</v>
      </c>
      <c r="D16" s="9" t="s">
        <v>5</v>
      </c>
      <c r="E16" s="9" t="s">
        <v>33</v>
      </c>
      <c r="F16" s="5">
        <v>25.0982763</v>
      </c>
    </row>
    <row r="17">
      <c r="A17" s="26" t="s">
        <v>18</v>
      </c>
      <c r="B17" s="26" t="s">
        <v>415</v>
      </c>
      <c r="C17" s="7">
        <v>2012.0</v>
      </c>
      <c r="D17" s="9" t="s">
        <v>5</v>
      </c>
      <c r="E17" s="9" t="s">
        <v>33</v>
      </c>
      <c r="F17" s="5">
        <v>20.3217365</v>
      </c>
    </row>
    <row r="18">
      <c r="A18" s="26" t="s">
        <v>19</v>
      </c>
      <c r="B18" s="26" t="s">
        <v>416</v>
      </c>
      <c r="C18" s="7">
        <v>2012.0</v>
      </c>
      <c r="D18" s="9" t="s">
        <v>5</v>
      </c>
      <c r="E18" s="9" t="s">
        <v>33</v>
      </c>
      <c r="F18" s="5">
        <v>22.0462945</v>
      </c>
    </row>
    <row r="19">
      <c r="A19" s="26" t="s">
        <v>20</v>
      </c>
      <c r="B19" s="26" t="s">
        <v>417</v>
      </c>
      <c r="C19" s="7">
        <v>2012.0</v>
      </c>
      <c r="D19" s="9" t="s">
        <v>5</v>
      </c>
      <c r="E19" s="9" t="s">
        <v>33</v>
      </c>
      <c r="F19" s="5">
        <v>22.4254836</v>
      </c>
    </row>
    <row r="20">
      <c r="A20" s="26" t="s">
        <v>21</v>
      </c>
      <c r="B20" s="26" t="s">
        <v>419</v>
      </c>
      <c r="C20" s="7">
        <v>2012.0</v>
      </c>
      <c r="D20" s="9" t="s">
        <v>5</v>
      </c>
      <c r="E20" s="9" t="s">
        <v>33</v>
      </c>
      <c r="F20" s="5">
        <v>23.8323994</v>
      </c>
    </row>
    <row r="21">
      <c r="A21" s="26" t="s">
        <v>22</v>
      </c>
      <c r="B21" s="26" t="s">
        <v>420</v>
      </c>
      <c r="C21" s="7">
        <v>2012.0</v>
      </c>
      <c r="D21" s="9" t="s">
        <v>5</v>
      </c>
      <c r="E21" s="9" t="s">
        <v>33</v>
      </c>
      <c r="F21" s="5">
        <v>29.7366104</v>
      </c>
    </row>
    <row r="22">
      <c r="A22" s="26" t="s">
        <v>23</v>
      </c>
      <c r="B22" s="26" t="s">
        <v>421</v>
      </c>
      <c r="C22" s="7">
        <v>2012.0</v>
      </c>
      <c r="D22" s="9" t="s">
        <v>5</v>
      </c>
      <c r="E22" s="9" t="s">
        <v>33</v>
      </c>
      <c r="F22" s="5">
        <v>17.8041676</v>
      </c>
    </row>
    <row r="23">
      <c r="A23" s="26" t="s">
        <v>24</v>
      </c>
      <c r="B23" s="26" t="s">
        <v>422</v>
      </c>
      <c r="C23" s="7">
        <v>2012.0</v>
      </c>
      <c r="D23" s="9" t="s">
        <v>5</v>
      </c>
      <c r="E23" s="9" t="s">
        <v>33</v>
      </c>
      <c r="F23" s="5">
        <v>21.2381349</v>
      </c>
    </row>
    <row r="24">
      <c r="A24" s="26" t="s">
        <v>25</v>
      </c>
      <c r="B24" s="26" t="s">
        <v>423</v>
      </c>
      <c r="C24" s="7">
        <v>2012.0</v>
      </c>
      <c r="D24" s="9" t="s">
        <v>5</v>
      </c>
      <c r="E24" s="9" t="s">
        <v>33</v>
      </c>
      <c r="F24" s="5">
        <v>18.715224</v>
      </c>
    </row>
    <row r="25">
      <c r="A25" s="26" t="s">
        <v>26</v>
      </c>
      <c r="B25" s="26" t="s">
        <v>424</v>
      </c>
      <c r="C25" s="7">
        <v>2012.0</v>
      </c>
      <c r="D25" s="9" t="s">
        <v>5</v>
      </c>
      <c r="E25" s="9" t="s">
        <v>33</v>
      </c>
      <c r="F25" s="5">
        <v>26.860705</v>
      </c>
    </row>
    <row r="26">
      <c r="A26" s="26" t="s">
        <v>27</v>
      </c>
      <c r="B26" s="26" t="s">
        <v>426</v>
      </c>
      <c r="C26" s="7">
        <v>2012.0</v>
      </c>
      <c r="D26" s="9" t="s">
        <v>5</v>
      </c>
      <c r="E26" s="9" t="s">
        <v>33</v>
      </c>
      <c r="F26" s="5">
        <v>20.157664</v>
      </c>
    </row>
    <row r="27">
      <c r="A27" s="26" t="s">
        <v>28</v>
      </c>
      <c r="B27" s="26" t="s">
        <v>425</v>
      </c>
      <c r="C27" s="7">
        <v>2012.0</v>
      </c>
      <c r="D27" s="9" t="s">
        <v>5</v>
      </c>
      <c r="E27" s="9" t="s">
        <v>33</v>
      </c>
      <c r="F27" s="5">
        <v>24.3494015</v>
      </c>
    </row>
    <row r="28">
      <c r="A28" s="26" t="s">
        <v>29</v>
      </c>
      <c r="B28" s="26" t="s">
        <v>427</v>
      </c>
      <c r="C28" s="7">
        <v>2012.0</v>
      </c>
      <c r="D28" s="9" t="s">
        <v>5</v>
      </c>
      <c r="E28" s="9" t="s">
        <v>33</v>
      </c>
      <c r="F28" s="5">
        <v>26.7978033</v>
      </c>
    </row>
    <row r="29">
      <c r="A29" s="26" t="s">
        <v>30</v>
      </c>
      <c r="B29" s="26" t="s">
        <v>428</v>
      </c>
      <c r="C29" s="7">
        <v>2012.0</v>
      </c>
      <c r="D29" s="9" t="s">
        <v>5</v>
      </c>
      <c r="E29" s="9" t="s">
        <v>33</v>
      </c>
      <c r="F29" s="5">
        <v>29.8127047</v>
      </c>
    </row>
    <row r="30">
      <c r="A30" s="26" t="s">
        <v>31</v>
      </c>
      <c r="B30" s="26" t="s">
        <v>429</v>
      </c>
      <c r="C30" s="7">
        <v>2012.0</v>
      </c>
      <c r="D30" s="9" t="s">
        <v>5</v>
      </c>
      <c r="E30" s="9" t="s">
        <v>33</v>
      </c>
      <c r="F30" s="5">
        <v>28.177501</v>
      </c>
    </row>
    <row r="31">
      <c r="A31" s="26" t="s">
        <v>32</v>
      </c>
      <c r="B31" s="26" t="s">
        <v>430</v>
      </c>
      <c r="C31" s="7">
        <v>2012.0</v>
      </c>
      <c r="D31" s="9" t="s">
        <v>5</v>
      </c>
      <c r="E31" s="9" t="s">
        <v>33</v>
      </c>
      <c r="F31" s="5">
        <v>20.6177281</v>
      </c>
    </row>
    <row r="32">
      <c r="A32" s="26" t="s">
        <v>33</v>
      </c>
      <c r="B32" s="26" t="s">
        <v>431</v>
      </c>
      <c r="C32" s="7">
        <v>2012.0</v>
      </c>
      <c r="D32" s="9" t="s">
        <v>5</v>
      </c>
      <c r="E32" s="9" t="s">
        <v>33</v>
      </c>
      <c r="F32" s="5">
        <v>23.574475</v>
      </c>
    </row>
    <row r="33">
      <c r="A33" s="26" t="s">
        <v>34</v>
      </c>
      <c r="B33" s="26" t="s">
        <v>432</v>
      </c>
      <c r="C33" s="7">
        <v>2012.0</v>
      </c>
      <c r="D33" s="9" t="s">
        <v>5</v>
      </c>
      <c r="E33" s="9" t="s">
        <v>33</v>
      </c>
      <c r="F33" s="5">
        <v>32.955865</v>
      </c>
    </row>
    <row r="34">
      <c r="A34" s="26" t="s">
        <v>35</v>
      </c>
      <c r="B34" s="26" t="s">
        <v>433</v>
      </c>
      <c r="C34" s="7">
        <v>2012.0</v>
      </c>
      <c r="D34" s="9" t="s">
        <v>5</v>
      </c>
      <c r="E34" s="9" t="s">
        <v>33</v>
      </c>
      <c r="F34" s="5">
        <v>20.502374</v>
      </c>
    </row>
    <row r="35">
      <c r="A35" s="80" t="s">
        <v>3</v>
      </c>
      <c r="B35" s="26" t="s">
        <v>418</v>
      </c>
      <c r="C35" s="7">
        <v>2018.0</v>
      </c>
      <c r="D35" s="9" t="s">
        <v>5</v>
      </c>
      <c r="E35" s="9" t="s">
        <v>33</v>
      </c>
      <c r="F35" s="100">
        <v>36.1</v>
      </c>
      <c r="H35" s="101"/>
    </row>
    <row r="36">
      <c r="A36" s="80" t="s">
        <v>4</v>
      </c>
      <c r="B36" s="26" t="s">
        <v>401</v>
      </c>
      <c r="C36" s="7">
        <v>2018.0</v>
      </c>
      <c r="D36" s="9" t="s">
        <v>5</v>
      </c>
      <c r="E36" s="9" t="s">
        <v>33</v>
      </c>
      <c r="F36" s="100">
        <v>32.6</v>
      </c>
      <c r="H36" s="100"/>
    </row>
    <row r="37">
      <c r="A37" s="26" t="s">
        <v>5</v>
      </c>
      <c r="B37" s="26" t="s">
        <v>402</v>
      </c>
      <c r="C37" s="7">
        <v>2018.0</v>
      </c>
      <c r="D37" s="9" t="s">
        <v>5</v>
      </c>
      <c r="E37" s="9" t="s">
        <v>33</v>
      </c>
      <c r="F37" s="100">
        <v>48.4</v>
      </c>
      <c r="H37" s="100"/>
    </row>
    <row r="38">
      <c r="A38" s="26" t="s">
        <v>6</v>
      </c>
      <c r="B38" s="26" t="s">
        <v>403</v>
      </c>
      <c r="C38" s="7">
        <v>2018.0</v>
      </c>
      <c r="D38" s="9" t="s">
        <v>5</v>
      </c>
      <c r="E38" s="9" t="s">
        <v>33</v>
      </c>
      <c r="F38" s="100">
        <v>42.8</v>
      </c>
      <c r="H38" s="100"/>
    </row>
    <row r="39">
      <c r="A39" s="26" t="s">
        <v>7</v>
      </c>
      <c r="B39" s="26" t="s">
        <v>404</v>
      </c>
      <c r="C39" s="7">
        <v>2018.0</v>
      </c>
      <c r="D39" s="9" t="s">
        <v>5</v>
      </c>
      <c r="E39" s="9" t="s">
        <v>33</v>
      </c>
      <c r="F39" s="100">
        <v>44.9</v>
      </c>
      <c r="H39" s="100"/>
    </row>
    <row r="40">
      <c r="A40" s="26" t="s">
        <v>8</v>
      </c>
      <c r="B40" s="26" t="s">
        <v>408</v>
      </c>
      <c r="C40" s="7">
        <v>2018.0</v>
      </c>
      <c r="D40" s="9" t="s">
        <v>5</v>
      </c>
      <c r="E40" s="9" t="s">
        <v>33</v>
      </c>
      <c r="F40" s="100">
        <v>37.6</v>
      </c>
      <c r="H40" s="100"/>
    </row>
    <row r="41">
      <c r="A41" s="26" t="s">
        <v>9</v>
      </c>
      <c r="B41" s="26" t="s">
        <v>409</v>
      </c>
      <c r="C41" s="7">
        <v>2018.0</v>
      </c>
      <c r="D41" s="9" t="s">
        <v>5</v>
      </c>
      <c r="E41" s="9" t="s">
        <v>33</v>
      </c>
      <c r="F41" s="100">
        <v>43.2</v>
      </c>
      <c r="H41" s="100"/>
    </row>
    <row r="42">
      <c r="A42" s="26" t="s">
        <v>10</v>
      </c>
      <c r="B42" s="26" t="s">
        <v>407</v>
      </c>
      <c r="C42" s="7">
        <v>2018.0</v>
      </c>
      <c r="D42" s="9" t="s">
        <v>5</v>
      </c>
      <c r="E42" s="9" t="s">
        <v>33</v>
      </c>
      <c r="F42" s="100">
        <v>29.0</v>
      </c>
      <c r="H42" s="100"/>
    </row>
    <row r="43">
      <c r="A43" s="26" t="s">
        <v>11</v>
      </c>
      <c r="B43" s="26" t="s">
        <v>406</v>
      </c>
      <c r="C43" s="7">
        <v>2018.0</v>
      </c>
      <c r="D43" s="9" t="s">
        <v>5</v>
      </c>
      <c r="E43" s="9" t="s">
        <v>33</v>
      </c>
      <c r="F43" s="100">
        <v>38.7</v>
      </c>
      <c r="H43" s="100"/>
    </row>
    <row r="44">
      <c r="A44" s="26" t="s">
        <v>12</v>
      </c>
      <c r="B44" s="26" t="s">
        <v>405</v>
      </c>
      <c r="C44" s="7">
        <v>2018.0</v>
      </c>
      <c r="D44" s="9" t="s">
        <v>5</v>
      </c>
      <c r="E44" s="9" t="s">
        <v>33</v>
      </c>
      <c r="F44" s="100">
        <v>36.3</v>
      </c>
      <c r="H44" s="100"/>
    </row>
    <row r="45">
      <c r="A45" s="26" t="s">
        <v>13</v>
      </c>
      <c r="B45" s="26" t="s">
        <v>410</v>
      </c>
      <c r="C45" s="7">
        <v>2018.0</v>
      </c>
      <c r="D45" s="9" t="s">
        <v>5</v>
      </c>
      <c r="E45" s="9" t="s">
        <v>33</v>
      </c>
      <c r="F45" s="100">
        <v>37.6</v>
      </c>
      <c r="H45" s="100"/>
    </row>
    <row r="46">
      <c r="A46" s="26" t="s">
        <v>14</v>
      </c>
      <c r="B46" s="26" t="s">
        <v>412</v>
      </c>
      <c r="C46" s="7">
        <v>2018.0</v>
      </c>
      <c r="D46" s="9" t="s">
        <v>5</v>
      </c>
      <c r="E46" s="9" t="s">
        <v>33</v>
      </c>
      <c r="F46" s="100">
        <v>30.0</v>
      </c>
      <c r="H46" s="100"/>
    </row>
    <row r="47">
      <c r="A47" s="26" t="s">
        <v>15</v>
      </c>
      <c r="B47" s="26" t="s">
        <v>411</v>
      </c>
      <c r="C47" s="7">
        <v>2018.0</v>
      </c>
      <c r="D47" s="9" t="s">
        <v>5</v>
      </c>
      <c r="E47" s="9" t="s">
        <v>33</v>
      </c>
      <c r="F47" s="100">
        <v>34.7</v>
      </c>
      <c r="H47" s="100"/>
    </row>
    <row r="48">
      <c r="A48" s="26" t="s">
        <v>16</v>
      </c>
      <c r="B48" s="26" t="s">
        <v>413</v>
      </c>
      <c r="C48" s="7">
        <v>2018.0</v>
      </c>
      <c r="D48" s="9" t="s">
        <v>5</v>
      </c>
      <c r="E48" s="9" t="s">
        <v>33</v>
      </c>
      <c r="F48" s="100">
        <v>31.2</v>
      </c>
      <c r="H48" s="100"/>
    </row>
    <row r="49">
      <c r="A49" s="26" t="s">
        <v>17</v>
      </c>
      <c r="B49" s="26" t="s">
        <v>414</v>
      </c>
      <c r="C49" s="7">
        <v>2018.0</v>
      </c>
      <c r="D49" s="9" t="s">
        <v>5</v>
      </c>
      <c r="E49" s="9" t="s">
        <v>33</v>
      </c>
      <c r="F49" s="100">
        <v>34.8</v>
      </c>
      <c r="H49" s="100"/>
    </row>
    <row r="50">
      <c r="A50" s="26" t="s">
        <v>18</v>
      </c>
      <c r="B50" s="26" t="s">
        <v>415</v>
      </c>
      <c r="C50" s="7">
        <v>2018.0</v>
      </c>
      <c r="D50" s="9" t="s">
        <v>5</v>
      </c>
      <c r="E50" s="9" t="s">
        <v>33</v>
      </c>
      <c r="F50" s="100">
        <v>32.7</v>
      </c>
      <c r="H50" s="100"/>
    </row>
    <row r="51">
      <c r="A51" s="26" t="s">
        <v>19</v>
      </c>
      <c r="B51" s="26" t="s">
        <v>416</v>
      </c>
      <c r="C51" s="7">
        <v>2018.0</v>
      </c>
      <c r="D51" s="9" t="s">
        <v>5</v>
      </c>
      <c r="E51" s="9" t="s">
        <v>33</v>
      </c>
      <c r="F51" s="100">
        <v>31.6</v>
      </c>
      <c r="H51" s="100"/>
    </row>
    <row r="52">
      <c r="A52" s="26" t="s">
        <v>20</v>
      </c>
      <c r="B52" s="26" t="s">
        <v>417</v>
      </c>
      <c r="C52" s="7">
        <v>2018.0</v>
      </c>
      <c r="D52" s="9" t="s">
        <v>5</v>
      </c>
      <c r="E52" s="9" t="s">
        <v>33</v>
      </c>
      <c r="F52" s="100">
        <v>33.5</v>
      </c>
      <c r="H52" s="100"/>
    </row>
    <row r="53">
      <c r="A53" s="26" t="s">
        <v>21</v>
      </c>
      <c r="B53" s="26" t="s">
        <v>419</v>
      </c>
      <c r="C53" s="7">
        <v>2018.0</v>
      </c>
      <c r="D53" s="9" t="s">
        <v>5</v>
      </c>
      <c r="E53" s="9" t="s">
        <v>33</v>
      </c>
      <c r="F53" s="100">
        <v>37.0</v>
      </c>
      <c r="H53" s="100"/>
    </row>
    <row r="54">
      <c r="A54" s="26" t="s">
        <v>22</v>
      </c>
      <c r="B54" s="26" t="s">
        <v>420</v>
      </c>
      <c r="C54" s="7">
        <v>2018.0</v>
      </c>
      <c r="D54" s="9" t="s">
        <v>5</v>
      </c>
      <c r="E54" s="9" t="s">
        <v>33</v>
      </c>
      <c r="F54" s="100">
        <v>41.4</v>
      </c>
      <c r="H54" s="100"/>
    </row>
    <row r="55">
      <c r="A55" s="26" t="s">
        <v>23</v>
      </c>
      <c r="B55" s="26" t="s">
        <v>421</v>
      </c>
      <c r="C55" s="7">
        <v>2018.0</v>
      </c>
      <c r="D55" s="9" t="s">
        <v>5</v>
      </c>
      <c r="E55" s="9" t="s">
        <v>33</v>
      </c>
      <c r="F55" s="100">
        <v>30.5</v>
      </c>
      <c r="H55" s="100"/>
    </row>
    <row r="56">
      <c r="A56" s="26" t="s">
        <v>24</v>
      </c>
      <c r="B56" s="26" t="s">
        <v>422</v>
      </c>
      <c r="C56" s="7">
        <v>2018.0</v>
      </c>
      <c r="D56" s="9" t="s">
        <v>5</v>
      </c>
      <c r="E56" s="9" t="s">
        <v>33</v>
      </c>
      <c r="F56" s="100">
        <v>32.9</v>
      </c>
      <c r="H56" s="100"/>
    </row>
    <row r="57">
      <c r="A57" s="26" t="s">
        <v>25</v>
      </c>
      <c r="B57" s="26" t="s">
        <v>423</v>
      </c>
      <c r="C57" s="7">
        <v>2018.0</v>
      </c>
      <c r="D57" s="9" t="s">
        <v>5</v>
      </c>
      <c r="E57" s="9" t="s">
        <v>33</v>
      </c>
      <c r="F57" s="100">
        <v>30.6</v>
      </c>
      <c r="H57" s="100"/>
    </row>
    <row r="58">
      <c r="A58" s="26" t="s">
        <v>26</v>
      </c>
      <c r="B58" s="26" t="s">
        <v>424</v>
      </c>
      <c r="C58" s="7">
        <v>2018.0</v>
      </c>
      <c r="D58" s="9" t="s">
        <v>5</v>
      </c>
      <c r="E58" s="9" t="s">
        <v>33</v>
      </c>
      <c r="F58" s="100">
        <v>48.9</v>
      </c>
      <c r="H58" s="100"/>
    </row>
    <row r="59">
      <c r="A59" s="26" t="s">
        <v>27</v>
      </c>
      <c r="B59" s="26" t="s">
        <v>426</v>
      </c>
      <c r="C59" s="7">
        <v>2018.0</v>
      </c>
      <c r="D59" s="9" t="s">
        <v>5</v>
      </c>
      <c r="E59" s="9" t="s">
        <v>33</v>
      </c>
      <c r="F59" s="100">
        <v>32.6</v>
      </c>
      <c r="H59" s="100"/>
    </row>
    <row r="60">
      <c r="A60" s="26" t="s">
        <v>28</v>
      </c>
      <c r="B60" s="26" t="s">
        <v>425</v>
      </c>
      <c r="C60" s="7">
        <v>2018.0</v>
      </c>
      <c r="D60" s="9" t="s">
        <v>5</v>
      </c>
      <c r="E60" s="9" t="s">
        <v>33</v>
      </c>
      <c r="F60" s="100">
        <v>39.9</v>
      </c>
      <c r="H60" s="100"/>
    </row>
    <row r="61">
      <c r="A61" s="26" t="s">
        <v>29</v>
      </c>
      <c r="B61" s="26" t="s">
        <v>427</v>
      </c>
      <c r="C61" s="7">
        <v>2018.0</v>
      </c>
      <c r="D61" s="9" t="s">
        <v>5</v>
      </c>
      <c r="E61" s="9" t="s">
        <v>33</v>
      </c>
      <c r="F61" s="100">
        <v>43.9</v>
      </c>
      <c r="H61" s="100"/>
    </row>
    <row r="62">
      <c r="A62" s="26" t="s">
        <v>30</v>
      </c>
      <c r="B62" s="26" t="s">
        <v>428</v>
      </c>
      <c r="C62" s="7">
        <v>2018.0</v>
      </c>
      <c r="D62" s="9" t="s">
        <v>5</v>
      </c>
      <c r="E62" s="9" t="s">
        <v>33</v>
      </c>
      <c r="F62" s="100">
        <v>47.3</v>
      </c>
      <c r="H62" s="100"/>
    </row>
    <row r="63">
      <c r="A63" s="26" t="s">
        <v>31</v>
      </c>
      <c r="B63" s="26" t="s">
        <v>429</v>
      </c>
      <c r="C63" s="7">
        <v>2018.0</v>
      </c>
      <c r="D63" s="9" t="s">
        <v>5</v>
      </c>
      <c r="E63" s="9" t="s">
        <v>33</v>
      </c>
      <c r="F63" s="100">
        <v>40.9</v>
      </c>
      <c r="H63" s="100"/>
    </row>
    <row r="64">
      <c r="A64" s="26" t="s">
        <v>32</v>
      </c>
      <c r="B64" s="26" t="s">
        <v>430</v>
      </c>
      <c r="C64" s="7">
        <v>2018.0</v>
      </c>
      <c r="D64" s="9" t="s">
        <v>5</v>
      </c>
      <c r="E64" s="9" t="s">
        <v>33</v>
      </c>
      <c r="F64" s="100">
        <v>32.3</v>
      </c>
      <c r="H64" s="100"/>
    </row>
    <row r="65">
      <c r="A65" s="26" t="s">
        <v>33</v>
      </c>
      <c r="B65" s="26" t="s">
        <v>431</v>
      </c>
      <c r="C65" s="7">
        <v>2018.0</v>
      </c>
      <c r="D65" s="9" t="s">
        <v>5</v>
      </c>
      <c r="E65" s="9" t="s">
        <v>33</v>
      </c>
      <c r="F65" s="100">
        <v>39.0</v>
      </c>
      <c r="H65" s="100"/>
    </row>
    <row r="66">
      <c r="A66" s="26" t="s">
        <v>34</v>
      </c>
      <c r="B66" s="26" t="s">
        <v>432</v>
      </c>
      <c r="C66" s="7">
        <v>2018.0</v>
      </c>
      <c r="D66" s="9" t="s">
        <v>5</v>
      </c>
      <c r="E66" s="9" t="s">
        <v>33</v>
      </c>
      <c r="F66" s="100">
        <v>45.2</v>
      </c>
      <c r="H66" s="100"/>
    </row>
    <row r="67">
      <c r="A67" s="26" t="s">
        <v>35</v>
      </c>
      <c r="B67" s="26" t="s">
        <v>433</v>
      </c>
      <c r="C67" s="7">
        <v>2018.0</v>
      </c>
      <c r="D67" s="9" t="s">
        <v>5</v>
      </c>
      <c r="E67" s="9" t="s">
        <v>33</v>
      </c>
      <c r="F67" s="100">
        <v>33.5</v>
      </c>
      <c r="H67" s="100"/>
    </row>
  </sheetData>
  <autoFilter ref="$A$1:$F$67"/>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80" t="s">
        <v>3</v>
      </c>
      <c r="B2" s="26" t="s">
        <v>418</v>
      </c>
      <c r="C2" s="7">
        <v>2015.0</v>
      </c>
      <c r="D2" s="9" t="s">
        <v>5</v>
      </c>
      <c r="E2" s="9" t="s">
        <v>34</v>
      </c>
      <c r="F2" s="7">
        <v>0.4933</v>
      </c>
    </row>
    <row r="3">
      <c r="A3" s="80" t="s">
        <v>4</v>
      </c>
      <c r="B3" s="26" t="s">
        <v>401</v>
      </c>
      <c r="C3" s="7">
        <v>2015.0</v>
      </c>
      <c r="D3" s="9" t="s">
        <v>5</v>
      </c>
      <c r="E3" s="9" t="s">
        <v>34</v>
      </c>
      <c r="F3" s="36">
        <v>0.448</v>
      </c>
    </row>
    <row r="4">
      <c r="A4" s="26" t="s">
        <v>5</v>
      </c>
      <c r="B4" s="26" t="s">
        <v>402</v>
      </c>
      <c r="C4" s="7">
        <v>2015.0</v>
      </c>
      <c r="D4" s="9" t="s">
        <v>5</v>
      </c>
      <c r="E4" s="9" t="s">
        <v>34</v>
      </c>
      <c r="F4" s="36">
        <v>0.798</v>
      </c>
    </row>
    <row r="5">
      <c r="A5" s="26" t="s">
        <v>6</v>
      </c>
      <c r="B5" s="26" t="s">
        <v>403</v>
      </c>
      <c r="C5" s="7">
        <v>2015.0</v>
      </c>
      <c r="D5" s="9" t="s">
        <v>5</v>
      </c>
      <c r="E5" s="9" t="s">
        <v>34</v>
      </c>
      <c r="F5" s="36">
        <v>0.798</v>
      </c>
    </row>
    <row r="6">
      <c r="A6" s="26" t="s">
        <v>7</v>
      </c>
      <c r="B6" s="26" t="s">
        <v>404</v>
      </c>
      <c r="C6" s="7">
        <v>2015.0</v>
      </c>
      <c r="D6" s="9" t="s">
        <v>5</v>
      </c>
      <c r="E6" s="9" t="s">
        <v>34</v>
      </c>
      <c r="F6" s="36">
        <v>0.14262637</v>
      </c>
    </row>
    <row r="7">
      <c r="A7" s="26" t="s">
        <v>8</v>
      </c>
      <c r="B7" s="26" t="s">
        <v>408</v>
      </c>
      <c r="C7" s="7">
        <v>2015.0</v>
      </c>
      <c r="D7" s="9" t="s">
        <v>5</v>
      </c>
      <c r="E7" s="9" t="s">
        <v>34</v>
      </c>
      <c r="F7" s="36">
        <v>0.70601375</v>
      </c>
    </row>
    <row r="8">
      <c r="A8" s="26" t="s">
        <v>9</v>
      </c>
      <c r="B8" s="26" t="s">
        <v>409</v>
      </c>
      <c r="C8" s="7">
        <v>2015.0</v>
      </c>
      <c r="D8" s="9" t="s">
        <v>5</v>
      </c>
      <c r="E8" s="9" t="s">
        <v>34</v>
      </c>
      <c r="F8" s="36">
        <v>0.448</v>
      </c>
    </row>
    <row r="9">
      <c r="A9" s="26" t="s">
        <v>10</v>
      </c>
      <c r="B9" s="26" t="s">
        <v>407</v>
      </c>
      <c r="C9" s="7">
        <v>2015.0</v>
      </c>
      <c r="D9" s="9" t="s">
        <v>5</v>
      </c>
      <c r="E9" s="9" t="s">
        <v>34</v>
      </c>
      <c r="F9" s="36">
        <v>0.01702227</v>
      </c>
    </row>
    <row r="10">
      <c r="A10" s="26" t="s">
        <v>11</v>
      </c>
      <c r="B10" s="26" t="s">
        <v>406</v>
      </c>
      <c r="C10" s="7">
        <v>2015.0</v>
      </c>
      <c r="D10" s="9" t="s">
        <v>5</v>
      </c>
      <c r="E10" s="9" t="s">
        <v>34</v>
      </c>
      <c r="F10" s="36">
        <v>0.73401885</v>
      </c>
    </row>
    <row r="11">
      <c r="A11" s="26" t="s">
        <v>12</v>
      </c>
      <c r="B11" s="26" t="s">
        <v>405</v>
      </c>
      <c r="C11" s="7">
        <v>2015.0</v>
      </c>
      <c r="D11" s="9" t="s">
        <v>5</v>
      </c>
      <c r="E11" s="9" t="s">
        <v>34</v>
      </c>
      <c r="F11" s="36">
        <v>1.37283783</v>
      </c>
    </row>
    <row r="12">
      <c r="A12" s="26" t="s">
        <v>13</v>
      </c>
      <c r="B12" s="26" t="s">
        <v>410</v>
      </c>
      <c r="C12" s="7">
        <v>2015.0</v>
      </c>
      <c r="D12" s="9" t="s">
        <v>5</v>
      </c>
      <c r="E12" s="9" t="s">
        <v>34</v>
      </c>
      <c r="F12" s="36">
        <v>0.45829315</v>
      </c>
    </row>
    <row r="13">
      <c r="A13" s="26" t="s">
        <v>14</v>
      </c>
      <c r="B13" s="26" t="s">
        <v>412</v>
      </c>
      <c r="C13" s="7">
        <v>2015.0</v>
      </c>
      <c r="D13" s="9" t="s">
        <v>5</v>
      </c>
      <c r="E13" s="9" t="s">
        <v>34</v>
      </c>
      <c r="F13" s="36">
        <v>0.443788</v>
      </c>
    </row>
    <row r="14">
      <c r="A14" s="26" t="s">
        <v>15</v>
      </c>
      <c r="B14" s="26" t="s">
        <v>411</v>
      </c>
      <c r="C14" s="7">
        <v>2015.0</v>
      </c>
      <c r="D14" s="9" t="s">
        <v>5</v>
      </c>
      <c r="E14" s="9" t="s">
        <v>34</v>
      </c>
      <c r="F14" s="36">
        <v>0.30076887</v>
      </c>
    </row>
    <row r="15">
      <c r="A15" s="26" t="s">
        <v>16</v>
      </c>
      <c r="B15" s="26" t="s">
        <v>413</v>
      </c>
      <c r="C15" s="7">
        <v>2015.0</v>
      </c>
      <c r="D15" s="9" t="s">
        <v>5</v>
      </c>
      <c r="E15" s="9" t="s">
        <v>34</v>
      </c>
      <c r="F15" s="36">
        <v>0.64829089</v>
      </c>
    </row>
    <row r="16">
      <c r="A16" s="26" t="s">
        <v>17</v>
      </c>
      <c r="B16" s="26" t="s">
        <v>414</v>
      </c>
      <c r="C16" s="7">
        <v>2015.0</v>
      </c>
      <c r="D16" s="9" t="s">
        <v>5</v>
      </c>
      <c r="E16" s="9" t="s">
        <v>34</v>
      </c>
      <c r="F16" s="36">
        <v>0.44969339</v>
      </c>
    </row>
    <row r="17">
      <c r="A17" s="26" t="s">
        <v>18</v>
      </c>
      <c r="B17" s="26" t="s">
        <v>415</v>
      </c>
      <c r="C17" s="7">
        <v>2015.0</v>
      </c>
      <c r="D17" s="9" t="s">
        <v>5</v>
      </c>
      <c r="E17" s="9" t="s">
        <v>34</v>
      </c>
      <c r="F17" s="36">
        <v>0.82349932</v>
      </c>
    </row>
    <row r="18">
      <c r="A18" s="26" t="s">
        <v>19</v>
      </c>
      <c r="B18" s="26" t="s">
        <v>416</v>
      </c>
      <c r="C18" s="7">
        <v>2015.0</v>
      </c>
      <c r="D18" s="9" t="s">
        <v>5</v>
      </c>
      <c r="E18" s="9" t="s">
        <v>34</v>
      </c>
      <c r="F18" s="36">
        <v>0.47571818</v>
      </c>
    </row>
    <row r="19">
      <c r="A19" s="26" t="s">
        <v>20</v>
      </c>
      <c r="B19" s="26" t="s">
        <v>417</v>
      </c>
      <c r="C19" s="7">
        <v>2015.0</v>
      </c>
      <c r="D19" s="9" t="s">
        <v>5</v>
      </c>
      <c r="E19" s="9" t="s">
        <v>34</v>
      </c>
      <c r="F19" s="36">
        <v>0.51157422</v>
      </c>
    </row>
    <row r="20">
      <c r="A20" s="26" t="s">
        <v>21</v>
      </c>
      <c r="B20" s="26" t="s">
        <v>419</v>
      </c>
      <c r="C20" s="7">
        <v>2015.0</v>
      </c>
      <c r="D20" s="9" t="s">
        <v>5</v>
      </c>
      <c r="E20" s="9" t="s">
        <v>34</v>
      </c>
      <c r="F20" s="36">
        <v>0.43818288</v>
      </c>
    </row>
    <row r="21">
      <c r="A21" s="26" t="s">
        <v>22</v>
      </c>
      <c r="B21" s="26" t="s">
        <v>420</v>
      </c>
      <c r="C21" s="7">
        <v>2015.0</v>
      </c>
      <c r="D21" s="9" t="s">
        <v>5</v>
      </c>
      <c r="E21" s="9" t="s">
        <v>34</v>
      </c>
      <c r="F21" s="36">
        <v>0.76484107</v>
      </c>
    </row>
    <row r="22">
      <c r="A22" s="26" t="s">
        <v>23</v>
      </c>
      <c r="B22" s="26" t="s">
        <v>421</v>
      </c>
      <c r="C22" s="7">
        <v>2015.0</v>
      </c>
      <c r="D22" s="9" t="s">
        <v>5</v>
      </c>
      <c r="E22" s="9" t="s">
        <v>34</v>
      </c>
      <c r="F22" s="36">
        <v>0.09335944</v>
      </c>
    </row>
    <row r="23">
      <c r="A23" s="26" t="s">
        <v>24</v>
      </c>
      <c r="B23" s="26" t="s">
        <v>422</v>
      </c>
      <c r="C23" s="7">
        <v>2015.0</v>
      </c>
      <c r="D23" s="9" t="s">
        <v>5</v>
      </c>
      <c r="E23" s="9" t="s">
        <v>34</v>
      </c>
      <c r="F23" s="36">
        <v>0.3129832</v>
      </c>
    </row>
    <row r="24">
      <c r="A24" s="26" t="s">
        <v>25</v>
      </c>
      <c r="B24" s="26" t="s">
        <v>423</v>
      </c>
      <c r="C24" s="7">
        <v>2015.0</v>
      </c>
      <c r="D24" s="9" t="s">
        <v>5</v>
      </c>
      <c r="E24" s="9" t="s">
        <v>34</v>
      </c>
      <c r="F24" s="36">
        <v>0.25501396</v>
      </c>
    </row>
    <row r="25">
      <c r="A25" s="26" t="s">
        <v>26</v>
      </c>
      <c r="B25" s="26" t="s">
        <v>424</v>
      </c>
      <c r="C25" s="7">
        <v>2015.0</v>
      </c>
      <c r="D25" s="9" t="s">
        <v>5</v>
      </c>
      <c r="E25" s="9" t="s">
        <v>34</v>
      </c>
      <c r="F25" s="36">
        <v>0.143</v>
      </c>
    </row>
    <row r="26">
      <c r="A26" s="26" t="s">
        <v>27</v>
      </c>
      <c r="B26" s="26" t="s">
        <v>426</v>
      </c>
      <c r="C26" s="7">
        <v>2015.0</v>
      </c>
      <c r="D26" s="9" t="s">
        <v>5</v>
      </c>
      <c r="E26" s="9" t="s">
        <v>34</v>
      </c>
      <c r="F26" s="36">
        <v>0.36369184</v>
      </c>
    </row>
    <row r="27">
      <c r="A27" s="26" t="s">
        <v>28</v>
      </c>
      <c r="B27" s="26" t="s">
        <v>425</v>
      </c>
      <c r="C27" s="7">
        <v>2015.0</v>
      </c>
      <c r="D27" s="9" t="s">
        <v>5</v>
      </c>
      <c r="E27" s="9" t="s">
        <v>34</v>
      </c>
      <c r="F27" s="36">
        <v>0.42315407</v>
      </c>
    </row>
    <row r="28">
      <c r="A28" s="26" t="s">
        <v>29</v>
      </c>
      <c r="B28" s="26" t="s">
        <v>427</v>
      </c>
      <c r="C28" s="7">
        <v>2015.0</v>
      </c>
      <c r="D28" s="9" t="s">
        <v>5</v>
      </c>
      <c r="E28" s="9" t="s">
        <v>34</v>
      </c>
      <c r="F28" s="36">
        <v>0.81286511</v>
      </c>
    </row>
    <row r="29">
      <c r="A29" s="26" t="s">
        <v>30</v>
      </c>
      <c r="B29" s="26" t="s">
        <v>428</v>
      </c>
      <c r="C29" s="7">
        <v>2015.0</v>
      </c>
      <c r="D29" s="9" t="s">
        <v>5</v>
      </c>
      <c r="E29" s="9" t="s">
        <v>34</v>
      </c>
      <c r="F29" s="36">
        <v>0.01901302</v>
      </c>
    </row>
    <row r="30">
      <c r="A30" s="26" t="s">
        <v>31</v>
      </c>
      <c r="B30" s="26" t="s">
        <v>429</v>
      </c>
      <c r="C30" s="7">
        <v>2015.0</v>
      </c>
      <c r="D30" s="9" t="s">
        <v>5</v>
      </c>
      <c r="E30" s="9" t="s">
        <v>34</v>
      </c>
      <c r="F30" s="36">
        <v>0.32164747</v>
      </c>
    </row>
    <row r="31">
      <c r="A31" s="26" t="s">
        <v>32</v>
      </c>
      <c r="B31" s="26" t="s">
        <v>430</v>
      </c>
      <c r="C31" s="7">
        <v>2015.0</v>
      </c>
      <c r="D31" s="9" t="s">
        <v>5</v>
      </c>
      <c r="E31" s="9" t="s">
        <v>34</v>
      </c>
      <c r="F31" s="36">
        <v>0.595643</v>
      </c>
    </row>
    <row r="32">
      <c r="A32" s="26" t="s">
        <v>33</v>
      </c>
      <c r="B32" s="26" t="s">
        <v>431</v>
      </c>
      <c r="C32" s="7">
        <v>2015.0</v>
      </c>
      <c r="D32" s="9" t="s">
        <v>5</v>
      </c>
      <c r="E32" s="9" t="s">
        <v>34</v>
      </c>
      <c r="F32" s="36">
        <v>0.08725486</v>
      </c>
    </row>
    <row r="33">
      <c r="A33" s="26" t="s">
        <v>34</v>
      </c>
      <c r="B33" s="26" t="s">
        <v>432</v>
      </c>
      <c r="C33" s="7">
        <v>2015.0</v>
      </c>
      <c r="D33" s="9" t="s">
        <v>5</v>
      </c>
      <c r="E33" s="9" t="s">
        <v>34</v>
      </c>
      <c r="F33" s="36">
        <v>0.143</v>
      </c>
    </row>
    <row r="34">
      <c r="A34" s="26" t="s">
        <v>35</v>
      </c>
      <c r="B34" s="26" t="s">
        <v>433</v>
      </c>
      <c r="C34" s="7">
        <v>2015.0</v>
      </c>
      <c r="D34" s="9" t="s">
        <v>5</v>
      </c>
      <c r="E34" s="9" t="s">
        <v>34</v>
      </c>
      <c r="F34" s="36">
        <v>0.46946777</v>
      </c>
    </row>
    <row r="35">
      <c r="A35" s="80" t="s">
        <v>3</v>
      </c>
      <c r="B35" s="26" t="s">
        <v>418</v>
      </c>
      <c r="C35" s="7">
        <v>2016.0</v>
      </c>
      <c r="D35" s="9" t="s">
        <v>5</v>
      </c>
      <c r="E35" s="9" t="s">
        <v>34</v>
      </c>
      <c r="F35" s="7">
        <v>0.4956</v>
      </c>
    </row>
    <row r="36">
      <c r="A36" s="80" t="s">
        <v>4</v>
      </c>
      <c r="B36" s="26" t="s">
        <v>401</v>
      </c>
      <c r="C36" s="7">
        <v>2016.0</v>
      </c>
      <c r="D36" s="9" t="s">
        <v>5</v>
      </c>
      <c r="E36" s="9" t="s">
        <v>34</v>
      </c>
      <c r="F36" s="36">
        <v>0.454</v>
      </c>
    </row>
    <row r="37">
      <c r="A37" s="26" t="s">
        <v>5</v>
      </c>
      <c r="B37" s="26" t="s">
        <v>402</v>
      </c>
      <c r="C37" s="7">
        <v>2016.0</v>
      </c>
      <c r="D37" s="9" t="s">
        <v>5</v>
      </c>
      <c r="E37" s="9" t="s">
        <v>34</v>
      </c>
      <c r="F37" s="36">
        <v>0.812</v>
      </c>
    </row>
    <row r="38">
      <c r="A38" s="26" t="s">
        <v>6</v>
      </c>
      <c r="B38" s="26" t="s">
        <v>403</v>
      </c>
      <c r="C38" s="7">
        <v>2016.0</v>
      </c>
      <c r="D38" s="9" t="s">
        <v>5</v>
      </c>
      <c r="E38" s="9" t="s">
        <v>34</v>
      </c>
      <c r="F38" s="36">
        <v>0.812</v>
      </c>
    </row>
    <row r="39">
      <c r="A39" s="26" t="s">
        <v>7</v>
      </c>
      <c r="B39" s="26" t="s">
        <v>404</v>
      </c>
      <c r="C39" s="7">
        <v>2016.0</v>
      </c>
      <c r="D39" s="9" t="s">
        <v>5</v>
      </c>
      <c r="E39" s="9" t="s">
        <v>34</v>
      </c>
      <c r="F39" s="36">
        <v>0.15159375</v>
      </c>
    </row>
    <row r="40">
      <c r="A40" s="26" t="s">
        <v>8</v>
      </c>
      <c r="B40" s="26" t="s">
        <v>408</v>
      </c>
      <c r="C40" s="7">
        <v>2016.0</v>
      </c>
      <c r="D40" s="9" t="s">
        <v>5</v>
      </c>
      <c r="E40" s="9" t="s">
        <v>34</v>
      </c>
      <c r="F40" s="36">
        <v>0.70291948</v>
      </c>
    </row>
    <row r="41">
      <c r="A41" s="26" t="s">
        <v>9</v>
      </c>
      <c r="B41" s="26" t="s">
        <v>409</v>
      </c>
      <c r="C41" s="7">
        <v>2016.0</v>
      </c>
      <c r="D41" s="9" t="s">
        <v>5</v>
      </c>
      <c r="E41" s="9" t="s">
        <v>34</v>
      </c>
      <c r="F41" s="36">
        <v>0.454</v>
      </c>
    </row>
    <row r="42">
      <c r="A42" s="26" t="s">
        <v>10</v>
      </c>
      <c r="B42" s="26" t="s">
        <v>407</v>
      </c>
      <c r="C42" s="7">
        <v>2016.0</v>
      </c>
      <c r="D42" s="9" t="s">
        <v>5</v>
      </c>
      <c r="E42" s="9" t="s">
        <v>34</v>
      </c>
      <c r="F42" s="36">
        <v>0.01503386</v>
      </c>
    </row>
    <row r="43">
      <c r="A43" s="26" t="s">
        <v>11</v>
      </c>
      <c r="B43" s="26" t="s">
        <v>406</v>
      </c>
      <c r="C43" s="7">
        <v>2016.0</v>
      </c>
      <c r="D43" s="9" t="s">
        <v>5</v>
      </c>
      <c r="E43" s="9" t="s">
        <v>34</v>
      </c>
      <c r="F43" s="36">
        <v>0.72944781</v>
      </c>
    </row>
    <row r="44">
      <c r="A44" s="26" t="s">
        <v>12</v>
      </c>
      <c r="B44" s="26" t="s">
        <v>405</v>
      </c>
      <c r="C44" s="7">
        <v>2016.0</v>
      </c>
      <c r="D44" s="9" t="s">
        <v>5</v>
      </c>
      <c r="E44" s="9" t="s">
        <v>34</v>
      </c>
      <c r="F44" s="36">
        <v>1.37780643</v>
      </c>
    </row>
    <row r="45">
      <c r="A45" s="26" t="s">
        <v>13</v>
      </c>
      <c r="B45" s="26" t="s">
        <v>410</v>
      </c>
      <c r="C45" s="7">
        <v>2016.0</v>
      </c>
      <c r="D45" s="9" t="s">
        <v>5</v>
      </c>
      <c r="E45" s="9" t="s">
        <v>34</v>
      </c>
      <c r="F45" s="36">
        <v>0.45203915</v>
      </c>
    </row>
    <row r="46">
      <c r="A46" s="26" t="s">
        <v>14</v>
      </c>
      <c r="B46" s="26" t="s">
        <v>412</v>
      </c>
      <c r="C46" s="7">
        <v>2016.0</v>
      </c>
      <c r="D46" s="9" t="s">
        <v>5</v>
      </c>
      <c r="E46" s="9" t="s">
        <v>34</v>
      </c>
      <c r="F46" s="36">
        <v>0.44973893</v>
      </c>
    </row>
    <row r="47">
      <c r="A47" s="26" t="s">
        <v>15</v>
      </c>
      <c r="B47" s="26" t="s">
        <v>411</v>
      </c>
      <c r="C47" s="7">
        <v>2016.0</v>
      </c>
      <c r="D47" s="9" t="s">
        <v>5</v>
      </c>
      <c r="E47" s="9" t="s">
        <v>34</v>
      </c>
      <c r="F47" s="36">
        <v>0.30244517</v>
      </c>
    </row>
    <row r="48">
      <c r="A48" s="26" t="s">
        <v>16</v>
      </c>
      <c r="B48" s="26" t="s">
        <v>413</v>
      </c>
      <c r="C48" s="7">
        <v>2016.0</v>
      </c>
      <c r="D48" s="9" t="s">
        <v>5</v>
      </c>
      <c r="E48" s="9" t="s">
        <v>34</v>
      </c>
      <c r="F48" s="36">
        <v>0.65416644</v>
      </c>
    </row>
    <row r="49">
      <c r="A49" s="26" t="s">
        <v>17</v>
      </c>
      <c r="B49" s="26" t="s">
        <v>414</v>
      </c>
      <c r="C49" s="7">
        <v>2016.0</v>
      </c>
      <c r="D49" s="9" t="s">
        <v>5</v>
      </c>
      <c r="E49" s="9" t="s">
        <v>34</v>
      </c>
      <c r="F49" s="36">
        <v>0.45559097</v>
      </c>
    </row>
    <row r="50">
      <c r="A50" s="26" t="s">
        <v>18</v>
      </c>
      <c r="B50" s="26" t="s">
        <v>415</v>
      </c>
      <c r="C50" s="7">
        <v>2016.0</v>
      </c>
      <c r="D50" s="9" t="s">
        <v>5</v>
      </c>
      <c r="E50" s="9" t="s">
        <v>34</v>
      </c>
      <c r="F50" s="36">
        <v>0.82797267</v>
      </c>
    </row>
    <row r="51">
      <c r="A51" s="26" t="s">
        <v>19</v>
      </c>
      <c r="B51" s="26" t="s">
        <v>416</v>
      </c>
      <c r="C51" s="7">
        <v>2016.0</v>
      </c>
      <c r="D51" s="9" t="s">
        <v>5</v>
      </c>
      <c r="E51" s="9" t="s">
        <v>34</v>
      </c>
      <c r="F51" s="36">
        <v>0.48005422</v>
      </c>
    </row>
    <row r="52">
      <c r="A52" s="26" t="s">
        <v>20</v>
      </c>
      <c r="B52" s="26" t="s">
        <v>417</v>
      </c>
      <c r="C52" s="7">
        <v>2016.0</v>
      </c>
      <c r="D52" s="9" t="s">
        <v>5</v>
      </c>
      <c r="E52" s="9" t="s">
        <v>34</v>
      </c>
      <c r="F52" s="36">
        <v>0.51460609</v>
      </c>
    </row>
    <row r="53">
      <c r="A53" s="26" t="s">
        <v>21</v>
      </c>
      <c r="B53" s="26" t="s">
        <v>419</v>
      </c>
      <c r="C53" s="7">
        <v>2016.0</v>
      </c>
      <c r="D53" s="9" t="s">
        <v>5</v>
      </c>
      <c r="E53" s="9" t="s">
        <v>34</v>
      </c>
      <c r="F53" s="36">
        <v>0.43654734</v>
      </c>
    </row>
    <row r="54">
      <c r="A54" s="26" t="s">
        <v>22</v>
      </c>
      <c r="B54" s="26" t="s">
        <v>420</v>
      </c>
      <c r="C54" s="7">
        <v>2016.0</v>
      </c>
      <c r="D54" s="9" t="s">
        <v>5</v>
      </c>
      <c r="E54" s="9" t="s">
        <v>34</v>
      </c>
      <c r="F54" s="36">
        <v>0.76092777</v>
      </c>
    </row>
    <row r="55">
      <c r="A55" s="26" t="s">
        <v>23</v>
      </c>
      <c r="B55" s="26" t="s">
        <v>421</v>
      </c>
      <c r="C55" s="7">
        <v>2016.0</v>
      </c>
      <c r="D55" s="9" t="s">
        <v>5</v>
      </c>
      <c r="E55" s="9" t="s">
        <v>34</v>
      </c>
      <c r="F55" s="36">
        <v>0.10222608</v>
      </c>
    </row>
    <row r="56">
      <c r="A56" s="26" t="s">
        <v>24</v>
      </c>
      <c r="B56" s="26" t="s">
        <v>422</v>
      </c>
      <c r="C56" s="7">
        <v>2016.0</v>
      </c>
      <c r="D56" s="9" t="s">
        <v>5</v>
      </c>
      <c r="E56" s="9" t="s">
        <v>34</v>
      </c>
      <c r="F56" s="36">
        <v>0.32614567</v>
      </c>
    </row>
    <row r="57">
      <c r="A57" s="26" t="s">
        <v>25</v>
      </c>
      <c r="B57" s="26" t="s">
        <v>423</v>
      </c>
      <c r="C57" s="7">
        <v>2016.0</v>
      </c>
      <c r="D57" s="9" t="s">
        <v>5</v>
      </c>
      <c r="E57" s="9" t="s">
        <v>34</v>
      </c>
      <c r="F57" s="36">
        <v>0.25940192</v>
      </c>
    </row>
    <row r="58">
      <c r="A58" s="26" t="s">
        <v>26</v>
      </c>
      <c r="B58" s="26" t="s">
        <v>424</v>
      </c>
      <c r="C58" s="7">
        <v>2016.0</v>
      </c>
      <c r="D58" s="9" t="s">
        <v>5</v>
      </c>
      <c r="E58" s="9" t="s">
        <v>34</v>
      </c>
      <c r="F58" s="36">
        <v>0.152</v>
      </c>
    </row>
    <row r="59">
      <c r="A59" s="26" t="s">
        <v>27</v>
      </c>
      <c r="B59" s="26" t="s">
        <v>426</v>
      </c>
      <c r="C59" s="7">
        <v>2016.0</v>
      </c>
      <c r="D59" s="9" t="s">
        <v>5</v>
      </c>
      <c r="E59" s="9" t="s">
        <v>34</v>
      </c>
      <c r="F59" s="36">
        <v>0.3654377</v>
      </c>
    </row>
    <row r="60">
      <c r="A60" s="26" t="s">
        <v>28</v>
      </c>
      <c r="B60" s="26" t="s">
        <v>425</v>
      </c>
      <c r="C60" s="7">
        <v>2016.0</v>
      </c>
      <c r="D60" s="9" t="s">
        <v>5</v>
      </c>
      <c r="E60" s="9" t="s">
        <v>34</v>
      </c>
      <c r="F60" s="36">
        <v>0.40824725</v>
      </c>
    </row>
    <row r="61">
      <c r="A61" s="26" t="s">
        <v>29</v>
      </c>
      <c r="B61" s="26" t="s">
        <v>427</v>
      </c>
      <c r="C61" s="7">
        <v>2016.0</v>
      </c>
      <c r="D61" s="9" t="s">
        <v>5</v>
      </c>
      <c r="E61" s="9" t="s">
        <v>34</v>
      </c>
      <c r="F61" s="36">
        <v>0.81542525</v>
      </c>
    </row>
    <row r="62">
      <c r="A62" s="26" t="s">
        <v>30</v>
      </c>
      <c r="B62" s="26" t="s">
        <v>428</v>
      </c>
      <c r="C62" s="7">
        <v>2016.0</v>
      </c>
      <c r="D62" s="9" t="s">
        <v>5</v>
      </c>
      <c r="E62" s="9" t="s">
        <v>34</v>
      </c>
      <c r="F62" s="36">
        <v>0.01726466</v>
      </c>
    </row>
    <row r="63">
      <c r="A63" s="26" t="s">
        <v>31</v>
      </c>
      <c r="B63" s="26" t="s">
        <v>429</v>
      </c>
      <c r="C63" s="7">
        <v>2016.0</v>
      </c>
      <c r="D63" s="9" t="s">
        <v>5</v>
      </c>
      <c r="E63" s="9" t="s">
        <v>34</v>
      </c>
      <c r="F63" s="36">
        <v>0.32398754</v>
      </c>
    </row>
    <row r="64">
      <c r="A64" s="26" t="s">
        <v>32</v>
      </c>
      <c r="B64" s="26" t="s">
        <v>430</v>
      </c>
      <c r="C64" s="7">
        <v>2016.0</v>
      </c>
      <c r="D64" s="9" t="s">
        <v>5</v>
      </c>
      <c r="E64" s="9" t="s">
        <v>34</v>
      </c>
      <c r="F64" s="36">
        <v>0.59924279</v>
      </c>
    </row>
    <row r="65">
      <c r="A65" s="26" t="s">
        <v>33</v>
      </c>
      <c r="B65" s="26" t="s">
        <v>431</v>
      </c>
      <c r="C65" s="7">
        <v>2016.0</v>
      </c>
      <c r="D65" s="9" t="s">
        <v>5</v>
      </c>
      <c r="E65" s="9" t="s">
        <v>34</v>
      </c>
      <c r="F65" s="36">
        <v>0.10971316</v>
      </c>
    </row>
    <row r="66">
      <c r="A66" s="26" t="s">
        <v>34</v>
      </c>
      <c r="B66" s="26" t="s">
        <v>432</v>
      </c>
      <c r="C66" s="7">
        <v>2016.0</v>
      </c>
      <c r="D66" s="9" t="s">
        <v>5</v>
      </c>
      <c r="E66" s="9" t="s">
        <v>34</v>
      </c>
      <c r="F66" s="36">
        <v>0.152</v>
      </c>
    </row>
    <row r="67">
      <c r="A67" s="26" t="s">
        <v>35</v>
      </c>
      <c r="B67" s="26" t="s">
        <v>433</v>
      </c>
      <c r="C67" s="7">
        <v>2016.0</v>
      </c>
      <c r="D67" s="9" t="s">
        <v>5</v>
      </c>
      <c r="E67" s="9" t="s">
        <v>34</v>
      </c>
      <c r="F67" s="36">
        <v>0.47033506</v>
      </c>
    </row>
    <row r="68">
      <c r="A68" s="80" t="s">
        <v>3</v>
      </c>
      <c r="B68" s="26" t="s">
        <v>418</v>
      </c>
      <c r="C68" s="7">
        <v>2017.0</v>
      </c>
      <c r="D68" s="9" t="s">
        <v>5</v>
      </c>
      <c r="E68" s="9" t="s">
        <v>34</v>
      </c>
      <c r="F68" s="7">
        <v>0.49537</v>
      </c>
    </row>
    <row r="69">
      <c r="A69" s="80" t="s">
        <v>4</v>
      </c>
      <c r="B69" s="26" t="s">
        <v>401</v>
      </c>
      <c r="C69" s="7">
        <v>2017.0</v>
      </c>
      <c r="D69" s="9" t="s">
        <v>5</v>
      </c>
      <c r="E69" s="9" t="s">
        <v>34</v>
      </c>
      <c r="F69" s="36">
        <v>0.452</v>
      </c>
    </row>
    <row r="70">
      <c r="A70" s="26" t="s">
        <v>5</v>
      </c>
      <c r="B70" s="26" t="s">
        <v>402</v>
      </c>
      <c r="C70" s="7">
        <v>2017.0</v>
      </c>
      <c r="D70" s="9" t="s">
        <v>5</v>
      </c>
      <c r="E70" s="9" t="s">
        <v>34</v>
      </c>
      <c r="F70" s="36">
        <v>0.813</v>
      </c>
    </row>
    <row r="71">
      <c r="A71" s="26" t="s">
        <v>6</v>
      </c>
      <c r="B71" s="26" t="s">
        <v>403</v>
      </c>
      <c r="C71" s="7">
        <v>2017.0</v>
      </c>
      <c r="D71" s="9" t="s">
        <v>5</v>
      </c>
      <c r="E71" s="9" t="s">
        <v>34</v>
      </c>
      <c r="F71" s="36">
        <v>0.813</v>
      </c>
    </row>
    <row r="72">
      <c r="A72" s="26" t="s">
        <v>7</v>
      </c>
      <c r="B72" s="26" t="s">
        <v>404</v>
      </c>
      <c r="C72" s="7">
        <v>2017.0</v>
      </c>
      <c r="D72" s="9" t="s">
        <v>5</v>
      </c>
      <c r="E72" s="9" t="s">
        <v>34</v>
      </c>
      <c r="F72" s="36">
        <v>0.16157003</v>
      </c>
    </row>
    <row r="73">
      <c r="A73" s="26" t="s">
        <v>8</v>
      </c>
      <c r="B73" s="26" t="s">
        <v>408</v>
      </c>
      <c r="C73" s="7">
        <v>2017.0</v>
      </c>
      <c r="D73" s="9" t="s">
        <v>5</v>
      </c>
      <c r="E73" s="9" t="s">
        <v>34</v>
      </c>
      <c r="F73" s="36">
        <v>0.69127808</v>
      </c>
    </row>
    <row r="74">
      <c r="A74" s="26" t="s">
        <v>9</v>
      </c>
      <c r="B74" s="26" t="s">
        <v>409</v>
      </c>
      <c r="C74" s="7">
        <v>2017.0</v>
      </c>
      <c r="D74" s="9" t="s">
        <v>5</v>
      </c>
      <c r="E74" s="9" t="s">
        <v>34</v>
      </c>
      <c r="F74" s="36">
        <v>0.452</v>
      </c>
    </row>
    <row r="75">
      <c r="A75" s="26" t="s">
        <v>10</v>
      </c>
      <c r="B75" s="26" t="s">
        <v>407</v>
      </c>
      <c r="C75" s="7">
        <v>2017.0</v>
      </c>
      <c r="D75" s="9" t="s">
        <v>5</v>
      </c>
      <c r="E75" s="9" t="s">
        <v>34</v>
      </c>
      <c r="F75" s="36">
        <v>0.01702421</v>
      </c>
    </row>
    <row r="76">
      <c r="A76" s="26" t="s">
        <v>11</v>
      </c>
      <c r="B76" s="26" t="s">
        <v>406</v>
      </c>
      <c r="C76" s="7">
        <v>2017.0</v>
      </c>
      <c r="D76" s="9" t="s">
        <v>5</v>
      </c>
      <c r="E76" s="9" t="s">
        <v>34</v>
      </c>
      <c r="F76" s="36">
        <v>0.72239974</v>
      </c>
    </row>
    <row r="77">
      <c r="A77" s="26" t="s">
        <v>12</v>
      </c>
      <c r="B77" s="26" t="s">
        <v>405</v>
      </c>
      <c r="C77" s="7">
        <v>2017.0</v>
      </c>
      <c r="D77" s="9" t="s">
        <v>5</v>
      </c>
      <c r="E77" s="9" t="s">
        <v>34</v>
      </c>
      <c r="F77" s="36">
        <v>1.39947162</v>
      </c>
    </row>
    <row r="78">
      <c r="A78" s="26" t="s">
        <v>13</v>
      </c>
      <c r="B78" s="26" t="s">
        <v>410</v>
      </c>
      <c r="C78" s="7">
        <v>2017.0</v>
      </c>
      <c r="D78" s="9" t="s">
        <v>5</v>
      </c>
      <c r="E78" s="9" t="s">
        <v>34</v>
      </c>
      <c r="F78" s="36">
        <v>0.44712272</v>
      </c>
    </row>
    <row r="79">
      <c r="A79" s="26" t="s">
        <v>14</v>
      </c>
      <c r="B79" s="26" t="s">
        <v>412</v>
      </c>
      <c r="C79" s="7">
        <v>2017.0</v>
      </c>
      <c r="D79" s="9" t="s">
        <v>5</v>
      </c>
      <c r="E79" s="9" t="s">
        <v>34</v>
      </c>
      <c r="F79" s="36">
        <v>0.44781539</v>
      </c>
    </row>
    <row r="80">
      <c r="A80" s="26" t="s">
        <v>15</v>
      </c>
      <c r="B80" s="26" t="s">
        <v>411</v>
      </c>
      <c r="C80" s="7">
        <v>2017.0</v>
      </c>
      <c r="D80" s="9" t="s">
        <v>5</v>
      </c>
      <c r="E80" s="9" t="s">
        <v>34</v>
      </c>
      <c r="F80" s="36">
        <v>0.30300393</v>
      </c>
    </row>
    <row r="81">
      <c r="A81" s="26" t="s">
        <v>16</v>
      </c>
      <c r="B81" s="26" t="s">
        <v>413</v>
      </c>
      <c r="C81" s="7">
        <v>2017.0</v>
      </c>
      <c r="D81" s="9" t="s">
        <v>5</v>
      </c>
      <c r="E81" s="9" t="s">
        <v>34</v>
      </c>
      <c r="F81" s="36">
        <v>0.662804</v>
      </c>
    </row>
    <row r="82">
      <c r="A82" s="26" t="s">
        <v>17</v>
      </c>
      <c r="B82" s="26" t="s">
        <v>414</v>
      </c>
      <c r="C82" s="7">
        <v>2017.0</v>
      </c>
      <c r="D82" s="9" t="s">
        <v>5</v>
      </c>
      <c r="E82" s="9" t="s">
        <v>34</v>
      </c>
      <c r="F82" s="36">
        <v>0.45369105</v>
      </c>
    </row>
    <row r="83">
      <c r="A83" s="26" t="s">
        <v>18</v>
      </c>
      <c r="B83" s="26" t="s">
        <v>415</v>
      </c>
      <c r="C83" s="7">
        <v>2017.0</v>
      </c>
      <c r="D83" s="9" t="s">
        <v>5</v>
      </c>
      <c r="E83" s="9" t="s">
        <v>34</v>
      </c>
      <c r="F83" s="36">
        <v>0.83626648</v>
      </c>
    </row>
    <row r="84">
      <c r="A84" s="26" t="s">
        <v>19</v>
      </c>
      <c r="B84" s="26" t="s">
        <v>416</v>
      </c>
      <c r="C84" s="7">
        <v>2017.0</v>
      </c>
      <c r="D84" s="9" t="s">
        <v>5</v>
      </c>
      <c r="E84" s="9" t="s">
        <v>34</v>
      </c>
      <c r="F84" s="36">
        <v>0.47971834</v>
      </c>
    </row>
    <row r="85">
      <c r="A85" s="26" t="s">
        <v>20</v>
      </c>
      <c r="B85" s="26" t="s">
        <v>417</v>
      </c>
      <c r="C85" s="7">
        <v>2017.0</v>
      </c>
      <c r="D85" s="9" t="s">
        <v>5</v>
      </c>
      <c r="E85" s="9" t="s">
        <v>34</v>
      </c>
      <c r="F85" s="36">
        <v>0.51592596</v>
      </c>
    </row>
    <row r="86">
      <c r="A86" s="26" t="s">
        <v>21</v>
      </c>
      <c r="B86" s="26" t="s">
        <v>419</v>
      </c>
      <c r="C86" s="7">
        <v>2017.0</v>
      </c>
      <c r="D86" s="9" t="s">
        <v>5</v>
      </c>
      <c r="E86" s="9" t="s">
        <v>34</v>
      </c>
      <c r="F86" s="36">
        <v>0.43454734</v>
      </c>
    </row>
    <row r="87">
      <c r="A87" s="26" t="s">
        <v>22</v>
      </c>
      <c r="B87" s="26" t="s">
        <v>420</v>
      </c>
      <c r="C87" s="7">
        <v>2017.0</v>
      </c>
      <c r="D87" s="9" t="s">
        <v>5</v>
      </c>
      <c r="E87" s="9" t="s">
        <v>34</v>
      </c>
      <c r="F87" s="36">
        <v>0.74809273</v>
      </c>
    </row>
    <row r="88">
      <c r="A88" s="26" t="s">
        <v>23</v>
      </c>
      <c r="B88" s="26" t="s">
        <v>421</v>
      </c>
      <c r="C88" s="7">
        <v>2017.0</v>
      </c>
      <c r="D88" s="9" t="s">
        <v>5</v>
      </c>
      <c r="E88" s="9" t="s">
        <v>34</v>
      </c>
      <c r="F88" s="36">
        <v>0.09531473</v>
      </c>
    </row>
    <row r="89">
      <c r="A89" s="26" t="s">
        <v>24</v>
      </c>
      <c r="B89" s="26" t="s">
        <v>422</v>
      </c>
      <c r="C89" s="7">
        <v>2017.0</v>
      </c>
      <c r="D89" s="9" t="s">
        <v>5</v>
      </c>
      <c r="E89" s="9" t="s">
        <v>34</v>
      </c>
      <c r="F89" s="36">
        <v>0.31742917</v>
      </c>
    </row>
    <row r="90">
      <c r="A90" s="26" t="s">
        <v>25</v>
      </c>
      <c r="B90" s="26" t="s">
        <v>423</v>
      </c>
      <c r="C90" s="7">
        <v>2017.0</v>
      </c>
      <c r="D90" s="9" t="s">
        <v>5</v>
      </c>
      <c r="E90" s="9" t="s">
        <v>34</v>
      </c>
      <c r="F90" s="36">
        <v>0.26150664</v>
      </c>
    </row>
    <row r="91">
      <c r="A91" s="26" t="s">
        <v>26</v>
      </c>
      <c r="B91" s="26" t="s">
        <v>424</v>
      </c>
      <c r="C91" s="7">
        <v>2017.0</v>
      </c>
      <c r="D91" s="9" t="s">
        <v>5</v>
      </c>
      <c r="E91" s="9" t="s">
        <v>34</v>
      </c>
      <c r="F91" s="36">
        <v>0.162</v>
      </c>
    </row>
    <row r="92">
      <c r="A92" s="26" t="s">
        <v>27</v>
      </c>
      <c r="B92" s="26" t="s">
        <v>426</v>
      </c>
      <c r="C92" s="7">
        <v>2017.0</v>
      </c>
      <c r="D92" s="9" t="s">
        <v>5</v>
      </c>
      <c r="E92" s="9" t="s">
        <v>34</v>
      </c>
      <c r="F92" s="36">
        <v>0.36277856</v>
      </c>
    </row>
    <row r="93">
      <c r="A93" s="26" t="s">
        <v>28</v>
      </c>
      <c r="B93" s="26" t="s">
        <v>425</v>
      </c>
      <c r="C93" s="7">
        <v>2017.0</v>
      </c>
      <c r="D93" s="9" t="s">
        <v>5</v>
      </c>
      <c r="E93" s="9" t="s">
        <v>34</v>
      </c>
      <c r="F93" s="36">
        <v>0.40642813</v>
      </c>
    </row>
    <row r="94">
      <c r="A94" s="26" t="s">
        <v>29</v>
      </c>
      <c r="B94" s="26" t="s">
        <v>427</v>
      </c>
      <c r="C94" s="7">
        <v>2017.0</v>
      </c>
      <c r="D94" s="9" t="s">
        <v>5</v>
      </c>
      <c r="E94" s="9" t="s">
        <v>34</v>
      </c>
      <c r="F94" s="36">
        <v>0.84474412</v>
      </c>
    </row>
    <row r="95">
      <c r="A95" s="26" t="s">
        <v>30</v>
      </c>
      <c r="B95" s="26" t="s">
        <v>428</v>
      </c>
      <c r="C95" s="7">
        <v>2017.0</v>
      </c>
      <c r="D95" s="9" t="s">
        <v>5</v>
      </c>
      <c r="E95" s="9" t="s">
        <v>34</v>
      </c>
      <c r="F95" s="36">
        <v>0.01931258</v>
      </c>
    </row>
    <row r="96">
      <c r="A96" s="26" t="s">
        <v>31</v>
      </c>
      <c r="B96" s="26" t="s">
        <v>429</v>
      </c>
      <c r="C96" s="7">
        <v>2017.0</v>
      </c>
      <c r="D96" s="9" t="s">
        <v>5</v>
      </c>
      <c r="E96" s="9" t="s">
        <v>34</v>
      </c>
      <c r="F96" s="36">
        <v>0.32366757</v>
      </c>
    </row>
    <row r="97">
      <c r="A97" s="26" t="s">
        <v>32</v>
      </c>
      <c r="B97" s="26" t="s">
        <v>430</v>
      </c>
      <c r="C97" s="7">
        <v>2017.0</v>
      </c>
      <c r="D97" s="9" t="s">
        <v>5</v>
      </c>
      <c r="E97" s="9" t="s">
        <v>34</v>
      </c>
      <c r="F97" s="36">
        <v>0.60235718</v>
      </c>
    </row>
    <row r="98">
      <c r="A98" s="26" t="s">
        <v>33</v>
      </c>
      <c r="B98" s="26" t="s">
        <v>431</v>
      </c>
      <c r="C98" s="7">
        <v>2017.0</v>
      </c>
      <c r="D98" s="9" t="s">
        <v>5</v>
      </c>
      <c r="E98" s="9" t="s">
        <v>34</v>
      </c>
      <c r="F98" s="36">
        <v>0.0926292</v>
      </c>
    </row>
    <row r="99">
      <c r="A99" s="26" t="s">
        <v>34</v>
      </c>
      <c r="B99" s="26" t="s">
        <v>432</v>
      </c>
      <c r="C99" s="7">
        <v>2017.0</v>
      </c>
      <c r="D99" s="9" t="s">
        <v>5</v>
      </c>
      <c r="E99" s="9" t="s">
        <v>34</v>
      </c>
      <c r="F99" s="36">
        <v>0.162</v>
      </c>
    </row>
    <row r="100">
      <c r="A100" s="26" t="s">
        <v>35</v>
      </c>
      <c r="B100" s="26" t="s">
        <v>433</v>
      </c>
      <c r="C100" s="7">
        <v>2017.0</v>
      </c>
      <c r="D100" s="9" t="s">
        <v>5</v>
      </c>
      <c r="E100" s="9" t="s">
        <v>34</v>
      </c>
      <c r="F100" s="36">
        <v>0.46520755</v>
      </c>
    </row>
    <row r="101">
      <c r="A101" s="80" t="s">
        <v>3</v>
      </c>
      <c r="B101" s="26" t="s">
        <v>418</v>
      </c>
      <c r="C101" s="7">
        <v>2018.0</v>
      </c>
      <c r="D101" s="9" t="s">
        <v>5</v>
      </c>
      <c r="E101" s="9" t="s">
        <v>34</v>
      </c>
      <c r="F101" s="7">
        <v>0.50499</v>
      </c>
    </row>
    <row r="102">
      <c r="A102" s="80" t="s">
        <v>4</v>
      </c>
      <c r="B102" s="26" t="s">
        <v>401</v>
      </c>
      <c r="C102" s="7">
        <v>2018.0</v>
      </c>
      <c r="D102" s="9" t="s">
        <v>5</v>
      </c>
      <c r="E102" s="9" t="s">
        <v>34</v>
      </c>
      <c r="F102" s="36">
        <v>0.456</v>
      </c>
    </row>
    <row r="103">
      <c r="A103" s="26" t="s">
        <v>5</v>
      </c>
      <c r="B103" s="26" t="s">
        <v>402</v>
      </c>
      <c r="C103" s="7">
        <v>2018.0</v>
      </c>
      <c r="D103" s="9" t="s">
        <v>5</v>
      </c>
      <c r="E103" s="9" t="s">
        <v>34</v>
      </c>
      <c r="F103" s="36">
        <v>0.899</v>
      </c>
    </row>
    <row r="104">
      <c r="A104" s="26" t="s">
        <v>6</v>
      </c>
      <c r="B104" s="26" t="s">
        <v>403</v>
      </c>
      <c r="C104" s="7">
        <v>2018.0</v>
      </c>
      <c r="D104" s="9" t="s">
        <v>5</v>
      </c>
      <c r="E104" s="9" t="s">
        <v>34</v>
      </c>
      <c r="F104" s="36">
        <v>0.899</v>
      </c>
    </row>
    <row r="105">
      <c r="A105" s="26" t="s">
        <v>7</v>
      </c>
      <c r="B105" s="26" t="s">
        <v>404</v>
      </c>
      <c r="C105" s="7">
        <v>2018.0</v>
      </c>
      <c r="D105" s="9" t="s">
        <v>5</v>
      </c>
      <c r="E105" s="9" t="s">
        <v>34</v>
      </c>
      <c r="F105" s="36">
        <v>0.1665552</v>
      </c>
    </row>
    <row r="106">
      <c r="A106" s="26" t="s">
        <v>8</v>
      </c>
      <c r="B106" s="26" t="s">
        <v>408</v>
      </c>
      <c r="C106" s="7">
        <v>2018.0</v>
      </c>
      <c r="D106" s="9" t="s">
        <v>5</v>
      </c>
      <c r="E106" s="9" t="s">
        <v>34</v>
      </c>
      <c r="F106" s="36">
        <v>0.69691948</v>
      </c>
    </row>
    <row r="107">
      <c r="A107" s="26" t="s">
        <v>9</v>
      </c>
      <c r="B107" s="26" t="s">
        <v>409</v>
      </c>
      <c r="C107" s="7">
        <v>2018.0</v>
      </c>
      <c r="D107" s="9" t="s">
        <v>5</v>
      </c>
      <c r="E107" s="9" t="s">
        <v>34</v>
      </c>
      <c r="F107" s="36">
        <v>0.456</v>
      </c>
    </row>
    <row r="108">
      <c r="A108" s="26" t="s">
        <v>10</v>
      </c>
      <c r="B108" s="26" t="s">
        <v>407</v>
      </c>
      <c r="C108" s="7">
        <v>2018.0</v>
      </c>
      <c r="D108" s="9" t="s">
        <v>5</v>
      </c>
      <c r="E108" s="9" t="s">
        <v>34</v>
      </c>
      <c r="F108" s="36">
        <v>0.01702498</v>
      </c>
    </row>
    <row r="109">
      <c r="A109" s="26" t="s">
        <v>11</v>
      </c>
      <c r="B109" s="26" t="s">
        <v>406</v>
      </c>
      <c r="C109" s="7">
        <v>2018.0</v>
      </c>
      <c r="D109" s="9" t="s">
        <v>5</v>
      </c>
      <c r="E109" s="9" t="s">
        <v>34</v>
      </c>
      <c r="F109" s="36">
        <v>0.72825498</v>
      </c>
    </row>
    <row r="110">
      <c r="A110" s="26" t="s">
        <v>12</v>
      </c>
      <c r="B110" s="26" t="s">
        <v>405</v>
      </c>
      <c r="C110" s="7">
        <v>2018.0</v>
      </c>
      <c r="D110" s="9" t="s">
        <v>5</v>
      </c>
      <c r="E110" s="9" t="s">
        <v>34</v>
      </c>
      <c r="F110" s="36">
        <v>1.27961977</v>
      </c>
    </row>
    <row r="111">
      <c r="A111" s="26" t="s">
        <v>13</v>
      </c>
      <c r="B111" s="26" t="s">
        <v>410</v>
      </c>
      <c r="C111" s="7">
        <v>2018.0</v>
      </c>
      <c r="D111" s="9" t="s">
        <v>5</v>
      </c>
      <c r="E111" s="9" t="s">
        <v>34</v>
      </c>
      <c r="F111" s="36">
        <v>0.44814324</v>
      </c>
    </row>
    <row r="112">
      <c r="A112" s="26" t="s">
        <v>14</v>
      </c>
      <c r="B112" s="26" t="s">
        <v>412</v>
      </c>
      <c r="C112" s="7">
        <v>2018.0</v>
      </c>
      <c r="D112" s="9" t="s">
        <v>5</v>
      </c>
      <c r="E112" s="9" t="s">
        <v>34</v>
      </c>
      <c r="F112" s="36">
        <v>0.45179085</v>
      </c>
    </row>
    <row r="113">
      <c r="A113" s="26" t="s">
        <v>15</v>
      </c>
      <c r="B113" s="26" t="s">
        <v>411</v>
      </c>
      <c r="C113" s="7">
        <v>2018.0</v>
      </c>
      <c r="D113" s="9" t="s">
        <v>5</v>
      </c>
      <c r="E113" s="9" t="s">
        <v>34</v>
      </c>
      <c r="F113" s="36">
        <v>0.3102679</v>
      </c>
    </row>
    <row r="114">
      <c r="A114" s="26" t="s">
        <v>16</v>
      </c>
      <c r="B114" s="26" t="s">
        <v>413</v>
      </c>
      <c r="C114" s="7">
        <v>2018.0</v>
      </c>
      <c r="D114" s="9" t="s">
        <v>5</v>
      </c>
      <c r="E114" s="9" t="s">
        <v>34</v>
      </c>
      <c r="F114" s="36">
        <v>0.61793858</v>
      </c>
    </row>
    <row r="115">
      <c r="A115" s="26" t="s">
        <v>17</v>
      </c>
      <c r="B115" s="26" t="s">
        <v>414</v>
      </c>
      <c r="C115" s="7">
        <v>2018.0</v>
      </c>
      <c r="D115" s="9" t="s">
        <v>5</v>
      </c>
      <c r="E115" s="9" t="s">
        <v>34</v>
      </c>
      <c r="F115" s="36">
        <v>0.45799384</v>
      </c>
    </row>
    <row r="116">
      <c r="A116" s="26" t="s">
        <v>18</v>
      </c>
      <c r="B116" s="26" t="s">
        <v>415</v>
      </c>
      <c r="C116" s="7">
        <v>2018.0</v>
      </c>
      <c r="D116" s="9" t="s">
        <v>5</v>
      </c>
      <c r="E116" s="9" t="s">
        <v>34</v>
      </c>
      <c r="F116" s="36">
        <v>0.79571166</v>
      </c>
    </row>
    <row r="117">
      <c r="A117" s="26" t="s">
        <v>19</v>
      </c>
      <c r="B117" s="26" t="s">
        <v>416</v>
      </c>
      <c r="C117" s="7">
        <v>2018.0</v>
      </c>
      <c r="D117" s="9" t="s">
        <v>5</v>
      </c>
      <c r="E117" s="9" t="s">
        <v>34</v>
      </c>
      <c r="F117" s="36">
        <v>0.48870984</v>
      </c>
    </row>
    <row r="118">
      <c r="A118" s="26" t="s">
        <v>20</v>
      </c>
      <c r="B118" s="26" t="s">
        <v>417</v>
      </c>
      <c r="C118" s="7">
        <v>2018.0</v>
      </c>
      <c r="D118" s="9" t="s">
        <v>5</v>
      </c>
      <c r="E118" s="9" t="s">
        <v>34</v>
      </c>
      <c r="F118" s="36">
        <v>0.52685756</v>
      </c>
    </row>
    <row r="119">
      <c r="A119" s="26" t="s">
        <v>21</v>
      </c>
      <c r="B119" s="26" t="s">
        <v>419</v>
      </c>
      <c r="C119" s="7">
        <v>2018.0</v>
      </c>
      <c r="D119" s="9" t="s">
        <v>5</v>
      </c>
      <c r="E119" s="9" t="s">
        <v>34</v>
      </c>
      <c r="F119" s="36">
        <v>0.43745655</v>
      </c>
    </row>
    <row r="120">
      <c r="A120" s="26" t="s">
        <v>22</v>
      </c>
      <c r="B120" s="26" t="s">
        <v>420</v>
      </c>
      <c r="C120" s="7">
        <v>2018.0</v>
      </c>
      <c r="D120" s="9" t="s">
        <v>5</v>
      </c>
      <c r="E120" s="9" t="s">
        <v>34</v>
      </c>
      <c r="F120" s="36">
        <v>0.75503256</v>
      </c>
    </row>
    <row r="121">
      <c r="A121" s="26" t="s">
        <v>23</v>
      </c>
      <c r="B121" s="26" t="s">
        <v>421</v>
      </c>
      <c r="C121" s="7">
        <v>2018.0</v>
      </c>
      <c r="D121" s="9" t="s">
        <v>5</v>
      </c>
      <c r="E121" s="9" t="s">
        <v>34</v>
      </c>
      <c r="F121" s="36">
        <v>0.09712106</v>
      </c>
    </row>
    <row r="122">
      <c r="A122" s="26" t="s">
        <v>24</v>
      </c>
      <c r="B122" s="26" t="s">
        <v>422</v>
      </c>
      <c r="C122" s="7">
        <v>2018.0</v>
      </c>
      <c r="D122" s="9" t="s">
        <v>5</v>
      </c>
      <c r="E122" s="9" t="s">
        <v>34</v>
      </c>
      <c r="F122" s="36">
        <v>0.32564027</v>
      </c>
    </row>
    <row r="123">
      <c r="A123" s="26" t="s">
        <v>25</v>
      </c>
      <c r="B123" s="26" t="s">
        <v>423</v>
      </c>
      <c r="C123" s="7">
        <v>2018.0</v>
      </c>
      <c r="D123" s="9" t="s">
        <v>5</v>
      </c>
      <c r="E123" s="9" t="s">
        <v>34</v>
      </c>
      <c r="F123" s="36">
        <v>0.26426501</v>
      </c>
    </row>
    <row r="124">
      <c r="A124" s="26" t="s">
        <v>26</v>
      </c>
      <c r="B124" s="26" t="s">
        <v>424</v>
      </c>
      <c r="C124" s="7">
        <v>2018.0</v>
      </c>
      <c r="D124" s="9" t="s">
        <v>5</v>
      </c>
      <c r="E124" s="9" t="s">
        <v>34</v>
      </c>
      <c r="F124" s="36">
        <v>0.167</v>
      </c>
    </row>
    <row r="125">
      <c r="A125" s="26" t="s">
        <v>27</v>
      </c>
      <c r="B125" s="26" t="s">
        <v>426</v>
      </c>
      <c r="C125" s="7">
        <v>2018.0</v>
      </c>
      <c r="D125" s="9" t="s">
        <v>5</v>
      </c>
      <c r="E125" s="9" t="s">
        <v>34</v>
      </c>
      <c r="F125" s="36">
        <v>0.36470075</v>
      </c>
    </row>
    <row r="126">
      <c r="A126" s="26" t="s">
        <v>28</v>
      </c>
      <c r="B126" s="26" t="s">
        <v>425</v>
      </c>
      <c r="C126" s="7">
        <v>2018.0</v>
      </c>
      <c r="D126" s="9" t="s">
        <v>5</v>
      </c>
      <c r="E126" s="9" t="s">
        <v>34</v>
      </c>
      <c r="F126" s="36">
        <v>0.40743909</v>
      </c>
    </row>
    <row r="127">
      <c r="A127" s="26" t="s">
        <v>29</v>
      </c>
      <c r="B127" s="26" t="s">
        <v>427</v>
      </c>
      <c r="C127" s="7">
        <v>2018.0</v>
      </c>
      <c r="D127" s="9" t="s">
        <v>5</v>
      </c>
      <c r="E127" s="9" t="s">
        <v>34</v>
      </c>
      <c r="F127" s="36">
        <v>0.85185873</v>
      </c>
    </row>
    <row r="128">
      <c r="A128" s="26" t="s">
        <v>30</v>
      </c>
      <c r="B128" s="26" t="s">
        <v>428</v>
      </c>
      <c r="C128" s="7">
        <v>2018.0</v>
      </c>
      <c r="D128" s="9" t="s">
        <v>5</v>
      </c>
      <c r="E128" s="9" t="s">
        <v>34</v>
      </c>
      <c r="F128" s="36">
        <v>0.01939346</v>
      </c>
    </row>
    <row r="129">
      <c r="A129" s="26" t="s">
        <v>31</v>
      </c>
      <c r="B129" s="26" t="s">
        <v>429</v>
      </c>
      <c r="C129" s="7">
        <v>2018.0</v>
      </c>
      <c r="D129" s="9" t="s">
        <v>5</v>
      </c>
      <c r="E129" s="9" t="s">
        <v>34</v>
      </c>
      <c r="F129" s="36">
        <v>0.32749732</v>
      </c>
    </row>
    <row r="130">
      <c r="A130" s="26" t="s">
        <v>32</v>
      </c>
      <c r="B130" s="26" t="s">
        <v>430</v>
      </c>
      <c r="C130" s="7">
        <v>2018.0</v>
      </c>
      <c r="D130" s="9" t="s">
        <v>5</v>
      </c>
      <c r="E130" s="9" t="s">
        <v>34</v>
      </c>
      <c r="F130" s="36">
        <v>0.59934805</v>
      </c>
    </row>
    <row r="131">
      <c r="A131" s="26" t="s">
        <v>33</v>
      </c>
      <c r="B131" s="26" t="s">
        <v>431</v>
      </c>
      <c r="C131" s="7">
        <v>2018.0</v>
      </c>
      <c r="D131" s="9" t="s">
        <v>5</v>
      </c>
      <c r="E131" s="9" t="s">
        <v>34</v>
      </c>
      <c r="F131" s="36">
        <v>0.09482481</v>
      </c>
    </row>
    <row r="132">
      <c r="A132" s="26" t="s">
        <v>34</v>
      </c>
      <c r="B132" s="26" t="s">
        <v>432</v>
      </c>
      <c r="C132" s="7">
        <v>2018.0</v>
      </c>
      <c r="D132" s="9" t="s">
        <v>5</v>
      </c>
      <c r="E132" s="9" t="s">
        <v>34</v>
      </c>
      <c r="F132" s="36">
        <v>0.167</v>
      </c>
    </row>
    <row r="133">
      <c r="A133" s="26" t="s">
        <v>35</v>
      </c>
      <c r="B133" s="26" t="s">
        <v>433</v>
      </c>
      <c r="C133" s="7">
        <v>2018.0</v>
      </c>
      <c r="D133" s="9" t="s">
        <v>5</v>
      </c>
      <c r="E133" s="9" t="s">
        <v>34</v>
      </c>
      <c r="F133" s="36">
        <v>0.46716154</v>
      </c>
    </row>
    <row r="134">
      <c r="A134" s="80" t="s">
        <v>3</v>
      </c>
      <c r="B134" s="26" t="s">
        <v>418</v>
      </c>
      <c r="C134" s="7">
        <v>2019.0</v>
      </c>
      <c r="D134" s="9" t="s">
        <v>5</v>
      </c>
      <c r="E134" s="9" t="s">
        <v>34</v>
      </c>
      <c r="F134" s="7">
        <v>0.5036</v>
      </c>
    </row>
    <row r="135">
      <c r="A135" s="80" t="s">
        <v>4</v>
      </c>
      <c r="B135" s="26" t="s">
        <v>401</v>
      </c>
      <c r="C135" s="7">
        <v>2019.0</v>
      </c>
      <c r="D135" s="9" t="s">
        <v>5</v>
      </c>
      <c r="E135" s="9" t="s">
        <v>34</v>
      </c>
      <c r="F135" s="36">
        <v>0.458</v>
      </c>
    </row>
    <row r="136">
      <c r="A136" s="26" t="s">
        <v>5</v>
      </c>
      <c r="B136" s="26" t="s">
        <v>402</v>
      </c>
      <c r="C136" s="7">
        <v>2019.0</v>
      </c>
      <c r="D136" s="9" t="s">
        <v>5</v>
      </c>
      <c r="E136" s="9" t="s">
        <v>34</v>
      </c>
      <c r="F136" s="36">
        <v>0.919</v>
      </c>
    </row>
    <row r="137">
      <c r="A137" s="26" t="s">
        <v>6</v>
      </c>
      <c r="B137" s="26" t="s">
        <v>403</v>
      </c>
      <c r="C137" s="7">
        <v>2019.0</v>
      </c>
      <c r="D137" s="9" t="s">
        <v>5</v>
      </c>
      <c r="E137" s="9" t="s">
        <v>34</v>
      </c>
      <c r="F137" s="36">
        <v>0.919</v>
      </c>
    </row>
    <row r="138">
      <c r="A138" s="26" t="s">
        <v>7</v>
      </c>
      <c r="B138" s="26" t="s">
        <v>404</v>
      </c>
      <c r="C138" s="7">
        <v>2019.0</v>
      </c>
      <c r="D138" s="9" t="s">
        <v>5</v>
      </c>
      <c r="E138" s="9" t="s">
        <v>34</v>
      </c>
      <c r="F138" s="36">
        <v>0.16954927</v>
      </c>
    </row>
    <row r="139">
      <c r="A139" s="26" t="s">
        <v>8</v>
      </c>
      <c r="B139" s="26" t="s">
        <v>408</v>
      </c>
      <c r="C139" s="7">
        <v>2019.0</v>
      </c>
      <c r="D139" s="9" t="s">
        <v>5</v>
      </c>
      <c r="E139" s="9" t="s">
        <v>34</v>
      </c>
      <c r="F139" s="36">
        <v>0.69082521</v>
      </c>
    </row>
    <row r="140">
      <c r="A140" s="26" t="s">
        <v>9</v>
      </c>
      <c r="B140" s="26" t="s">
        <v>409</v>
      </c>
      <c r="C140" s="7">
        <v>2019.0</v>
      </c>
      <c r="D140" s="9" t="s">
        <v>5</v>
      </c>
      <c r="E140" s="9" t="s">
        <v>34</v>
      </c>
      <c r="F140" s="36">
        <v>0.458</v>
      </c>
    </row>
    <row r="141">
      <c r="A141" s="26" t="s">
        <v>10</v>
      </c>
      <c r="B141" s="26" t="s">
        <v>407</v>
      </c>
      <c r="C141" s="7">
        <v>2019.0</v>
      </c>
      <c r="D141" s="9" t="s">
        <v>5</v>
      </c>
      <c r="E141" s="9" t="s">
        <v>34</v>
      </c>
      <c r="F141" s="36">
        <v>0.0180259</v>
      </c>
    </row>
    <row r="142">
      <c r="A142" s="26" t="s">
        <v>11</v>
      </c>
      <c r="B142" s="26" t="s">
        <v>406</v>
      </c>
      <c r="C142" s="7">
        <v>2019.0</v>
      </c>
      <c r="D142" s="9" t="s">
        <v>5</v>
      </c>
      <c r="E142" s="9" t="s">
        <v>34</v>
      </c>
      <c r="F142" s="36">
        <v>0.71991843</v>
      </c>
    </row>
    <row r="143">
      <c r="A143" s="26" t="s">
        <v>12</v>
      </c>
      <c r="B143" s="26" t="s">
        <v>405</v>
      </c>
      <c r="C143" s="7">
        <v>2019.0</v>
      </c>
      <c r="D143" s="9" t="s">
        <v>5</v>
      </c>
      <c r="E143" s="9" t="s">
        <v>34</v>
      </c>
      <c r="F143" s="36">
        <v>1.28461932</v>
      </c>
    </row>
    <row r="144">
      <c r="A144" s="26" t="s">
        <v>13</v>
      </c>
      <c r="B144" s="26" t="s">
        <v>410</v>
      </c>
      <c r="C144" s="7">
        <v>2019.0</v>
      </c>
      <c r="D144" s="9" t="s">
        <v>5</v>
      </c>
      <c r="E144" s="9" t="s">
        <v>34</v>
      </c>
      <c r="F144" s="36">
        <v>0.44431085</v>
      </c>
    </row>
    <row r="145">
      <c r="A145" s="26" t="s">
        <v>14</v>
      </c>
      <c r="B145" s="26" t="s">
        <v>412</v>
      </c>
      <c r="C145" s="7">
        <v>2019.0</v>
      </c>
      <c r="D145" s="9" t="s">
        <v>5</v>
      </c>
      <c r="E145" s="9" t="s">
        <v>34</v>
      </c>
      <c r="F145" s="36">
        <v>0.45384971</v>
      </c>
    </row>
    <row r="146">
      <c r="A146" s="26" t="s">
        <v>15</v>
      </c>
      <c r="B146" s="26" t="s">
        <v>411</v>
      </c>
      <c r="C146" s="7">
        <v>2019.0</v>
      </c>
      <c r="D146" s="9" t="s">
        <v>5</v>
      </c>
      <c r="E146" s="9" t="s">
        <v>34</v>
      </c>
      <c r="F146" s="36">
        <v>0.31482667</v>
      </c>
    </row>
    <row r="147">
      <c r="A147" s="26" t="s">
        <v>16</v>
      </c>
      <c r="B147" s="26" t="s">
        <v>413</v>
      </c>
      <c r="C147" s="7">
        <v>2019.0</v>
      </c>
      <c r="D147" s="9" t="s">
        <v>5</v>
      </c>
      <c r="E147" s="9" t="s">
        <v>34</v>
      </c>
      <c r="F147" s="36">
        <v>0.62329222</v>
      </c>
    </row>
    <row r="148">
      <c r="A148" s="26" t="s">
        <v>17</v>
      </c>
      <c r="B148" s="26" t="s">
        <v>414</v>
      </c>
      <c r="C148" s="7">
        <v>2019.0</v>
      </c>
      <c r="D148" s="9" t="s">
        <v>5</v>
      </c>
      <c r="E148" s="9" t="s">
        <v>34</v>
      </c>
      <c r="F148" s="36">
        <v>0.46009392</v>
      </c>
    </row>
    <row r="149">
      <c r="A149" s="26" t="s">
        <v>18</v>
      </c>
      <c r="B149" s="26" t="s">
        <v>415</v>
      </c>
      <c r="C149" s="7">
        <v>2019.0</v>
      </c>
      <c r="D149" s="9" t="s">
        <v>5</v>
      </c>
      <c r="E149" s="9" t="s">
        <v>34</v>
      </c>
      <c r="F149" s="36">
        <v>0.80000732</v>
      </c>
    </row>
    <row r="150">
      <c r="A150" s="26" t="s">
        <v>19</v>
      </c>
      <c r="B150" s="26" t="s">
        <v>416</v>
      </c>
      <c r="C150" s="7">
        <v>2019.0</v>
      </c>
      <c r="D150" s="9" t="s">
        <v>5</v>
      </c>
      <c r="E150" s="9" t="s">
        <v>34</v>
      </c>
      <c r="F150" s="36">
        <v>0.49237391</v>
      </c>
    </row>
    <row r="151">
      <c r="A151" s="26" t="s">
        <v>20</v>
      </c>
      <c r="B151" s="26" t="s">
        <v>417</v>
      </c>
      <c r="C151" s="7">
        <v>2019.0</v>
      </c>
      <c r="D151" s="9" t="s">
        <v>5</v>
      </c>
      <c r="E151" s="9" t="s">
        <v>34</v>
      </c>
      <c r="F151" s="36">
        <v>0.53185628</v>
      </c>
    </row>
    <row r="152">
      <c r="A152" s="26" t="s">
        <v>21</v>
      </c>
      <c r="B152" s="26" t="s">
        <v>419</v>
      </c>
      <c r="C152" s="7">
        <v>2019.0</v>
      </c>
      <c r="D152" s="9" t="s">
        <v>5</v>
      </c>
      <c r="E152" s="9" t="s">
        <v>34</v>
      </c>
      <c r="F152" s="36">
        <v>0.43691137</v>
      </c>
    </row>
    <row r="153">
      <c r="A153" s="26" t="s">
        <v>22</v>
      </c>
      <c r="B153" s="26" t="s">
        <v>420</v>
      </c>
      <c r="C153" s="7">
        <v>2019.0</v>
      </c>
      <c r="D153" s="9" t="s">
        <v>5</v>
      </c>
      <c r="E153" s="9" t="s">
        <v>34</v>
      </c>
      <c r="F153" s="36">
        <v>0.74816291</v>
      </c>
    </row>
    <row r="154">
      <c r="A154" s="26" t="s">
        <v>23</v>
      </c>
      <c r="B154" s="26" t="s">
        <v>421</v>
      </c>
      <c r="C154" s="7">
        <v>2019.0</v>
      </c>
      <c r="D154" s="9" t="s">
        <v>5</v>
      </c>
      <c r="E154" s="9" t="s">
        <v>34</v>
      </c>
      <c r="F154" s="36">
        <v>0.1005413</v>
      </c>
    </row>
    <row r="155">
      <c r="A155" s="26" t="s">
        <v>24</v>
      </c>
      <c r="B155" s="26" t="s">
        <v>422</v>
      </c>
      <c r="C155" s="7">
        <v>2019.0</v>
      </c>
      <c r="D155" s="9" t="s">
        <v>5</v>
      </c>
      <c r="E155" s="9" t="s">
        <v>34</v>
      </c>
      <c r="F155" s="36">
        <v>0.32937031</v>
      </c>
    </row>
    <row r="156">
      <c r="A156" s="26" t="s">
        <v>25</v>
      </c>
      <c r="B156" s="26" t="s">
        <v>423</v>
      </c>
      <c r="C156" s="7">
        <v>2019.0</v>
      </c>
      <c r="D156" s="9" t="s">
        <v>5</v>
      </c>
      <c r="E156" s="9" t="s">
        <v>34</v>
      </c>
      <c r="F156" s="36">
        <v>0.26949256</v>
      </c>
    </row>
    <row r="157">
      <c r="A157" s="26" t="s">
        <v>26</v>
      </c>
      <c r="B157" s="26" t="s">
        <v>424</v>
      </c>
      <c r="C157" s="7">
        <v>2019.0</v>
      </c>
      <c r="D157" s="9" t="s">
        <v>5</v>
      </c>
      <c r="E157" s="9" t="s">
        <v>34</v>
      </c>
      <c r="F157" s="36">
        <v>0.17</v>
      </c>
    </row>
    <row r="158">
      <c r="A158" s="26" t="s">
        <v>27</v>
      </c>
      <c r="B158" s="26" t="s">
        <v>426</v>
      </c>
      <c r="C158" s="7">
        <v>2019.0</v>
      </c>
      <c r="D158" s="9" t="s">
        <v>5</v>
      </c>
      <c r="E158" s="9" t="s">
        <v>34</v>
      </c>
      <c r="F158" s="36">
        <v>0.36561857</v>
      </c>
    </row>
    <row r="159">
      <c r="A159" s="26" t="s">
        <v>28</v>
      </c>
      <c r="B159" s="26" t="s">
        <v>425</v>
      </c>
      <c r="C159" s="7">
        <v>2019.0</v>
      </c>
      <c r="D159" s="9" t="s">
        <v>5</v>
      </c>
      <c r="E159" s="9" t="s">
        <v>34</v>
      </c>
      <c r="F159" s="36">
        <v>0.40234591</v>
      </c>
    </row>
    <row r="160">
      <c r="A160" s="26" t="s">
        <v>29</v>
      </c>
      <c r="B160" s="26" t="s">
        <v>427</v>
      </c>
      <c r="C160" s="7">
        <v>2019.0</v>
      </c>
      <c r="D160" s="9" t="s">
        <v>5</v>
      </c>
      <c r="E160" s="9" t="s">
        <v>34</v>
      </c>
      <c r="F160" s="36">
        <v>0.83200315</v>
      </c>
    </row>
    <row r="161">
      <c r="A161" s="26" t="s">
        <v>30</v>
      </c>
      <c r="B161" s="26" t="s">
        <v>428</v>
      </c>
      <c r="C161" s="7">
        <v>2019.0</v>
      </c>
      <c r="D161" s="9" t="s">
        <v>5</v>
      </c>
      <c r="E161" s="9" t="s">
        <v>34</v>
      </c>
      <c r="F161" s="36">
        <v>0.02042641</v>
      </c>
    </row>
    <row r="162">
      <c r="A162" s="26" t="s">
        <v>31</v>
      </c>
      <c r="B162" s="26" t="s">
        <v>429</v>
      </c>
      <c r="C162" s="7">
        <v>2019.0</v>
      </c>
      <c r="D162" s="9" t="s">
        <v>5</v>
      </c>
      <c r="E162" s="9" t="s">
        <v>34</v>
      </c>
      <c r="F162" s="36">
        <v>0.33079979</v>
      </c>
    </row>
    <row r="163">
      <c r="A163" s="26" t="s">
        <v>32</v>
      </c>
      <c r="B163" s="26" t="s">
        <v>430</v>
      </c>
      <c r="C163" s="7">
        <v>2019.0</v>
      </c>
      <c r="D163" s="9" t="s">
        <v>5</v>
      </c>
      <c r="E163" s="9" t="s">
        <v>34</v>
      </c>
      <c r="F163" s="36">
        <v>0.60430241</v>
      </c>
    </row>
    <row r="164">
      <c r="A164" s="26" t="s">
        <v>33</v>
      </c>
      <c r="B164" s="26" t="s">
        <v>431</v>
      </c>
      <c r="C164" s="7">
        <v>2019.0</v>
      </c>
      <c r="D164" s="9" t="s">
        <v>5</v>
      </c>
      <c r="E164" s="9" t="s">
        <v>34</v>
      </c>
      <c r="F164" s="36">
        <v>0.09759894</v>
      </c>
    </row>
    <row r="165">
      <c r="A165" s="26" t="s">
        <v>34</v>
      </c>
      <c r="B165" s="26" t="s">
        <v>432</v>
      </c>
      <c r="C165" s="7">
        <v>2019.0</v>
      </c>
      <c r="D165" s="9" t="s">
        <v>5</v>
      </c>
      <c r="E165" s="9" t="s">
        <v>34</v>
      </c>
      <c r="F165" s="36">
        <v>0.17</v>
      </c>
    </row>
    <row r="166">
      <c r="A166" s="26" t="s">
        <v>35</v>
      </c>
      <c r="B166" s="26" t="s">
        <v>433</v>
      </c>
      <c r="C166" s="7">
        <v>2019.0</v>
      </c>
      <c r="D166" s="9" t="s">
        <v>5</v>
      </c>
      <c r="E166" s="9" t="s">
        <v>34</v>
      </c>
      <c r="F166" s="36">
        <v>0.46557695</v>
      </c>
    </row>
    <row r="167">
      <c r="A167" s="80" t="s">
        <v>3</v>
      </c>
      <c r="B167" s="26" t="s">
        <v>418</v>
      </c>
      <c r="C167" s="7">
        <v>2020.0</v>
      </c>
      <c r="D167" s="9" t="s">
        <v>5</v>
      </c>
      <c r="E167" s="9" t="s">
        <v>34</v>
      </c>
      <c r="F167" s="7">
        <v>0.5304</v>
      </c>
    </row>
    <row r="168">
      <c r="A168" s="80" t="s">
        <v>4</v>
      </c>
      <c r="B168" s="26" t="s">
        <v>401</v>
      </c>
      <c r="C168" s="7">
        <v>2020.0</v>
      </c>
      <c r="D168" s="9" t="s">
        <v>5</v>
      </c>
      <c r="E168" s="9" t="s">
        <v>34</v>
      </c>
      <c r="F168" s="36">
        <v>0.456</v>
      </c>
    </row>
    <row r="169">
      <c r="A169" s="26" t="s">
        <v>5</v>
      </c>
      <c r="B169" s="26" t="s">
        <v>402</v>
      </c>
      <c r="C169" s="7">
        <v>2020.0</v>
      </c>
      <c r="D169" s="9" t="s">
        <v>5</v>
      </c>
      <c r="E169" s="9" t="s">
        <v>34</v>
      </c>
      <c r="F169" s="36">
        <v>0.9</v>
      </c>
    </row>
    <row r="170">
      <c r="A170" s="26" t="s">
        <v>6</v>
      </c>
      <c r="B170" s="26" t="s">
        <v>403</v>
      </c>
      <c r="C170" s="7">
        <v>2020.0</v>
      </c>
      <c r="D170" s="9" t="s">
        <v>5</v>
      </c>
      <c r="E170" s="9" t="s">
        <v>34</v>
      </c>
      <c r="F170" s="36">
        <v>0.9</v>
      </c>
    </row>
    <row r="171">
      <c r="A171" s="26" t="s">
        <v>7</v>
      </c>
      <c r="B171" s="26" t="s">
        <v>404</v>
      </c>
      <c r="C171" s="7">
        <v>2020.0</v>
      </c>
      <c r="D171" s="9" t="s">
        <v>5</v>
      </c>
      <c r="E171" s="9" t="s">
        <v>34</v>
      </c>
      <c r="F171" s="36">
        <v>0.17851962</v>
      </c>
    </row>
    <row r="172">
      <c r="A172" s="26" t="s">
        <v>8</v>
      </c>
      <c r="B172" s="26" t="s">
        <v>408</v>
      </c>
      <c r="C172" s="7">
        <v>2020.0</v>
      </c>
      <c r="D172" s="9" t="s">
        <v>5</v>
      </c>
      <c r="E172" s="9" t="s">
        <v>34</v>
      </c>
      <c r="F172" s="36">
        <v>0.75949171</v>
      </c>
    </row>
    <row r="173">
      <c r="A173" s="26" t="s">
        <v>9</v>
      </c>
      <c r="B173" s="26" t="s">
        <v>409</v>
      </c>
      <c r="C173" s="7">
        <v>2020.0</v>
      </c>
      <c r="D173" s="9" t="s">
        <v>5</v>
      </c>
      <c r="E173" s="9" t="s">
        <v>34</v>
      </c>
      <c r="F173" s="36">
        <v>0.456</v>
      </c>
    </row>
    <row r="174">
      <c r="A174" s="26" t="s">
        <v>10</v>
      </c>
      <c r="B174" s="26" t="s">
        <v>407</v>
      </c>
      <c r="C174" s="7">
        <v>2020.0</v>
      </c>
      <c r="D174" s="9" t="s">
        <v>5</v>
      </c>
      <c r="E174" s="9" t="s">
        <v>34</v>
      </c>
      <c r="F174" s="36">
        <v>0.01702629</v>
      </c>
    </row>
    <row r="175">
      <c r="A175" s="26" t="s">
        <v>11</v>
      </c>
      <c r="B175" s="26" t="s">
        <v>406</v>
      </c>
      <c r="C175" s="7">
        <v>2020.0</v>
      </c>
      <c r="D175" s="9" t="s">
        <v>5</v>
      </c>
      <c r="E175" s="9" t="s">
        <v>34</v>
      </c>
      <c r="F175" s="36">
        <v>0.7159039</v>
      </c>
    </row>
    <row r="176">
      <c r="A176" s="26" t="s">
        <v>12</v>
      </c>
      <c r="B176" s="26" t="s">
        <v>405</v>
      </c>
      <c r="C176" s="7">
        <v>2020.0</v>
      </c>
      <c r="D176" s="9" t="s">
        <v>5</v>
      </c>
      <c r="E176" s="9" t="s">
        <v>34</v>
      </c>
      <c r="F176" s="36">
        <v>1.26529061</v>
      </c>
    </row>
    <row r="177">
      <c r="A177" s="26" t="s">
        <v>13</v>
      </c>
      <c r="B177" s="26" t="s">
        <v>410</v>
      </c>
      <c r="C177" s="7">
        <v>2020.0</v>
      </c>
      <c r="D177" s="9" t="s">
        <v>5</v>
      </c>
      <c r="E177" s="9" t="s">
        <v>34</v>
      </c>
      <c r="F177" s="36">
        <v>0.63825094</v>
      </c>
    </row>
    <row r="178">
      <c r="A178" s="26" t="s">
        <v>14</v>
      </c>
      <c r="B178" s="26" t="s">
        <v>412</v>
      </c>
      <c r="C178" s="7">
        <v>2020.0</v>
      </c>
      <c r="D178" s="9" t="s">
        <v>5</v>
      </c>
      <c r="E178" s="9" t="s">
        <v>34</v>
      </c>
      <c r="F178" s="36">
        <v>0.45266133</v>
      </c>
    </row>
    <row r="179">
      <c r="A179" s="26" t="s">
        <v>15</v>
      </c>
      <c r="B179" s="26" t="s">
        <v>411</v>
      </c>
      <c r="C179" s="7">
        <v>2020.0</v>
      </c>
      <c r="D179" s="9" t="s">
        <v>5</v>
      </c>
      <c r="E179" s="9" t="s">
        <v>34</v>
      </c>
      <c r="F179" s="36">
        <v>0.29203476</v>
      </c>
    </row>
    <row r="180">
      <c r="A180" s="26" t="s">
        <v>16</v>
      </c>
      <c r="B180" s="26" t="s">
        <v>413</v>
      </c>
      <c r="C180" s="7">
        <v>2020.0</v>
      </c>
      <c r="D180" s="9" t="s">
        <v>5</v>
      </c>
      <c r="E180" s="9" t="s">
        <v>34</v>
      </c>
      <c r="F180" s="36">
        <v>0.61588323</v>
      </c>
    </row>
    <row r="181">
      <c r="A181" s="26" t="s">
        <v>17</v>
      </c>
      <c r="B181" s="26" t="s">
        <v>414</v>
      </c>
      <c r="C181" s="7">
        <v>2020.0</v>
      </c>
      <c r="D181" s="9" t="s">
        <v>5</v>
      </c>
      <c r="E181" s="9" t="s">
        <v>34</v>
      </c>
      <c r="F181" s="36">
        <v>0.45688432</v>
      </c>
    </row>
    <row r="182">
      <c r="A182" s="26" t="s">
        <v>18</v>
      </c>
      <c r="B182" s="26" t="s">
        <v>415</v>
      </c>
      <c r="C182" s="7">
        <v>2020.0</v>
      </c>
      <c r="D182" s="9" t="s">
        <v>5</v>
      </c>
      <c r="E182" s="9" t="s">
        <v>34</v>
      </c>
      <c r="F182" s="36">
        <v>0.77712469</v>
      </c>
    </row>
    <row r="183">
      <c r="A183" s="26" t="s">
        <v>19</v>
      </c>
      <c r="B183" s="26" t="s">
        <v>416</v>
      </c>
      <c r="C183" s="7">
        <v>2020.0</v>
      </c>
      <c r="D183" s="9" t="s">
        <v>5</v>
      </c>
      <c r="E183" s="9" t="s">
        <v>34</v>
      </c>
      <c r="F183" s="36">
        <v>0.46929854</v>
      </c>
    </row>
    <row r="184">
      <c r="A184" s="26" t="s">
        <v>20</v>
      </c>
      <c r="B184" s="26" t="s">
        <v>417</v>
      </c>
      <c r="C184" s="7">
        <v>2020.0</v>
      </c>
      <c r="D184" s="9" t="s">
        <v>5</v>
      </c>
      <c r="E184" s="9" t="s">
        <v>34</v>
      </c>
      <c r="F184" s="36">
        <v>0.49219364</v>
      </c>
    </row>
    <row r="185">
      <c r="A185" s="26" t="s">
        <v>21</v>
      </c>
      <c r="B185" s="26" t="s">
        <v>419</v>
      </c>
      <c r="C185" s="7">
        <v>2020.0</v>
      </c>
      <c r="D185" s="9" t="s">
        <v>5</v>
      </c>
      <c r="E185" s="9" t="s">
        <v>34</v>
      </c>
      <c r="F185" s="36">
        <v>0.43636576</v>
      </c>
    </row>
    <row r="186">
      <c r="A186" s="26" t="s">
        <v>22</v>
      </c>
      <c r="B186" s="26" t="s">
        <v>420</v>
      </c>
      <c r="C186" s="7">
        <v>2020.0</v>
      </c>
      <c r="D186" s="9" t="s">
        <v>5</v>
      </c>
      <c r="E186" s="9" t="s">
        <v>34</v>
      </c>
      <c r="F186" s="36">
        <v>0.74068476</v>
      </c>
    </row>
    <row r="187">
      <c r="A187" s="26" t="s">
        <v>23</v>
      </c>
      <c r="B187" s="26" t="s">
        <v>421</v>
      </c>
      <c r="C187" s="7">
        <v>2020.0</v>
      </c>
      <c r="D187" s="9" t="s">
        <v>5</v>
      </c>
      <c r="E187" s="9" t="s">
        <v>34</v>
      </c>
      <c r="F187" s="36">
        <v>0.09635659</v>
      </c>
    </row>
    <row r="188">
      <c r="A188" s="26" t="s">
        <v>24</v>
      </c>
      <c r="B188" s="26" t="s">
        <v>422</v>
      </c>
      <c r="C188" s="7">
        <v>2020.0</v>
      </c>
      <c r="D188" s="9" t="s">
        <v>5</v>
      </c>
      <c r="E188" s="9" t="s">
        <v>34</v>
      </c>
      <c r="F188" s="36">
        <v>0.30632865</v>
      </c>
    </row>
    <row r="189">
      <c r="A189" s="26" t="s">
        <v>25</v>
      </c>
      <c r="B189" s="26" t="s">
        <v>423</v>
      </c>
      <c r="C189" s="7">
        <v>2020.0</v>
      </c>
      <c r="D189" s="9" t="s">
        <v>5</v>
      </c>
      <c r="E189" s="9" t="s">
        <v>34</v>
      </c>
      <c r="F189" s="36">
        <v>0.26904212</v>
      </c>
    </row>
    <row r="190">
      <c r="A190" s="26" t="s">
        <v>26</v>
      </c>
      <c r="B190" s="26" t="s">
        <v>424</v>
      </c>
      <c r="C190" s="7">
        <v>2020.0</v>
      </c>
      <c r="D190" s="9" t="s">
        <v>5</v>
      </c>
      <c r="E190" s="9" t="s">
        <v>34</v>
      </c>
      <c r="F190" s="36">
        <v>0.179</v>
      </c>
    </row>
    <row r="191">
      <c r="A191" s="26" t="s">
        <v>27</v>
      </c>
      <c r="B191" s="26" t="s">
        <v>426</v>
      </c>
      <c r="C191" s="7">
        <v>2020.0</v>
      </c>
      <c r="D191" s="9" t="s">
        <v>5</v>
      </c>
      <c r="E191" s="9" t="s">
        <v>34</v>
      </c>
      <c r="F191" s="36">
        <v>0.55046993</v>
      </c>
    </row>
    <row r="192">
      <c r="A192" s="26" t="s">
        <v>28</v>
      </c>
      <c r="B192" s="26" t="s">
        <v>425</v>
      </c>
      <c r="C192" s="7">
        <v>2020.0</v>
      </c>
      <c r="D192" s="9" t="s">
        <v>5</v>
      </c>
      <c r="E192" s="9" t="s">
        <v>34</v>
      </c>
      <c r="F192" s="36">
        <v>0.40434591</v>
      </c>
    </row>
    <row r="193">
      <c r="A193" s="26" t="s">
        <v>29</v>
      </c>
      <c r="B193" s="26" t="s">
        <v>427</v>
      </c>
      <c r="C193" s="7">
        <v>2020.0</v>
      </c>
      <c r="D193" s="9" t="s">
        <v>5</v>
      </c>
      <c r="E193" s="9" t="s">
        <v>34</v>
      </c>
      <c r="F193" s="36">
        <v>0.83291967</v>
      </c>
    </row>
    <row r="194">
      <c r="A194" s="26" t="s">
        <v>30</v>
      </c>
      <c r="B194" s="26" t="s">
        <v>428</v>
      </c>
      <c r="C194" s="7">
        <v>2020.0</v>
      </c>
      <c r="D194" s="9" t="s">
        <v>5</v>
      </c>
      <c r="E194" s="9" t="s">
        <v>34</v>
      </c>
      <c r="F194" s="36">
        <v>0.01957918</v>
      </c>
    </row>
    <row r="195">
      <c r="A195" s="26" t="s">
        <v>31</v>
      </c>
      <c r="B195" s="26" t="s">
        <v>429</v>
      </c>
      <c r="C195" s="7">
        <v>2020.0</v>
      </c>
      <c r="D195" s="9" t="s">
        <v>5</v>
      </c>
      <c r="E195" s="9" t="s">
        <v>34</v>
      </c>
      <c r="F195" s="36">
        <v>0.32895073</v>
      </c>
    </row>
    <row r="196">
      <c r="A196" s="26" t="s">
        <v>32</v>
      </c>
      <c r="B196" s="26" t="s">
        <v>430</v>
      </c>
      <c r="C196" s="7">
        <v>2020.0</v>
      </c>
      <c r="D196" s="9" t="s">
        <v>5</v>
      </c>
      <c r="E196" s="9" t="s">
        <v>34</v>
      </c>
      <c r="F196" s="36">
        <v>0.56737518</v>
      </c>
    </row>
    <row r="197">
      <c r="A197" s="26" t="s">
        <v>33</v>
      </c>
      <c r="B197" s="26" t="s">
        <v>431</v>
      </c>
      <c r="C197" s="7">
        <v>2020.0</v>
      </c>
      <c r="D197" s="9" t="s">
        <v>5</v>
      </c>
      <c r="E197" s="9" t="s">
        <v>34</v>
      </c>
      <c r="F197" s="36">
        <v>0.09757142</v>
      </c>
    </row>
    <row r="198">
      <c r="A198" s="26" t="s">
        <v>34</v>
      </c>
      <c r="B198" s="26" t="s">
        <v>432</v>
      </c>
      <c r="C198" s="7">
        <v>2020.0</v>
      </c>
      <c r="D198" s="9" t="s">
        <v>5</v>
      </c>
      <c r="E198" s="9" t="s">
        <v>34</v>
      </c>
      <c r="F198" s="36">
        <v>0.179</v>
      </c>
    </row>
    <row r="199">
      <c r="A199" s="26" t="s">
        <v>35</v>
      </c>
      <c r="B199" s="26" t="s">
        <v>433</v>
      </c>
      <c r="C199" s="7">
        <v>2020.0</v>
      </c>
      <c r="D199" s="9" t="s">
        <v>5</v>
      </c>
      <c r="E199" s="9" t="s">
        <v>34</v>
      </c>
      <c r="F199" s="36">
        <v>0.67175793</v>
      </c>
    </row>
    <row r="200">
      <c r="A200" s="80" t="s">
        <v>3</v>
      </c>
      <c r="B200" s="26" t="s">
        <v>418</v>
      </c>
      <c r="C200" s="7">
        <v>2021.0</v>
      </c>
      <c r="D200" s="9" t="s">
        <v>5</v>
      </c>
      <c r="E200" s="9" t="s">
        <v>34</v>
      </c>
      <c r="F200" s="7">
        <v>0.53334</v>
      </c>
    </row>
    <row r="201">
      <c r="A201" s="80" t="s">
        <v>4</v>
      </c>
      <c r="B201" s="26" t="s">
        <v>401</v>
      </c>
      <c r="C201" s="7">
        <v>2021.0</v>
      </c>
      <c r="D201" s="9" t="s">
        <v>5</v>
      </c>
      <c r="E201" s="9" t="s">
        <v>34</v>
      </c>
      <c r="F201" s="36">
        <v>0.45301184</v>
      </c>
    </row>
    <row r="202">
      <c r="A202" s="26" t="s">
        <v>5</v>
      </c>
      <c r="B202" s="26" t="s">
        <v>402</v>
      </c>
      <c r="C202" s="7">
        <v>2021.0</v>
      </c>
      <c r="D202" s="9" t="s">
        <v>5</v>
      </c>
      <c r="E202" s="9" t="s">
        <v>34</v>
      </c>
      <c r="F202" s="36">
        <v>0.901</v>
      </c>
    </row>
    <row r="203">
      <c r="A203" s="26" t="s">
        <v>6</v>
      </c>
      <c r="B203" s="26" t="s">
        <v>403</v>
      </c>
      <c r="C203" s="7">
        <v>2021.0</v>
      </c>
      <c r="D203" s="9" t="s">
        <v>5</v>
      </c>
      <c r="E203" s="9" t="s">
        <v>34</v>
      </c>
      <c r="F203" s="36">
        <v>0.901</v>
      </c>
    </row>
    <row r="204">
      <c r="A204" s="26" t="s">
        <v>7</v>
      </c>
      <c r="B204" s="26" t="s">
        <v>404</v>
      </c>
      <c r="C204" s="7">
        <v>2021.0</v>
      </c>
      <c r="D204" s="9" t="s">
        <v>5</v>
      </c>
      <c r="E204" s="9" t="s">
        <v>34</v>
      </c>
      <c r="F204" s="36">
        <v>0.18298433</v>
      </c>
    </row>
    <row r="205">
      <c r="A205" s="26" t="s">
        <v>8</v>
      </c>
      <c r="B205" s="26" t="s">
        <v>408</v>
      </c>
      <c r="C205" s="7">
        <v>2021.0</v>
      </c>
      <c r="D205" s="9" t="s">
        <v>5</v>
      </c>
      <c r="E205" s="9" t="s">
        <v>34</v>
      </c>
      <c r="F205" s="36">
        <v>0.71630371</v>
      </c>
    </row>
    <row r="206">
      <c r="A206" s="26" t="s">
        <v>9</v>
      </c>
      <c r="B206" s="26" t="s">
        <v>409</v>
      </c>
      <c r="C206" s="7">
        <v>2021.0</v>
      </c>
      <c r="D206" s="9" t="s">
        <v>5</v>
      </c>
      <c r="E206" s="9" t="s">
        <v>34</v>
      </c>
      <c r="F206" s="36">
        <v>0.453</v>
      </c>
    </row>
    <row r="207">
      <c r="A207" s="26" t="s">
        <v>10</v>
      </c>
      <c r="B207" s="26" t="s">
        <v>407</v>
      </c>
      <c r="C207" s="7">
        <v>2021.0</v>
      </c>
      <c r="D207" s="9" t="s">
        <v>5</v>
      </c>
      <c r="E207" s="9" t="s">
        <v>34</v>
      </c>
      <c r="F207" s="36">
        <v>0.01700016</v>
      </c>
    </row>
    <row r="208">
      <c r="A208" s="26" t="s">
        <v>11</v>
      </c>
      <c r="B208" s="26" t="s">
        <v>406</v>
      </c>
      <c r="C208" s="7">
        <v>2021.0</v>
      </c>
      <c r="D208" s="9" t="s">
        <v>5</v>
      </c>
      <c r="E208" s="9" t="s">
        <v>34</v>
      </c>
      <c r="F208" s="36">
        <v>0.69903519</v>
      </c>
    </row>
    <row r="209">
      <c r="A209" s="26" t="s">
        <v>12</v>
      </c>
      <c r="B209" s="26" t="s">
        <v>405</v>
      </c>
      <c r="C209" s="7">
        <v>2021.0</v>
      </c>
      <c r="D209" s="9" t="s">
        <v>5</v>
      </c>
      <c r="E209" s="9" t="s">
        <v>34</v>
      </c>
      <c r="F209" s="36">
        <v>1.21132536</v>
      </c>
    </row>
    <row r="210">
      <c r="A210" s="26" t="s">
        <v>13</v>
      </c>
      <c r="B210" s="26" t="s">
        <v>410</v>
      </c>
      <c r="C210" s="7">
        <v>2021.0</v>
      </c>
      <c r="D210" s="9" t="s">
        <v>5</v>
      </c>
      <c r="E210" s="9" t="s">
        <v>34</v>
      </c>
      <c r="F210" s="36">
        <v>0.56601026</v>
      </c>
    </row>
    <row r="211">
      <c r="A211" s="26" t="s">
        <v>14</v>
      </c>
      <c r="B211" s="26" t="s">
        <v>412</v>
      </c>
      <c r="C211" s="7">
        <v>2021.0</v>
      </c>
      <c r="D211" s="9" t="s">
        <v>5</v>
      </c>
      <c r="E211" s="9" t="s">
        <v>34</v>
      </c>
      <c r="F211" s="36">
        <v>0.44899507</v>
      </c>
    </row>
    <row r="212">
      <c r="A212" s="26" t="s">
        <v>15</v>
      </c>
      <c r="B212" s="26" t="s">
        <v>411</v>
      </c>
      <c r="C212" s="7">
        <v>2021.0</v>
      </c>
      <c r="D212" s="9" t="s">
        <v>5</v>
      </c>
      <c r="E212" s="9" t="s">
        <v>34</v>
      </c>
      <c r="F212" s="36">
        <v>0.28959649</v>
      </c>
    </row>
    <row r="213">
      <c r="A213" s="26" t="s">
        <v>16</v>
      </c>
      <c r="B213" s="26" t="s">
        <v>413</v>
      </c>
      <c r="C213" s="7">
        <v>2021.0</v>
      </c>
      <c r="D213" s="9" t="s">
        <v>5</v>
      </c>
      <c r="E213" s="9" t="s">
        <v>34</v>
      </c>
      <c r="F213" s="36">
        <v>0.59186316</v>
      </c>
    </row>
    <row r="214">
      <c r="A214" s="26" t="s">
        <v>17</v>
      </c>
      <c r="B214" s="26" t="s">
        <v>414</v>
      </c>
      <c r="C214" s="7">
        <v>2021.0</v>
      </c>
      <c r="D214" s="9" t="s">
        <v>5</v>
      </c>
      <c r="E214" s="9" t="s">
        <v>34</v>
      </c>
      <c r="F214" s="36">
        <v>0.45397225</v>
      </c>
    </row>
    <row r="215">
      <c r="A215" s="26" t="s">
        <v>18</v>
      </c>
      <c r="B215" s="26" t="s">
        <v>415</v>
      </c>
      <c r="C215" s="7">
        <v>2021.0</v>
      </c>
      <c r="D215" s="9" t="s">
        <v>5</v>
      </c>
      <c r="E215" s="9" t="s">
        <v>34</v>
      </c>
      <c r="F215" s="36">
        <v>0.74708506</v>
      </c>
    </row>
    <row r="216">
      <c r="A216" s="26" t="s">
        <v>19</v>
      </c>
      <c r="B216" s="26" t="s">
        <v>416</v>
      </c>
      <c r="C216" s="7">
        <v>2021.0</v>
      </c>
      <c r="D216" s="9" t="s">
        <v>5</v>
      </c>
      <c r="E216" s="9" t="s">
        <v>34</v>
      </c>
      <c r="F216" s="36">
        <v>0.46735405</v>
      </c>
    </row>
    <row r="217">
      <c r="A217" s="26" t="s">
        <v>20</v>
      </c>
      <c r="B217" s="26" t="s">
        <v>417</v>
      </c>
      <c r="C217" s="7">
        <v>2021.0</v>
      </c>
      <c r="D217" s="9" t="s">
        <v>5</v>
      </c>
      <c r="E217" s="9" t="s">
        <v>34</v>
      </c>
      <c r="F217" s="36">
        <v>0.47920094</v>
      </c>
    </row>
    <row r="218">
      <c r="A218" s="26" t="s">
        <v>21</v>
      </c>
      <c r="B218" s="26" t="s">
        <v>419</v>
      </c>
      <c r="C218" s="7">
        <v>2021.0</v>
      </c>
      <c r="D218" s="9" t="s">
        <v>5</v>
      </c>
      <c r="E218" s="9" t="s">
        <v>34</v>
      </c>
      <c r="F218" s="36">
        <v>0.43708495</v>
      </c>
    </row>
    <row r="219">
      <c r="A219" s="26" t="s">
        <v>22</v>
      </c>
      <c r="B219" s="26" t="s">
        <v>420</v>
      </c>
      <c r="C219" s="7">
        <v>2021.0</v>
      </c>
      <c r="D219" s="9" t="s">
        <v>5</v>
      </c>
      <c r="E219" s="9" t="s">
        <v>34</v>
      </c>
      <c r="F219" s="36">
        <v>0.7256333</v>
      </c>
    </row>
    <row r="220">
      <c r="A220" s="26" t="s">
        <v>23</v>
      </c>
      <c r="B220" s="26" t="s">
        <v>421</v>
      </c>
      <c r="C220" s="7">
        <v>2021.0</v>
      </c>
      <c r="D220" s="9" t="s">
        <v>5</v>
      </c>
      <c r="E220" s="9" t="s">
        <v>34</v>
      </c>
      <c r="F220" s="36">
        <v>0.09485381</v>
      </c>
    </row>
    <row r="221">
      <c r="A221" s="26" t="s">
        <v>24</v>
      </c>
      <c r="B221" s="26" t="s">
        <v>422</v>
      </c>
      <c r="C221" s="7">
        <v>2021.0</v>
      </c>
      <c r="D221" s="9" t="s">
        <v>5</v>
      </c>
      <c r="E221" s="9" t="s">
        <v>34</v>
      </c>
      <c r="F221" s="36">
        <v>0.30955897</v>
      </c>
    </row>
    <row r="222">
      <c r="A222" s="26" t="s">
        <v>25</v>
      </c>
      <c r="B222" s="26" t="s">
        <v>423</v>
      </c>
      <c r="C222" s="7">
        <v>2021.0</v>
      </c>
      <c r="D222" s="9" t="s">
        <v>5</v>
      </c>
      <c r="E222" s="9" t="s">
        <v>34</v>
      </c>
      <c r="F222" s="36">
        <v>0.26147639</v>
      </c>
    </row>
    <row r="223">
      <c r="A223" s="26" t="s">
        <v>26</v>
      </c>
      <c r="B223" s="26" t="s">
        <v>424</v>
      </c>
      <c r="C223" s="7">
        <v>2021.0</v>
      </c>
      <c r="D223" s="9" t="s">
        <v>5</v>
      </c>
      <c r="E223" s="9" t="s">
        <v>34</v>
      </c>
      <c r="F223" s="36">
        <v>0.183</v>
      </c>
    </row>
    <row r="224">
      <c r="A224" s="26" t="s">
        <v>27</v>
      </c>
      <c r="B224" s="26" t="s">
        <v>426</v>
      </c>
      <c r="C224" s="7">
        <v>2021.0</v>
      </c>
      <c r="D224" s="9" t="s">
        <v>5</v>
      </c>
      <c r="E224" s="9" t="s">
        <v>34</v>
      </c>
      <c r="F224" s="36">
        <v>0.47683743</v>
      </c>
    </row>
    <row r="225">
      <c r="A225" s="26" t="s">
        <v>28</v>
      </c>
      <c r="B225" s="26" t="s">
        <v>425</v>
      </c>
      <c r="C225" s="7">
        <v>2021.0</v>
      </c>
      <c r="D225" s="9" t="s">
        <v>5</v>
      </c>
      <c r="E225" s="9" t="s">
        <v>34</v>
      </c>
      <c r="F225" s="36">
        <v>0.4040303</v>
      </c>
    </row>
    <row r="226">
      <c r="A226" s="26" t="s">
        <v>29</v>
      </c>
      <c r="B226" s="26" t="s">
        <v>427</v>
      </c>
      <c r="C226" s="7">
        <v>2021.0</v>
      </c>
      <c r="D226" s="9" t="s">
        <v>5</v>
      </c>
      <c r="E226" s="9" t="s">
        <v>34</v>
      </c>
      <c r="F226" s="36">
        <v>0.8334889</v>
      </c>
    </row>
    <row r="227">
      <c r="A227" s="26" t="s">
        <v>30</v>
      </c>
      <c r="B227" s="26" t="s">
        <v>428</v>
      </c>
      <c r="C227" s="7">
        <v>2021.0</v>
      </c>
      <c r="D227" s="9" t="s">
        <v>5</v>
      </c>
      <c r="E227" s="9" t="s">
        <v>34</v>
      </c>
      <c r="F227" s="36">
        <v>0.0170627</v>
      </c>
    </row>
    <row r="228">
      <c r="A228" s="26" t="s">
        <v>31</v>
      </c>
      <c r="B228" s="26" t="s">
        <v>429</v>
      </c>
      <c r="C228" s="7">
        <v>2021.0</v>
      </c>
      <c r="D228" s="9" t="s">
        <v>5</v>
      </c>
      <c r="E228" s="9" t="s">
        <v>34</v>
      </c>
      <c r="F228" s="36">
        <v>0.326685</v>
      </c>
    </row>
    <row r="229">
      <c r="A229" s="26" t="s">
        <v>32</v>
      </c>
      <c r="B229" s="26" t="s">
        <v>430</v>
      </c>
      <c r="C229" s="7">
        <v>2021.0</v>
      </c>
      <c r="D229" s="9" t="s">
        <v>5</v>
      </c>
      <c r="E229" s="9" t="s">
        <v>34</v>
      </c>
      <c r="F229" s="36">
        <v>0.56701408</v>
      </c>
    </row>
    <row r="230">
      <c r="A230" s="26" t="s">
        <v>33</v>
      </c>
      <c r="B230" s="26" t="s">
        <v>431</v>
      </c>
      <c r="C230" s="7">
        <v>2021.0</v>
      </c>
      <c r="D230" s="9" t="s">
        <v>5</v>
      </c>
      <c r="E230" s="9" t="s">
        <v>34</v>
      </c>
      <c r="F230" s="36">
        <v>0.09779724</v>
      </c>
    </row>
    <row r="231">
      <c r="A231" s="26" t="s">
        <v>34</v>
      </c>
      <c r="B231" s="26" t="s">
        <v>432</v>
      </c>
      <c r="C231" s="7">
        <v>2021.0</v>
      </c>
      <c r="D231" s="9" t="s">
        <v>5</v>
      </c>
      <c r="E231" s="9" t="s">
        <v>34</v>
      </c>
      <c r="F231" s="36">
        <v>0.183</v>
      </c>
    </row>
    <row r="232">
      <c r="A232" s="26" t="s">
        <v>35</v>
      </c>
      <c r="B232" s="26" t="s">
        <v>433</v>
      </c>
      <c r="C232" s="7">
        <v>2021.0</v>
      </c>
      <c r="D232" s="9" t="s">
        <v>5</v>
      </c>
      <c r="E232" s="9" t="s">
        <v>34</v>
      </c>
      <c r="F232" s="36">
        <v>0.595555</v>
      </c>
    </row>
    <row r="233">
      <c r="A233" s="80" t="s">
        <v>3</v>
      </c>
      <c r="B233" s="26" t="s">
        <v>418</v>
      </c>
      <c r="C233" s="7">
        <v>2022.0</v>
      </c>
      <c r="D233" s="9" t="s">
        <v>5</v>
      </c>
      <c r="E233" s="9" t="s">
        <v>34</v>
      </c>
      <c r="F233" s="7">
        <v>0.53459</v>
      </c>
    </row>
    <row r="234">
      <c r="A234" s="80" t="s">
        <v>4</v>
      </c>
      <c r="B234" s="26" t="s">
        <v>401</v>
      </c>
      <c r="C234" s="7">
        <v>2022.0</v>
      </c>
      <c r="D234" s="9" t="s">
        <v>5</v>
      </c>
      <c r="E234" s="9" t="s">
        <v>34</v>
      </c>
      <c r="F234" s="36">
        <v>0.45919269</v>
      </c>
    </row>
    <row r="235">
      <c r="A235" s="26" t="s">
        <v>5</v>
      </c>
      <c r="B235" s="26" t="s">
        <v>402</v>
      </c>
      <c r="C235" s="7">
        <v>2022.0</v>
      </c>
      <c r="D235" s="9" t="s">
        <v>5</v>
      </c>
      <c r="E235" s="9" t="s">
        <v>34</v>
      </c>
      <c r="F235" s="36">
        <v>0.8994</v>
      </c>
    </row>
    <row r="236">
      <c r="A236" s="26" t="s">
        <v>6</v>
      </c>
      <c r="B236" s="26" t="s">
        <v>403</v>
      </c>
      <c r="C236" s="7">
        <v>2022.0</v>
      </c>
      <c r="D236" s="9" t="s">
        <v>5</v>
      </c>
      <c r="E236" s="9" t="s">
        <v>34</v>
      </c>
      <c r="F236" s="36">
        <v>0.8994</v>
      </c>
    </row>
    <row r="237">
      <c r="A237" s="26" t="s">
        <v>7</v>
      </c>
      <c r="B237" s="26" t="s">
        <v>404</v>
      </c>
      <c r="C237" s="7">
        <v>2022.0</v>
      </c>
      <c r="D237" s="9" t="s">
        <v>5</v>
      </c>
      <c r="E237" s="9" t="s">
        <v>34</v>
      </c>
      <c r="F237" s="36">
        <v>0.19144443</v>
      </c>
    </row>
    <row r="238">
      <c r="A238" s="26" t="s">
        <v>8</v>
      </c>
      <c r="B238" s="26" t="s">
        <v>408</v>
      </c>
      <c r="C238" s="7">
        <v>2022.0</v>
      </c>
      <c r="D238" s="9" t="s">
        <v>5</v>
      </c>
      <c r="E238" s="9" t="s">
        <v>34</v>
      </c>
      <c r="F238" s="36">
        <v>0.76859427</v>
      </c>
    </row>
    <row r="239">
      <c r="A239" s="26" t="s">
        <v>9</v>
      </c>
      <c r="B239" s="26" t="s">
        <v>409</v>
      </c>
      <c r="C239" s="7">
        <v>2022.0</v>
      </c>
      <c r="D239" s="9" t="s">
        <v>5</v>
      </c>
      <c r="E239" s="9" t="s">
        <v>34</v>
      </c>
      <c r="F239" s="36">
        <v>0.4591</v>
      </c>
    </row>
    <row r="240">
      <c r="A240" s="26" t="s">
        <v>10</v>
      </c>
      <c r="B240" s="26" t="s">
        <v>407</v>
      </c>
      <c r="C240" s="7">
        <v>2022.0</v>
      </c>
      <c r="D240" s="9" t="s">
        <v>5</v>
      </c>
      <c r="E240" s="9" t="s">
        <v>34</v>
      </c>
      <c r="F240" s="36">
        <v>0.01727272</v>
      </c>
    </row>
    <row r="241">
      <c r="A241" s="26" t="s">
        <v>11</v>
      </c>
      <c r="B241" s="26" t="s">
        <v>406</v>
      </c>
      <c r="C241" s="7">
        <v>2022.0</v>
      </c>
      <c r="D241" s="9" t="s">
        <v>5</v>
      </c>
      <c r="E241" s="9" t="s">
        <v>34</v>
      </c>
      <c r="F241" s="36">
        <v>0.71821161</v>
      </c>
    </row>
    <row r="242">
      <c r="A242" s="26" t="s">
        <v>12</v>
      </c>
      <c r="B242" s="26" t="s">
        <v>405</v>
      </c>
      <c r="C242" s="7">
        <v>2022.0</v>
      </c>
      <c r="D242" s="9" t="s">
        <v>5</v>
      </c>
      <c r="E242" s="9" t="s">
        <v>34</v>
      </c>
      <c r="F242" s="36">
        <v>1.28444599</v>
      </c>
    </row>
    <row r="243">
      <c r="A243" s="26" t="s">
        <v>13</v>
      </c>
      <c r="B243" s="26" t="s">
        <v>410</v>
      </c>
      <c r="C243" s="7">
        <v>2022.0</v>
      </c>
      <c r="D243" s="9" t="s">
        <v>5</v>
      </c>
      <c r="E243" s="9" t="s">
        <v>34</v>
      </c>
      <c r="F243" s="36">
        <v>0.65110651</v>
      </c>
    </row>
    <row r="244">
      <c r="A244" s="26" t="s">
        <v>14</v>
      </c>
      <c r="B244" s="26" t="s">
        <v>412</v>
      </c>
      <c r="C244" s="7">
        <v>2022.0</v>
      </c>
      <c r="D244" s="9" t="s">
        <v>5</v>
      </c>
      <c r="E244" s="9" t="s">
        <v>34</v>
      </c>
      <c r="F244" s="36">
        <v>0.45480889</v>
      </c>
    </row>
    <row r="245">
      <c r="A245" s="26" t="s">
        <v>15</v>
      </c>
      <c r="B245" s="26" t="s">
        <v>411</v>
      </c>
      <c r="C245" s="7">
        <v>2022.0</v>
      </c>
      <c r="D245" s="9" t="s">
        <v>5</v>
      </c>
      <c r="E245" s="9" t="s">
        <v>34</v>
      </c>
      <c r="F245" s="36">
        <v>0.29349524</v>
      </c>
    </row>
    <row r="246">
      <c r="A246" s="26" t="s">
        <v>16</v>
      </c>
      <c r="B246" s="26" t="s">
        <v>413</v>
      </c>
      <c r="C246" s="7">
        <v>2022.0</v>
      </c>
      <c r="D246" s="9" t="s">
        <v>5</v>
      </c>
      <c r="E246" s="9" t="s">
        <v>34</v>
      </c>
      <c r="F246" s="36">
        <v>0.6125733</v>
      </c>
    </row>
    <row r="247">
      <c r="A247" s="26" t="s">
        <v>17</v>
      </c>
      <c r="B247" s="26" t="s">
        <v>414</v>
      </c>
      <c r="C247" s="7">
        <v>2022.0</v>
      </c>
      <c r="D247" s="9" t="s">
        <v>5</v>
      </c>
      <c r="E247" s="9" t="s">
        <v>34</v>
      </c>
      <c r="F247" s="36">
        <v>0.46003271</v>
      </c>
    </row>
    <row r="248">
      <c r="A248" s="26" t="s">
        <v>18</v>
      </c>
      <c r="B248" s="26" t="s">
        <v>415</v>
      </c>
      <c r="C248" s="7">
        <v>2022.0</v>
      </c>
      <c r="D248" s="9" t="s">
        <v>5</v>
      </c>
      <c r="E248" s="9" t="s">
        <v>34</v>
      </c>
      <c r="F248" s="36">
        <v>0.77568296</v>
      </c>
    </row>
    <row r="249">
      <c r="A249" s="26" t="s">
        <v>19</v>
      </c>
      <c r="B249" s="26" t="s">
        <v>416</v>
      </c>
      <c r="C249" s="7">
        <v>2022.0</v>
      </c>
      <c r="D249" s="9" t="s">
        <v>5</v>
      </c>
      <c r="E249" s="9" t="s">
        <v>34</v>
      </c>
      <c r="F249" s="36">
        <v>0.47284833</v>
      </c>
    </row>
    <row r="250">
      <c r="A250" s="26" t="s">
        <v>20</v>
      </c>
      <c r="B250" s="26" t="s">
        <v>417</v>
      </c>
      <c r="C250" s="7">
        <v>2022.0</v>
      </c>
      <c r="D250" s="9" t="s">
        <v>5</v>
      </c>
      <c r="E250" s="9" t="s">
        <v>34</v>
      </c>
      <c r="F250" s="36">
        <v>0.48415341</v>
      </c>
    </row>
    <row r="251">
      <c r="A251" s="26" t="s">
        <v>21</v>
      </c>
      <c r="B251" s="26" t="s">
        <v>419</v>
      </c>
      <c r="C251" s="7">
        <v>2022.0</v>
      </c>
      <c r="D251" s="9" t="s">
        <v>5</v>
      </c>
      <c r="E251" s="9" t="s">
        <v>34</v>
      </c>
      <c r="F251" s="36">
        <v>0.44161059</v>
      </c>
    </row>
    <row r="252">
      <c r="A252" s="26" t="s">
        <v>22</v>
      </c>
      <c r="B252" s="26" t="s">
        <v>420</v>
      </c>
      <c r="C252" s="7">
        <v>2022.0</v>
      </c>
      <c r="D252" s="9" t="s">
        <v>5</v>
      </c>
      <c r="E252" s="9" t="s">
        <v>34</v>
      </c>
      <c r="F252" s="36">
        <v>0.74966305</v>
      </c>
    </row>
    <row r="253">
      <c r="A253" s="26" t="s">
        <v>23</v>
      </c>
      <c r="B253" s="26" t="s">
        <v>421</v>
      </c>
      <c r="C253" s="7">
        <v>2022.0</v>
      </c>
      <c r="D253" s="9" t="s">
        <v>5</v>
      </c>
      <c r="E253" s="9" t="s">
        <v>34</v>
      </c>
      <c r="F253" s="36">
        <v>0.09644346</v>
      </c>
    </row>
    <row r="254">
      <c r="A254" s="26" t="s">
        <v>24</v>
      </c>
      <c r="B254" s="26" t="s">
        <v>422</v>
      </c>
      <c r="C254" s="7">
        <v>2022.0</v>
      </c>
      <c r="D254" s="9" t="s">
        <v>5</v>
      </c>
      <c r="E254" s="9" t="s">
        <v>34</v>
      </c>
      <c r="F254" s="36">
        <v>0.31135314</v>
      </c>
    </row>
    <row r="255">
      <c r="A255" s="26" t="s">
        <v>25</v>
      </c>
      <c r="B255" s="26" t="s">
        <v>423</v>
      </c>
      <c r="C255" s="7">
        <v>2022.0</v>
      </c>
      <c r="D255" s="9" t="s">
        <v>5</v>
      </c>
      <c r="E255" s="9" t="s">
        <v>34</v>
      </c>
      <c r="F255" s="36">
        <v>0.25426672</v>
      </c>
    </row>
    <row r="256">
      <c r="A256" s="26" t="s">
        <v>26</v>
      </c>
      <c r="B256" s="26" t="s">
        <v>424</v>
      </c>
      <c r="C256" s="7">
        <v>2022.0</v>
      </c>
      <c r="D256" s="9" t="s">
        <v>5</v>
      </c>
      <c r="E256" s="9" t="s">
        <v>34</v>
      </c>
      <c r="F256" s="36">
        <v>0.1915</v>
      </c>
    </row>
    <row r="257">
      <c r="A257" s="26" t="s">
        <v>27</v>
      </c>
      <c r="B257" s="26" t="s">
        <v>426</v>
      </c>
      <c r="C257" s="7">
        <v>2022.0</v>
      </c>
      <c r="D257" s="9" t="s">
        <v>5</v>
      </c>
      <c r="E257" s="9" t="s">
        <v>34</v>
      </c>
      <c r="F257" s="36">
        <v>0.55292435</v>
      </c>
    </row>
    <row r="258">
      <c r="A258" s="26" t="s">
        <v>28</v>
      </c>
      <c r="B258" s="26" t="s">
        <v>425</v>
      </c>
      <c r="C258" s="7">
        <v>2022.0</v>
      </c>
      <c r="D258" s="9" t="s">
        <v>5</v>
      </c>
      <c r="E258" s="9" t="s">
        <v>34</v>
      </c>
      <c r="F258" s="36">
        <v>0.40512252</v>
      </c>
    </row>
    <row r="259">
      <c r="A259" s="26" t="s">
        <v>29</v>
      </c>
      <c r="B259" s="26" t="s">
        <v>427</v>
      </c>
      <c r="C259" s="7">
        <v>2022.0</v>
      </c>
      <c r="D259" s="9" t="s">
        <v>5</v>
      </c>
      <c r="E259" s="9" t="s">
        <v>34</v>
      </c>
      <c r="F259" s="36">
        <v>0.83533661</v>
      </c>
    </row>
    <row r="260">
      <c r="A260" s="26" t="s">
        <v>30</v>
      </c>
      <c r="B260" s="26" t="s">
        <v>428</v>
      </c>
      <c r="C260" s="7">
        <v>2022.0</v>
      </c>
      <c r="D260" s="9" t="s">
        <v>5</v>
      </c>
      <c r="E260" s="9" t="s">
        <v>34</v>
      </c>
      <c r="F260" s="36">
        <v>0.01718577</v>
      </c>
    </row>
    <row r="261">
      <c r="A261" s="26" t="s">
        <v>31</v>
      </c>
      <c r="B261" s="26" t="s">
        <v>429</v>
      </c>
      <c r="C261" s="7">
        <v>2022.0</v>
      </c>
      <c r="D261" s="9" t="s">
        <v>5</v>
      </c>
      <c r="E261" s="9" t="s">
        <v>34</v>
      </c>
      <c r="F261" s="36">
        <v>0.32156782</v>
      </c>
    </row>
    <row r="262">
      <c r="A262" s="26" t="s">
        <v>32</v>
      </c>
      <c r="B262" s="26" t="s">
        <v>430</v>
      </c>
      <c r="C262" s="7">
        <v>2022.0</v>
      </c>
      <c r="D262" s="9" t="s">
        <v>5</v>
      </c>
      <c r="E262" s="9" t="s">
        <v>34</v>
      </c>
      <c r="F262" s="36">
        <v>0.58224645</v>
      </c>
    </row>
    <row r="263">
      <c r="A263" s="26" t="s">
        <v>33</v>
      </c>
      <c r="B263" s="26" t="s">
        <v>431</v>
      </c>
      <c r="C263" s="7">
        <v>2022.0</v>
      </c>
      <c r="D263" s="9" t="s">
        <v>5</v>
      </c>
      <c r="E263" s="9" t="s">
        <v>34</v>
      </c>
      <c r="F263" s="36">
        <v>0.09167301</v>
      </c>
    </row>
    <row r="264">
      <c r="A264" s="26" t="s">
        <v>34</v>
      </c>
      <c r="B264" s="26" t="s">
        <v>432</v>
      </c>
      <c r="C264" s="7">
        <v>2022.0</v>
      </c>
      <c r="D264" s="9" t="s">
        <v>5</v>
      </c>
      <c r="E264" s="9" t="s">
        <v>34</v>
      </c>
      <c r="F264" s="36">
        <v>0.1915</v>
      </c>
    </row>
    <row r="265">
      <c r="A265" s="26" t="s">
        <v>35</v>
      </c>
      <c r="B265" s="26" t="s">
        <v>433</v>
      </c>
      <c r="C265" s="7">
        <v>2022.0</v>
      </c>
      <c r="D265" s="9" t="s">
        <v>5</v>
      </c>
      <c r="E265" s="9" t="s">
        <v>34</v>
      </c>
      <c r="F265" s="36">
        <v>0.68994846</v>
      </c>
    </row>
    <row r="266">
      <c r="A266" s="80" t="s">
        <v>3</v>
      </c>
      <c r="B266" s="26" t="s">
        <v>418</v>
      </c>
      <c r="C266" s="7">
        <v>2023.0</v>
      </c>
      <c r="D266" s="9" t="s">
        <v>5</v>
      </c>
      <c r="E266" s="9" t="s">
        <v>34</v>
      </c>
      <c r="F266" s="102">
        <v>0.539707962</v>
      </c>
    </row>
    <row r="267">
      <c r="A267" s="80" t="s">
        <v>4</v>
      </c>
      <c r="B267" s="26" t="s">
        <v>401</v>
      </c>
      <c r="C267" s="7">
        <v>2023.0</v>
      </c>
      <c r="D267" s="9" t="s">
        <v>5</v>
      </c>
      <c r="E267" s="9" t="s">
        <v>34</v>
      </c>
      <c r="F267" s="102">
        <v>0.46027639</v>
      </c>
    </row>
    <row r="268">
      <c r="A268" s="26" t="s">
        <v>5</v>
      </c>
      <c r="B268" s="26" t="s">
        <v>402</v>
      </c>
      <c r="C268" s="7">
        <v>2023.0</v>
      </c>
      <c r="D268" s="9" t="s">
        <v>5</v>
      </c>
      <c r="E268" s="9" t="s">
        <v>34</v>
      </c>
      <c r="F268" s="102">
        <v>0.881921099</v>
      </c>
    </row>
    <row r="269">
      <c r="A269" s="26" t="s">
        <v>6</v>
      </c>
      <c r="B269" s="26" t="s">
        <v>403</v>
      </c>
      <c r="C269" s="7">
        <v>2023.0</v>
      </c>
      <c r="D269" s="7" t="s">
        <v>5</v>
      </c>
      <c r="E269" s="7" t="s">
        <v>34</v>
      </c>
      <c r="F269" s="102">
        <v>0.8819209549999999</v>
      </c>
    </row>
    <row r="270">
      <c r="A270" s="26" t="s">
        <v>7</v>
      </c>
      <c r="B270" s="26" t="s">
        <v>404</v>
      </c>
      <c r="C270" s="7">
        <v>2023.0</v>
      </c>
      <c r="D270" s="7" t="s">
        <v>5</v>
      </c>
      <c r="E270" s="7" t="s">
        <v>34</v>
      </c>
      <c r="F270" s="102">
        <v>0.198616005</v>
      </c>
    </row>
    <row r="271">
      <c r="A271" s="26" t="s">
        <v>8</v>
      </c>
      <c r="B271" s="26" t="s">
        <v>408</v>
      </c>
      <c r="C271" s="7">
        <v>2023.0</v>
      </c>
      <c r="D271" s="7" t="s">
        <v>5</v>
      </c>
      <c r="E271" s="7" t="s">
        <v>34</v>
      </c>
      <c r="F271" s="102">
        <v>0.768594271</v>
      </c>
    </row>
    <row r="272">
      <c r="A272" s="26" t="s">
        <v>9</v>
      </c>
      <c r="B272" s="26" t="s">
        <v>409</v>
      </c>
      <c r="C272" s="7">
        <v>2023.0</v>
      </c>
      <c r="D272" s="7" t="s">
        <v>5</v>
      </c>
      <c r="E272" s="7" t="s">
        <v>34</v>
      </c>
      <c r="F272" s="102">
        <v>0.46018042000000003</v>
      </c>
    </row>
    <row r="273">
      <c r="A273" s="26" t="s">
        <v>10</v>
      </c>
      <c r="B273" s="26" t="s">
        <v>407</v>
      </c>
      <c r="C273" s="7">
        <v>2023.0</v>
      </c>
      <c r="D273" s="7" t="s">
        <v>5</v>
      </c>
      <c r="E273" s="7" t="s">
        <v>34</v>
      </c>
      <c r="F273" s="102">
        <v>0.0172727154</v>
      </c>
    </row>
    <row r="274">
      <c r="A274" s="26" t="s">
        <v>11</v>
      </c>
      <c r="B274" s="26" t="s">
        <v>406</v>
      </c>
      <c r="C274" s="7">
        <v>2023.0</v>
      </c>
      <c r="D274" s="7" t="s">
        <v>5</v>
      </c>
      <c r="E274" s="7" t="s">
        <v>34</v>
      </c>
      <c r="F274" s="102">
        <v>0.717608063</v>
      </c>
    </row>
    <row r="275">
      <c r="A275" s="26" t="s">
        <v>12</v>
      </c>
      <c r="B275" s="26" t="s">
        <v>405</v>
      </c>
      <c r="C275" s="7">
        <v>2023.0</v>
      </c>
      <c r="D275" s="7" t="s">
        <v>5</v>
      </c>
      <c r="E275" s="7" t="s">
        <v>34</v>
      </c>
      <c r="F275" s="102">
        <v>1.3017012600000002</v>
      </c>
    </row>
    <row r="276">
      <c r="A276" s="26" t="s">
        <v>13</v>
      </c>
      <c r="B276" s="26" t="s">
        <v>410</v>
      </c>
      <c r="C276" s="7">
        <v>2023.0</v>
      </c>
      <c r="D276" s="7" t="s">
        <v>5</v>
      </c>
      <c r="E276" s="7" t="s">
        <v>34</v>
      </c>
      <c r="F276" s="102">
        <v>0.626249772</v>
      </c>
    </row>
    <row r="277">
      <c r="A277" s="26" t="s">
        <v>14</v>
      </c>
      <c r="B277" s="26" t="s">
        <v>412</v>
      </c>
      <c r="C277" s="7">
        <v>2023.0</v>
      </c>
      <c r="D277" s="7" t="s">
        <v>5</v>
      </c>
      <c r="E277" s="7" t="s">
        <v>34</v>
      </c>
      <c r="F277" s="102">
        <v>0.45581901799999996</v>
      </c>
    </row>
    <row r="278">
      <c r="A278" s="26" t="s">
        <v>15</v>
      </c>
      <c r="B278" s="26" t="s">
        <v>411</v>
      </c>
      <c r="C278" s="7">
        <v>2023.0</v>
      </c>
      <c r="D278" s="7" t="s">
        <v>5</v>
      </c>
      <c r="E278" s="7" t="s">
        <v>34</v>
      </c>
      <c r="F278" s="102">
        <v>0.290673592</v>
      </c>
    </row>
    <row r="279">
      <c r="A279" s="26" t="s">
        <v>16</v>
      </c>
      <c r="B279" s="26" t="s">
        <v>413</v>
      </c>
      <c r="C279" s="7">
        <v>2023.0</v>
      </c>
      <c r="D279" s="7" t="s">
        <v>5</v>
      </c>
      <c r="E279" s="7" t="s">
        <v>34</v>
      </c>
      <c r="F279" s="102">
        <v>0.614457376</v>
      </c>
    </row>
    <row r="280">
      <c r="A280" s="26" t="s">
        <v>17</v>
      </c>
      <c r="B280" s="26" t="s">
        <v>414</v>
      </c>
      <c r="C280" s="7">
        <v>2023.0</v>
      </c>
      <c r="D280" s="7" t="s">
        <v>5</v>
      </c>
      <c r="E280" s="7" t="s">
        <v>34</v>
      </c>
      <c r="F280" s="102">
        <v>0.46696868799999997</v>
      </c>
    </row>
    <row r="281">
      <c r="A281" s="26" t="s">
        <v>18</v>
      </c>
      <c r="B281" s="26" t="s">
        <v>415</v>
      </c>
      <c r="C281" s="7">
        <v>2023.0</v>
      </c>
      <c r="D281" s="7" t="s">
        <v>5</v>
      </c>
      <c r="E281" s="7" t="s">
        <v>34</v>
      </c>
      <c r="F281" s="102">
        <v>0.7756829550000001</v>
      </c>
    </row>
    <row r="282">
      <c r="A282" s="26" t="s">
        <v>19</v>
      </c>
      <c r="B282" s="26" t="s">
        <v>416</v>
      </c>
      <c r="C282" s="7">
        <v>2023.0</v>
      </c>
      <c r="D282" s="7" t="s">
        <v>5</v>
      </c>
      <c r="E282" s="7" t="s">
        <v>34</v>
      </c>
      <c r="F282" s="102">
        <v>0.47284832899999996</v>
      </c>
    </row>
    <row r="283">
      <c r="A283" s="26" t="s">
        <v>20</v>
      </c>
      <c r="B283" s="26" t="s">
        <v>417</v>
      </c>
      <c r="C283" s="7">
        <v>2023.0</v>
      </c>
      <c r="D283" s="7" t="s">
        <v>5</v>
      </c>
      <c r="E283" s="7" t="s">
        <v>34</v>
      </c>
      <c r="F283" s="102">
        <v>0.484153409</v>
      </c>
    </row>
    <row r="284">
      <c r="A284" s="26" t="s">
        <v>21</v>
      </c>
      <c r="B284" s="26" t="s">
        <v>419</v>
      </c>
      <c r="C284" s="7">
        <v>2023.0</v>
      </c>
      <c r="D284" s="7" t="s">
        <v>5</v>
      </c>
      <c r="E284" s="7" t="s">
        <v>34</v>
      </c>
      <c r="F284" s="102">
        <v>0.44603667199999997</v>
      </c>
    </row>
    <row r="285">
      <c r="A285" s="26" t="s">
        <v>22</v>
      </c>
      <c r="B285" s="26" t="s">
        <v>420</v>
      </c>
      <c r="C285" s="7">
        <v>2023.0</v>
      </c>
      <c r="D285" s="7" t="s">
        <v>5</v>
      </c>
      <c r="E285" s="7" t="s">
        <v>34</v>
      </c>
      <c r="F285" s="102">
        <v>0.749663051</v>
      </c>
    </row>
    <row r="286">
      <c r="A286" s="26" t="s">
        <v>23</v>
      </c>
      <c r="B286" s="26" t="s">
        <v>421</v>
      </c>
      <c r="C286" s="7">
        <v>2023.0</v>
      </c>
      <c r="D286" s="7" t="s">
        <v>5</v>
      </c>
      <c r="E286" s="7" t="s">
        <v>34</v>
      </c>
      <c r="F286" s="102">
        <v>0.0964434551</v>
      </c>
    </row>
    <row r="287">
      <c r="A287" s="26" t="s">
        <v>24</v>
      </c>
      <c r="B287" s="26" t="s">
        <v>422</v>
      </c>
      <c r="C287" s="7">
        <v>2023.0</v>
      </c>
      <c r="D287" s="7" t="s">
        <v>5</v>
      </c>
      <c r="E287" s="7" t="s">
        <v>34</v>
      </c>
      <c r="F287" s="102">
        <v>0.311353135</v>
      </c>
    </row>
    <row r="288">
      <c r="A288" s="26" t="s">
        <v>25</v>
      </c>
      <c r="B288" s="26" t="s">
        <v>423</v>
      </c>
      <c r="C288" s="7">
        <v>2023.0</v>
      </c>
      <c r="D288" s="7" t="s">
        <v>5</v>
      </c>
      <c r="E288" s="7" t="s">
        <v>34</v>
      </c>
      <c r="F288" s="102">
        <v>0.256311121</v>
      </c>
    </row>
    <row r="289">
      <c r="A289" s="26" t="s">
        <v>26</v>
      </c>
      <c r="B289" s="26" t="s">
        <v>424</v>
      </c>
      <c r="C289" s="7">
        <v>2023.0</v>
      </c>
      <c r="D289" s="7" t="s">
        <v>5</v>
      </c>
      <c r="E289" s="7" t="s">
        <v>34</v>
      </c>
      <c r="F289" s="102">
        <v>0.198584211</v>
      </c>
    </row>
    <row r="290">
      <c r="A290" s="26" t="s">
        <v>27</v>
      </c>
      <c r="B290" s="26" t="s">
        <v>426</v>
      </c>
      <c r="C290" s="7">
        <v>2023.0</v>
      </c>
      <c r="D290" s="7" t="s">
        <v>5</v>
      </c>
      <c r="E290" s="7" t="s">
        <v>34</v>
      </c>
      <c r="F290" s="102">
        <v>0.552924346</v>
      </c>
    </row>
    <row r="291">
      <c r="A291" s="26" t="s">
        <v>28</v>
      </c>
      <c r="B291" s="26" t="s">
        <v>425</v>
      </c>
      <c r="C291" s="7">
        <v>2023.0</v>
      </c>
      <c r="D291" s="7" t="s">
        <v>5</v>
      </c>
      <c r="E291" s="7" t="s">
        <v>34</v>
      </c>
      <c r="F291" s="102">
        <v>0.40670338200000006</v>
      </c>
    </row>
    <row r="292">
      <c r="A292" s="26" t="s">
        <v>29</v>
      </c>
      <c r="B292" s="26" t="s">
        <v>427</v>
      </c>
      <c r="C292" s="7">
        <v>2023.0</v>
      </c>
      <c r="D292" s="7" t="s">
        <v>5</v>
      </c>
      <c r="E292" s="7" t="s">
        <v>34</v>
      </c>
      <c r="F292" s="102">
        <v>0.8346008469999999</v>
      </c>
    </row>
    <row r="293">
      <c r="A293" s="26" t="s">
        <v>30</v>
      </c>
      <c r="B293" s="26" t="s">
        <v>428</v>
      </c>
      <c r="C293" s="7">
        <v>2023.0</v>
      </c>
      <c r="D293" s="7" t="s">
        <v>5</v>
      </c>
      <c r="E293" s="7" t="s">
        <v>34</v>
      </c>
      <c r="F293" s="102">
        <v>0.0171857736</v>
      </c>
    </row>
    <row r="294">
      <c r="A294" s="26" t="s">
        <v>31</v>
      </c>
      <c r="B294" s="26" t="s">
        <v>429</v>
      </c>
      <c r="C294" s="7">
        <v>2023.0</v>
      </c>
      <c r="D294" s="7" t="s">
        <v>5</v>
      </c>
      <c r="E294" s="7" t="s">
        <v>34</v>
      </c>
      <c r="F294" s="102">
        <v>0.319627873</v>
      </c>
    </row>
    <row r="295">
      <c r="A295" s="26" t="s">
        <v>32</v>
      </c>
      <c r="B295" s="26" t="s">
        <v>430</v>
      </c>
      <c r="C295" s="7">
        <v>2023.0</v>
      </c>
      <c r="D295" s="7" t="s">
        <v>5</v>
      </c>
      <c r="E295" s="7" t="s">
        <v>34</v>
      </c>
      <c r="F295" s="102">
        <v>0.5776968459999999</v>
      </c>
    </row>
    <row r="296">
      <c r="A296" s="26" t="s">
        <v>33</v>
      </c>
      <c r="B296" s="26" t="s">
        <v>431</v>
      </c>
      <c r="C296" s="7">
        <v>2023.0</v>
      </c>
      <c r="D296" s="7" t="s">
        <v>5</v>
      </c>
      <c r="E296" s="7" t="s">
        <v>34</v>
      </c>
      <c r="F296" s="102">
        <v>0.09383368239999999</v>
      </c>
    </row>
    <row r="297">
      <c r="A297" s="26" t="s">
        <v>34</v>
      </c>
      <c r="B297" s="26" t="s">
        <v>432</v>
      </c>
      <c r="C297" s="7">
        <v>2023.0</v>
      </c>
      <c r="D297" s="7" t="s">
        <v>5</v>
      </c>
      <c r="E297" s="7" t="s">
        <v>34</v>
      </c>
      <c r="F297" s="102">
        <v>0.198584211</v>
      </c>
    </row>
    <row r="298">
      <c r="A298" s="26" t="s">
        <v>35</v>
      </c>
      <c r="B298" s="26" t="s">
        <v>433</v>
      </c>
      <c r="C298" s="7">
        <v>2023.0</v>
      </c>
      <c r="D298" s="7" t="s">
        <v>5</v>
      </c>
      <c r="E298" s="7" t="s">
        <v>34</v>
      </c>
      <c r="F298" s="102">
        <v>0.689948464</v>
      </c>
    </row>
  </sheetData>
  <autoFilter ref="$A$1:$F$298">
    <sortState ref="A1:F298">
      <sortCondition ref="C1:C298"/>
      <sortCondition ref="A1:A298"/>
      <sortCondition descending="1" ref="F1:F298"/>
    </sortState>
  </autoFil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6.25"/>
    <col customWidth="1" min="4" max="4" width="15.63"/>
    <col customWidth="1" min="5" max="5" width="15.0"/>
    <col customWidth="1" min="6" max="6" width="16.88"/>
  </cols>
  <sheetData>
    <row r="1">
      <c r="A1" s="26" t="s">
        <v>1</v>
      </c>
      <c r="B1" s="26" t="s">
        <v>399</v>
      </c>
      <c r="C1" s="26" t="s">
        <v>0</v>
      </c>
      <c r="D1" s="26" t="s">
        <v>36</v>
      </c>
      <c r="E1" s="26" t="s">
        <v>38</v>
      </c>
      <c r="F1" s="26" t="s">
        <v>400</v>
      </c>
    </row>
    <row r="2">
      <c r="A2" s="87" t="s">
        <v>3</v>
      </c>
      <c r="B2" s="35" t="s">
        <v>418</v>
      </c>
      <c r="C2" s="36">
        <v>2015.0</v>
      </c>
      <c r="D2" s="35">
        <v>2.0</v>
      </c>
      <c r="E2" s="35">
        <v>32.0</v>
      </c>
      <c r="F2" s="36">
        <v>10.7892603</v>
      </c>
    </row>
    <row r="3">
      <c r="A3" s="87" t="s">
        <v>4</v>
      </c>
      <c r="B3" s="35" t="s">
        <v>401</v>
      </c>
      <c r="C3" s="36">
        <v>2015.0</v>
      </c>
      <c r="D3" s="35">
        <v>2.0</v>
      </c>
      <c r="E3" s="35">
        <v>32.0</v>
      </c>
      <c r="F3" s="36">
        <v>0.63376487</v>
      </c>
    </row>
    <row r="4">
      <c r="A4" s="87" t="s">
        <v>5</v>
      </c>
      <c r="B4" s="35" t="s">
        <v>402</v>
      </c>
      <c r="C4" s="36">
        <v>2015.0</v>
      </c>
      <c r="D4" s="35">
        <v>2.0</v>
      </c>
      <c r="E4" s="35">
        <v>32.0</v>
      </c>
      <c r="F4" s="36">
        <v>2.53634987</v>
      </c>
    </row>
    <row r="5">
      <c r="A5" s="87" t="s">
        <v>6</v>
      </c>
      <c r="B5" s="35" t="s">
        <v>403</v>
      </c>
      <c r="C5" s="36">
        <v>2015.0</v>
      </c>
      <c r="D5" s="35">
        <v>2.0</v>
      </c>
      <c r="E5" s="35">
        <v>32.0</v>
      </c>
      <c r="F5" s="36">
        <v>2.33586211</v>
      </c>
    </row>
    <row r="6">
      <c r="A6" s="87" t="s">
        <v>7</v>
      </c>
      <c r="B6" s="35" t="s">
        <v>404</v>
      </c>
      <c r="C6" s="36">
        <v>2015.0</v>
      </c>
      <c r="D6" s="35">
        <v>2.0</v>
      </c>
      <c r="E6" s="35">
        <v>32.0</v>
      </c>
      <c r="F6" s="36">
        <v>22.4024571</v>
      </c>
    </row>
    <row r="7">
      <c r="A7" s="87" t="s">
        <v>8</v>
      </c>
      <c r="B7" s="35" t="s">
        <v>408</v>
      </c>
      <c r="C7" s="36">
        <v>2015.0</v>
      </c>
      <c r="D7" s="35">
        <v>2.0</v>
      </c>
      <c r="E7" s="35">
        <v>32.0</v>
      </c>
      <c r="F7" s="36">
        <v>5.55046516</v>
      </c>
    </row>
    <row r="8">
      <c r="A8" s="87" t="s">
        <v>9</v>
      </c>
      <c r="B8" s="35" t="s">
        <v>409</v>
      </c>
      <c r="C8" s="36">
        <v>2015.0</v>
      </c>
      <c r="D8" s="35">
        <v>2.0</v>
      </c>
      <c r="E8" s="35">
        <v>32.0</v>
      </c>
      <c r="F8" s="36">
        <v>2.18344466</v>
      </c>
    </row>
    <row r="9">
      <c r="A9" s="87" t="s">
        <v>10</v>
      </c>
      <c r="B9" s="35" t="s">
        <v>407</v>
      </c>
      <c r="C9" s="36">
        <v>2015.0</v>
      </c>
      <c r="D9" s="35">
        <v>2.0</v>
      </c>
      <c r="E9" s="35">
        <v>32.0</v>
      </c>
      <c r="F9" s="36">
        <v>30.3230622</v>
      </c>
    </row>
    <row r="10">
      <c r="A10" s="87" t="s">
        <v>11</v>
      </c>
      <c r="B10" s="35" t="s">
        <v>406</v>
      </c>
      <c r="C10" s="36">
        <v>2015.0</v>
      </c>
      <c r="D10" s="35">
        <v>2.0</v>
      </c>
      <c r="E10" s="35">
        <v>32.0</v>
      </c>
      <c r="F10" s="36">
        <v>5.59177564</v>
      </c>
    </row>
    <row r="11">
      <c r="A11" s="87" t="s">
        <v>12</v>
      </c>
      <c r="B11" s="35" t="s">
        <v>405</v>
      </c>
      <c r="C11" s="36">
        <v>2015.0</v>
      </c>
      <c r="D11" s="35">
        <v>2.0</v>
      </c>
      <c r="E11" s="35">
        <v>32.0</v>
      </c>
      <c r="F11" s="36">
        <v>0.0467948</v>
      </c>
    </row>
    <row r="12">
      <c r="A12" s="43">
        <v>10.0</v>
      </c>
      <c r="B12" s="35" t="s">
        <v>410</v>
      </c>
      <c r="C12" s="36">
        <v>2015.0</v>
      </c>
      <c r="D12" s="35">
        <v>2.0</v>
      </c>
      <c r="E12" s="35">
        <v>32.0</v>
      </c>
      <c r="F12" s="36">
        <v>13.1912249</v>
      </c>
    </row>
    <row r="13">
      <c r="A13" s="43">
        <v>11.0</v>
      </c>
      <c r="B13" s="35" t="s">
        <v>412</v>
      </c>
      <c r="C13" s="36">
        <v>2015.0</v>
      </c>
      <c r="D13" s="35">
        <v>2.0</v>
      </c>
      <c r="E13" s="35">
        <v>32.0</v>
      </c>
      <c r="F13" s="36">
        <v>3.15670287</v>
      </c>
    </row>
    <row r="14">
      <c r="A14" s="43">
        <v>12.0</v>
      </c>
      <c r="B14" s="35" t="s">
        <v>411</v>
      </c>
      <c r="C14" s="36">
        <v>2015.0</v>
      </c>
      <c r="D14" s="35">
        <v>2.0</v>
      </c>
      <c r="E14" s="35">
        <v>32.0</v>
      </c>
      <c r="F14" s="36">
        <v>30.5378418</v>
      </c>
    </row>
    <row r="15">
      <c r="A15" s="43">
        <v>13.0</v>
      </c>
      <c r="B15" s="35" t="s">
        <v>413</v>
      </c>
      <c r="C15" s="36">
        <v>2015.0</v>
      </c>
      <c r="D15" s="35">
        <v>2.0</v>
      </c>
      <c r="E15" s="35">
        <v>32.0</v>
      </c>
      <c r="F15" s="36">
        <v>16.6909611</v>
      </c>
    </row>
    <row r="16">
      <c r="A16" s="43">
        <v>14.0</v>
      </c>
      <c r="B16" s="35" t="s">
        <v>414</v>
      </c>
      <c r="C16" s="36">
        <v>2015.0</v>
      </c>
      <c r="D16" s="35">
        <v>2.0</v>
      </c>
      <c r="E16" s="35">
        <v>32.0</v>
      </c>
      <c r="F16" s="36">
        <v>1.08929261</v>
      </c>
    </row>
    <row r="17">
      <c r="A17" s="43">
        <v>15.0</v>
      </c>
      <c r="B17" s="35" t="s">
        <v>415</v>
      </c>
      <c r="C17" s="36">
        <v>2015.0</v>
      </c>
      <c r="D17" s="35">
        <v>2.0</v>
      </c>
      <c r="E17" s="35">
        <v>32.0</v>
      </c>
      <c r="F17" s="36">
        <v>4.79999642</v>
      </c>
    </row>
    <row r="18">
      <c r="A18" s="43">
        <v>16.0</v>
      </c>
      <c r="B18" s="35" t="s">
        <v>416</v>
      </c>
      <c r="C18" s="36">
        <v>2015.0</v>
      </c>
      <c r="D18" s="35">
        <v>2.0</v>
      </c>
      <c r="E18" s="35">
        <v>32.0</v>
      </c>
      <c r="F18" s="36">
        <v>8.73768092</v>
      </c>
    </row>
    <row r="19">
      <c r="A19" s="43">
        <v>17.0</v>
      </c>
      <c r="B19" s="35" t="s">
        <v>417</v>
      </c>
      <c r="C19" s="36">
        <v>2015.0</v>
      </c>
      <c r="D19" s="35">
        <v>2.0</v>
      </c>
      <c r="E19" s="35">
        <v>32.0</v>
      </c>
      <c r="F19" s="36">
        <v>5.73997045</v>
      </c>
    </row>
    <row r="20">
      <c r="A20" s="43">
        <v>18.0</v>
      </c>
      <c r="B20" s="35" t="s">
        <v>419</v>
      </c>
      <c r="C20" s="36">
        <v>2015.0</v>
      </c>
      <c r="D20" s="35">
        <v>2.0</v>
      </c>
      <c r="E20" s="35">
        <v>32.0</v>
      </c>
      <c r="F20" s="36">
        <v>15.0209923</v>
      </c>
    </row>
    <row r="21">
      <c r="A21" s="43">
        <v>19.0</v>
      </c>
      <c r="B21" s="35" t="s">
        <v>420</v>
      </c>
      <c r="C21" s="36">
        <v>2015.0</v>
      </c>
      <c r="D21" s="35">
        <v>2.0</v>
      </c>
      <c r="E21" s="35">
        <v>32.0</v>
      </c>
      <c r="F21" s="36">
        <v>2.27838574</v>
      </c>
    </row>
    <row r="22">
      <c r="A22" s="43">
        <v>20.0</v>
      </c>
      <c r="B22" s="35" t="s">
        <v>421</v>
      </c>
      <c r="C22" s="36">
        <v>2015.0</v>
      </c>
      <c r="D22" s="35">
        <v>2.0</v>
      </c>
      <c r="E22" s="35">
        <v>32.0</v>
      </c>
      <c r="F22" s="36">
        <v>31.8546966</v>
      </c>
    </row>
    <row r="23">
      <c r="A23" s="43">
        <v>21.0</v>
      </c>
      <c r="B23" s="35" t="s">
        <v>422</v>
      </c>
      <c r="C23" s="36">
        <v>2015.0</v>
      </c>
      <c r="D23" s="35">
        <v>2.0</v>
      </c>
      <c r="E23" s="35">
        <v>32.0</v>
      </c>
      <c r="F23" s="36">
        <v>11.4072682</v>
      </c>
    </row>
    <row r="24">
      <c r="A24" s="43">
        <v>22.0</v>
      </c>
      <c r="B24" s="35" t="s">
        <v>423</v>
      </c>
      <c r="C24" s="36">
        <v>2015.0</v>
      </c>
      <c r="D24" s="35">
        <v>2.0</v>
      </c>
      <c r="E24" s="35">
        <v>32.0</v>
      </c>
      <c r="F24" s="36">
        <v>1.26169293</v>
      </c>
    </row>
    <row r="25">
      <c r="A25" s="43">
        <v>23.0</v>
      </c>
      <c r="B25" s="35" t="s">
        <v>424</v>
      </c>
      <c r="C25" s="36">
        <v>2015.0</v>
      </c>
      <c r="D25" s="35">
        <v>2.0</v>
      </c>
      <c r="E25" s="35">
        <v>32.0</v>
      </c>
      <c r="F25" s="36">
        <v>10.7650261</v>
      </c>
    </row>
    <row r="26">
      <c r="A26" s="43">
        <v>24.0</v>
      </c>
      <c r="B26" s="35" t="s">
        <v>426</v>
      </c>
      <c r="C26" s="36">
        <v>2015.0</v>
      </c>
      <c r="D26" s="35">
        <v>2.0</v>
      </c>
      <c r="E26" s="35">
        <v>32.0</v>
      </c>
      <c r="F26" s="36">
        <v>17.8178938</v>
      </c>
    </row>
    <row r="27">
      <c r="A27" s="43">
        <v>25.0</v>
      </c>
      <c r="B27" s="35" t="s">
        <v>425</v>
      </c>
      <c r="C27" s="36">
        <v>2015.0</v>
      </c>
      <c r="D27" s="35">
        <v>2.0</v>
      </c>
      <c r="E27" s="35">
        <v>32.0</v>
      </c>
      <c r="F27" s="36">
        <v>8.9502857</v>
      </c>
    </row>
    <row r="28">
      <c r="A28" s="43">
        <v>26.0</v>
      </c>
      <c r="B28" s="35" t="s">
        <v>427</v>
      </c>
      <c r="C28" s="36">
        <v>2015.0</v>
      </c>
      <c r="D28" s="35">
        <v>2.0</v>
      </c>
      <c r="E28" s="35">
        <v>32.0</v>
      </c>
      <c r="F28" s="36">
        <v>6.06751217</v>
      </c>
    </row>
    <row r="29">
      <c r="A29" s="43">
        <v>27.0</v>
      </c>
      <c r="B29" s="35" t="s">
        <v>428</v>
      </c>
      <c r="C29" s="36">
        <v>2015.0</v>
      </c>
      <c r="D29" s="35">
        <v>2.0</v>
      </c>
      <c r="E29" s="35">
        <v>32.0</v>
      </c>
      <c r="F29" s="36">
        <v>34.6265822</v>
      </c>
    </row>
    <row r="30">
      <c r="A30" s="43">
        <v>28.0</v>
      </c>
      <c r="B30" s="35" t="s">
        <v>429</v>
      </c>
      <c r="C30" s="36">
        <v>2015.0</v>
      </c>
      <c r="D30" s="35">
        <v>2.0</v>
      </c>
      <c r="E30" s="35">
        <v>32.0</v>
      </c>
      <c r="F30" s="36">
        <v>10.4981132</v>
      </c>
    </row>
    <row r="31">
      <c r="A31" s="43">
        <v>29.0</v>
      </c>
      <c r="B31" s="35" t="s">
        <v>430</v>
      </c>
      <c r="C31" s="36">
        <v>2015.0</v>
      </c>
      <c r="D31" s="35">
        <v>2.0</v>
      </c>
      <c r="E31" s="35">
        <v>32.0</v>
      </c>
      <c r="F31" s="36">
        <v>2.48779584</v>
      </c>
    </row>
    <row r="32">
      <c r="A32" s="43">
        <v>30.0</v>
      </c>
      <c r="B32" s="35" t="s">
        <v>431</v>
      </c>
      <c r="C32" s="36">
        <v>2015.0</v>
      </c>
      <c r="D32" s="35">
        <v>2.0</v>
      </c>
      <c r="E32" s="35">
        <v>32.0</v>
      </c>
      <c r="F32" s="36">
        <v>28.1909653</v>
      </c>
    </row>
    <row r="33">
      <c r="A33" s="43">
        <v>31.0</v>
      </c>
      <c r="B33" s="35" t="s">
        <v>432</v>
      </c>
      <c r="C33" s="36">
        <v>2015.0</v>
      </c>
      <c r="D33" s="35">
        <v>2.0</v>
      </c>
      <c r="E33" s="35">
        <v>32.0</v>
      </c>
      <c r="F33" s="36">
        <v>21.0595993</v>
      </c>
    </row>
    <row r="34">
      <c r="A34" s="43">
        <v>32.0</v>
      </c>
      <c r="B34" s="35" t="s">
        <v>433</v>
      </c>
      <c r="C34" s="36">
        <v>2015.0</v>
      </c>
      <c r="D34" s="35">
        <v>2.0</v>
      </c>
      <c r="E34" s="35">
        <v>32.0</v>
      </c>
      <c r="F34" s="36">
        <v>18.3462805</v>
      </c>
    </row>
    <row r="35">
      <c r="A35" s="87" t="s">
        <v>3</v>
      </c>
      <c r="B35" s="35" t="s">
        <v>418</v>
      </c>
      <c r="C35" s="36">
        <v>2016.0</v>
      </c>
      <c r="D35" s="35">
        <v>2.0</v>
      </c>
      <c r="E35" s="35">
        <v>32.0</v>
      </c>
      <c r="F35" s="36">
        <v>10.7892603</v>
      </c>
    </row>
    <row r="36">
      <c r="A36" s="87" t="s">
        <v>4</v>
      </c>
      <c r="B36" s="35" t="s">
        <v>401</v>
      </c>
      <c r="C36" s="36">
        <v>2016.0</v>
      </c>
      <c r="D36" s="35">
        <v>2.0</v>
      </c>
      <c r="E36" s="35">
        <v>32.0</v>
      </c>
      <c r="F36" s="36">
        <v>0.63376487</v>
      </c>
    </row>
    <row r="37">
      <c r="A37" s="87" t="s">
        <v>5</v>
      </c>
      <c r="B37" s="35" t="s">
        <v>402</v>
      </c>
      <c r="C37" s="36">
        <v>2016.0</v>
      </c>
      <c r="D37" s="35">
        <v>2.0</v>
      </c>
      <c r="E37" s="35">
        <v>32.0</v>
      </c>
      <c r="F37" s="36">
        <v>2.53634987</v>
      </c>
    </row>
    <row r="38">
      <c r="A38" s="87" t="s">
        <v>6</v>
      </c>
      <c r="B38" s="35" t="s">
        <v>403</v>
      </c>
      <c r="C38" s="36">
        <v>2016.0</v>
      </c>
      <c r="D38" s="35">
        <v>2.0</v>
      </c>
      <c r="E38" s="35">
        <v>32.0</v>
      </c>
      <c r="F38" s="36">
        <v>2.33586211</v>
      </c>
    </row>
    <row r="39">
      <c r="A39" s="87" t="s">
        <v>7</v>
      </c>
      <c r="B39" s="35" t="s">
        <v>404</v>
      </c>
      <c r="C39" s="36">
        <v>2016.0</v>
      </c>
      <c r="D39" s="35">
        <v>2.0</v>
      </c>
      <c r="E39" s="35">
        <v>32.0</v>
      </c>
      <c r="F39" s="36">
        <v>22.4024571</v>
      </c>
    </row>
    <row r="40">
      <c r="A40" s="87" t="s">
        <v>8</v>
      </c>
      <c r="B40" s="35" t="s">
        <v>408</v>
      </c>
      <c r="C40" s="36">
        <v>2016.0</v>
      </c>
      <c r="D40" s="35">
        <v>2.0</v>
      </c>
      <c r="E40" s="35">
        <v>32.0</v>
      </c>
      <c r="F40" s="36">
        <v>5.55046516</v>
      </c>
    </row>
    <row r="41">
      <c r="A41" s="87" t="s">
        <v>9</v>
      </c>
      <c r="B41" s="35" t="s">
        <v>409</v>
      </c>
      <c r="C41" s="36">
        <v>2016.0</v>
      </c>
      <c r="D41" s="35">
        <v>2.0</v>
      </c>
      <c r="E41" s="35">
        <v>32.0</v>
      </c>
      <c r="F41" s="36">
        <v>2.18344466</v>
      </c>
    </row>
    <row r="42">
      <c r="A42" s="87" t="s">
        <v>10</v>
      </c>
      <c r="B42" s="35" t="s">
        <v>407</v>
      </c>
      <c r="C42" s="36">
        <v>2016.0</v>
      </c>
      <c r="D42" s="35">
        <v>2.0</v>
      </c>
      <c r="E42" s="35">
        <v>32.0</v>
      </c>
      <c r="F42" s="36">
        <v>30.3230622</v>
      </c>
    </row>
    <row r="43">
      <c r="A43" s="87" t="s">
        <v>11</v>
      </c>
      <c r="B43" s="35" t="s">
        <v>406</v>
      </c>
      <c r="C43" s="36">
        <v>2016.0</v>
      </c>
      <c r="D43" s="35">
        <v>2.0</v>
      </c>
      <c r="E43" s="35">
        <v>32.0</v>
      </c>
      <c r="F43" s="36">
        <v>5.59177564</v>
      </c>
    </row>
    <row r="44">
      <c r="A44" s="87" t="s">
        <v>12</v>
      </c>
      <c r="B44" s="35" t="s">
        <v>405</v>
      </c>
      <c r="C44" s="36">
        <v>2016.0</v>
      </c>
      <c r="D44" s="35">
        <v>2.0</v>
      </c>
      <c r="E44" s="35">
        <v>32.0</v>
      </c>
      <c r="F44" s="36">
        <v>0.0467948</v>
      </c>
    </row>
    <row r="45">
      <c r="A45" s="43">
        <v>10.0</v>
      </c>
      <c r="B45" s="35" t="s">
        <v>410</v>
      </c>
      <c r="C45" s="36">
        <v>2016.0</v>
      </c>
      <c r="D45" s="35">
        <v>2.0</v>
      </c>
      <c r="E45" s="35">
        <v>32.0</v>
      </c>
      <c r="F45" s="36">
        <v>13.1912249</v>
      </c>
    </row>
    <row r="46">
      <c r="A46" s="43">
        <v>11.0</v>
      </c>
      <c r="B46" s="35" t="s">
        <v>412</v>
      </c>
      <c r="C46" s="36">
        <v>2016.0</v>
      </c>
      <c r="D46" s="35">
        <v>2.0</v>
      </c>
      <c r="E46" s="35">
        <v>32.0</v>
      </c>
      <c r="F46" s="36">
        <v>3.15670287</v>
      </c>
    </row>
    <row r="47">
      <c r="A47" s="43">
        <v>12.0</v>
      </c>
      <c r="B47" s="35" t="s">
        <v>411</v>
      </c>
      <c r="C47" s="36">
        <v>2016.0</v>
      </c>
      <c r="D47" s="35">
        <v>2.0</v>
      </c>
      <c r="E47" s="35">
        <v>32.0</v>
      </c>
      <c r="F47" s="36">
        <v>30.5378418</v>
      </c>
    </row>
    <row r="48">
      <c r="A48" s="43">
        <v>13.0</v>
      </c>
      <c r="B48" s="35" t="s">
        <v>413</v>
      </c>
      <c r="C48" s="36">
        <v>2016.0</v>
      </c>
      <c r="D48" s="35">
        <v>2.0</v>
      </c>
      <c r="E48" s="35">
        <v>32.0</v>
      </c>
      <c r="F48" s="36">
        <v>16.6909611</v>
      </c>
    </row>
    <row r="49">
      <c r="A49" s="43">
        <v>14.0</v>
      </c>
      <c r="B49" s="35" t="s">
        <v>414</v>
      </c>
      <c r="C49" s="36">
        <v>2016.0</v>
      </c>
      <c r="D49" s="35">
        <v>2.0</v>
      </c>
      <c r="E49" s="35">
        <v>32.0</v>
      </c>
      <c r="F49" s="36">
        <v>1.08929261</v>
      </c>
    </row>
    <row r="50">
      <c r="A50" s="43">
        <v>15.0</v>
      </c>
      <c r="B50" s="35" t="s">
        <v>415</v>
      </c>
      <c r="C50" s="36">
        <v>2016.0</v>
      </c>
      <c r="D50" s="35">
        <v>2.0</v>
      </c>
      <c r="E50" s="35">
        <v>32.0</v>
      </c>
      <c r="F50" s="36">
        <v>4.79999642</v>
      </c>
    </row>
    <row r="51">
      <c r="A51" s="43">
        <v>16.0</v>
      </c>
      <c r="B51" s="35" t="s">
        <v>416</v>
      </c>
      <c r="C51" s="36">
        <v>2016.0</v>
      </c>
      <c r="D51" s="35">
        <v>2.0</v>
      </c>
      <c r="E51" s="35">
        <v>32.0</v>
      </c>
      <c r="F51" s="36">
        <v>8.73768092</v>
      </c>
    </row>
    <row r="52">
      <c r="A52" s="43">
        <v>17.0</v>
      </c>
      <c r="B52" s="35" t="s">
        <v>417</v>
      </c>
      <c r="C52" s="36">
        <v>2016.0</v>
      </c>
      <c r="D52" s="35">
        <v>2.0</v>
      </c>
      <c r="E52" s="35">
        <v>32.0</v>
      </c>
      <c r="F52" s="36">
        <v>5.73997045</v>
      </c>
    </row>
    <row r="53">
      <c r="A53" s="43">
        <v>18.0</v>
      </c>
      <c r="B53" s="35" t="s">
        <v>419</v>
      </c>
      <c r="C53" s="36">
        <v>2016.0</v>
      </c>
      <c r="D53" s="35">
        <v>2.0</v>
      </c>
      <c r="E53" s="35">
        <v>32.0</v>
      </c>
      <c r="F53" s="36">
        <v>15.0209923</v>
      </c>
    </row>
    <row r="54">
      <c r="A54" s="43">
        <v>19.0</v>
      </c>
      <c r="B54" s="35" t="s">
        <v>420</v>
      </c>
      <c r="C54" s="36">
        <v>2016.0</v>
      </c>
      <c r="D54" s="35">
        <v>2.0</v>
      </c>
      <c r="E54" s="35">
        <v>32.0</v>
      </c>
      <c r="F54" s="36">
        <v>2.27838574</v>
      </c>
    </row>
    <row r="55">
      <c r="A55" s="43">
        <v>20.0</v>
      </c>
      <c r="B55" s="35" t="s">
        <v>421</v>
      </c>
      <c r="C55" s="36">
        <v>2016.0</v>
      </c>
      <c r="D55" s="35">
        <v>2.0</v>
      </c>
      <c r="E55" s="35">
        <v>32.0</v>
      </c>
      <c r="F55" s="36">
        <v>31.8546966</v>
      </c>
    </row>
    <row r="56">
      <c r="A56" s="43">
        <v>21.0</v>
      </c>
      <c r="B56" s="35" t="s">
        <v>422</v>
      </c>
      <c r="C56" s="36">
        <v>2016.0</v>
      </c>
      <c r="D56" s="35">
        <v>2.0</v>
      </c>
      <c r="E56" s="35">
        <v>32.0</v>
      </c>
      <c r="F56" s="36">
        <v>11.4072682</v>
      </c>
    </row>
    <row r="57">
      <c r="A57" s="43">
        <v>22.0</v>
      </c>
      <c r="B57" s="35" t="s">
        <v>423</v>
      </c>
      <c r="C57" s="36">
        <v>2016.0</v>
      </c>
      <c r="D57" s="35">
        <v>2.0</v>
      </c>
      <c r="E57" s="35">
        <v>32.0</v>
      </c>
      <c r="F57" s="36">
        <v>1.26169293</v>
      </c>
    </row>
    <row r="58">
      <c r="A58" s="43">
        <v>23.0</v>
      </c>
      <c r="B58" s="35" t="s">
        <v>424</v>
      </c>
      <c r="C58" s="36">
        <v>2016.0</v>
      </c>
      <c r="D58" s="35">
        <v>2.0</v>
      </c>
      <c r="E58" s="35">
        <v>32.0</v>
      </c>
      <c r="F58" s="36">
        <v>10.7650261</v>
      </c>
    </row>
    <row r="59">
      <c r="A59" s="43">
        <v>24.0</v>
      </c>
      <c r="B59" s="35" t="s">
        <v>426</v>
      </c>
      <c r="C59" s="36">
        <v>2016.0</v>
      </c>
      <c r="D59" s="35">
        <v>2.0</v>
      </c>
      <c r="E59" s="35">
        <v>32.0</v>
      </c>
      <c r="F59" s="36">
        <v>17.8178938</v>
      </c>
    </row>
    <row r="60">
      <c r="A60" s="43">
        <v>25.0</v>
      </c>
      <c r="B60" s="35" t="s">
        <v>425</v>
      </c>
      <c r="C60" s="36">
        <v>2016.0</v>
      </c>
      <c r="D60" s="35">
        <v>2.0</v>
      </c>
      <c r="E60" s="35">
        <v>32.0</v>
      </c>
      <c r="F60" s="36">
        <v>8.9502857</v>
      </c>
    </row>
    <row r="61">
      <c r="A61" s="43">
        <v>26.0</v>
      </c>
      <c r="B61" s="35" t="s">
        <v>427</v>
      </c>
      <c r="C61" s="36">
        <v>2016.0</v>
      </c>
      <c r="D61" s="35">
        <v>2.0</v>
      </c>
      <c r="E61" s="35">
        <v>32.0</v>
      </c>
      <c r="F61" s="36">
        <v>6.06751217</v>
      </c>
    </row>
    <row r="62">
      <c r="A62" s="43">
        <v>27.0</v>
      </c>
      <c r="B62" s="35" t="s">
        <v>428</v>
      </c>
      <c r="C62" s="36">
        <v>2016.0</v>
      </c>
      <c r="D62" s="35">
        <v>2.0</v>
      </c>
      <c r="E62" s="35">
        <v>32.0</v>
      </c>
      <c r="F62" s="36">
        <v>34.6265822</v>
      </c>
    </row>
    <row r="63">
      <c r="A63" s="43">
        <v>28.0</v>
      </c>
      <c r="B63" s="35" t="s">
        <v>429</v>
      </c>
      <c r="C63" s="36">
        <v>2016.0</v>
      </c>
      <c r="D63" s="35">
        <v>2.0</v>
      </c>
      <c r="E63" s="35">
        <v>32.0</v>
      </c>
      <c r="F63" s="36">
        <v>10.4981132</v>
      </c>
    </row>
    <row r="64">
      <c r="A64" s="43">
        <v>29.0</v>
      </c>
      <c r="B64" s="35" t="s">
        <v>430</v>
      </c>
      <c r="C64" s="36">
        <v>2016.0</v>
      </c>
      <c r="D64" s="35">
        <v>2.0</v>
      </c>
      <c r="E64" s="35">
        <v>32.0</v>
      </c>
      <c r="F64" s="36">
        <v>2.48779584</v>
      </c>
    </row>
    <row r="65">
      <c r="A65" s="43">
        <v>30.0</v>
      </c>
      <c r="B65" s="35" t="s">
        <v>431</v>
      </c>
      <c r="C65" s="36">
        <v>2016.0</v>
      </c>
      <c r="D65" s="35">
        <v>2.0</v>
      </c>
      <c r="E65" s="35">
        <v>32.0</v>
      </c>
      <c r="F65" s="36">
        <v>28.1909653</v>
      </c>
    </row>
    <row r="66">
      <c r="A66" s="43">
        <v>31.0</v>
      </c>
      <c r="B66" s="35" t="s">
        <v>432</v>
      </c>
      <c r="C66" s="36">
        <v>2016.0</v>
      </c>
      <c r="D66" s="35">
        <v>2.0</v>
      </c>
      <c r="E66" s="35">
        <v>32.0</v>
      </c>
      <c r="F66" s="36">
        <v>21.0595993</v>
      </c>
    </row>
    <row r="67">
      <c r="A67" s="43">
        <v>32.0</v>
      </c>
      <c r="B67" s="35" t="s">
        <v>433</v>
      </c>
      <c r="C67" s="36">
        <v>2016.0</v>
      </c>
      <c r="D67" s="35">
        <v>2.0</v>
      </c>
      <c r="E67" s="35">
        <v>32.0</v>
      </c>
      <c r="F67" s="36">
        <v>18.3462805</v>
      </c>
    </row>
    <row r="68">
      <c r="A68" s="87" t="s">
        <v>3</v>
      </c>
      <c r="B68" s="35" t="s">
        <v>418</v>
      </c>
      <c r="C68" s="36">
        <v>2018.0</v>
      </c>
      <c r="D68" s="35">
        <v>2.0</v>
      </c>
      <c r="E68" s="35">
        <v>32.0</v>
      </c>
      <c r="F68" s="36">
        <v>11.7333592</v>
      </c>
    </row>
    <row r="69">
      <c r="A69" s="87" t="s">
        <v>4</v>
      </c>
      <c r="B69" s="35" t="s">
        <v>401</v>
      </c>
      <c r="C69" s="36">
        <v>2018.0</v>
      </c>
      <c r="D69" s="35">
        <v>2.0</v>
      </c>
      <c r="E69" s="35">
        <v>32.0</v>
      </c>
      <c r="F69" s="36">
        <v>0.4334348</v>
      </c>
    </row>
    <row r="70">
      <c r="A70" s="87" t="s">
        <v>5</v>
      </c>
      <c r="B70" s="35" t="s">
        <v>402</v>
      </c>
      <c r="C70" s="36">
        <v>2018.0</v>
      </c>
      <c r="D70" s="35">
        <v>2.0</v>
      </c>
      <c r="E70" s="35">
        <v>32.0</v>
      </c>
      <c r="F70" s="36">
        <v>4.48759965</v>
      </c>
    </row>
    <row r="71">
      <c r="A71" s="87" t="s">
        <v>6</v>
      </c>
      <c r="B71" s="35" t="s">
        <v>403</v>
      </c>
      <c r="C71" s="36">
        <v>2018.0</v>
      </c>
      <c r="D71" s="35">
        <v>2.0</v>
      </c>
      <c r="E71" s="35">
        <v>32.0</v>
      </c>
      <c r="F71" s="36">
        <v>1.96810055</v>
      </c>
    </row>
    <row r="72">
      <c r="A72" s="87" t="s">
        <v>7</v>
      </c>
      <c r="B72" s="35" t="s">
        <v>404</v>
      </c>
      <c r="C72" s="36">
        <v>2018.0</v>
      </c>
      <c r="D72" s="35">
        <v>2.0</v>
      </c>
      <c r="E72" s="35">
        <v>32.0</v>
      </c>
      <c r="F72" s="36">
        <v>24.7887634</v>
      </c>
    </row>
    <row r="73">
      <c r="A73" s="87" t="s">
        <v>8</v>
      </c>
      <c r="B73" s="35" t="s">
        <v>408</v>
      </c>
      <c r="C73" s="36">
        <v>2018.0</v>
      </c>
      <c r="D73" s="35">
        <v>2.0</v>
      </c>
      <c r="E73" s="35">
        <v>32.0</v>
      </c>
      <c r="F73" s="36">
        <v>4.72116637</v>
      </c>
    </row>
    <row r="74">
      <c r="A74" s="87" t="s">
        <v>9</v>
      </c>
      <c r="B74" s="35" t="s">
        <v>409</v>
      </c>
      <c r="C74" s="36">
        <v>2018.0</v>
      </c>
      <c r="D74" s="35">
        <v>2.0</v>
      </c>
      <c r="E74" s="35">
        <v>32.0</v>
      </c>
      <c r="F74" s="36">
        <v>2.23122082</v>
      </c>
    </row>
    <row r="75">
      <c r="A75" s="87" t="s">
        <v>10</v>
      </c>
      <c r="B75" s="35" t="s">
        <v>407</v>
      </c>
      <c r="C75" s="36">
        <v>2018.0</v>
      </c>
      <c r="D75" s="35">
        <v>2.0</v>
      </c>
      <c r="E75" s="35">
        <v>32.0</v>
      </c>
      <c r="F75" s="36">
        <v>30.6638683</v>
      </c>
    </row>
    <row r="76">
      <c r="A76" s="87" t="s">
        <v>11</v>
      </c>
      <c r="B76" s="35" t="s">
        <v>406</v>
      </c>
      <c r="C76" s="36">
        <v>2018.0</v>
      </c>
      <c r="D76" s="35">
        <v>2.0</v>
      </c>
      <c r="E76" s="35">
        <v>32.0</v>
      </c>
      <c r="F76" s="36">
        <v>4.77645635</v>
      </c>
    </row>
    <row r="77">
      <c r="A77" s="87" t="s">
        <v>12</v>
      </c>
      <c r="B77" s="35" t="s">
        <v>405</v>
      </c>
      <c r="C77" s="36">
        <v>2018.0</v>
      </c>
      <c r="D77" s="35">
        <v>2.0</v>
      </c>
      <c r="E77" s="35">
        <v>32.0</v>
      </c>
      <c r="F77" s="36">
        <v>0.24589379</v>
      </c>
    </row>
    <row r="78">
      <c r="A78" s="43">
        <v>10.0</v>
      </c>
      <c r="B78" s="35" t="s">
        <v>410</v>
      </c>
      <c r="C78" s="36">
        <v>2018.0</v>
      </c>
      <c r="D78" s="35">
        <v>2.0</v>
      </c>
      <c r="E78" s="35">
        <v>32.0</v>
      </c>
      <c r="F78" s="36">
        <v>11.9783258</v>
      </c>
    </row>
    <row r="79">
      <c r="A79" s="43">
        <v>11.0</v>
      </c>
      <c r="B79" s="35" t="s">
        <v>412</v>
      </c>
      <c r="C79" s="36">
        <v>2018.0</v>
      </c>
      <c r="D79" s="35">
        <v>2.0</v>
      </c>
      <c r="E79" s="35">
        <v>32.0</v>
      </c>
      <c r="F79" s="36">
        <v>4.02596515</v>
      </c>
    </row>
    <row r="80">
      <c r="A80" s="43">
        <v>12.0</v>
      </c>
      <c r="B80" s="35" t="s">
        <v>411</v>
      </c>
      <c r="C80" s="36">
        <v>2018.0</v>
      </c>
      <c r="D80" s="35">
        <v>2.0</v>
      </c>
      <c r="E80" s="35">
        <v>32.0</v>
      </c>
      <c r="F80" s="36">
        <v>35.2808986</v>
      </c>
    </row>
    <row r="81">
      <c r="A81" s="43">
        <v>13.0</v>
      </c>
      <c r="B81" s="35" t="s">
        <v>413</v>
      </c>
      <c r="C81" s="36">
        <v>2018.0</v>
      </c>
      <c r="D81" s="35">
        <v>2.0</v>
      </c>
      <c r="E81" s="35">
        <v>32.0</v>
      </c>
      <c r="F81" s="36">
        <v>19.8184024</v>
      </c>
    </row>
    <row r="82">
      <c r="A82" s="43">
        <v>14.0</v>
      </c>
      <c r="B82" s="35" t="s">
        <v>414</v>
      </c>
      <c r="C82" s="36">
        <v>2018.0</v>
      </c>
      <c r="D82" s="35">
        <v>2.0</v>
      </c>
      <c r="E82" s="35">
        <v>32.0</v>
      </c>
      <c r="F82" s="36">
        <v>1.31352993</v>
      </c>
    </row>
    <row r="83">
      <c r="A83" s="43">
        <v>15.0</v>
      </c>
      <c r="B83" s="35" t="s">
        <v>415</v>
      </c>
      <c r="C83" s="36">
        <v>2018.0</v>
      </c>
      <c r="D83" s="35">
        <v>2.0</v>
      </c>
      <c r="E83" s="35">
        <v>32.0</v>
      </c>
      <c r="F83" s="36">
        <v>5.15007737</v>
      </c>
    </row>
    <row r="84">
      <c r="A84" s="43">
        <v>16.0</v>
      </c>
      <c r="B84" s="35" t="s">
        <v>416</v>
      </c>
      <c r="C84" s="36">
        <v>2018.0</v>
      </c>
      <c r="D84" s="35">
        <v>2.0</v>
      </c>
      <c r="E84" s="35">
        <v>32.0</v>
      </c>
      <c r="F84" s="36">
        <v>12.9736009</v>
      </c>
    </row>
    <row r="85">
      <c r="A85" s="43">
        <v>17.0</v>
      </c>
      <c r="B85" s="35" t="s">
        <v>417</v>
      </c>
      <c r="C85" s="36">
        <v>2018.0</v>
      </c>
      <c r="D85" s="35">
        <v>2.0</v>
      </c>
      <c r="E85" s="35">
        <v>32.0</v>
      </c>
      <c r="F85" s="36">
        <v>6.90066516</v>
      </c>
    </row>
    <row r="86">
      <c r="A86" s="43">
        <v>18.0</v>
      </c>
      <c r="B86" s="35" t="s">
        <v>419</v>
      </c>
      <c r="C86" s="36">
        <v>2018.0</v>
      </c>
      <c r="D86" s="35">
        <v>2.0</v>
      </c>
      <c r="E86" s="35">
        <v>32.0</v>
      </c>
      <c r="F86" s="36">
        <v>13.7561909</v>
      </c>
    </row>
    <row r="87">
      <c r="A87" s="43">
        <v>19.0</v>
      </c>
      <c r="B87" s="35" t="s">
        <v>420</v>
      </c>
      <c r="C87" s="36">
        <v>2018.0</v>
      </c>
      <c r="D87" s="35">
        <v>2.0</v>
      </c>
      <c r="E87" s="35">
        <v>32.0</v>
      </c>
      <c r="F87" s="36">
        <v>2.38613998</v>
      </c>
    </row>
    <row r="88">
      <c r="A88" s="43">
        <v>20.0</v>
      </c>
      <c r="B88" s="35" t="s">
        <v>421</v>
      </c>
      <c r="C88" s="36">
        <v>2018.0</v>
      </c>
      <c r="D88" s="35">
        <v>2.0</v>
      </c>
      <c r="E88" s="35">
        <v>32.0</v>
      </c>
      <c r="F88" s="36">
        <v>35.5851392</v>
      </c>
    </row>
    <row r="89">
      <c r="A89" s="43">
        <v>21.0</v>
      </c>
      <c r="B89" s="35" t="s">
        <v>422</v>
      </c>
      <c r="C89" s="36">
        <v>2018.0</v>
      </c>
      <c r="D89" s="35">
        <v>2.0</v>
      </c>
      <c r="E89" s="35">
        <v>32.0</v>
      </c>
      <c r="F89" s="36">
        <v>14.7384826</v>
      </c>
    </row>
    <row r="90">
      <c r="A90" s="43">
        <v>22.0</v>
      </c>
      <c r="B90" s="35" t="s">
        <v>423</v>
      </c>
      <c r="C90" s="36">
        <v>2018.0</v>
      </c>
      <c r="D90" s="35">
        <v>2.0</v>
      </c>
      <c r="E90" s="35">
        <v>32.0</v>
      </c>
      <c r="F90" s="36">
        <v>0.77527483</v>
      </c>
    </row>
    <row r="91">
      <c r="A91" s="43">
        <v>23.0</v>
      </c>
      <c r="B91" s="35" t="s">
        <v>424</v>
      </c>
      <c r="C91" s="36">
        <v>2018.0</v>
      </c>
      <c r="D91" s="35">
        <v>2.0</v>
      </c>
      <c r="E91" s="35">
        <v>32.0</v>
      </c>
      <c r="F91" s="36">
        <v>9.9417335</v>
      </c>
    </row>
    <row r="92">
      <c r="A92" s="43">
        <v>24.0</v>
      </c>
      <c r="B92" s="35" t="s">
        <v>426</v>
      </c>
      <c r="C92" s="36">
        <v>2018.0</v>
      </c>
      <c r="D92" s="35">
        <v>2.0</v>
      </c>
      <c r="E92" s="35">
        <v>32.0</v>
      </c>
      <c r="F92" s="36">
        <v>23.1449063</v>
      </c>
    </row>
    <row r="93">
      <c r="A93" s="43">
        <v>25.0</v>
      </c>
      <c r="B93" s="35" t="s">
        <v>425</v>
      </c>
      <c r="C93" s="36">
        <v>2018.0</v>
      </c>
      <c r="D93" s="35">
        <v>2.0</v>
      </c>
      <c r="E93" s="35">
        <v>32.0</v>
      </c>
      <c r="F93" s="36">
        <v>12.4137572</v>
      </c>
    </row>
    <row r="94">
      <c r="A94" s="43">
        <v>26.0</v>
      </c>
      <c r="B94" s="35" t="s">
        <v>427</v>
      </c>
      <c r="C94" s="36">
        <v>2018.0</v>
      </c>
      <c r="D94" s="35">
        <v>2.0</v>
      </c>
      <c r="E94" s="35">
        <v>32.0</v>
      </c>
      <c r="F94" s="36">
        <v>6.37519465</v>
      </c>
    </row>
    <row r="95">
      <c r="A95" s="43">
        <v>27.0</v>
      </c>
      <c r="B95" s="35" t="s">
        <v>428</v>
      </c>
      <c r="C95" s="36">
        <v>2018.0</v>
      </c>
      <c r="D95" s="35">
        <v>2.0</v>
      </c>
      <c r="E95" s="35">
        <v>32.0</v>
      </c>
      <c r="F95" s="36">
        <v>35.3936275</v>
      </c>
    </row>
    <row r="96">
      <c r="A96" s="43">
        <v>28.0</v>
      </c>
      <c r="B96" s="35" t="s">
        <v>429</v>
      </c>
      <c r="C96" s="36">
        <v>2018.0</v>
      </c>
      <c r="D96" s="35">
        <v>2.0</v>
      </c>
      <c r="E96" s="35">
        <v>32.0</v>
      </c>
      <c r="F96" s="36">
        <v>9.66695691</v>
      </c>
    </row>
    <row r="97">
      <c r="A97" s="43">
        <v>29.0</v>
      </c>
      <c r="B97" s="35" t="s">
        <v>430</v>
      </c>
      <c r="C97" s="36">
        <v>2018.0</v>
      </c>
      <c r="D97" s="35">
        <v>2.0</v>
      </c>
      <c r="E97" s="35">
        <v>32.0</v>
      </c>
      <c r="F97" s="36">
        <v>2.91036953</v>
      </c>
    </row>
    <row r="98">
      <c r="A98" s="43">
        <v>30.0</v>
      </c>
      <c r="B98" s="35" t="s">
        <v>431</v>
      </c>
      <c r="C98" s="36">
        <v>2018.0</v>
      </c>
      <c r="D98" s="35">
        <v>2.0</v>
      </c>
      <c r="E98" s="35">
        <v>32.0</v>
      </c>
      <c r="F98" s="36">
        <v>28.3195678</v>
      </c>
    </row>
    <row r="99">
      <c r="A99" s="43">
        <v>31.0</v>
      </c>
      <c r="B99" s="35" t="s">
        <v>432</v>
      </c>
      <c r="C99" s="36">
        <v>2018.0</v>
      </c>
      <c r="D99" s="35">
        <v>2.0</v>
      </c>
      <c r="E99" s="35">
        <v>32.0</v>
      </c>
      <c r="F99" s="36">
        <v>19.1113801</v>
      </c>
    </row>
    <row r="100">
      <c r="A100" s="43">
        <v>32.0</v>
      </c>
      <c r="B100" s="35" t="s">
        <v>433</v>
      </c>
      <c r="C100" s="36">
        <v>2018.0</v>
      </c>
      <c r="D100" s="35">
        <v>2.0</v>
      </c>
      <c r="E100" s="35">
        <v>32.0</v>
      </c>
      <c r="F100" s="36">
        <v>20.2200455</v>
      </c>
    </row>
    <row r="101">
      <c r="A101" s="87" t="s">
        <v>3</v>
      </c>
      <c r="B101" s="35" t="s">
        <v>418</v>
      </c>
      <c r="C101" s="36">
        <v>2020.0</v>
      </c>
      <c r="D101" s="35">
        <v>2.0</v>
      </c>
      <c r="E101" s="35">
        <v>32.0</v>
      </c>
      <c r="F101" s="36">
        <v>9.68779311</v>
      </c>
    </row>
    <row r="102">
      <c r="A102" s="87" t="s">
        <v>4</v>
      </c>
      <c r="B102" s="35" t="s">
        <v>401</v>
      </c>
      <c r="C102" s="36">
        <v>2020.0</v>
      </c>
      <c r="D102" s="35">
        <v>2.0</v>
      </c>
      <c r="E102" s="35">
        <v>32.0</v>
      </c>
      <c r="F102" s="36">
        <v>0.50365846</v>
      </c>
    </row>
    <row r="103">
      <c r="A103" s="87" t="s">
        <v>5</v>
      </c>
      <c r="B103" s="35" t="s">
        <v>402</v>
      </c>
      <c r="C103" s="36">
        <v>2020.0</v>
      </c>
      <c r="D103" s="35">
        <v>2.0</v>
      </c>
      <c r="E103" s="35">
        <v>32.0</v>
      </c>
      <c r="F103" s="36">
        <v>2.81528361</v>
      </c>
    </row>
    <row r="104">
      <c r="A104" s="87" t="s">
        <v>6</v>
      </c>
      <c r="B104" s="35" t="s">
        <v>403</v>
      </c>
      <c r="C104" s="36">
        <v>2020.0</v>
      </c>
      <c r="D104" s="35">
        <v>2.0</v>
      </c>
      <c r="E104" s="35">
        <v>32.0</v>
      </c>
      <c r="F104" s="36">
        <v>1.41962489</v>
      </c>
    </row>
    <row r="105">
      <c r="A105" s="87" t="s">
        <v>7</v>
      </c>
      <c r="B105" s="35" t="s">
        <v>404</v>
      </c>
      <c r="C105" s="36">
        <v>2020.0</v>
      </c>
      <c r="D105" s="35">
        <v>2.0</v>
      </c>
      <c r="E105" s="35">
        <v>32.0</v>
      </c>
      <c r="F105" s="36">
        <v>19.2760118</v>
      </c>
    </row>
    <row r="106">
      <c r="A106" s="87" t="s">
        <v>8</v>
      </c>
      <c r="B106" s="35" t="s">
        <v>408</v>
      </c>
      <c r="C106" s="36">
        <v>2020.0</v>
      </c>
      <c r="D106" s="35">
        <v>2.0</v>
      </c>
      <c r="E106" s="35">
        <v>32.0</v>
      </c>
      <c r="F106" s="36">
        <v>4.14251985</v>
      </c>
    </row>
    <row r="107">
      <c r="A107" s="87" t="s">
        <v>9</v>
      </c>
      <c r="B107" s="35" t="s">
        <v>409</v>
      </c>
      <c r="C107" s="36">
        <v>2020.0</v>
      </c>
      <c r="D107" s="35">
        <v>2.0</v>
      </c>
      <c r="E107" s="35">
        <v>32.0</v>
      </c>
      <c r="F107" s="36">
        <v>1.15311414</v>
      </c>
    </row>
    <row r="108">
      <c r="A108" s="87" t="s">
        <v>10</v>
      </c>
      <c r="B108" s="35" t="s">
        <v>407</v>
      </c>
      <c r="C108" s="36">
        <v>2020.0</v>
      </c>
      <c r="D108" s="35">
        <v>2.0</v>
      </c>
      <c r="E108" s="35">
        <v>32.0</v>
      </c>
      <c r="F108" s="36">
        <v>30.1888581</v>
      </c>
    </row>
    <row r="109">
      <c r="A109" s="87" t="s">
        <v>11</v>
      </c>
      <c r="B109" s="35" t="s">
        <v>406</v>
      </c>
      <c r="C109" s="36">
        <v>2020.0</v>
      </c>
      <c r="D109" s="35">
        <v>2.0</v>
      </c>
      <c r="E109" s="35">
        <v>32.0</v>
      </c>
      <c r="F109" s="36">
        <v>5.22932517</v>
      </c>
    </row>
    <row r="110">
      <c r="A110" s="87" t="s">
        <v>12</v>
      </c>
      <c r="B110" s="35" t="s">
        <v>405</v>
      </c>
      <c r="C110" s="36">
        <v>2020.0</v>
      </c>
      <c r="D110" s="35">
        <v>2.0</v>
      </c>
      <c r="E110" s="35">
        <v>32.0</v>
      </c>
      <c r="F110" s="36">
        <v>0.02558862</v>
      </c>
    </row>
    <row r="111">
      <c r="A111" s="43">
        <v>10.0</v>
      </c>
      <c r="B111" s="35" t="s">
        <v>410</v>
      </c>
      <c r="C111" s="36">
        <v>2020.0</v>
      </c>
      <c r="D111" s="35">
        <v>2.0</v>
      </c>
      <c r="E111" s="35">
        <v>32.0</v>
      </c>
      <c r="F111" s="36">
        <v>11.1551241</v>
      </c>
    </row>
    <row r="112">
      <c r="A112" s="43">
        <v>11.0</v>
      </c>
      <c r="B112" s="35" t="s">
        <v>412</v>
      </c>
      <c r="C112" s="36">
        <v>2020.0</v>
      </c>
      <c r="D112" s="35">
        <v>2.0</v>
      </c>
      <c r="E112" s="35">
        <v>32.0</v>
      </c>
      <c r="F112" s="36">
        <v>2.82917812</v>
      </c>
    </row>
    <row r="113">
      <c r="A113" s="43">
        <v>12.0</v>
      </c>
      <c r="B113" s="35" t="s">
        <v>411</v>
      </c>
      <c r="C113" s="36">
        <v>2020.0</v>
      </c>
      <c r="D113" s="35">
        <v>2.0</v>
      </c>
      <c r="E113" s="35">
        <v>32.0</v>
      </c>
      <c r="F113" s="36">
        <v>28.4250797</v>
      </c>
    </row>
    <row r="114">
      <c r="A114" s="43">
        <v>13.0</v>
      </c>
      <c r="B114" s="35" t="s">
        <v>413</v>
      </c>
      <c r="C114" s="36">
        <v>2020.0</v>
      </c>
      <c r="D114" s="35">
        <v>2.0</v>
      </c>
      <c r="E114" s="35">
        <v>32.0</v>
      </c>
      <c r="F114" s="36">
        <v>15.5303404</v>
      </c>
    </row>
    <row r="115">
      <c r="A115" s="43">
        <v>14.0</v>
      </c>
      <c r="B115" s="35" t="s">
        <v>414</v>
      </c>
      <c r="C115" s="36">
        <v>2020.0</v>
      </c>
      <c r="D115" s="35">
        <v>2.0</v>
      </c>
      <c r="E115" s="35">
        <v>32.0</v>
      </c>
      <c r="F115" s="36">
        <v>0.83055511</v>
      </c>
    </row>
    <row r="116">
      <c r="A116" s="43">
        <v>15.0</v>
      </c>
      <c r="B116" s="35" t="s">
        <v>415</v>
      </c>
      <c r="C116" s="36">
        <v>2020.0</v>
      </c>
      <c r="D116" s="35">
        <v>2.0</v>
      </c>
      <c r="E116" s="35">
        <v>32.0</v>
      </c>
      <c r="F116" s="36">
        <v>4.31309376</v>
      </c>
    </row>
    <row r="117">
      <c r="A117" s="43">
        <v>16.0</v>
      </c>
      <c r="B117" s="35" t="s">
        <v>416</v>
      </c>
      <c r="C117" s="36">
        <v>2020.0</v>
      </c>
      <c r="D117" s="35">
        <v>2.0</v>
      </c>
      <c r="E117" s="35">
        <v>32.0</v>
      </c>
      <c r="F117" s="36">
        <v>10.6330516</v>
      </c>
    </row>
    <row r="118">
      <c r="A118" s="43">
        <v>17.0</v>
      </c>
      <c r="B118" s="35" t="s">
        <v>417</v>
      </c>
      <c r="C118" s="36">
        <v>2020.0</v>
      </c>
      <c r="D118" s="35">
        <v>2.0</v>
      </c>
      <c r="E118" s="35">
        <v>32.0</v>
      </c>
      <c r="F118" s="36">
        <v>2.51500081</v>
      </c>
    </row>
    <row r="119">
      <c r="A119" s="43">
        <v>18.0</v>
      </c>
      <c r="B119" s="35" t="s">
        <v>419</v>
      </c>
      <c r="C119" s="36">
        <v>2020.0</v>
      </c>
      <c r="D119" s="35">
        <v>2.0</v>
      </c>
      <c r="E119" s="35">
        <v>32.0</v>
      </c>
      <c r="F119" s="36">
        <v>10.4784168</v>
      </c>
    </row>
    <row r="120">
      <c r="A120" s="43">
        <v>19.0</v>
      </c>
      <c r="B120" s="35" t="s">
        <v>420</v>
      </c>
      <c r="C120" s="36">
        <v>2020.0</v>
      </c>
      <c r="D120" s="35">
        <v>2.0</v>
      </c>
      <c r="E120" s="35">
        <v>32.0</v>
      </c>
      <c r="F120" s="36">
        <v>1.94643585</v>
      </c>
    </row>
    <row r="121">
      <c r="A121" s="43">
        <v>20.0</v>
      </c>
      <c r="B121" s="35" t="s">
        <v>421</v>
      </c>
      <c r="C121" s="36">
        <v>2020.0</v>
      </c>
      <c r="D121" s="35">
        <v>2.0</v>
      </c>
      <c r="E121" s="35">
        <v>32.0</v>
      </c>
      <c r="F121" s="36">
        <v>30.3858662</v>
      </c>
    </row>
    <row r="122">
      <c r="A122" s="43">
        <v>21.0</v>
      </c>
      <c r="B122" s="35" t="s">
        <v>422</v>
      </c>
      <c r="C122" s="36">
        <v>2020.0</v>
      </c>
      <c r="D122" s="35">
        <v>2.0</v>
      </c>
      <c r="E122" s="35">
        <v>32.0</v>
      </c>
      <c r="F122" s="36">
        <v>8.87304838</v>
      </c>
    </row>
    <row r="123">
      <c r="A123" s="43">
        <v>22.0</v>
      </c>
      <c r="B123" s="35" t="s">
        <v>423</v>
      </c>
      <c r="C123" s="36">
        <v>2020.0</v>
      </c>
      <c r="D123" s="35">
        <v>2.0</v>
      </c>
      <c r="E123" s="35">
        <v>32.0</v>
      </c>
      <c r="F123" s="36">
        <v>0.79574651</v>
      </c>
    </row>
    <row r="124">
      <c r="A124" s="43">
        <v>23.0</v>
      </c>
      <c r="B124" s="35" t="s">
        <v>424</v>
      </c>
      <c r="C124" s="36">
        <v>2020.0</v>
      </c>
      <c r="D124" s="35">
        <v>2.0</v>
      </c>
      <c r="E124" s="35">
        <v>32.0</v>
      </c>
      <c r="F124" s="36">
        <v>8.47569339</v>
      </c>
    </row>
    <row r="125">
      <c r="A125" s="43">
        <v>24.0</v>
      </c>
      <c r="B125" s="35" t="s">
        <v>426</v>
      </c>
      <c r="C125" s="36">
        <v>2020.0</v>
      </c>
      <c r="D125" s="35">
        <v>2.0</v>
      </c>
      <c r="E125" s="35">
        <v>32.0</v>
      </c>
      <c r="F125" s="36">
        <v>22.0679266</v>
      </c>
    </row>
    <row r="126">
      <c r="A126" s="43">
        <v>25.0</v>
      </c>
      <c r="B126" s="35" t="s">
        <v>425</v>
      </c>
      <c r="C126" s="36">
        <v>2020.0</v>
      </c>
      <c r="D126" s="35">
        <v>2.0</v>
      </c>
      <c r="E126" s="35">
        <v>32.0</v>
      </c>
      <c r="F126" s="36">
        <v>7.97492116</v>
      </c>
    </row>
    <row r="127">
      <c r="A127" s="43">
        <v>26.0</v>
      </c>
      <c r="B127" s="35" t="s">
        <v>427</v>
      </c>
      <c r="C127" s="36">
        <v>2020.0</v>
      </c>
      <c r="D127" s="35">
        <v>2.0</v>
      </c>
      <c r="E127" s="35">
        <v>32.0</v>
      </c>
      <c r="F127" s="36">
        <v>6.92780593</v>
      </c>
    </row>
    <row r="128">
      <c r="A128" s="43">
        <v>27.0</v>
      </c>
      <c r="B128" s="35" t="s">
        <v>428</v>
      </c>
      <c r="C128" s="36">
        <v>2020.0</v>
      </c>
      <c r="D128" s="35">
        <v>2.0</v>
      </c>
      <c r="E128" s="35">
        <v>32.0</v>
      </c>
      <c r="F128" s="36">
        <v>31.0964538</v>
      </c>
    </row>
    <row r="129">
      <c r="A129" s="43">
        <v>28.0</v>
      </c>
      <c r="B129" s="35" t="s">
        <v>429</v>
      </c>
      <c r="C129" s="36">
        <v>2020.0</v>
      </c>
      <c r="D129" s="35">
        <v>2.0</v>
      </c>
      <c r="E129" s="35">
        <v>32.0</v>
      </c>
      <c r="F129" s="36">
        <v>7.70070445</v>
      </c>
    </row>
    <row r="130">
      <c r="A130" s="43">
        <v>29.0</v>
      </c>
      <c r="B130" s="35" t="s">
        <v>430</v>
      </c>
      <c r="C130" s="36">
        <v>2020.0</v>
      </c>
      <c r="D130" s="35">
        <v>2.0</v>
      </c>
      <c r="E130" s="35">
        <v>32.0</v>
      </c>
      <c r="F130" s="36">
        <v>2.20037481</v>
      </c>
    </row>
    <row r="131">
      <c r="A131" s="43">
        <v>30.0</v>
      </c>
      <c r="B131" s="35" t="s">
        <v>431</v>
      </c>
      <c r="C131" s="36">
        <v>2020.0</v>
      </c>
      <c r="D131" s="35">
        <v>2.0</v>
      </c>
      <c r="E131" s="35">
        <v>32.0</v>
      </c>
      <c r="F131" s="36">
        <v>21.990626</v>
      </c>
    </row>
    <row r="132">
      <c r="A132" s="43">
        <v>31.0</v>
      </c>
      <c r="B132" s="35" t="s">
        <v>432</v>
      </c>
      <c r="C132" s="36">
        <v>2020.0</v>
      </c>
      <c r="D132" s="35">
        <v>2.0</v>
      </c>
      <c r="E132" s="35">
        <v>32.0</v>
      </c>
      <c r="F132" s="36">
        <v>17.3892239</v>
      </c>
    </row>
    <row r="133">
      <c r="A133" s="43">
        <v>32.0</v>
      </c>
      <c r="B133" s="35" t="s">
        <v>433</v>
      </c>
      <c r="C133" s="36">
        <v>2020.0</v>
      </c>
      <c r="D133" s="35">
        <v>2.0</v>
      </c>
      <c r="E133" s="35">
        <v>32.0</v>
      </c>
      <c r="F133" s="36">
        <v>17.9097121</v>
      </c>
    </row>
    <row r="134">
      <c r="A134" s="87" t="s">
        <v>3</v>
      </c>
      <c r="B134" s="35" t="s">
        <v>418</v>
      </c>
      <c r="C134" s="36">
        <v>2022.0</v>
      </c>
      <c r="D134" s="35">
        <v>2.0</v>
      </c>
      <c r="E134" s="35">
        <v>32.0</v>
      </c>
      <c r="F134" s="36">
        <v>9.54971314</v>
      </c>
    </row>
    <row r="135">
      <c r="A135" s="87" t="s">
        <v>4</v>
      </c>
      <c r="B135" s="35" t="s">
        <v>401</v>
      </c>
      <c r="C135" s="36">
        <v>2022.0</v>
      </c>
      <c r="D135" s="35">
        <v>2.0</v>
      </c>
      <c r="E135" s="35">
        <v>32.0</v>
      </c>
      <c r="F135" s="36">
        <v>0.70956238</v>
      </c>
    </row>
    <row r="136">
      <c r="A136" s="87" t="s">
        <v>5</v>
      </c>
      <c r="B136" s="35" t="s">
        <v>402</v>
      </c>
      <c r="C136" s="36">
        <v>2022.0</v>
      </c>
      <c r="D136" s="35">
        <v>2.0</v>
      </c>
      <c r="E136" s="35">
        <v>32.0</v>
      </c>
      <c r="F136" s="36">
        <v>2.41216478</v>
      </c>
    </row>
    <row r="137">
      <c r="A137" s="87" t="s">
        <v>6</v>
      </c>
      <c r="B137" s="35" t="s">
        <v>403</v>
      </c>
      <c r="C137" s="36">
        <v>2022.0</v>
      </c>
      <c r="D137" s="35">
        <v>2.0</v>
      </c>
      <c r="E137" s="35">
        <v>32.0</v>
      </c>
      <c r="F137" s="36">
        <v>1.6009377</v>
      </c>
    </row>
    <row r="138">
      <c r="A138" s="87" t="s">
        <v>7</v>
      </c>
      <c r="B138" s="35" t="s">
        <v>404</v>
      </c>
      <c r="C138" s="36">
        <v>2022.0</v>
      </c>
      <c r="D138" s="35">
        <v>2.0</v>
      </c>
      <c r="E138" s="35">
        <v>32.0</v>
      </c>
      <c r="F138" s="36">
        <v>18.216038</v>
      </c>
    </row>
    <row r="139">
      <c r="A139" s="87" t="s">
        <v>8</v>
      </c>
      <c r="B139" s="35" t="s">
        <v>408</v>
      </c>
      <c r="C139" s="36">
        <v>2022.0</v>
      </c>
      <c r="D139" s="35">
        <v>2.0</v>
      </c>
      <c r="E139" s="35">
        <v>32.0</v>
      </c>
      <c r="F139" s="36">
        <v>4.23305522</v>
      </c>
    </row>
    <row r="140">
      <c r="A140" s="87" t="s">
        <v>9</v>
      </c>
      <c r="B140" s="35" t="s">
        <v>409</v>
      </c>
      <c r="C140" s="36">
        <v>2022.0</v>
      </c>
      <c r="D140" s="35">
        <v>2.0</v>
      </c>
      <c r="E140" s="35">
        <v>32.0</v>
      </c>
      <c r="F140" s="36">
        <v>0.91382863</v>
      </c>
    </row>
    <row r="141">
      <c r="A141" s="87" t="s">
        <v>10</v>
      </c>
      <c r="B141" s="35" t="s">
        <v>407</v>
      </c>
      <c r="C141" s="36">
        <v>2022.0</v>
      </c>
      <c r="D141" s="35">
        <v>2.0</v>
      </c>
      <c r="E141" s="35">
        <v>32.0</v>
      </c>
      <c r="F141" s="36">
        <v>32.2980157</v>
      </c>
    </row>
    <row r="142">
      <c r="A142" s="87" t="s">
        <v>11</v>
      </c>
      <c r="B142" s="35" t="s">
        <v>406</v>
      </c>
      <c r="C142" s="36">
        <v>2022.0</v>
      </c>
      <c r="D142" s="35">
        <v>2.0</v>
      </c>
      <c r="E142" s="35">
        <v>32.0</v>
      </c>
      <c r="F142" s="36">
        <v>5.33736145</v>
      </c>
    </row>
    <row r="143">
      <c r="A143" s="87" t="s">
        <v>12</v>
      </c>
      <c r="B143" s="35" t="s">
        <v>405</v>
      </c>
      <c r="C143" s="36">
        <v>2022.0</v>
      </c>
      <c r="D143" s="35">
        <v>2.0</v>
      </c>
      <c r="E143" s="35">
        <v>32.0</v>
      </c>
      <c r="F143" s="36">
        <v>0.04207316</v>
      </c>
    </row>
    <row r="144">
      <c r="A144" s="43">
        <v>10.0</v>
      </c>
      <c r="B144" s="35" t="s">
        <v>410</v>
      </c>
      <c r="C144" s="36">
        <v>2022.0</v>
      </c>
      <c r="D144" s="35">
        <v>2.0</v>
      </c>
      <c r="E144" s="35">
        <v>32.0</v>
      </c>
      <c r="F144" s="36">
        <v>12.8238216</v>
      </c>
    </row>
    <row r="145">
      <c r="A145" s="43">
        <v>11.0</v>
      </c>
      <c r="B145" s="35" t="s">
        <v>412</v>
      </c>
      <c r="C145" s="36">
        <v>2022.0</v>
      </c>
      <c r="D145" s="35">
        <v>2.0</v>
      </c>
      <c r="E145" s="35">
        <v>32.0</v>
      </c>
      <c r="F145" s="36">
        <v>2.55677151</v>
      </c>
    </row>
    <row r="146">
      <c r="A146" s="43">
        <v>12.0</v>
      </c>
      <c r="B146" s="35" t="s">
        <v>411</v>
      </c>
      <c r="C146" s="36">
        <v>2022.0</v>
      </c>
      <c r="D146" s="35">
        <v>2.0</v>
      </c>
      <c r="E146" s="35">
        <v>32.0</v>
      </c>
      <c r="F146" s="36">
        <v>31.0554898</v>
      </c>
    </row>
    <row r="147">
      <c r="A147" s="43">
        <v>13.0</v>
      </c>
      <c r="B147" s="35" t="s">
        <v>413</v>
      </c>
      <c r="C147" s="36">
        <v>2022.0</v>
      </c>
      <c r="D147" s="35">
        <v>2.0</v>
      </c>
      <c r="E147" s="35">
        <v>32.0</v>
      </c>
      <c r="F147" s="36">
        <v>15.7406966</v>
      </c>
    </row>
    <row r="148">
      <c r="A148" s="43">
        <v>14.0</v>
      </c>
      <c r="B148" s="35" t="s">
        <v>414</v>
      </c>
      <c r="C148" s="36">
        <v>2022.0</v>
      </c>
      <c r="D148" s="35">
        <v>2.0</v>
      </c>
      <c r="E148" s="35">
        <v>32.0</v>
      </c>
      <c r="F148" s="36">
        <v>0.88232997</v>
      </c>
    </row>
    <row r="149">
      <c r="A149" s="43">
        <v>15.0</v>
      </c>
      <c r="B149" s="35" t="s">
        <v>415</v>
      </c>
      <c r="C149" s="36">
        <v>2022.0</v>
      </c>
      <c r="D149" s="35">
        <v>2.0</v>
      </c>
      <c r="E149" s="35">
        <v>32.0</v>
      </c>
      <c r="F149" s="36">
        <v>4.39147411</v>
      </c>
    </row>
    <row r="150">
      <c r="A150" s="43">
        <v>16.0</v>
      </c>
      <c r="B150" s="35" t="s">
        <v>416</v>
      </c>
      <c r="C150" s="36">
        <v>2022.0</v>
      </c>
      <c r="D150" s="35">
        <v>2.0</v>
      </c>
      <c r="E150" s="35">
        <v>32.0</v>
      </c>
      <c r="F150" s="36">
        <v>6.48564025</v>
      </c>
    </row>
    <row r="151">
      <c r="A151" s="43">
        <v>17.0</v>
      </c>
      <c r="B151" s="35" t="s">
        <v>417</v>
      </c>
      <c r="C151" s="36">
        <v>2022.0</v>
      </c>
      <c r="D151" s="35">
        <v>2.0</v>
      </c>
      <c r="E151" s="35">
        <v>32.0</v>
      </c>
      <c r="F151" s="36">
        <v>2.07987778</v>
      </c>
    </row>
    <row r="152">
      <c r="A152" s="43">
        <v>18.0</v>
      </c>
      <c r="B152" s="35" t="s">
        <v>419</v>
      </c>
      <c r="C152" s="36">
        <v>2022.0</v>
      </c>
      <c r="D152" s="35">
        <v>2.0</v>
      </c>
      <c r="E152" s="35">
        <v>32.0</v>
      </c>
      <c r="F152" s="36">
        <v>11.2136317</v>
      </c>
    </row>
    <row r="153">
      <c r="A153" s="43">
        <v>19.0</v>
      </c>
      <c r="B153" s="35" t="s">
        <v>420</v>
      </c>
      <c r="C153" s="36">
        <v>2022.0</v>
      </c>
      <c r="D153" s="35">
        <v>2.0</v>
      </c>
      <c r="E153" s="35">
        <v>32.0</v>
      </c>
      <c r="F153" s="36">
        <v>2.66756415</v>
      </c>
    </row>
    <row r="154">
      <c r="A154" s="43">
        <v>20.0</v>
      </c>
      <c r="B154" s="35" t="s">
        <v>421</v>
      </c>
      <c r="C154" s="36">
        <v>2022.0</v>
      </c>
      <c r="D154" s="35">
        <v>2.0</v>
      </c>
      <c r="E154" s="35">
        <v>32.0</v>
      </c>
      <c r="F154" s="36">
        <v>28.1798231</v>
      </c>
    </row>
    <row r="155">
      <c r="A155" s="43">
        <v>21.0</v>
      </c>
      <c r="B155" s="35" t="s">
        <v>422</v>
      </c>
      <c r="C155" s="36">
        <v>2022.0</v>
      </c>
      <c r="D155" s="35">
        <v>2.0</v>
      </c>
      <c r="E155" s="35">
        <v>32.0</v>
      </c>
      <c r="F155" s="36">
        <v>10.2738717</v>
      </c>
    </row>
    <row r="156">
      <c r="A156" s="43">
        <v>22.0</v>
      </c>
      <c r="B156" s="35" t="s">
        <v>423</v>
      </c>
      <c r="C156" s="36">
        <v>2022.0</v>
      </c>
      <c r="D156" s="35">
        <v>2.0</v>
      </c>
      <c r="E156" s="35">
        <v>32.0</v>
      </c>
      <c r="F156" s="36">
        <v>1.42099578</v>
      </c>
    </row>
    <row r="157">
      <c r="A157" s="43">
        <v>23.0</v>
      </c>
      <c r="B157" s="35" t="s">
        <v>424</v>
      </c>
      <c r="C157" s="36">
        <v>2022.0</v>
      </c>
      <c r="D157" s="35">
        <v>2.0</v>
      </c>
      <c r="E157" s="35">
        <v>32.0</v>
      </c>
      <c r="F157" s="36">
        <v>8.80794668</v>
      </c>
    </row>
    <row r="158">
      <c r="A158" s="43">
        <v>24.0</v>
      </c>
      <c r="B158" s="35" t="s">
        <v>426</v>
      </c>
      <c r="C158" s="36">
        <v>2022.0</v>
      </c>
      <c r="D158" s="35">
        <v>2.0</v>
      </c>
      <c r="E158" s="35">
        <v>32.0</v>
      </c>
      <c r="F158" s="36">
        <v>21.8350725</v>
      </c>
    </row>
    <row r="159">
      <c r="A159" s="43">
        <v>25.0</v>
      </c>
      <c r="B159" s="35" t="s">
        <v>425</v>
      </c>
      <c r="C159" s="36">
        <v>2022.0</v>
      </c>
      <c r="D159" s="35">
        <v>2.0</v>
      </c>
      <c r="E159" s="35">
        <v>32.0</v>
      </c>
      <c r="F159" s="36">
        <v>6.59567723</v>
      </c>
    </row>
    <row r="160">
      <c r="A160" s="43">
        <v>26.0</v>
      </c>
      <c r="B160" s="35" t="s">
        <v>427</v>
      </c>
      <c r="C160" s="36">
        <v>2022.0</v>
      </c>
      <c r="D160" s="35">
        <v>2.0</v>
      </c>
      <c r="E160" s="35">
        <v>32.0</v>
      </c>
      <c r="F160" s="36">
        <v>5.99937644</v>
      </c>
    </row>
    <row r="161">
      <c r="A161" s="43">
        <v>27.0</v>
      </c>
      <c r="B161" s="35" t="s">
        <v>428</v>
      </c>
      <c r="C161" s="36">
        <v>2022.0</v>
      </c>
      <c r="D161" s="35">
        <v>2.0</v>
      </c>
      <c r="E161" s="35">
        <v>32.0</v>
      </c>
      <c r="F161" s="36">
        <v>30.6883853</v>
      </c>
    </row>
    <row r="162">
      <c r="A162" s="43">
        <v>28.0</v>
      </c>
      <c r="B162" s="35" t="s">
        <v>429</v>
      </c>
      <c r="C162" s="36">
        <v>2022.0</v>
      </c>
      <c r="D162" s="35">
        <v>2.0</v>
      </c>
      <c r="E162" s="35">
        <v>32.0</v>
      </c>
      <c r="F162" s="36">
        <v>7.28364004</v>
      </c>
    </row>
    <row r="163">
      <c r="A163" s="43">
        <v>29.0</v>
      </c>
      <c r="B163" s="35" t="s">
        <v>430</v>
      </c>
      <c r="C163" s="36">
        <v>2022.0</v>
      </c>
      <c r="D163" s="35">
        <v>2.0</v>
      </c>
      <c r="E163" s="35">
        <v>32.0</v>
      </c>
      <c r="F163" s="36">
        <v>1.8072389</v>
      </c>
    </row>
    <row r="164">
      <c r="A164" s="43">
        <v>30.0</v>
      </c>
      <c r="B164" s="35" t="s">
        <v>431</v>
      </c>
      <c r="C164" s="36">
        <v>2022.0</v>
      </c>
      <c r="D164" s="35">
        <v>2.0</v>
      </c>
      <c r="E164" s="35">
        <v>32.0</v>
      </c>
      <c r="F164" s="36">
        <v>22.2197886</v>
      </c>
    </row>
    <row r="165">
      <c r="A165" s="43">
        <v>31.0</v>
      </c>
      <c r="B165" s="35" t="s">
        <v>432</v>
      </c>
      <c r="C165" s="36">
        <v>2022.0</v>
      </c>
      <c r="D165" s="35">
        <v>2.0</v>
      </c>
      <c r="E165" s="35">
        <v>32.0</v>
      </c>
      <c r="F165" s="36">
        <v>14.8404902</v>
      </c>
    </row>
    <row r="166">
      <c r="A166" s="43">
        <v>32.0</v>
      </c>
      <c r="B166" s="35" t="s">
        <v>433</v>
      </c>
      <c r="C166" s="36">
        <v>2022.0</v>
      </c>
      <c r="D166" s="35">
        <v>2.0</v>
      </c>
      <c r="E166" s="35">
        <v>32.0</v>
      </c>
      <c r="F166" s="36">
        <v>14.5099232</v>
      </c>
    </row>
  </sheetData>
  <autoFilter ref="$A$1:$F$166">
    <sortState ref="A1:F166">
      <sortCondition ref="A1:A166"/>
      <sortCondition ref="C1:C166"/>
      <sortCondition ref="F1:F166"/>
    </sortState>
  </autoFil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80" t="s">
        <v>3</v>
      </c>
      <c r="B2" s="26" t="s">
        <v>418</v>
      </c>
      <c r="C2" s="7">
        <v>2013.0</v>
      </c>
      <c r="D2" s="9" t="s">
        <v>5</v>
      </c>
      <c r="E2" s="9" t="s">
        <v>249</v>
      </c>
      <c r="F2" s="103">
        <v>40.1</v>
      </c>
    </row>
    <row r="3">
      <c r="A3" s="80" t="s">
        <v>4</v>
      </c>
      <c r="B3" s="26" t="s">
        <v>401</v>
      </c>
      <c r="C3" s="7">
        <v>2013.0</v>
      </c>
      <c r="D3" s="9" t="s">
        <v>5</v>
      </c>
      <c r="E3" s="9" t="s">
        <v>249</v>
      </c>
      <c r="F3" s="104">
        <v>72.4</v>
      </c>
    </row>
    <row r="4">
      <c r="A4" s="26" t="s">
        <v>5</v>
      </c>
      <c r="B4" s="26" t="s">
        <v>402</v>
      </c>
      <c r="C4" s="7">
        <v>2013.0</v>
      </c>
      <c r="D4" s="9" t="s">
        <v>5</v>
      </c>
      <c r="E4" s="9" t="s">
        <v>249</v>
      </c>
      <c r="F4" s="104">
        <v>50.7</v>
      </c>
    </row>
    <row r="5">
      <c r="A5" s="26" t="s">
        <v>6</v>
      </c>
      <c r="B5" s="26" t="s">
        <v>403</v>
      </c>
      <c r="C5" s="7">
        <v>2013.0</v>
      </c>
      <c r="D5" s="9" t="s">
        <v>5</v>
      </c>
      <c r="E5" s="9" t="s">
        <v>249</v>
      </c>
      <c r="F5" s="104">
        <v>50.9</v>
      </c>
    </row>
    <row r="6">
      <c r="A6" s="26" t="s">
        <v>7</v>
      </c>
      <c r="B6" s="26" t="s">
        <v>404</v>
      </c>
      <c r="C6" s="7">
        <v>2013.0</v>
      </c>
      <c r="D6" s="9" t="s">
        <v>5</v>
      </c>
      <c r="E6" s="9" t="s">
        <v>249</v>
      </c>
      <c r="F6" s="104">
        <v>33.7</v>
      </c>
    </row>
    <row r="7">
      <c r="A7" s="26" t="s">
        <v>8</v>
      </c>
      <c r="B7" s="26" t="s">
        <v>408</v>
      </c>
      <c r="C7" s="7">
        <v>2013.0</v>
      </c>
      <c r="D7" s="9" t="s">
        <v>5</v>
      </c>
      <c r="E7" s="9" t="s">
        <v>249</v>
      </c>
      <c r="F7" s="104">
        <v>47.4</v>
      </c>
    </row>
    <row r="8">
      <c r="A8" s="26" t="s">
        <v>9</v>
      </c>
      <c r="B8" s="26" t="s">
        <v>409</v>
      </c>
      <c r="C8" s="7">
        <v>2013.0</v>
      </c>
      <c r="D8" s="9" t="s">
        <v>5</v>
      </c>
      <c r="E8" s="9" t="s">
        <v>249</v>
      </c>
      <c r="F8" s="104">
        <v>66.8</v>
      </c>
    </row>
    <row r="9">
      <c r="A9" s="26" t="s">
        <v>10</v>
      </c>
      <c r="B9" s="26" t="s">
        <v>407</v>
      </c>
      <c r="C9" s="7">
        <v>2013.0</v>
      </c>
      <c r="D9" s="9" t="s">
        <v>5</v>
      </c>
      <c r="E9" s="9" t="s">
        <v>249</v>
      </c>
      <c r="F9" s="104">
        <v>36.5</v>
      </c>
    </row>
    <row r="10">
      <c r="A10" s="26" t="s">
        <v>11</v>
      </c>
      <c r="B10" s="26" t="s">
        <v>406</v>
      </c>
      <c r="C10" s="7">
        <v>2013.0</v>
      </c>
      <c r="D10" s="9" t="s">
        <v>5</v>
      </c>
      <c r="E10" s="9" t="s">
        <v>249</v>
      </c>
      <c r="F10" s="104">
        <v>43.5</v>
      </c>
    </row>
    <row r="11">
      <c r="A11" s="26" t="s">
        <v>12</v>
      </c>
      <c r="B11" s="26" t="s">
        <v>405</v>
      </c>
      <c r="C11" s="7">
        <v>2013.0</v>
      </c>
      <c r="D11" s="9" t="s">
        <v>5</v>
      </c>
      <c r="E11" s="9" t="s">
        <v>249</v>
      </c>
      <c r="F11" s="104">
        <v>34.0</v>
      </c>
    </row>
    <row r="12">
      <c r="A12" s="26" t="s">
        <v>13</v>
      </c>
      <c r="B12" s="26" t="s">
        <v>410</v>
      </c>
      <c r="C12" s="7">
        <v>2013.0</v>
      </c>
      <c r="D12" s="9" t="s">
        <v>5</v>
      </c>
      <c r="E12" s="9" t="s">
        <v>249</v>
      </c>
      <c r="F12" s="104">
        <v>55.6</v>
      </c>
    </row>
    <row r="13">
      <c r="A13" s="26" t="s">
        <v>14</v>
      </c>
      <c r="B13" s="26" t="s">
        <v>412</v>
      </c>
      <c r="C13" s="7">
        <v>2013.0</v>
      </c>
      <c r="D13" s="9" t="s">
        <v>5</v>
      </c>
      <c r="E13" s="9" t="s">
        <v>249</v>
      </c>
      <c r="F13" s="104">
        <v>41.2</v>
      </c>
    </row>
    <row r="14">
      <c r="A14" s="26" t="s">
        <v>15</v>
      </c>
      <c r="B14" s="26" t="s">
        <v>411</v>
      </c>
      <c r="C14" s="7">
        <v>2013.0</v>
      </c>
      <c r="D14" s="9" t="s">
        <v>5</v>
      </c>
      <c r="E14" s="9" t="s">
        <v>249</v>
      </c>
      <c r="F14" s="104">
        <v>45.8</v>
      </c>
    </row>
    <row r="15">
      <c r="A15" s="26" t="s">
        <v>16</v>
      </c>
      <c r="B15" s="26" t="s">
        <v>413</v>
      </c>
      <c r="C15" s="7">
        <v>2013.0</v>
      </c>
      <c r="D15" s="9" t="s">
        <v>5</v>
      </c>
      <c r="E15" s="9" t="s">
        <v>249</v>
      </c>
      <c r="F15" s="104">
        <v>55.5</v>
      </c>
    </row>
    <row r="16">
      <c r="A16" s="26" t="s">
        <v>17</v>
      </c>
      <c r="B16" s="26" t="s">
        <v>414</v>
      </c>
      <c r="C16" s="7">
        <v>2013.0</v>
      </c>
      <c r="D16" s="9" t="s">
        <v>5</v>
      </c>
      <c r="E16" s="9" t="s">
        <v>249</v>
      </c>
      <c r="F16" s="104">
        <v>39.6</v>
      </c>
    </row>
    <row r="17">
      <c r="A17" s="26" t="s">
        <v>18</v>
      </c>
      <c r="B17" s="26" t="s">
        <v>415</v>
      </c>
      <c r="C17" s="7">
        <v>2013.0</v>
      </c>
      <c r="D17" s="9" t="s">
        <v>5</v>
      </c>
      <c r="E17" s="9" t="s">
        <v>249</v>
      </c>
      <c r="F17" s="104">
        <v>22.7</v>
      </c>
    </row>
    <row r="18">
      <c r="A18" s="26" t="s">
        <v>19</v>
      </c>
      <c r="B18" s="26" t="s">
        <v>416</v>
      </c>
      <c r="C18" s="7">
        <v>2013.0</v>
      </c>
      <c r="D18" s="9" t="s">
        <v>5</v>
      </c>
      <c r="E18" s="9" t="s">
        <v>249</v>
      </c>
      <c r="F18" s="104">
        <v>39.5</v>
      </c>
    </row>
    <row r="19">
      <c r="A19" s="26" t="s">
        <v>20</v>
      </c>
      <c r="B19" s="26" t="s">
        <v>417</v>
      </c>
      <c r="C19" s="7">
        <v>2013.0</v>
      </c>
      <c r="D19" s="9" t="s">
        <v>5</v>
      </c>
      <c r="E19" s="9" t="s">
        <v>249</v>
      </c>
      <c r="F19" s="104">
        <v>37.4</v>
      </c>
    </row>
    <row r="20">
      <c r="A20" s="26" t="s">
        <v>21</v>
      </c>
      <c r="B20" s="26" t="s">
        <v>419</v>
      </c>
      <c r="C20" s="7">
        <v>2013.0</v>
      </c>
      <c r="D20" s="9" t="s">
        <v>5</v>
      </c>
      <c r="E20" s="9" t="s">
        <v>249</v>
      </c>
      <c r="F20" s="104">
        <v>54.2</v>
      </c>
    </row>
    <row r="21">
      <c r="A21" s="26" t="s">
        <v>22</v>
      </c>
      <c r="B21" s="26" t="s">
        <v>420</v>
      </c>
      <c r="C21" s="7">
        <v>2013.0</v>
      </c>
      <c r="D21" s="9" t="s">
        <v>5</v>
      </c>
      <c r="E21" s="9" t="s">
        <v>249</v>
      </c>
      <c r="F21" s="104">
        <v>51.9</v>
      </c>
    </row>
    <row r="22">
      <c r="A22" s="26" t="s">
        <v>23</v>
      </c>
      <c r="B22" s="26" t="s">
        <v>421</v>
      </c>
      <c r="C22" s="7">
        <v>2013.0</v>
      </c>
      <c r="D22" s="9" t="s">
        <v>5</v>
      </c>
      <c r="E22" s="9" t="s">
        <v>249</v>
      </c>
      <c r="F22" s="104">
        <v>37.3</v>
      </c>
    </row>
    <row r="23">
      <c r="A23" s="26" t="s">
        <v>24</v>
      </c>
      <c r="B23" s="26" t="s">
        <v>422</v>
      </c>
      <c r="C23" s="7">
        <v>2013.0</v>
      </c>
      <c r="D23" s="9" t="s">
        <v>5</v>
      </c>
      <c r="E23" s="9" t="s">
        <v>249</v>
      </c>
      <c r="F23" s="104">
        <v>34.9</v>
      </c>
    </row>
    <row r="24">
      <c r="A24" s="26" t="s">
        <v>25</v>
      </c>
      <c r="B24" s="26" t="s">
        <v>423</v>
      </c>
      <c r="C24" s="7">
        <v>2013.0</v>
      </c>
      <c r="D24" s="9" t="s">
        <v>5</v>
      </c>
      <c r="E24" s="9" t="s">
        <v>249</v>
      </c>
      <c r="F24" s="104">
        <v>60.7</v>
      </c>
    </row>
    <row r="25">
      <c r="A25" s="26" t="s">
        <v>26</v>
      </c>
      <c r="B25" s="26" t="s">
        <v>424</v>
      </c>
      <c r="C25" s="7">
        <v>2013.0</v>
      </c>
      <c r="D25" s="9" t="s">
        <v>5</v>
      </c>
      <c r="E25" s="9" t="s">
        <v>249</v>
      </c>
      <c r="F25" s="104">
        <v>48.6</v>
      </c>
    </row>
    <row r="26">
      <c r="A26" s="26" t="s">
        <v>27</v>
      </c>
      <c r="B26" s="26" t="s">
        <v>426</v>
      </c>
      <c r="C26" s="7">
        <v>2013.0</v>
      </c>
      <c r="D26" s="9" t="s">
        <v>5</v>
      </c>
      <c r="E26" s="9" t="s">
        <v>249</v>
      </c>
      <c r="F26" s="104">
        <v>42.8</v>
      </c>
    </row>
    <row r="27">
      <c r="A27" s="26" t="s">
        <v>28</v>
      </c>
      <c r="B27" s="26" t="s">
        <v>425</v>
      </c>
      <c r="C27" s="7">
        <v>2013.0</v>
      </c>
      <c r="D27" s="9" t="s">
        <v>5</v>
      </c>
      <c r="E27" s="9" t="s">
        <v>249</v>
      </c>
      <c r="F27" s="104">
        <v>54.8</v>
      </c>
    </row>
    <row r="28">
      <c r="A28" s="26" t="s">
        <v>29</v>
      </c>
      <c r="B28" s="26" t="s">
        <v>427</v>
      </c>
      <c r="C28" s="7">
        <v>2013.0</v>
      </c>
      <c r="D28" s="9" t="s">
        <v>5</v>
      </c>
      <c r="E28" s="9" t="s">
        <v>249</v>
      </c>
      <c r="F28" s="104">
        <v>54.8</v>
      </c>
    </row>
    <row r="29">
      <c r="A29" s="26" t="s">
        <v>30</v>
      </c>
      <c r="B29" s="26" t="s">
        <v>428</v>
      </c>
      <c r="C29" s="7">
        <v>2013.0</v>
      </c>
      <c r="D29" s="9" t="s">
        <v>5</v>
      </c>
      <c r="E29" s="9" t="s">
        <v>249</v>
      </c>
      <c r="F29" s="104">
        <v>29.1</v>
      </c>
    </row>
    <row r="30">
      <c r="A30" s="26" t="s">
        <v>31</v>
      </c>
      <c r="B30" s="26" t="s">
        <v>429</v>
      </c>
      <c r="C30" s="7">
        <v>2013.0</v>
      </c>
      <c r="D30" s="9" t="s">
        <v>5</v>
      </c>
      <c r="E30" s="9" t="s">
        <v>249</v>
      </c>
      <c r="F30" s="104">
        <v>43.8</v>
      </c>
    </row>
    <row r="31">
      <c r="A31" s="26" t="s">
        <v>32</v>
      </c>
      <c r="B31" s="26" t="s">
        <v>430</v>
      </c>
      <c r="C31" s="7">
        <v>2013.0</v>
      </c>
      <c r="D31" s="9" t="s">
        <v>5</v>
      </c>
      <c r="E31" s="9" t="s">
        <v>249</v>
      </c>
      <c r="F31" s="104">
        <v>45.2</v>
      </c>
    </row>
    <row r="32">
      <c r="A32" s="26" t="s">
        <v>33</v>
      </c>
      <c r="B32" s="26" t="s">
        <v>431</v>
      </c>
      <c r="C32" s="7">
        <v>2013.0</v>
      </c>
      <c r="D32" s="9" t="s">
        <v>5</v>
      </c>
      <c r="E32" s="9" t="s">
        <v>249</v>
      </c>
      <c r="F32" s="104">
        <v>43.8</v>
      </c>
    </row>
    <row r="33">
      <c r="A33" s="26" t="s">
        <v>34</v>
      </c>
      <c r="B33" s="26" t="s">
        <v>432</v>
      </c>
      <c r="C33" s="7">
        <v>2013.0</v>
      </c>
      <c r="D33" s="9" t="s">
        <v>5</v>
      </c>
      <c r="E33" s="9" t="s">
        <v>249</v>
      </c>
      <c r="F33" s="104">
        <v>60.8</v>
      </c>
    </row>
    <row r="34">
      <c r="A34" s="26" t="s">
        <v>35</v>
      </c>
      <c r="B34" s="26" t="s">
        <v>433</v>
      </c>
      <c r="C34" s="7">
        <v>2013.0</v>
      </c>
      <c r="D34" s="9" t="s">
        <v>5</v>
      </c>
      <c r="E34" s="9" t="s">
        <v>249</v>
      </c>
      <c r="F34" s="104">
        <v>53.4</v>
      </c>
    </row>
    <row r="35">
      <c r="A35" s="80" t="s">
        <v>3</v>
      </c>
      <c r="B35" s="26" t="s">
        <v>418</v>
      </c>
      <c r="C35" s="7">
        <v>2015.0</v>
      </c>
      <c r="D35" s="9" t="s">
        <v>5</v>
      </c>
      <c r="E35" s="9" t="s">
        <v>249</v>
      </c>
      <c r="F35" s="103">
        <v>38.0</v>
      </c>
    </row>
    <row r="36">
      <c r="A36" s="80" t="s">
        <v>4</v>
      </c>
      <c r="B36" s="26" t="s">
        <v>401</v>
      </c>
      <c r="C36" s="7">
        <v>2015.0</v>
      </c>
      <c r="D36" s="9" t="s">
        <v>5</v>
      </c>
      <c r="E36" s="9" t="s">
        <v>249</v>
      </c>
      <c r="F36" s="104">
        <v>66.3</v>
      </c>
    </row>
    <row r="37">
      <c r="A37" s="26" t="s">
        <v>5</v>
      </c>
      <c r="B37" s="26" t="s">
        <v>402</v>
      </c>
      <c r="C37" s="7">
        <v>2015.0</v>
      </c>
      <c r="D37" s="9" t="s">
        <v>5</v>
      </c>
      <c r="E37" s="9" t="s">
        <v>249</v>
      </c>
      <c r="F37" s="104">
        <v>46.2</v>
      </c>
    </row>
    <row r="38">
      <c r="A38" s="26" t="s">
        <v>6</v>
      </c>
      <c r="B38" s="26" t="s">
        <v>403</v>
      </c>
      <c r="C38" s="7">
        <v>2015.0</v>
      </c>
      <c r="D38" s="9" t="s">
        <v>5</v>
      </c>
      <c r="E38" s="9" t="s">
        <v>249</v>
      </c>
      <c r="F38" s="104">
        <v>37.3</v>
      </c>
    </row>
    <row r="39">
      <c r="A39" s="26" t="s">
        <v>7</v>
      </c>
      <c r="B39" s="26" t="s">
        <v>404</v>
      </c>
      <c r="C39" s="7">
        <v>2015.0</v>
      </c>
      <c r="D39" s="9" t="s">
        <v>5</v>
      </c>
      <c r="E39" s="9" t="s">
        <v>249</v>
      </c>
      <c r="F39" s="104">
        <v>31.3</v>
      </c>
    </row>
    <row r="40">
      <c r="A40" s="26" t="s">
        <v>8</v>
      </c>
      <c r="B40" s="26" t="s">
        <v>408</v>
      </c>
      <c r="C40" s="7">
        <v>2015.0</v>
      </c>
      <c r="D40" s="9" t="s">
        <v>5</v>
      </c>
      <c r="E40" s="9" t="s">
        <v>249</v>
      </c>
      <c r="F40" s="104">
        <v>51.4</v>
      </c>
    </row>
    <row r="41">
      <c r="A41" s="26" t="s">
        <v>9</v>
      </c>
      <c r="B41" s="26" t="s">
        <v>409</v>
      </c>
      <c r="C41" s="7">
        <v>2015.0</v>
      </c>
      <c r="D41" s="9" t="s">
        <v>5</v>
      </c>
      <c r="E41" s="9" t="s">
        <v>249</v>
      </c>
      <c r="F41" s="104">
        <v>53.0</v>
      </c>
    </row>
    <row r="42">
      <c r="A42" s="26" t="s">
        <v>10</v>
      </c>
      <c r="B42" s="26" t="s">
        <v>407</v>
      </c>
      <c r="C42" s="7">
        <v>2015.0</v>
      </c>
      <c r="D42" s="9" t="s">
        <v>5</v>
      </c>
      <c r="E42" s="9" t="s">
        <v>249</v>
      </c>
      <c r="F42" s="104">
        <v>25.9</v>
      </c>
    </row>
    <row r="43">
      <c r="A43" s="26" t="s">
        <v>11</v>
      </c>
      <c r="B43" s="26" t="s">
        <v>406</v>
      </c>
      <c r="C43" s="7">
        <v>2015.0</v>
      </c>
      <c r="D43" s="9" t="s">
        <v>5</v>
      </c>
      <c r="E43" s="9" t="s">
        <v>249</v>
      </c>
      <c r="F43" s="104">
        <v>42.8</v>
      </c>
    </row>
    <row r="44">
      <c r="A44" s="26" t="s">
        <v>12</v>
      </c>
      <c r="B44" s="26" t="s">
        <v>405</v>
      </c>
      <c r="C44" s="7">
        <v>2015.0</v>
      </c>
      <c r="D44" s="9" t="s">
        <v>5</v>
      </c>
      <c r="E44" s="9" t="s">
        <v>249</v>
      </c>
      <c r="F44" s="104">
        <v>35.0</v>
      </c>
    </row>
    <row r="45">
      <c r="A45" s="26" t="s">
        <v>13</v>
      </c>
      <c r="B45" s="26" t="s">
        <v>410</v>
      </c>
      <c r="C45" s="7">
        <v>2015.0</v>
      </c>
      <c r="D45" s="9" t="s">
        <v>5</v>
      </c>
      <c r="E45" s="9" t="s">
        <v>249</v>
      </c>
      <c r="F45" s="104">
        <v>50.2</v>
      </c>
    </row>
    <row r="46">
      <c r="A46" s="26" t="s">
        <v>14</v>
      </c>
      <c r="B46" s="26" t="s">
        <v>412</v>
      </c>
      <c r="C46" s="7">
        <v>2015.0</v>
      </c>
      <c r="D46" s="9" t="s">
        <v>5</v>
      </c>
      <c r="E46" s="9" t="s">
        <v>249</v>
      </c>
      <c r="F46" s="104">
        <v>40.9</v>
      </c>
    </row>
    <row r="47">
      <c r="A47" s="26" t="s">
        <v>15</v>
      </c>
      <c r="B47" s="26" t="s">
        <v>411</v>
      </c>
      <c r="C47" s="7">
        <v>2015.0</v>
      </c>
      <c r="D47" s="9" t="s">
        <v>5</v>
      </c>
      <c r="E47" s="9" t="s">
        <v>249</v>
      </c>
      <c r="F47" s="104">
        <v>30.0</v>
      </c>
    </row>
    <row r="48">
      <c r="A48" s="26" t="s">
        <v>16</v>
      </c>
      <c r="B48" s="26" t="s">
        <v>413</v>
      </c>
      <c r="C48" s="7">
        <v>2015.0</v>
      </c>
      <c r="D48" s="9" t="s">
        <v>5</v>
      </c>
      <c r="E48" s="9" t="s">
        <v>249</v>
      </c>
      <c r="F48" s="104">
        <v>51.4</v>
      </c>
    </row>
    <row r="49">
      <c r="A49" s="26" t="s">
        <v>17</v>
      </c>
      <c r="B49" s="26" t="s">
        <v>414</v>
      </c>
      <c r="C49" s="7">
        <v>2015.0</v>
      </c>
      <c r="D49" s="9" t="s">
        <v>5</v>
      </c>
      <c r="E49" s="9" t="s">
        <v>249</v>
      </c>
      <c r="F49" s="104">
        <v>40.0</v>
      </c>
    </row>
    <row r="50">
      <c r="A50" s="26" t="s">
        <v>18</v>
      </c>
      <c r="B50" s="26" t="s">
        <v>415</v>
      </c>
      <c r="C50" s="7">
        <v>2015.0</v>
      </c>
      <c r="D50" s="9" t="s">
        <v>5</v>
      </c>
      <c r="E50" s="9" t="s">
        <v>249</v>
      </c>
      <c r="F50" s="104">
        <v>23.6</v>
      </c>
    </row>
    <row r="51">
      <c r="A51" s="26" t="s">
        <v>19</v>
      </c>
      <c r="B51" s="26" t="s">
        <v>416</v>
      </c>
      <c r="C51" s="7">
        <v>2015.0</v>
      </c>
      <c r="D51" s="9" t="s">
        <v>5</v>
      </c>
      <c r="E51" s="9" t="s">
        <v>249</v>
      </c>
      <c r="F51" s="104">
        <v>40.1</v>
      </c>
    </row>
    <row r="52">
      <c r="A52" s="26" t="s">
        <v>20</v>
      </c>
      <c r="B52" s="26" t="s">
        <v>417</v>
      </c>
      <c r="C52" s="7">
        <v>2015.0</v>
      </c>
      <c r="D52" s="9" t="s">
        <v>5</v>
      </c>
      <c r="E52" s="9" t="s">
        <v>249</v>
      </c>
      <c r="F52" s="104">
        <v>32.0</v>
      </c>
    </row>
    <row r="53">
      <c r="A53" s="26" t="s">
        <v>21</v>
      </c>
      <c r="B53" s="26" t="s">
        <v>419</v>
      </c>
      <c r="C53" s="7">
        <v>2015.0</v>
      </c>
      <c r="D53" s="9" t="s">
        <v>5</v>
      </c>
      <c r="E53" s="9" t="s">
        <v>249</v>
      </c>
      <c r="F53" s="104">
        <v>50.8</v>
      </c>
    </row>
    <row r="54">
      <c r="A54" s="26" t="s">
        <v>22</v>
      </c>
      <c r="B54" s="26" t="s">
        <v>420</v>
      </c>
      <c r="C54" s="7">
        <v>2015.0</v>
      </c>
      <c r="D54" s="9" t="s">
        <v>5</v>
      </c>
      <c r="E54" s="9" t="s">
        <v>249</v>
      </c>
      <c r="F54" s="104">
        <v>42.6</v>
      </c>
    </row>
    <row r="55">
      <c r="A55" s="26" t="s">
        <v>23</v>
      </c>
      <c r="B55" s="26" t="s">
        <v>421</v>
      </c>
      <c r="C55" s="7">
        <v>2015.0</v>
      </c>
      <c r="D55" s="9" t="s">
        <v>5</v>
      </c>
      <c r="E55" s="9" t="s">
        <v>249</v>
      </c>
      <c r="F55" s="104">
        <v>33.9</v>
      </c>
    </row>
    <row r="56">
      <c r="A56" s="26" t="s">
        <v>24</v>
      </c>
      <c r="B56" s="26" t="s">
        <v>422</v>
      </c>
      <c r="C56" s="7">
        <v>2015.0</v>
      </c>
      <c r="D56" s="9" t="s">
        <v>5</v>
      </c>
      <c r="E56" s="9" t="s">
        <v>249</v>
      </c>
      <c r="F56" s="104">
        <v>40.0</v>
      </c>
    </row>
    <row r="57">
      <c r="A57" s="26" t="s">
        <v>25</v>
      </c>
      <c r="B57" s="26" t="s">
        <v>423</v>
      </c>
      <c r="C57" s="7">
        <v>2015.0</v>
      </c>
      <c r="D57" s="9" t="s">
        <v>5</v>
      </c>
      <c r="E57" s="9" t="s">
        <v>249</v>
      </c>
      <c r="F57" s="104">
        <v>54.7</v>
      </c>
    </row>
    <row r="58">
      <c r="A58" s="26" t="s">
        <v>26</v>
      </c>
      <c r="B58" s="26" t="s">
        <v>424</v>
      </c>
      <c r="C58" s="7">
        <v>2015.0</v>
      </c>
      <c r="D58" s="9" t="s">
        <v>5</v>
      </c>
      <c r="E58" s="9" t="s">
        <v>249</v>
      </c>
      <c r="F58" s="104">
        <v>34.1</v>
      </c>
    </row>
    <row r="59">
      <c r="A59" s="26" t="s">
        <v>27</v>
      </c>
      <c r="B59" s="26" t="s">
        <v>426</v>
      </c>
      <c r="C59" s="7">
        <v>2015.0</v>
      </c>
      <c r="D59" s="9" t="s">
        <v>5</v>
      </c>
      <c r="E59" s="9" t="s">
        <v>249</v>
      </c>
      <c r="F59" s="104">
        <v>44.4</v>
      </c>
    </row>
    <row r="60">
      <c r="A60" s="26" t="s">
        <v>28</v>
      </c>
      <c r="B60" s="26" t="s">
        <v>425</v>
      </c>
      <c r="C60" s="7">
        <v>2015.0</v>
      </c>
      <c r="D60" s="9" t="s">
        <v>5</v>
      </c>
      <c r="E60" s="9" t="s">
        <v>249</v>
      </c>
      <c r="F60" s="104">
        <v>52.4</v>
      </c>
    </row>
    <row r="61">
      <c r="A61" s="26" t="s">
        <v>29</v>
      </c>
      <c r="B61" s="26" t="s">
        <v>427</v>
      </c>
      <c r="C61" s="7">
        <v>2015.0</v>
      </c>
      <c r="D61" s="9" t="s">
        <v>5</v>
      </c>
      <c r="E61" s="9" t="s">
        <v>249</v>
      </c>
      <c r="F61" s="104">
        <v>40.5</v>
      </c>
    </row>
    <row r="62">
      <c r="A62" s="26" t="s">
        <v>30</v>
      </c>
      <c r="B62" s="26" t="s">
        <v>428</v>
      </c>
      <c r="C62" s="7">
        <v>2015.0</v>
      </c>
      <c r="D62" s="9" t="s">
        <v>5</v>
      </c>
      <c r="E62" s="9" t="s">
        <v>249</v>
      </c>
      <c r="F62" s="104">
        <v>19.3</v>
      </c>
    </row>
    <row r="63">
      <c r="A63" s="26" t="s">
        <v>31</v>
      </c>
      <c r="B63" s="26" t="s">
        <v>429</v>
      </c>
      <c r="C63" s="7">
        <v>2015.0</v>
      </c>
      <c r="D63" s="9" t="s">
        <v>5</v>
      </c>
      <c r="E63" s="9" t="s">
        <v>249</v>
      </c>
      <c r="F63" s="104">
        <v>45.4</v>
      </c>
    </row>
    <row r="64">
      <c r="A64" s="26" t="s">
        <v>32</v>
      </c>
      <c r="B64" s="26" t="s">
        <v>430</v>
      </c>
      <c r="C64" s="7">
        <v>2015.0</v>
      </c>
      <c r="D64" s="9" t="s">
        <v>5</v>
      </c>
      <c r="E64" s="9" t="s">
        <v>249</v>
      </c>
      <c r="F64" s="104">
        <v>45.5</v>
      </c>
    </row>
    <row r="65">
      <c r="A65" s="26" t="s">
        <v>33</v>
      </c>
      <c r="B65" s="26" t="s">
        <v>431</v>
      </c>
      <c r="C65" s="7">
        <v>2015.0</v>
      </c>
      <c r="D65" s="9" t="s">
        <v>5</v>
      </c>
      <c r="E65" s="9" t="s">
        <v>249</v>
      </c>
      <c r="F65" s="104">
        <v>38.2</v>
      </c>
    </row>
    <row r="66">
      <c r="A66" s="26" t="s">
        <v>34</v>
      </c>
      <c r="B66" s="26" t="s">
        <v>432</v>
      </c>
      <c r="C66" s="7">
        <v>2015.0</v>
      </c>
      <c r="D66" s="9" t="s">
        <v>5</v>
      </c>
      <c r="E66" s="9" t="s">
        <v>249</v>
      </c>
      <c r="F66" s="104">
        <v>51.7</v>
      </c>
    </row>
    <row r="67">
      <c r="A67" s="26" t="s">
        <v>35</v>
      </c>
      <c r="B67" s="26" t="s">
        <v>433</v>
      </c>
      <c r="C67" s="7">
        <v>2015.0</v>
      </c>
      <c r="D67" s="9" t="s">
        <v>5</v>
      </c>
      <c r="E67" s="9" t="s">
        <v>249</v>
      </c>
      <c r="F67" s="104">
        <v>41.7</v>
      </c>
    </row>
    <row r="68">
      <c r="A68" s="80" t="s">
        <v>3</v>
      </c>
      <c r="B68" s="26" t="s">
        <v>418</v>
      </c>
      <c r="C68" s="7">
        <v>2017.0</v>
      </c>
      <c r="D68" s="9" t="s">
        <v>5</v>
      </c>
      <c r="E68" s="9" t="s">
        <v>249</v>
      </c>
      <c r="F68" s="7">
        <v>38.0</v>
      </c>
    </row>
    <row r="69">
      <c r="A69" s="80" t="s">
        <v>4</v>
      </c>
      <c r="B69" s="26" t="s">
        <v>401</v>
      </c>
      <c r="C69" s="7">
        <v>2017.0</v>
      </c>
      <c r="D69" s="9" t="s">
        <v>5</v>
      </c>
      <c r="E69" s="9" t="s">
        <v>249</v>
      </c>
      <c r="F69" s="7">
        <v>58.3</v>
      </c>
    </row>
    <row r="70">
      <c r="A70" s="26" t="s">
        <v>5</v>
      </c>
      <c r="B70" s="26" t="s">
        <v>402</v>
      </c>
      <c r="C70" s="7">
        <v>2017.0</v>
      </c>
      <c r="D70" s="9" t="s">
        <v>5</v>
      </c>
      <c r="E70" s="9" t="s">
        <v>249</v>
      </c>
      <c r="F70" s="7">
        <v>41.8</v>
      </c>
    </row>
    <row r="71">
      <c r="A71" s="26" t="s">
        <v>6</v>
      </c>
      <c r="B71" s="26" t="s">
        <v>403</v>
      </c>
      <c r="C71" s="7">
        <v>2017.0</v>
      </c>
      <c r="D71" s="9" t="s">
        <v>5</v>
      </c>
      <c r="E71" s="9" t="s">
        <v>249</v>
      </c>
      <c r="F71" s="7">
        <v>46.8</v>
      </c>
    </row>
    <row r="72">
      <c r="A72" s="26" t="s">
        <v>7</v>
      </c>
      <c r="B72" s="26" t="s">
        <v>404</v>
      </c>
      <c r="C72" s="7">
        <v>2017.0</v>
      </c>
      <c r="D72" s="9" t="s">
        <v>5</v>
      </c>
      <c r="E72" s="9" t="s">
        <v>249</v>
      </c>
      <c r="F72" s="7">
        <v>44.3</v>
      </c>
    </row>
    <row r="73">
      <c r="A73" s="26" t="s">
        <v>8</v>
      </c>
      <c r="B73" s="26" t="s">
        <v>408</v>
      </c>
      <c r="C73" s="7">
        <v>2017.0</v>
      </c>
      <c r="D73" s="9" t="s">
        <v>5</v>
      </c>
      <c r="E73" s="9" t="s">
        <v>249</v>
      </c>
      <c r="F73" s="7">
        <v>55.4</v>
      </c>
    </row>
    <row r="74">
      <c r="A74" s="26" t="s">
        <v>9</v>
      </c>
      <c r="B74" s="26" t="s">
        <v>409</v>
      </c>
      <c r="C74" s="7">
        <v>2017.0</v>
      </c>
      <c r="D74" s="9" t="s">
        <v>5</v>
      </c>
      <c r="E74" s="9" t="s">
        <v>249</v>
      </c>
      <c r="F74" s="7">
        <v>55.5</v>
      </c>
    </row>
    <row r="75">
      <c r="A75" s="26" t="s">
        <v>10</v>
      </c>
      <c r="B75" s="26" t="s">
        <v>407</v>
      </c>
      <c r="C75" s="7">
        <v>2017.0</v>
      </c>
      <c r="D75" s="9" t="s">
        <v>5</v>
      </c>
      <c r="E75" s="9" t="s">
        <v>249</v>
      </c>
      <c r="F75" s="7">
        <v>28.1</v>
      </c>
    </row>
    <row r="76">
      <c r="A76" s="26" t="s">
        <v>11</v>
      </c>
      <c r="B76" s="26" t="s">
        <v>406</v>
      </c>
      <c r="C76" s="7">
        <v>2017.0</v>
      </c>
      <c r="D76" s="9" t="s">
        <v>5</v>
      </c>
      <c r="E76" s="9" t="s">
        <v>249</v>
      </c>
      <c r="F76" s="7">
        <v>40.7</v>
      </c>
    </row>
    <row r="77">
      <c r="A77" s="26" t="s">
        <v>12</v>
      </c>
      <c r="B77" s="26" t="s">
        <v>405</v>
      </c>
      <c r="C77" s="7">
        <v>2017.0</v>
      </c>
      <c r="D77" s="9" t="s">
        <v>5</v>
      </c>
      <c r="E77" s="9" t="s">
        <v>249</v>
      </c>
      <c r="F77" s="7">
        <v>26.8</v>
      </c>
    </row>
    <row r="78">
      <c r="A78" s="26" t="s">
        <v>13</v>
      </c>
      <c r="B78" s="26" t="s">
        <v>410</v>
      </c>
      <c r="C78" s="7">
        <v>2017.0</v>
      </c>
      <c r="D78" s="9" t="s">
        <v>5</v>
      </c>
      <c r="E78" s="9" t="s">
        <v>249</v>
      </c>
      <c r="F78" s="7">
        <v>48.8</v>
      </c>
    </row>
    <row r="79">
      <c r="A79" s="26" t="s">
        <v>14</v>
      </c>
      <c r="B79" s="26" t="s">
        <v>412</v>
      </c>
      <c r="C79" s="7">
        <v>2017.0</v>
      </c>
      <c r="D79" s="9" t="s">
        <v>5</v>
      </c>
      <c r="E79" s="9" t="s">
        <v>249</v>
      </c>
      <c r="F79" s="7">
        <v>34.1</v>
      </c>
    </row>
    <row r="80">
      <c r="A80" s="26" t="s">
        <v>15</v>
      </c>
      <c r="B80" s="26" t="s">
        <v>411</v>
      </c>
      <c r="C80" s="7">
        <v>2017.0</v>
      </c>
      <c r="D80" s="9" t="s">
        <v>5</v>
      </c>
      <c r="E80" s="9" t="s">
        <v>249</v>
      </c>
      <c r="F80" s="7">
        <v>33.3</v>
      </c>
    </row>
    <row r="81">
      <c r="A81" s="26" t="s">
        <v>16</v>
      </c>
      <c r="B81" s="26" t="s">
        <v>413</v>
      </c>
      <c r="C81" s="7">
        <v>2017.0</v>
      </c>
      <c r="D81" s="9" t="s">
        <v>5</v>
      </c>
      <c r="E81" s="9" t="s">
        <v>249</v>
      </c>
      <c r="F81" s="7">
        <v>47.3</v>
      </c>
    </row>
    <row r="82">
      <c r="A82" s="26" t="s">
        <v>17</v>
      </c>
      <c r="B82" s="26" t="s">
        <v>414</v>
      </c>
      <c r="C82" s="7">
        <v>2017.0</v>
      </c>
      <c r="D82" s="9" t="s">
        <v>5</v>
      </c>
      <c r="E82" s="9" t="s">
        <v>249</v>
      </c>
      <c r="F82" s="7">
        <v>40.0</v>
      </c>
    </row>
    <row r="83">
      <c r="A83" s="26" t="s">
        <v>18</v>
      </c>
      <c r="B83" s="26" t="s">
        <v>415</v>
      </c>
      <c r="C83" s="7">
        <v>2017.0</v>
      </c>
      <c r="D83" s="9" t="s">
        <v>5</v>
      </c>
      <c r="E83" s="9" t="s">
        <v>249</v>
      </c>
      <c r="F83" s="7">
        <v>32.5</v>
      </c>
    </row>
    <row r="84">
      <c r="A84" s="26" t="s">
        <v>19</v>
      </c>
      <c r="B84" s="26" t="s">
        <v>416</v>
      </c>
      <c r="C84" s="7">
        <v>2017.0</v>
      </c>
      <c r="D84" s="9" t="s">
        <v>5</v>
      </c>
      <c r="E84" s="9" t="s">
        <v>249</v>
      </c>
      <c r="F84" s="7">
        <v>47.3</v>
      </c>
    </row>
    <row r="85">
      <c r="A85" s="26" t="s">
        <v>20</v>
      </c>
      <c r="B85" s="26" t="s">
        <v>417</v>
      </c>
      <c r="C85" s="7">
        <v>2017.0</v>
      </c>
      <c r="D85" s="9" t="s">
        <v>5</v>
      </c>
      <c r="E85" s="9" t="s">
        <v>249</v>
      </c>
      <c r="F85" s="7">
        <v>33.7</v>
      </c>
    </row>
    <row r="86">
      <c r="A86" s="26" t="s">
        <v>21</v>
      </c>
      <c r="B86" s="26" t="s">
        <v>419</v>
      </c>
      <c r="C86" s="7">
        <v>2017.0</v>
      </c>
      <c r="D86" s="9" t="s">
        <v>5</v>
      </c>
      <c r="E86" s="9" t="s">
        <v>249</v>
      </c>
      <c r="F86" s="7">
        <v>47.5</v>
      </c>
    </row>
    <row r="87">
      <c r="A87" s="26" t="s">
        <v>22</v>
      </c>
      <c r="B87" s="26" t="s">
        <v>420</v>
      </c>
      <c r="C87" s="7">
        <v>2017.0</v>
      </c>
      <c r="D87" s="9" t="s">
        <v>5</v>
      </c>
      <c r="E87" s="9" t="s">
        <v>249</v>
      </c>
      <c r="F87" s="7">
        <v>50.9</v>
      </c>
    </row>
    <row r="88">
      <c r="A88" s="26" t="s">
        <v>23</v>
      </c>
      <c r="B88" s="26" t="s">
        <v>421</v>
      </c>
      <c r="C88" s="7">
        <v>2017.0</v>
      </c>
      <c r="D88" s="9" t="s">
        <v>5</v>
      </c>
      <c r="E88" s="9" t="s">
        <v>249</v>
      </c>
      <c r="F88" s="7">
        <v>32.0</v>
      </c>
    </row>
    <row r="89">
      <c r="A89" s="26" t="s">
        <v>24</v>
      </c>
      <c r="B89" s="26" t="s">
        <v>422</v>
      </c>
      <c r="C89" s="7">
        <v>2017.0</v>
      </c>
      <c r="D89" s="9" t="s">
        <v>5</v>
      </c>
      <c r="E89" s="9" t="s">
        <v>249</v>
      </c>
      <c r="F89" s="7">
        <v>29.7</v>
      </c>
    </row>
    <row r="90">
      <c r="A90" s="26" t="s">
        <v>25</v>
      </c>
      <c r="B90" s="26" t="s">
        <v>423</v>
      </c>
      <c r="C90" s="7">
        <v>2017.0</v>
      </c>
      <c r="D90" s="9" t="s">
        <v>5</v>
      </c>
      <c r="E90" s="9" t="s">
        <v>249</v>
      </c>
      <c r="F90" s="7">
        <v>54.7</v>
      </c>
    </row>
    <row r="91">
      <c r="A91" s="26" t="s">
        <v>26</v>
      </c>
      <c r="B91" s="26" t="s">
        <v>424</v>
      </c>
      <c r="C91" s="7">
        <v>2017.0</v>
      </c>
      <c r="D91" s="9" t="s">
        <v>5</v>
      </c>
      <c r="E91" s="9" t="s">
        <v>249</v>
      </c>
      <c r="F91" s="7">
        <v>31.9</v>
      </c>
    </row>
    <row r="92">
      <c r="A92" s="26" t="s">
        <v>27</v>
      </c>
      <c r="B92" s="26" t="s">
        <v>426</v>
      </c>
      <c r="C92" s="7">
        <v>2017.0</v>
      </c>
      <c r="D92" s="9" t="s">
        <v>5</v>
      </c>
      <c r="E92" s="9" t="s">
        <v>249</v>
      </c>
      <c r="F92" s="7">
        <v>43.6</v>
      </c>
    </row>
    <row r="93">
      <c r="A93" s="26" t="s">
        <v>28</v>
      </c>
      <c r="B93" s="26" t="s">
        <v>425</v>
      </c>
      <c r="C93" s="7">
        <v>2017.0</v>
      </c>
      <c r="D93" s="9" t="s">
        <v>5</v>
      </c>
      <c r="E93" s="9" t="s">
        <v>249</v>
      </c>
      <c r="F93" s="7">
        <v>51.6</v>
      </c>
    </row>
    <row r="94">
      <c r="A94" s="26" t="s">
        <v>29</v>
      </c>
      <c r="B94" s="26" t="s">
        <v>427</v>
      </c>
      <c r="C94" s="7">
        <v>2017.0</v>
      </c>
      <c r="D94" s="9" t="s">
        <v>5</v>
      </c>
      <c r="E94" s="9" t="s">
        <v>249</v>
      </c>
      <c r="F94" s="7">
        <v>33.6</v>
      </c>
    </row>
    <row r="95">
      <c r="A95" s="26" t="s">
        <v>30</v>
      </c>
      <c r="B95" s="26" t="s">
        <v>428</v>
      </c>
      <c r="C95" s="7">
        <v>2017.0</v>
      </c>
      <c r="D95" s="9" t="s">
        <v>5</v>
      </c>
      <c r="E95" s="9" t="s">
        <v>249</v>
      </c>
      <c r="F95" s="7">
        <v>20.5</v>
      </c>
    </row>
    <row r="96">
      <c r="A96" s="26" t="s">
        <v>31</v>
      </c>
      <c r="B96" s="26" t="s">
        <v>429</v>
      </c>
      <c r="C96" s="7">
        <v>2017.0</v>
      </c>
      <c r="D96" s="9" t="s">
        <v>5</v>
      </c>
      <c r="E96" s="9" t="s">
        <v>249</v>
      </c>
      <c r="F96" s="7">
        <v>42.3</v>
      </c>
    </row>
    <row r="97">
      <c r="A97" s="26" t="s">
        <v>32</v>
      </c>
      <c r="B97" s="26" t="s">
        <v>430</v>
      </c>
      <c r="C97" s="7">
        <v>2017.0</v>
      </c>
      <c r="D97" s="9" t="s">
        <v>5</v>
      </c>
      <c r="E97" s="9" t="s">
        <v>249</v>
      </c>
      <c r="F97" s="7">
        <v>44.1</v>
      </c>
    </row>
    <row r="98">
      <c r="A98" s="26" t="s">
        <v>33</v>
      </c>
      <c r="B98" s="26" t="s">
        <v>431</v>
      </c>
      <c r="C98" s="7">
        <v>2017.0</v>
      </c>
      <c r="D98" s="9" t="s">
        <v>5</v>
      </c>
      <c r="E98" s="9" t="s">
        <v>249</v>
      </c>
      <c r="F98" s="7">
        <v>34.4</v>
      </c>
    </row>
    <row r="99">
      <c r="A99" s="26" t="s">
        <v>34</v>
      </c>
      <c r="B99" s="26" t="s">
        <v>432</v>
      </c>
      <c r="C99" s="7">
        <v>2017.0</v>
      </c>
      <c r="D99" s="9" t="s">
        <v>5</v>
      </c>
      <c r="E99" s="9" t="s">
        <v>249</v>
      </c>
      <c r="F99" s="7">
        <v>59.2</v>
      </c>
    </row>
    <row r="100">
      <c r="A100" s="26" t="s">
        <v>35</v>
      </c>
      <c r="B100" s="26" t="s">
        <v>433</v>
      </c>
      <c r="C100" s="7">
        <v>2017.0</v>
      </c>
      <c r="D100" s="9" t="s">
        <v>5</v>
      </c>
      <c r="E100" s="9" t="s">
        <v>249</v>
      </c>
      <c r="F100" s="7">
        <v>36.5</v>
      </c>
    </row>
    <row r="101">
      <c r="A101" s="80" t="s">
        <v>3</v>
      </c>
      <c r="B101" s="26" t="s">
        <v>418</v>
      </c>
      <c r="C101" s="7">
        <v>2019.0</v>
      </c>
      <c r="D101" s="9" t="s">
        <v>5</v>
      </c>
      <c r="E101" s="9" t="s">
        <v>249</v>
      </c>
      <c r="F101" s="7">
        <v>39.7</v>
      </c>
    </row>
    <row r="102">
      <c r="A102" s="80" t="s">
        <v>4</v>
      </c>
      <c r="B102" s="26" t="s">
        <v>401</v>
      </c>
      <c r="C102" s="7">
        <v>2019.0</v>
      </c>
      <c r="D102" s="9" t="s">
        <v>5</v>
      </c>
      <c r="E102" s="9" t="s">
        <v>249</v>
      </c>
      <c r="F102" s="7">
        <v>58.4</v>
      </c>
    </row>
    <row r="103">
      <c r="A103" s="26" t="s">
        <v>5</v>
      </c>
      <c r="B103" s="26" t="s">
        <v>402</v>
      </c>
      <c r="C103" s="7">
        <v>2019.0</v>
      </c>
      <c r="D103" s="9" t="s">
        <v>5</v>
      </c>
      <c r="E103" s="9" t="s">
        <v>249</v>
      </c>
      <c r="F103" s="7">
        <v>43.2</v>
      </c>
    </row>
    <row r="104">
      <c r="A104" s="26" t="s">
        <v>6</v>
      </c>
      <c r="B104" s="26" t="s">
        <v>403</v>
      </c>
      <c r="C104" s="7">
        <v>2019.0</v>
      </c>
      <c r="D104" s="9" t="s">
        <v>5</v>
      </c>
      <c r="E104" s="9" t="s">
        <v>249</v>
      </c>
      <c r="F104" s="7">
        <v>53.4</v>
      </c>
    </row>
    <row r="105">
      <c r="A105" s="26" t="s">
        <v>7</v>
      </c>
      <c r="B105" s="26" t="s">
        <v>404</v>
      </c>
      <c r="C105" s="7">
        <v>2019.0</v>
      </c>
      <c r="D105" s="9" t="s">
        <v>5</v>
      </c>
      <c r="E105" s="9" t="s">
        <v>249</v>
      </c>
      <c r="F105" s="7">
        <v>46.3</v>
      </c>
    </row>
    <row r="106">
      <c r="A106" s="26" t="s">
        <v>8</v>
      </c>
      <c r="B106" s="26" t="s">
        <v>408</v>
      </c>
      <c r="C106" s="7">
        <v>2019.0</v>
      </c>
      <c r="D106" s="9" t="s">
        <v>5</v>
      </c>
      <c r="E106" s="9" t="s">
        <v>249</v>
      </c>
      <c r="F106" s="7">
        <v>55.2</v>
      </c>
    </row>
    <row r="107">
      <c r="A107" s="26" t="s">
        <v>9</v>
      </c>
      <c r="B107" s="26" t="s">
        <v>409</v>
      </c>
      <c r="C107" s="7">
        <v>2019.0</v>
      </c>
      <c r="D107" s="9" t="s">
        <v>5</v>
      </c>
      <c r="E107" s="9" t="s">
        <v>249</v>
      </c>
      <c r="F107" s="7">
        <v>49.7</v>
      </c>
    </row>
    <row r="108">
      <c r="A108" s="26" t="s">
        <v>10</v>
      </c>
      <c r="B108" s="26" t="s">
        <v>407</v>
      </c>
      <c r="C108" s="7">
        <v>2019.0</v>
      </c>
      <c r="D108" s="9" t="s">
        <v>5</v>
      </c>
      <c r="E108" s="9" t="s">
        <v>249</v>
      </c>
      <c r="F108" s="7">
        <v>28.4</v>
      </c>
    </row>
    <row r="109">
      <c r="A109" s="26" t="s">
        <v>11</v>
      </c>
      <c r="B109" s="26" t="s">
        <v>406</v>
      </c>
      <c r="C109" s="7">
        <v>2019.0</v>
      </c>
      <c r="D109" s="9" t="s">
        <v>5</v>
      </c>
      <c r="E109" s="9" t="s">
        <v>249</v>
      </c>
      <c r="F109" s="7">
        <v>42.2</v>
      </c>
    </row>
    <row r="110">
      <c r="A110" s="26" t="s">
        <v>12</v>
      </c>
      <c r="B110" s="26" t="s">
        <v>405</v>
      </c>
      <c r="C110" s="7">
        <v>2019.0</v>
      </c>
      <c r="D110" s="9" t="s">
        <v>5</v>
      </c>
      <c r="E110" s="9" t="s">
        <v>249</v>
      </c>
      <c r="F110" s="7">
        <v>32.9</v>
      </c>
    </row>
    <row r="111">
      <c r="A111" s="26" t="s">
        <v>13</v>
      </c>
      <c r="B111" s="26" t="s">
        <v>410</v>
      </c>
      <c r="C111" s="7">
        <v>2019.0</v>
      </c>
      <c r="D111" s="9" t="s">
        <v>5</v>
      </c>
      <c r="E111" s="9" t="s">
        <v>249</v>
      </c>
      <c r="F111" s="7">
        <v>57.1</v>
      </c>
    </row>
    <row r="112">
      <c r="A112" s="26" t="s">
        <v>14</v>
      </c>
      <c r="B112" s="26" t="s">
        <v>412</v>
      </c>
      <c r="C112" s="7">
        <v>2019.0</v>
      </c>
      <c r="D112" s="9" t="s">
        <v>5</v>
      </c>
      <c r="E112" s="9" t="s">
        <v>249</v>
      </c>
      <c r="F112" s="7">
        <v>45.4</v>
      </c>
    </row>
    <row r="113">
      <c r="A113" s="26" t="s">
        <v>15</v>
      </c>
      <c r="B113" s="26" t="s">
        <v>411</v>
      </c>
      <c r="C113" s="7">
        <v>2019.0</v>
      </c>
      <c r="D113" s="9" t="s">
        <v>5</v>
      </c>
      <c r="E113" s="9" t="s">
        <v>249</v>
      </c>
      <c r="F113" s="7">
        <v>33.1</v>
      </c>
    </row>
    <row r="114">
      <c r="A114" s="26" t="s">
        <v>16</v>
      </c>
      <c r="B114" s="26" t="s">
        <v>413</v>
      </c>
      <c r="C114" s="7">
        <v>2019.0</v>
      </c>
      <c r="D114" s="9" t="s">
        <v>5</v>
      </c>
      <c r="E114" s="9" t="s">
        <v>249</v>
      </c>
      <c r="F114" s="7">
        <v>44.1</v>
      </c>
    </row>
    <row r="115">
      <c r="A115" s="26" t="s">
        <v>17</v>
      </c>
      <c r="B115" s="26" t="s">
        <v>414</v>
      </c>
      <c r="C115" s="7">
        <v>2019.0</v>
      </c>
      <c r="D115" s="9" t="s">
        <v>5</v>
      </c>
      <c r="E115" s="9" t="s">
        <v>249</v>
      </c>
      <c r="F115" s="7">
        <v>37.4</v>
      </c>
    </row>
    <row r="116">
      <c r="A116" s="26" t="s">
        <v>18</v>
      </c>
      <c r="B116" s="26" t="s">
        <v>415</v>
      </c>
      <c r="C116" s="7">
        <v>2019.0</v>
      </c>
      <c r="D116" s="9" t="s">
        <v>5</v>
      </c>
      <c r="E116" s="9" t="s">
        <v>249</v>
      </c>
      <c r="F116" s="7">
        <v>29.6</v>
      </c>
    </row>
    <row r="117">
      <c r="A117" s="26" t="s">
        <v>19</v>
      </c>
      <c r="B117" s="26" t="s">
        <v>416</v>
      </c>
      <c r="C117" s="7">
        <v>2019.0</v>
      </c>
      <c r="D117" s="9" t="s">
        <v>5</v>
      </c>
      <c r="E117" s="9" t="s">
        <v>249</v>
      </c>
      <c r="F117" s="7">
        <v>39.4</v>
      </c>
    </row>
    <row r="118">
      <c r="A118" s="26" t="s">
        <v>20</v>
      </c>
      <c r="B118" s="26" t="s">
        <v>417</v>
      </c>
      <c r="C118" s="7">
        <v>2019.0</v>
      </c>
      <c r="D118" s="9" t="s">
        <v>5</v>
      </c>
      <c r="E118" s="9" t="s">
        <v>249</v>
      </c>
      <c r="F118" s="7">
        <v>38.0</v>
      </c>
    </row>
    <row r="119">
      <c r="A119" s="26" t="s">
        <v>21</v>
      </c>
      <c r="B119" s="26" t="s">
        <v>419</v>
      </c>
      <c r="C119" s="7">
        <v>2019.0</v>
      </c>
      <c r="D119" s="9" t="s">
        <v>5</v>
      </c>
      <c r="E119" s="9" t="s">
        <v>249</v>
      </c>
      <c r="F119" s="7">
        <v>45.7</v>
      </c>
    </row>
    <row r="120">
      <c r="A120" s="26" t="s">
        <v>22</v>
      </c>
      <c r="B120" s="26" t="s">
        <v>420</v>
      </c>
      <c r="C120" s="7">
        <v>2019.0</v>
      </c>
      <c r="D120" s="9" t="s">
        <v>5</v>
      </c>
      <c r="E120" s="9" t="s">
        <v>249</v>
      </c>
      <c r="F120" s="7">
        <v>57.8</v>
      </c>
    </row>
    <row r="121">
      <c r="A121" s="26" t="s">
        <v>23</v>
      </c>
      <c r="B121" s="26" t="s">
        <v>421</v>
      </c>
      <c r="C121" s="7">
        <v>2019.0</v>
      </c>
      <c r="D121" s="9" t="s">
        <v>5</v>
      </c>
      <c r="E121" s="9" t="s">
        <v>249</v>
      </c>
      <c r="F121" s="7">
        <v>37.4</v>
      </c>
    </row>
    <row r="122">
      <c r="A122" s="26" t="s">
        <v>24</v>
      </c>
      <c r="B122" s="26" t="s">
        <v>422</v>
      </c>
      <c r="C122" s="7">
        <v>2019.0</v>
      </c>
      <c r="D122" s="9" t="s">
        <v>5</v>
      </c>
      <c r="E122" s="9" t="s">
        <v>249</v>
      </c>
      <c r="F122" s="7">
        <v>29.0</v>
      </c>
    </row>
    <row r="123">
      <c r="A123" s="26" t="s">
        <v>25</v>
      </c>
      <c r="B123" s="26" t="s">
        <v>423</v>
      </c>
      <c r="C123" s="7">
        <v>2019.0</v>
      </c>
      <c r="D123" s="9" t="s">
        <v>5</v>
      </c>
      <c r="E123" s="9" t="s">
        <v>249</v>
      </c>
      <c r="F123" s="7">
        <v>54.9</v>
      </c>
    </row>
    <row r="124">
      <c r="A124" s="26" t="s">
        <v>26</v>
      </c>
      <c r="B124" s="26" t="s">
        <v>424</v>
      </c>
      <c r="C124" s="7">
        <v>2019.0</v>
      </c>
      <c r="D124" s="9" t="s">
        <v>5</v>
      </c>
      <c r="E124" s="9" t="s">
        <v>249</v>
      </c>
      <c r="F124" s="7">
        <v>36.0</v>
      </c>
    </row>
    <row r="125">
      <c r="A125" s="26" t="s">
        <v>27</v>
      </c>
      <c r="B125" s="26" t="s">
        <v>426</v>
      </c>
      <c r="C125" s="7">
        <v>2019.0</v>
      </c>
      <c r="D125" s="9" t="s">
        <v>5</v>
      </c>
      <c r="E125" s="9" t="s">
        <v>249</v>
      </c>
      <c r="F125" s="7">
        <v>38.7</v>
      </c>
    </row>
    <row r="126">
      <c r="A126" s="26" t="s">
        <v>28</v>
      </c>
      <c r="B126" s="26" t="s">
        <v>425</v>
      </c>
      <c r="C126" s="7">
        <v>2019.0</v>
      </c>
      <c r="D126" s="9" t="s">
        <v>5</v>
      </c>
      <c r="E126" s="9" t="s">
        <v>249</v>
      </c>
      <c r="F126" s="7">
        <v>48.4</v>
      </c>
    </row>
    <row r="127">
      <c r="A127" s="26" t="s">
        <v>29</v>
      </c>
      <c r="B127" s="26" t="s">
        <v>427</v>
      </c>
      <c r="C127" s="7">
        <v>2019.0</v>
      </c>
      <c r="D127" s="9" t="s">
        <v>5</v>
      </c>
      <c r="E127" s="9" t="s">
        <v>249</v>
      </c>
      <c r="F127" s="7">
        <v>36.9</v>
      </c>
    </row>
    <row r="128">
      <c r="A128" s="26" t="s">
        <v>30</v>
      </c>
      <c r="B128" s="26" t="s">
        <v>428</v>
      </c>
      <c r="C128" s="7">
        <v>2019.0</v>
      </c>
      <c r="D128" s="9" t="s">
        <v>5</v>
      </c>
      <c r="E128" s="9" t="s">
        <v>249</v>
      </c>
      <c r="F128" s="7">
        <v>21.5</v>
      </c>
    </row>
    <row r="129">
      <c r="A129" s="26" t="s">
        <v>31</v>
      </c>
      <c r="B129" s="26" t="s">
        <v>429</v>
      </c>
      <c r="C129" s="7">
        <v>2019.0</v>
      </c>
      <c r="D129" s="9" t="s">
        <v>5</v>
      </c>
      <c r="E129" s="9" t="s">
        <v>249</v>
      </c>
      <c r="F129" s="7">
        <v>41.4</v>
      </c>
    </row>
    <row r="130">
      <c r="A130" s="26" t="s">
        <v>32</v>
      </c>
      <c r="B130" s="26" t="s">
        <v>430</v>
      </c>
      <c r="C130" s="7">
        <v>2019.0</v>
      </c>
      <c r="D130" s="9" t="s">
        <v>5</v>
      </c>
      <c r="E130" s="9" t="s">
        <v>249</v>
      </c>
      <c r="F130" s="7">
        <v>43.6</v>
      </c>
    </row>
    <row r="131">
      <c r="A131" s="26" t="s">
        <v>33</v>
      </c>
      <c r="B131" s="26" t="s">
        <v>431</v>
      </c>
      <c r="C131" s="7">
        <v>2019.0</v>
      </c>
      <c r="D131" s="9" t="s">
        <v>5</v>
      </c>
      <c r="E131" s="9" t="s">
        <v>249</v>
      </c>
      <c r="F131" s="7">
        <v>46.1</v>
      </c>
    </row>
    <row r="132">
      <c r="A132" s="26" t="s">
        <v>34</v>
      </c>
      <c r="B132" s="26" t="s">
        <v>432</v>
      </c>
      <c r="C132" s="7">
        <v>2019.0</v>
      </c>
      <c r="D132" s="9" t="s">
        <v>5</v>
      </c>
      <c r="E132" s="9" t="s">
        <v>249</v>
      </c>
      <c r="F132" s="7">
        <v>68.5</v>
      </c>
    </row>
    <row r="133">
      <c r="A133" s="26" t="s">
        <v>35</v>
      </c>
      <c r="B133" s="26" t="s">
        <v>433</v>
      </c>
      <c r="C133" s="7">
        <v>2019.0</v>
      </c>
      <c r="D133" s="9" t="s">
        <v>5</v>
      </c>
      <c r="E133" s="9" t="s">
        <v>249</v>
      </c>
      <c r="F133" s="7">
        <v>34.1</v>
      </c>
    </row>
    <row r="134">
      <c r="A134" s="80" t="s">
        <v>3</v>
      </c>
      <c r="B134" s="26" t="s">
        <v>418</v>
      </c>
      <c r="C134" s="7">
        <v>2021.0</v>
      </c>
      <c r="D134" s="9" t="s">
        <v>5</v>
      </c>
      <c r="E134" s="9" t="s">
        <v>249</v>
      </c>
      <c r="F134" s="105">
        <v>40.822077</v>
      </c>
    </row>
    <row r="135">
      <c r="A135" s="80" t="s">
        <v>4</v>
      </c>
      <c r="B135" s="26" t="s">
        <v>401</v>
      </c>
      <c r="C135" s="7">
        <v>2021.0</v>
      </c>
      <c r="D135" s="9" t="s">
        <v>5</v>
      </c>
      <c r="E135" s="9" t="s">
        <v>249</v>
      </c>
      <c r="F135" s="105">
        <v>54.2835588</v>
      </c>
    </row>
    <row r="136">
      <c r="A136" s="26" t="s">
        <v>5</v>
      </c>
      <c r="B136" s="26" t="s">
        <v>402</v>
      </c>
      <c r="C136" s="7">
        <v>2021.0</v>
      </c>
      <c r="D136" s="9" t="s">
        <v>5</v>
      </c>
      <c r="E136" s="9" t="s">
        <v>249</v>
      </c>
      <c r="F136" s="105">
        <v>37.2551579</v>
      </c>
    </row>
    <row r="137">
      <c r="A137" s="26" t="s">
        <v>6</v>
      </c>
      <c r="B137" s="26" t="s">
        <v>403</v>
      </c>
      <c r="C137" s="7">
        <v>2021.0</v>
      </c>
      <c r="D137" s="9" t="s">
        <v>5</v>
      </c>
      <c r="E137" s="9" t="s">
        <v>249</v>
      </c>
      <c r="F137" s="105">
        <v>46.5043366</v>
      </c>
    </row>
    <row r="138">
      <c r="A138" s="26" t="s">
        <v>7</v>
      </c>
      <c r="B138" s="26" t="s">
        <v>404</v>
      </c>
      <c r="C138" s="7">
        <v>2021.0</v>
      </c>
      <c r="D138" s="9" t="s">
        <v>5</v>
      </c>
      <c r="E138" s="9" t="s">
        <v>249</v>
      </c>
      <c r="F138" s="105">
        <v>43.3049821</v>
      </c>
    </row>
    <row r="139">
      <c r="A139" s="26" t="s">
        <v>8</v>
      </c>
      <c r="B139" s="26" t="s">
        <v>408</v>
      </c>
      <c r="C139" s="7">
        <v>2021.0</v>
      </c>
      <c r="D139" s="9" t="s">
        <v>5</v>
      </c>
      <c r="E139" s="9" t="s">
        <v>249</v>
      </c>
      <c r="F139" s="105">
        <v>60.4123567</v>
      </c>
    </row>
    <row r="140">
      <c r="A140" s="26" t="s">
        <v>9</v>
      </c>
      <c r="B140" s="26" t="s">
        <v>409</v>
      </c>
      <c r="C140" s="7">
        <v>2021.0</v>
      </c>
      <c r="D140" s="9" t="s">
        <v>5</v>
      </c>
      <c r="E140" s="9" t="s">
        <v>249</v>
      </c>
      <c r="F140" s="105">
        <v>44.5572233</v>
      </c>
    </row>
    <row r="141">
      <c r="A141" s="26" t="s">
        <v>10</v>
      </c>
      <c r="B141" s="26" t="s">
        <v>407</v>
      </c>
      <c r="C141" s="7">
        <v>2021.0</v>
      </c>
      <c r="D141" s="9" t="s">
        <v>5</v>
      </c>
      <c r="E141" s="9" t="s">
        <v>249</v>
      </c>
      <c r="F141" s="105">
        <v>39.8431183</v>
      </c>
    </row>
    <row r="142">
      <c r="A142" s="26" t="s">
        <v>11</v>
      </c>
      <c r="B142" s="26" t="s">
        <v>406</v>
      </c>
      <c r="C142" s="7">
        <v>2021.0</v>
      </c>
      <c r="D142" s="9" t="s">
        <v>5</v>
      </c>
      <c r="E142" s="9" t="s">
        <v>249</v>
      </c>
      <c r="F142" s="105">
        <v>40.4288611</v>
      </c>
    </row>
    <row r="143">
      <c r="A143" s="26" t="s">
        <v>12</v>
      </c>
      <c r="B143" s="26" t="s">
        <v>405</v>
      </c>
      <c r="C143" s="7">
        <v>2021.0</v>
      </c>
      <c r="D143" s="9" t="s">
        <v>5</v>
      </c>
      <c r="E143" s="9" t="s">
        <v>249</v>
      </c>
      <c r="F143" s="105">
        <v>37.8121931</v>
      </c>
    </row>
    <row r="144">
      <c r="A144" s="26" t="s">
        <v>13</v>
      </c>
      <c r="B144" s="26" t="s">
        <v>410</v>
      </c>
      <c r="C144" s="7">
        <v>2021.0</v>
      </c>
      <c r="D144" s="9" t="s">
        <v>5</v>
      </c>
      <c r="E144" s="9" t="s">
        <v>249</v>
      </c>
      <c r="F144" s="105">
        <v>54.1040728</v>
      </c>
    </row>
    <row r="145">
      <c r="A145" s="26" t="s">
        <v>14</v>
      </c>
      <c r="B145" s="26" t="s">
        <v>412</v>
      </c>
      <c r="C145" s="7">
        <v>2021.0</v>
      </c>
      <c r="D145" s="9" t="s">
        <v>5</v>
      </c>
      <c r="E145" s="9" t="s">
        <v>249</v>
      </c>
      <c r="F145" s="105">
        <v>47.8948282</v>
      </c>
    </row>
    <row r="146">
      <c r="A146" s="26" t="s">
        <v>15</v>
      </c>
      <c r="B146" s="26" t="s">
        <v>411</v>
      </c>
      <c r="C146" s="7">
        <v>2021.0</v>
      </c>
      <c r="D146" s="9" t="s">
        <v>5</v>
      </c>
      <c r="E146" s="9" t="s">
        <v>249</v>
      </c>
      <c r="F146" s="105">
        <v>31.663658</v>
      </c>
    </row>
    <row r="147">
      <c r="A147" s="26" t="s">
        <v>16</v>
      </c>
      <c r="B147" s="26" t="s">
        <v>413</v>
      </c>
      <c r="C147" s="7">
        <v>2021.0</v>
      </c>
      <c r="D147" s="9" t="s">
        <v>5</v>
      </c>
      <c r="E147" s="9" t="s">
        <v>249</v>
      </c>
      <c r="F147" s="105">
        <v>43.4302665</v>
      </c>
    </row>
    <row r="148">
      <c r="A148" s="26" t="s">
        <v>17</v>
      </c>
      <c r="B148" s="26" t="s">
        <v>414</v>
      </c>
      <c r="C148" s="7">
        <v>2021.0</v>
      </c>
      <c r="D148" s="9" t="s">
        <v>5</v>
      </c>
      <c r="E148" s="9" t="s">
        <v>249</v>
      </c>
      <c r="F148" s="105">
        <v>36.8595979</v>
      </c>
    </row>
    <row r="149">
      <c r="A149" s="26" t="s">
        <v>18</v>
      </c>
      <c r="B149" s="26" t="s">
        <v>415</v>
      </c>
      <c r="C149" s="7">
        <v>2021.0</v>
      </c>
      <c r="D149" s="9" t="s">
        <v>5</v>
      </c>
      <c r="E149" s="9" t="s">
        <v>249</v>
      </c>
      <c r="F149" s="105">
        <v>32.3967023</v>
      </c>
    </row>
    <row r="150">
      <c r="A150" s="26" t="s">
        <v>19</v>
      </c>
      <c r="B150" s="26" t="s">
        <v>416</v>
      </c>
      <c r="C150" s="7">
        <v>2021.0</v>
      </c>
      <c r="D150" s="9" t="s">
        <v>5</v>
      </c>
      <c r="E150" s="9" t="s">
        <v>249</v>
      </c>
      <c r="F150" s="105">
        <v>41.379771</v>
      </c>
    </row>
    <row r="151">
      <c r="A151" s="26" t="s">
        <v>20</v>
      </c>
      <c r="B151" s="26" t="s">
        <v>417</v>
      </c>
      <c r="C151" s="7">
        <v>2021.0</v>
      </c>
      <c r="D151" s="9" t="s">
        <v>5</v>
      </c>
      <c r="E151" s="9" t="s">
        <v>249</v>
      </c>
      <c r="F151" s="105">
        <v>33.6191275</v>
      </c>
    </row>
    <row r="152">
      <c r="A152" s="26" t="s">
        <v>21</v>
      </c>
      <c r="B152" s="26" t="s">
        <v>419</v>
      </c>
      <c r="C152" s="7">
        <v>2021.0</v>
      </c>
      <c r="D152" s="9" t="s">
        <v>5</v>
      </c>
      <c r="E152" s="9" t="s">
        <v>249</v>
      </c>
      <c r="F152" s="105">
        <v>47.792747</v>
      </c>
    </row>
    <row r="153">
      <c r="A153" s="26" t="s">
        <v>22</v>
      </c>
      <c r="B153" s="26" t="s">
        <v>420</v>
      </c>
      <c r="C153" s="7">
        <v>2021.0</v>
      </c>
      <c r="D153" s="9" t="s">
        <v>5</v>
      </c>
      <c r="E153" s="9" t="s">
        <v>249</v>
      </c>
      <c r="F153" s="105">
        <v>53.7087369</v>
      </c>
    </row>
    <row r="154">
      <c r="A154" s="26" t="s">
        <v>23</v>
      </c>
      <c r="B154" s="26" t="s">
        <v>421</v>
      </c>
      <c r="C154" s="7">
        <v>2021.0</v>
      </c>
      <c r="D154" s="9" t="s">
        <v>5</v>
      </c>
      <c r="E154" s="9" t="s">
        <v>249</v>
      </c>
      <c r="F154" s="105">
        <v>39.4144357</v>
      </c>
    </row>
    <row r="155">
      <c r="A155" s="26" t="s">
        <v>24</v>
      </c>
      <c r="B155" s="26" t="s">
        <v>422</v>
      </c>
      <c r="C155" s="7">
        <v>2021.0</v>
      </c>
      <c r="D155" s="9" t="s">
        <v>5</v>
      </c>
      <c r="E155" s="9" t="s">
        <v>249</v>
      </c>
      <c r="F155" s="105">
        <v>33.5492641</v>
      </c>
    </row>
    <row r="156">
      <c r="A156" s="26" t="s">
        <v>25</v>
      </c>
      <c r="B156" s="26" t="s">
        <v>423</v>
      </c>
      <c r="C156" s="7">
        <v>2021.0</v>
      </c>
      <c r="D156" s="9" t="s">
        <v>5</v>
      </c>
      <c r="E156" s="9" t="s">
        <v>249</v>
      </c>
      <c r="F156" s="105">
        <v>55.29583</v>
      </c>
    </row>
    <row r="157">
      <c r="A157" s="26" t="s">
        <v>26</v>
      </c>
      <c r="B157" s="26" t="s">
        <v>424</v>
      </c>
      <c r="C157" s="7">
        <v>2021.0</v>
      </c>
      <c r="D157" s="9" t="s">
        <v>5</v>
      </c>
      <c r="E157" s="9" t="s">
        <v>249</v>
      </c>
      <c r="F157" s="105">
        <v>35.9928512</v>
      </c>
    </row>
    <row r="158">
      <c r="A158" s="26" t="s">
        <v>27</v>
      </c>
      <c r="B158" s="26" t="s">
        <v>426</v>
      </c>
      <c r="C158" s="7">
        <v>2021.0</v>
      </c>
      <c r="D158" s="9" t="s">
        <v>5</v>
      </c>
      <c r="E158" s="9" t="s">
        <v>249</v>
      </c>
      <c r="F158" s="105">
        <v>37.9902334</v>
      </c>
    </row>
    <row r="159">
      <c r="A159" s="26" t="s">
        <v>28</v>
      </c>
      <c r="B159" s="26" t="s">
        <v>425</v>
      </c>
      <c r="C159" s="7">
        <v>2021.0</v>
      </c>
      <c r="D159" s="9" t="s">
        <v>5</v>
      </c>
      <c r="E159" s="9" t="s">
        <v>249</v>
      </c>
      <c r="F159" s="105">
        <v>48.1546215</v>
      </c>
    </row>
    <row r="160">
      <c r="A160" s="26" t="s">
        <v>29</v>
      </c>
      <c r="B160" s="26" t="s">
        <v>427</v>
      </c>
      <c r="C160" s="7">
        <v>2021.0</v>
      </c>
      <c r="D160" s="9" t="s">
        <v>5</v>
      </c>
      <c r="E160" s="9" t="s">
        <v>249</v>
      </c>
      <c r="F160" s="105">
        <v>35.691708</v>
      </c>
    </row>
    <row r="161">
      <c r="A161" s="26" t="s">
        <v>30</v>
      </c>
      <c r="B161" s="26" t="s">
        <v>428</v>
      </c>
      <c r="C161" s="7">
        <v>2021.0</v>
      </c>
      <c r="D161" s="9" t="s">
        <v>5</v>
      </c>
      <c r="E161" s="9" t="s">
        <v>249</v>
      </c>
      <c r="F161" s="105">
        <v>29.1407516</v>
      </c>
    </row>
    <row r="162">
      <c r="A162" s="26" t="s">
        <v>31</v>
      </c>
      <c r="B162" s="26" t="s">
        <v>429</v>
      </c>
      <c r="C162" s="7">
        <v>2021.0</v>
      </c>
      <c r="D162" s="9" t="s">
        <v>5</v>
      </c>
      <c r="E162" s="9" t="s">
        <v>249</v>
      </c>
      <c r="F162" s="105">
        <v>42.5135302</v>
      </c>
    </row>
    <row r="163">
      <c r="A163" s="26" t="s">
        <v>32</v>
      </c>
      <c r="B163" s="26" t="s">
        <v>430</v>
      </c>
      <c r="C163" s="7">
        <v>2021.0</v>
      </c>
      <c r="D163" s="9" t="s">
        <v>5</v>
      </c>
      <c r="E163" s="9" t="s">
        <v>249</v>
      </c>
      <c r="F163" s="105">
        <v>39.7950836</v>
      </c>
    </row>
    <row r="164">
      <c r="A164" s="26" t="s">
        <v>33</v>
      </c>
      <c r="B164" s="26" t="s">
        <v>431</v>
      </c>
      <c r="C164" s="7">
        <v>2021.0</v>
      </c>
      <c r="D164" s="9" t="s">
        <v>5</v>
      </c>
      <c r="E164" s="9" t="s">
        <v>249</v>
      </c>
      <c r="F164" s="105">
        <v>46.5181352</v>
      </c>
    </row>
    <row r="165">
      <c r="A165" s="26" t="s">
        <v>34</v>
      </c>
      <c r="B165" s="26" t="s">
        <v>432</v>
      </c>
      <c r="C165" s="7">
        <v>2021.0</v>
      </c>
      <c r="D165" s="9" t="s">
        <v>5</v>
      </c>
      <c r="E165" s="9" t="s">
        <v>249</v>
      </c>
      <c r="F165" s="105">
        <v>60.8528825</v>
      </c>
    </row>
    <row r="166">
      <c r="A166" s="26" t="s">
        <v>35</v>
      </c>
      <c r="B166" s="26" t="s">
        <v>433</v>
      </c>
      <c r="C166" s="7">
        <v>2021.0</v>
      </c>
      <c r="D166" s="9" t="s">
        <v>5</v>
      </c>
      <c r="E166" s="9" t="s">
        <v>249</v>
      </c>
      <c r="F166" s="105">
        <v>33.6258869</v>
      </c>
    </row>
    <row r="167">
      <c r="A167" s="80" t="s">
        <v>3</v>
      </c>
      <c r="B167" s="26" t="s">
        <v>418</v>
      </c>
      <c r="C167" s="7">
        <v>2023.0</v>
      </c>
      <c r="D167" s="9" t="s">
        <v>5</v>
      </c>
      <c r="E167" s="9" t="s">
        <v>249</v>
      </c>
      <c r="F167" s="105">
        <v>43.3</v>
      </c>
    </row>
    <row r="168">
      <c r="A168" s="80" t="s">
        <v>4</v>
      </c>
      <c r="B168" s="26" t="s">
        <v>401</v>
      </c>
      <c r="C168" s="7">
        <v>2023.0</v>
      </c>
      <c r="D168" s="9" t="s">
        <v>5</v>
      </c>
      <c r="E168" s="9" t="s">
        <v>249</v>
      </c>
      <c r="F168" s="105">
        <v>51.6</v>
      </c>
    </row>
    <row r="169">
      <c r="A169" s="26" t="s">
        <v>5</v>
      </c>
      <c r="B169" s="26" t="s">
        <v>402</v>
      </c>
      <c r="C169" s="7">
        <v>2023.0</v>
      </c>
      <c r="D169" s="9" t="s">
        <v>5</v>
      </c>
      <c r="E169" s="9" t="s">
        <v>249</v>
      </c>
      <c r="F169" s="105">
        <v>44.8</v>
      </c>
    </row>
    <row r="170">
      <c r="A170" s="26" t="s">
        <v>6</v>
      </c>
      <c r="B170" s="26" t="s">
        <v>403</v>
      </c>
      <c r="C170" s="7">
        <v>2023.0</v>
      </c>
      <c r="D170" s="9" t="s">
        <v>5</v>
      </c>
      <c r="E170" s="9" t="s">
        <v>249</v>
      </c>
      <c r="F170" s="105">
        <v>55.9</v>
      </c>
    </row>
    <row r="171">
      <c r="A171" s="26" t="s">
        <v>7</v>
      </c>
      <c r="B171" s="26" t="s">
        <v>404</v>
      </c>
      <c r="C171" s="7">
        <v>2023.0</v>
      </c>
      <c r="D171" s="9" t="s">
        <v>5</v>
      </c>
      <c r="E171" s="9" t="s">
        <v>249</v>
      </c>
      <c r="F171" s="105">
        <v>55.1</v>
      </c>
    </row>
    <row r="172">
      <c r="A172" s="26" t="s">
        <v>8</v>
      </c>
      <c r="B172" s="26" t="s">
        <v>408</v>
      </c>
      <c r="C172" s="7">
        <v>2023.0</v>
      </c>
      <c r="D172" s="9" t="s">
        <v>5</v>
      </c>
      <c r="E172" s="9" t="s">
        <v>249</v>
      </c>
      <c r="F172" s="105">
        <v>56.7</v>
      </c>
    </row>
    <row r="173">
      <c r="A173" s="26" t="s">
        <v>9</v>
      </c>
      <c r="B173" s="26" t="s">
        <v>409</v>
      </c>
      <c r="C173" s="7">
        <v>2023.0</v>
      </c>
      <c r="D173" s="9" t="s">
        <v>5</v>
      </c>
      <c r="E173" s="9" t="s">
        <v>249</v>
      </c>
      <c r="F173" s="105">
        <v>53.5</v>
      </c>
    </row>
    <row r="174">
      <c r="A174" s="26" t="s">
        <v>10</v>
      </c>
      <c r="B174" s="26" t="s">
        <v>407</v>
      </c>
      <c r="C174" s="7">
        <v>2023.0</v>
      </c>
      <c r="D174" s="9" t="s">
        <v>5</v>
      </c>
      <c r="E174" s="9" t="s">
        <v>249</v>
      </c>
      <c r="F174" s="105">
        <v>39.0</v>
      </c>
    </row>
    <row r="175">
      <c r="A175" s="26" t="s">
        <v>11</v>
      </c>
      <c r="B175" s="26" t="s">
        <v>406</v>
      </c>
      <c r="C175" s="7">
        <v>2023.0</v>
      </c>
      <c r="D175" s="9" t="s">
        <v>5</v>
      </c>
      <c r="E175" s="9" t="s">
        <v>249</v>
      </c>
      <c r="F175" s="105">
        <v>46.8</v>
      </c>
    </row>
    <row r="176">
      <c r="A176" s="26" t="s">
        <v>12</v>
      </c>
      <c r="B176" s="26" t="s">
        <v>405</v>
      </c>
      <c r="C176" s="7">
        <v>2023.0</v>
      </c>
      <c r="D176" s="9" t="s">
        <v>5</v>
      </c>
      <c r="E176" s="9" t="s">
        <v>249</v>
      </c>
      <c r="F176" s="105">
        <v>44.7</v>
      </c>
    </row>
    <row r="177">
      <c r="A177" s="26" t="s">
        <v>13</v>
      </c>
      <c r="B177" s="26" t="s">
        <v>410</v>
      </c>
      <c r="C177" s="7">
        <v>2023.0</v>
      </c>
      <c r="D177" s="9" t="s">
        <v>5</v>
      </c>
      <c r="E177" s="9" t="s">
        <v>249</v>
      </c>
      <c r="F177" s="105">
        <v>51.1</v>
      </c>
    </row>
    <row r="178">
      <c r="A178" s="26" t="s">
        <v>14</v>
      </c>
      <c r="B178" s="26" t="s">
        <v>412</v>
      </c>
      <c r="C178" s="7">
        <v>2023.0</v>
      </c>
      <c r="D178" s="9" t="s">
        <v>5</v>
      </c>
      <c r="E178" s="9" t="s">
        <v>249</v>
      </c>
      <c r="F178" s="105">
        <v>52.3</v>
      </c>
    </row>
    <row r="179">
      <c r="A179" s="26" t="s">
        <v>15</v>
      </c>
      <c r="B179" s="26" t="s">
        <v>411</v>
      </c>
      <c r="C179" s="7">
        <v>2023.0</v>
      </c>
      <c r="D179" s="9" t="s">
        <v>5</v>
      </c>
      <c r="E179" s="9" t="s">
        <v>249</v>
      </c>
      <c r="F179" s="105">
        <v>38.8</v>
      </c>
    </row>
    <row r="180">
      <c r="A180" s="26" t="s">
        <v>16</v>
      </c>
      <c r="B180" s="26" t="s">
        <v>413</v>
      </c>
      <c r="C180" s="7">
        <v>2023.0</v>
      </c>
      <c r="D180" s="9" t="s">
        <v>5</v>
      </c>
      <c r="E180" s="9" t="s">
        <v>249</v>
      </c>
      <c r="F180" s="105">
        <v>42.4</v>
      </c>
    </row>
    <row r="181">
      <c r="A181" s="26" t="s">
        <v>17</v>
      </c>
      <c r="B181" s="26" t="s">
        <v>414</v>
      </c>
      <c r="C181" s="7">
        <v>2023.0</v>
      </c>
      <c r="D181" s="9" t="s">
        <v>5</v>
      </c>
      <c r="E181" s="9" t="s">
        <v>249</v>
      </c>
      <c r="F181" s="105">
        <v>36.8</v>
      </c>
    </row>
    <row r="182">
      <c r="A182" s="26" t="s">
        <v>18</v>
      </c>
      <c r="B182" s="26" t="s">
        <v>415</v>
      </c>
      <c r="C182" s="7">
        <v>2023.0</v>
      </c>
      <c r="D182" s="9" t="s">
        <v>5</v>
      </c>
      <c r="E182" s="9" t="s">
        <v>249</v>
      </c>
      <c r="F182" s="105">
        <v>33.4</v>
      </c>
    </row>
    <row r="183">
      <c r="A183" s="26" t="s">
        <v>19</v>
      </c>
      <c r="B183" s="26" t="s">
        <v>416</v>
      </c>
      <c r="C183" s="7">
        <v>2023.0</v>
      </c>
      <c r="D183" s="9" t="s">
        <v>5</v>
      </c>
      <c r="E183" s="9" t="s">
        <v>249</v>
      </c>
      <c r="F183" s="105">
        <v>43.2</v>
      </c>
    </row>
    <row r="184">
      <c r="A184" s="26" t="s">
        <v>20</v>
      </c>
      <c r="B184" s="26" t="s">
        <v>417</v>
      </c>
      <c r="C184" s="7">
        <v>2023.0</v>
      </c>
      <c r="D184" s="9" t="s">
        <v>5</v>
      </c>
      <c r="E184" s="9" t="s">
        <v>249</v>
      </c>
      <c r="F184" s="105">
        <v>38.4</v>
      </c>
    </row>
    <row r="185">
      <c r="A185" s="26" t="s">
        <v>21</v>
      </c>
      <c r="B185" s="26" t="s">
        <v>419</v>
      </c>
      <c r="C185" s="7">
        <v>2023.0</v>
      </c>
      <c r="D185" s="9" t="s">
        <v>5</v>
      </c>
      <c r="E185" s="9" t="s">
        <v>249</v>
      </c>
      <c r="F185" s="105">
        <v>52.2</v>
      </c>
    </row>
    <row r="186">
      <c r="A186" s="26" t="s">
        <v>22</v>
      </c>
      <c r="B186" s="26" t="s">
        <v>420</v>
      </c>
      <c r="C186" s="7">
        <v>2023.0</v>
      </c>
      <c r="D186" s="9" t="s">
        <v>5</v>
      </c>
      <c r="E186" s="9" t="s">
        <v>249</v>
      </c>
      <c r="F186" s="105">
        <v>48.4</v>
      </c>
    </row>
    <row r="187">
      <c r="A187" s="26" t="s">
        <v>23</v>
      </c>
      <c r="B187" s="26" t="s">
        <v>421</v>
      </c>
      <c r="C187" s="7">
        <v>2023.0</v>
      </c>
      <c r="D187" s="9" t="s">
        <v>5</v>
      </c>
      <c r="E187" s="9" t="s">
        <v>249</v>
      </c>
      <c r="F187" s="105">
        <v>40.1</v>
      </c>
    </row>
    <row r="188">
      <c r="A188" s="26" t="s">
        <v>24</v>
      </c>
      <c r="B188" s="26" t="s">
        <v>422</v>
      </c>
      <c r="C188" s="7">
        <v>2023.0</v>
      </c>
      <c r="D188" s="9" t="s">
        <v>5</v>
      </c>
      <c r="E188" s="9" t="s">
        <v>249</v>
      </c>
      <c r="F188" s="105">
        <v>39.2</v>
      </c>
    </row>
    <row r="189">
      <c r="A189" s="26" t="s">
        <v>25</v>
      </c>
      <c r="B189" s="26" t="s">
        <v>423</v>
      </c>
      <c r="C189" s="7">
        <v>2023.0</v>
      </c>
      <c r="D189" s="9" t="s">
        <v>5</v>
      </c>
      <c r="E189" s="9" t="s">
        <v>249</v>
      </c>
      <c r="F189" s="105">
        <v>50.0</v>
      </c>
    </row>
    <row r="190">
      <c r="A190" s="26" t="s">
        <v>26</v>
      </c>
      <c r="B190" s="26" t="s">
        <v>424</v>
      </c>
      <c r="C190" s="7">
        <v>2023.0</v>
      </c>
      <c r="D190" s="9" t="s">
        <v>5</v>
      </c>
      <c r="E190" s="9" t="s">
        <v>249</v>
      </c>
      <c r="F190" s="105">
        <v>42.0</v>
      </c>
    </row>
    <row r="191">
      <c r="A191" s="26" t="s">
        <v>27</v>
      </c>
      <c r="B191" s="26" t="s">
        <v>426</v>
      </c>
      <c r="C191" s="7">
        <v>2023.0</v>
      </c>
      <c r="D191" s="9" t="s">
        <v>5</v>
      </c>
      <c r="E191" s="9" t="s">
        <v>249</v>
      </c>
      <c r="F191" s="105">
        <v>50.5</v>
      </c>
    </row>
    <row r="192">
      <c r="A192" s="26" t="s">
        <v>28</v>
      </c>
      <c r="B192" s="26" t="s">
        <v>425</v>
      </c>
      <c r="C192" s="7">
        <v>2023.0</v>
      </c>
      <c r="D192" s="9" t="s">
        <v>5</v>
      </c>
      <c r="E192" s="9" t="s">
        <v>249</v>
      </c>
      <c r="F192" s="105">
        <v>51.4</v>
      </c>
    </row>
    <row r="193">
      <c r="A193" s="26" t="s">
        <v>29</v>
      </c>
      <c r="B193" s="26" t="s">
        <v>427</v>
      </c>
      <c r="C193" s="7">
        <v>2023.0</v>
      </c>
      <c r="D193" s="9" t="s">
        <v>5</v>
      </c>
      <c r="E193" s="9" t="s">
        <v>249</v>
      </c>
      <c r="F193" s="105">
        <v>44.8</v>
      </c>
    </row>
    <row r="194">
      <c r="A194" s="26" t="s">
        <v>30</v>
      </c>
      <c r="B194" s="26" t="s">
        <v>428</v>
      </c>
      <c r="C194" s="7">
        <v>2023.0</v>
      </c>
      <c r="D194" s="9" t="s">
        <v>5</v>
      </c>
      <c r="E194" s="9" t="s">
        <v>249</v>
      </c>
      <c r="F194" s="105">
        <v>33.3</v>
      </c>
    </row>
    <row r="195">
      <c r="A195" s="26" t="s">
        <v>31</v>
      </c>
      <c r="B195" s="26" t="s">
        <v>429</v>
      </c>
      <c r="C195" s="7">
        <v>2023.0</v>
      </c>
      <c r="D195" s="9" t="s">
        <v>5</v>
      </c>
      <c r="E195" s="9" t="s">
        <v>249</v>
      </c>
      <c r="F195" s="105">
        <v>43.1</v>
      </c>
    </row>
    <row r="196">
      <c r="A196" s="26" t="s">
        <v>32</v>
      </c>
      <c r="B196" s="26" t="s">
        <v>430</v>
      </c>
      <c r="C196" s="7">
        <v>2023.0</v>
      </c>
      <c r="D196" s="9" t="s">
        <v>5</v>
      </c>
      <c r="E196" s="9" t="s">
        <v>249</v>
      </c>
      <c r="F196" s="105">
        <v>47.4</v>
      </c>
    </row>
    <row r="197">
      <c r="A197" s="26" t="s">
        <v>33</v>
      </c>
      <c r="B197" s="26" t="s">
        <v>431</v>
      </c>
      <c r="C197" s="7">
        <v>2023.0</v>
      </c>
      <c r="D197" s="9" t="s">
        <v>5</v>
      </c>
      <c r="E197" s="9" t="s">
        <v>249</v>
      </c>
      <c r="F197" s="105">
        <v>41.7</v>
      </c>
    </row>
    <row r="198">
      <c r="A198" s="26" t="s">
        <v>34</v>
      </c>
      <c r="B198" s="26" t="s">
        <v>432</v>
      </c>
      <c r="C198" s="7">
        <v>2023.0</v>
      </c>
      <c r="D198" s="9" t="s">
        <v>5</v>
      </c>
      <c r="E198" s="9" t="s">
        <v>249</v>
      </c>
      <c r="F198" s="105">
        <v>60.6</v>
      </c>
    </row>
    <row r="199">
      <c r="A199" s="26" t="s">
        <v>35</v>
      </c>
      <c r="B199" s="26" t="s">
        <v>433</v>
      </c>
      <c r="C199" s="7">
        <v>2023.0</v>
      </c>
      <c r="D199" s="9" t="s">
        <v>5</v>
      </c>
      <c r="E199" s="9" t="s">
        <v>249</v>
      </c>
      <c r="F199" s="105">
        <v>34.4</v>
      </c>
    </row>
  </sheetData>
  <autoFilter ref="$A$1:$F$199">
    <sortState ref="A1:F199">
      <sortCondition ref="C1:C199"/>
      <sortCondition ref="A1:A199"/>
      <sortCondition descending="1" ref="F1:F199"/>
    </sortState>
  </autoFil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7" t="s">
        <v>400</v>
      </c>
    </row>
    <row r="2">
      <c r="A2" s="26" t="s">
        <v>16</v>
      </c>
      <c r="B2" s="26" t="s">
        <v>413</v>
      </c>
      <c r="C2" s="7">
        <v>2015.0</v>
      </c>
      <c r="D2" s="9" t="s">
        <v>5</v>
      </c>
      <c r="E2" s="9" t="s">
        <v>255</v>
      </c>
      <c r="F2" s="36">
        <v>69.4404</v>
      </c>
    </row>
    <row r="3">
      <c r="A3" s="26" t="s">
        <v>10</v>
      </c>
      <c r="B3" s="26" t="s">
        <v>407</v>
      </c>
      <c r="C3" s="7">
        <v>2015.0</v>
      </c>
      <c r="D3" s="9" t="s">
        <v>5</v>
      </c>
      <c r="E3" s="9" t="s">
        <v>255</v>
      </c>
      <c r="F3" s="36">
        <v>71.5835</v>
      </c>
    </row>
    <row r="4">
      <c r="A4" s="26" t="s">
        <v>35</v>
      </c>
      <c r="B4" s="26" t="s">
        <v>433</v>
      </c>
      <c r="C4" s="7">
        <v>2015.0</v>
      </c>
      <c r="D4" s="9" t="s">
        <v>5</v>
      </c>
      <c r="E4" s="9" t="s">
        <v>255</v>
      </c>
      <c r="F4" s="36">
        <v>73.6056</v>
      </c>
    </row>
    <row r="5">
      <c r="A5" s="26" t="s">
        <v>13</v>
      </c>
      <c r="B5" s="26" t="s">
        <v>410</v>
      </c>
      <c r="C5" s="7">
        <v>2015.0</v>
      </c>
      <c r="D5" s="9" t="s">
        <v>5</v>
      </c>
      <c r="E5" s="9" t="s">
        <v>255</v>
      </c>
      <c r="F5" s="36">
        <v>74.6651</v>
      </c>
    </row>
    <row r="6">
      <c r="A6" s="26" t="s">
        <v>11</v>
      </c>
      <c r="B6" s="26" t="s">
        <v>406</v>
      </c>
      <c r="C6" s="7">
        <v>2015.0</v>
      </c>
      <c r="D6" s="9" t="s">
        <v>5</v>
      </c>
      <c r="E6" s="9" t="s">
        <v>255</v>
      </c>
      <c r="F6" s="36">
        <v>75.1276</v>
      </c>
    </row>
    <row r="7">
      <c r="A7" s="26" t="s">
        <v>15</v>
      </c>
      <c r="B7" s="26" t="s">
        <v>411</v>
      </c>
      <c r="C7" s="7">
        <v>2015.0</v>
      </c>
      <c r="D7" s="9" t="s">
        <v>5</v>
      </c>
      <c r="E7" s="9" t="s">
        <v>255</v>
      </c>
      <c r="F7" s="36">
        <v>75.3716</v>
      </c>
    </row>
    <row r="8">
      <c r="A8" s="26" t="s">
        <v>23</v>
      </c>
      <c r="B8" s="26" t="s">
        <v>421</v>
      </c>
      <c r="C8" s="7">
        <v>2015.0</v>
      </c>
      <c r="D8" s="9" t="s">
        <v>5</v>
      </c>
      <c r="E8" s="9" t="s">
        <v>255</v>
      </c>
      <c r="F8" s="36">
        <v>75.5801</v>
      </c>
    </row>
    <row r="9">
      <c r="A9" s="26" t="s">
        <v>28</v>
      </c>
      <c r="B9" s="26" t="s">
        <v>425</v>
      </c>
      <c r="C9" s="7">
        <v>2015.0</v>
      </c>
      <c r="D9" s="9" t="s">
        <v>5</v>
      </c>
      <c r="E9" s="9" t="s">
        <v>255</v>
      </c>
      <c r="F9" s="36">
        <v>75.9049</v>
      </c>
    </row>
    <row r="10">
      <c r="A10" s="26" t="s">
        <v>33</v>
      </c>
      <c r="B10" s="26" t="s">
        <v>431</v>
      </c>
      <c r="C10" s="7">
        <v>2015.0</v>
      </c>
      <c r="D10" s="9" t="s">
        <v>5</v>
      </c>
      <c r="E10" s="9" t="s">
        <v>255</v>
      </c>
      <c r="F10" s="36">
        <v>77.3686</v>
      </c>
    </row>
    <row r="11">
      <c r="A11" s="26" t="s">
        <v>14</v>
      </c>
      <c r="B11" s="26" t="s">
        <v>412</v>
      </c>
      <c r="C11" s="7">
        <v>2015.0</v>
      </c>
      <c r="D11" s="9" t="s">
        <v>5</v>
      </c>
      <c r="E11" s="9" t="s">
        <v>255</v>
      </c>
      <c r="F11" s="36">
        <v>77.6895</v>
      </c>
    </row>
    <row r="12">
      <c r="A12" s="26" t="s">
        <v>24</v>
      </c>
      <c r="B12" s="26" t="s">
        <v>422</v>
      </c>
      <c r="C12" s="7">
        <v>2015.0</v>
      </c>
      <c r="D12" s="9" t="s">
        <v>5</v>
      </c>
      <c r="E12" s="9" t="s">
        <v>255</v>
      </c>
      <c r="F12" s="36">
        <v>77.945</v>
      </c>
    </row>
    <row r="13">
      <c r="A13" s="26" t="s">
        <v>30</v>
      </c>
      <c r="B13" s="26" t="s">
        <v>428</v>
      </c>
      <c r="C13" s="7">
        <v>2015.0</v>
      </c>
      <c r="D13" s="9" t="s">
        <v>5</v>
      </c>
      <c r="E13" s="9" t="s">
        <v>255</v>
      </c>
      <c r="F13" s="36">
        <v>78.1014</v>
      </c>
    </row>
    <row r="14">
      <c r="A14" s="26" t="s">
        <v>21</v>
      </c>
      <c r="B14" s="26" t="s">
        <v>419</v>
      </c>
      <c r="C14" s="7">
        <v>2015.0</v>
      </c>
      <c r="D14" s="9" t="s">
        <v>5</v>
      </c>
      <c r="E14" s="9" t="s">
        <v>255</v>
      </c>
      <c r="F14" s="36">
        <v>78.3995</v>
      </c>
    </row>
    <row r="15">
      <c r="A15" s="26" t="s">
        <v>8</v>
      </c>
      <c r="B15" s="26" t="s">
        <v>408</v>
      </c>
      <c r="C15" s="7">
        <v>2015.0</v>
      </c>
      <c r="D15" s="9" t="s">
        <v>5</v>
      </c>
      <c r="E15" s="9" t="s">
        <v>255</v>
      </c>
      <c r="F15" s="36">
        <v>78.9544</v>
      </c>
    </row>
    <row r="16">
      <c r="A16" s="26" t="s">
        <v>31</v>
      </c>
      <c r="B16" s="26" t="s">
        <v>429</v>
      </c>
      <c r="C16" s="7">
        <v>2015.0</v>
      </c>
      <c r="D16" s="9" t="s">
        <v>5</v>
      </c>
      <c r="E16" s="9" t="s">
        <v>255</v>
      </c>
      <c r="F16" s="36">
        <v>79.4514</v>
      </c>
    </row>
    <row r="17">
      <c r="A17" s="26" t="s">
        <v>32</v>
      </c>
      <c r="B17" s="26" t="s">
        <v>430</v>
      </c>
      <c r="C17" s="7">
        <v>2015.0</v>
      </c>
      <c r="D17" s="9" t="s">
        <v>5</v>
      </c>
      <c r="E17" s="9" t="s">
        <v>255</v>
      </c>
      <c r="F17" s="36">
        <v>80.542</v>
      </c>
    </row>
    <row r="18">
      <c r="A18" s="26" t="s">
        <v>18</v>
      </c>
      <c r="B18" s="26" t="s">
        <v>415</v>
      </c>
      <c r="C18" s="7">
        <v>2015.0</v>
      </c>
      <c r="D18" s="9" t="s">
        <v>5</v>
      </c>
      <c r="E18" s="9" t="s">
        <v>255</v>
      </c>
      <c r="F18" s="36">
        <v>80.5769</v>
      </c>
    </row>
    <row r="19">
      <c r="A19" s="80" t="s">
        <v>3</v>
      </c>
      <c r="B19" s="26" t="s">
        <v>418</v>
      </c>
      <c r="C19" s="7">
        <v>2015.0</v>
      </c>
      <c r="D19" s="9" t="s">
        <v>5</v>
      </c>
      <c r="E19" s="9" t="s">
        <v>255</v>
      </c>
      <c r="F19" s="7">
        <v>80.9</v>
      </c>
    </row>
    <row r="20">
      <c r="A20" s="26" t="s">
        <v>29</v>
      </c>
      <c r="B20" s="26" t="s">
        <v>427</v>
      </c>
      <c r="C20" s="7">
        <v>2015.0</v>
      </c>
      <c r="D20" s="9" t="s">
        <v>5</v>
      </c>
      <c r="E20" s="9" t="s">
        <v>255</v>
      </c>
      <c r="F20" s="36">
        <v>81.1337</v>
      </c>
    </row>
    <row r="21">
      <c r="A21" s="26" t="s">
        <v>19</v>
      </c>
      <c r="B21" s="26" t="s">
        <v>416</v>
      </c>
      <c r="C21" s="7">
        <v>2015.0</v>
      </c>
      <c r="D21" s="9" t="s">
        <v>5</v>
      </c>
      <c r="E21" s="9" t="s">
        <v>255</v>
      </c>
      <c r="F21" s="36">
        <v>82.7903</v>
      </c>
    </row>
    <row r="22">
      <c r="A22" s="26" t="s">
        <v>27</v>
      </c>
      <c r="B22" s="26" t="s">
        <v>426</v>
      </c>
      <c r="C22" s="7">
        <v>2015.0</v>
      </c>
      <c r="D22" s="9" t="s">
        <v>5</v>
      </c>
      <c r="E22" s="9" t="s">
        <v>255</v>
      </c>
      <c r="F22" s="36">
        <v>83.7318</v>
      </c>
    </row>
    <row r="23">
      <c r="A23" s="80" t="s">
        <v>4</v>
      </c>
      <c r="B23" s="26" t="s">
        <v>401</v>
      </c>
      <c r="C23" s="7">
        <v>2015.0</v>
      </c>
      <c r="D23" s="9" t="s">
        <v>5</v>
      </c>
      <c r="E23" s="9" t="s">
        <v>255</v>
      </c>
      <c r="F23" s="36">
        <v>83.8213</v>
      </c>
    </row>
    <row r="24">
      <c r="A24" s="26" t="s">
        <v>22</v>
      </c>
      <c r="B24" s="26" t="s">
        <v>420</v>
      </c>
      <c r="C24" s="7">
        <v>2015.0</v>
      </c>
      <c r="D24" s="9" t="s">
        <v>5</v>
      </c>
      <c r="E24" s="9" t="s">
        <v>255</v>
      </c>
      <c r="F24" s="36">
        <v>83.8981</v>
      </c>
    </row>
    <row r="25">
      <c r="A25" s="26" t="s">
        <v>20</v>
      </c>
      <c r="B25" s="26" t="s">
        <v>417</v>
      </c>
      <c r="C25" s="7">
        <v>2015.0</v>
      </c>
      <c r="D25" s="9" t="s">
        <v>5</v>
      </c>
      <c r="E25" s="9" t="s">
        <v>255</v>
      </c>
      <c r="F25" s="36">
        <v>84.771</v>
      </c>
    </row>
    <row r="26">
      <c r="A26" s="26" t="s">
        <v>6</v>
      </c>
      <c r="B26" s="26" t="s">
        <v>403</v>
      </c>
      <c r="C26" s="7">
        <v>2015.0</v>
      </c>
      <c r="D26" s="9" t="s">
        <v>5</v>
      </c>
      <c r="E26" s="9" t="s">
        <v>255</v>
      </c>
      <c r="F26" s="36">
        <v>84.794</v>
      </c>
    </row>
    <row r="27">
      <c r="A27" s="26" t="s">
        <v>25</v>
      </c>
      <c r="B27" s="26" t="s">
        <v>423</v>
      </c>
      <c r="C27" s="7">
        <v>2015.0</v>
      </c>
      <c r="D27" s="9" t="s">
        <v>5</v>
      </c>
      <c r="E27" s="9" t="s">
        <v>255</v>
      </c>
      <c r="F27" s="36">
        <v>85.9869</v>
      </c>
    </row>
    <row r="28">
      <c r="A28" s="26" t="s">
        <v>17</v>
      </c>
      <c r="B28" s="26" t="s">
        <v>414</v>
      </c>
      <c r="C28" s="7">
        <v>2015.0</v>
      </c>
      <c r="D28" s="9" t="s">
        <v>5</v>
      </c>
      <c r="E28" s="9" t="s">
        <v>255</v>
      </c>
      <c r="F28" s="36">
        <v>86.4718</v>
      </c>
    </row>
    <row r="29">
      <c r="A29" s="26" t="s">
        <v>9</v>
      </c>
      <c r="B29" s="26" t="s">
        <v>409</v>
      </c>
      <c r="C29" s="7">
        <v>2015.0</v>
      </c>
      <c r="D29" s="9" t="s">
        <v>5</v>
      </c>
      <c r="E29" s="9" t="s">
        <v>255</v>
      </c>
      <c r="F29" s="36">
        <v>87.0331</v>
      </c>
    </row>
    <row r="30">
      <c r="A30" s="26" t="s">
        <v>12</v>
      </c>
      <c r="B30" s="26" t="s">
        <v>405</v>
      </c>
      <c r="C30" s="7">
        <v>2015.0</v>
      </c>
      <c r="D30" s="9" t="s">
        <v>5</v>
      </c>
      <c r="E30" s="9" t="s">
        <v>255</v>
      </c>
      <c r="F30" s="36">
        <v>88.1962</v>
      </c>
    </row>
    <row r="31">
      <c r="A31" s="26" t="s">
        <v>5</v>
      </c>
      <c r="B31" s="26" t="s">
        <v>402</v>
      </c>
      <c r="C31" s="7">
        <v>2015.0</v>
      </c>
      <c r="D31" s="9" t="s">
        <v>5</v>
      </c>
      <c r="E31" s="9" t="s">
        <v>255</v>
      </c>
      <c r="F31" s="36">
        <v>88.3815</v>
      </c>
    </row>
    <row r="32">
      <c r="A32" s="26" t="s">
        <v>7</v>
      </c>
      <c r="B32" s="26" t="s">
        <v>404</v>
      </c>
      <c r="C32" s="7">
        <v>2015.0</v>
      </c>
      <c r="D32" s="9" t="s">
        <v>5</v>
      </c>
      <c r="E32" s="9" t="s">
        <v>255</v>
      </c>
      <c r="F32" s="36">
        <v>89.2424</v>
      </c>
    </row>
    <row r="33">
      <c r="A33" s="26" t="s">
        <v>26</v>
      </c>
      <c r="B33" s="26" t="s">
        <v>424</v>
      </c>
      <c r="C33" s="7">
        <v>2015.0</v>
      </c>
      <c r="D33" s="9" t="s">
        <v>5</v>
      </c>
      <c r="E33" s="9" t="s">
        <v>255</v>
      </c>
      <c r="F33" s="36">
        <v>93.3748</v>
      </c>
    </row>
    <row r="34">
      <c r="A34" s="26" t="s">
        <v>34</v>
      </c>
      <c r="B34" s="26" t="s">
        <v>432</v>
      </c>
      <c r="C34" s="7">
        <v>2015.0</v>
      </c>
      <c r="D34" s="9" t="s">
        <v>5</v>
      </c>
      <c r="E34" s="9" t="s">
        <v>255</v>
      </c>
      <c r="F34" s="36">
        <v>94.7331</v>
      </c>
    </row>
    <row r="35">
      <c r="A35" s="26" t="s">
        <v>10</v>
      </c>
      <c r="B35" s="26" t="s">
        <v>407</v>
      </c>
      <c r="C35" s="7">
        <v>2016.0</v>
      </c>
      <c r="D35" s="9" t="s">
        <v>5</v>
      </c>
      <c r="E35" s="9" t="s">
        <v>255</v>
      </c>
      <c r="F35" s="36">
        <v>75.5916</v>
      </c>
    </row>
    <row r="36">
      <c r="A36" s="26" t="s">
        <v>31</v>
      </c>
      <c r="B36" s="26" t="s">
        <v>429</v>
      </c>
      <c r="C36" s="7">
        <v>2016.0</v>
      </c>
      <c r="D36" s="9" t="s">
        <v>5</v>
      </c>
      <c r="E36" s="9" t="s">
        <v>255</v>
      </c>
      <c r="F36" s="36">
        <v>79.7332</v>
      </c>
    </row>
    <row r="37">
      <c r="A37" s="26" t="s">
        <v>16</v>
      </c>
      <c r="B37" s="26" t="s">
        <v>413</v>
      </c>
      <c r="C37" s="7">
        <v>2016.0</v>
      </c>
      <c r="D37" s="9" t="s">
        <v>5</v>
      </c>
      <c r="E37" s="9" t="s">
        <v>255</v>
      </c>
      <c r="F37" s="36">
        <v>81.1151</v>
      </c>
    </row>
    <row r="38">
      <c r="A38" s="26" t="s">
        <v>15</v>
      </c>
      <c r="B38" s="26" t="s">
        <v>411</v>
      </c>
      <c r="C38" s="7">
        <v>2016.0</v>
      </c>
      <c r="D38" s="9" t="s">
        <v>5</v>
      </c>
      <c r="E38" s="9" t="s">
        <v>255</v>
      </c>
      <c r="F38" s="36">
        <v>82.983</v>
      </c>
    </row>
    <row r="39">
      <c r="A39" s="26" t="s">
        <v>11</v>
      </c>
      <c r="B39" s="26" t="s">
        <v>406</v>
      </c>
      <c r="C39" s="7">
        <v>2016.0</v>
      </c>
      <c r="D39" s="9" t="s">
        <v>5</v>
      </c>
      <c r="E39" s="9" t="s">
        <v>255</v>
      </c>
      <c r="F39" s="36">
        <v>82.988</v>
      </c>
    </row>
    <row r="40">
      <c r="A40" s="26" t="s">
        <v>30</v>
      </c>
      <c r="B40" s="26" t="s">
        <v>428</v>
      </c>
      <c r="C40" s="7">
        <v>2016.0</v>
      </c>
      <c r="D40" s="9" t="s">
        <v>5</v>
      </c>
      <c r="E40" s="9" t="s">
        <v>255</v>
      </c>
      <c r="F40" s="36">
        <v>83.017</v>
      </c>
    </row>
    <row r="41">
      <c r="A41" s="26" t="s">
        <v>14</v>
      </c>
      <c r="B41" s="26" t="s">
        <v>412</v>
      </c>
      <c r="C41" s="7">
        <v>2016.0</v>
      </c>
      <c r="D41" s="9" t="s">
        <v>5</v>
      </c>
      <c r="E41" s="9" t="s">
        <v>255</v>
      </c>
      <c r="F41" s="36">
        <v>84.0055</v>
      </c>
    </row>
    <row r="42">
      <c r="A42" s="26" t="s">
        <v>28</v>
      </c>
      <c r="B42" s="26" t="s">
        <v>425</v>
      </c>
      <c r="C42" s="7">
        <v>2016.0</v>
      </c>
      <c r="D42" s="9" t="s">
        <v>5</v>
      </c>
      <c r="E42" s="9" t="s">
        <v>255</v>
      </c>
      <c r="F42" s="36">
        <v>84.0546</v>
      </c>
    </row>
    <row r="43">
      <c r="A43" s="26" t="s">
        <v>8</v>
      </c>
      <c r="B43" s="26" t="s">
        <v>408</v>
      </c>
      <c r="C43" s="7">
        <v>2016.0</v>
      </c>
      <c r="D43" s="9" t="s">
        <v>5</v>
      </c>
      <c r="E43" s="9" t="s">
        <v>255</v>
      </c>
      <c r="F43" s="36">
        <v>84.8158</v>
      </c>
    </row>
    <row r="44">
      <c r="A44" s="26" t="s">
        <v>35</v>
      </c>
      <c r="B44" s="26" t="s">
        <v>433</v>
      </c>
      <c r="C44" s="7">
        <v>2016.0</v>
      </c>
      <c r="D44" s="9" t="s">
        <v>5</v>
      </c>
      <c r="E44" s="9" t="s">
        <v>255</v>
      </c>
      <c r="F44" s="36">
        <v>85.2289</v>
      </c>
    </row>
    <row r="45">
      <c r="A45" s="26" t="s">
        <v>19</v>
      </c>
      <c r="B45" s="26" t="s">
        <v>416</v>
      </c>
      <c r="C45" s="7">
        <v>2016.0</v>
      </c>
      <c r="D45" s="9" t="s">
        <v>5</v>
      </c>
      <c r="E45" s="9" t="s">
        <v>255</v>
      </c>
      <c r="F45" s="36">
        <v>85.3793</v>
      </c>
    </row>
    <row r="46">
      <c r="A46" s="26" t="s">
        <v>13</v>
      </c>
      <c r="B46" s="26" t="s">
        <v>410</v>
      </c>
      <c r="C46" s="7">
        <v>2016.0</v>
      </c>
      <c r="D46" s="9" t="s">
        <v>5</v>
      </c>
      <c r="E46" s="9" t="s">
        <v>255</v>
      </c>
      <c r="F46" s="36">
        <v>85.4427</v>
      </c>
    </row>
    <row r="47">
      <c r="A47" s="26" t="s">
        <v>17</v>
      </c>
      <c r="B47" s="26" t="s">
        <v>414</v>
      </c>
      <c r="C47" s="7">
        <v>2016.0</v>
      </c>
      <c r="D47" s="9" t="s">
        <v>5</v>
      </c>
      <c r="E47" s="9" t="s">
        <v>255</v>
      </c>
      <c r="F47" s="36">
        <v>85.8715</v>
      </c>
    </row>
    <row r="48">
      <c r="A48" s="26" t="s">
        <v>23</v>
      </c>
      <c r="B48" s="26" t="s">
        <v>421</v>
      </c>
      <c r="C48" s="7">
        <v>2016.0</v>
      </c>
      <c r="D48" s="9" t="s">
        <v>5</v>
      </c>
      <c r="E48" s="9" t="s">
        <v>255</v>
      </c>
      <c r="F48" s="36">
        <v>86.0796</v>
      </c>
    </row>
    <row r="49">
      <c r="A49" s="26" t="s">
        <v>21</v>
      </c>
      <c r="B49" s="26" t="s">
        <v>419</v>
      </c>
      <c r="C49" s="7">
        <v>2016.0</v>
      </c>
      <c r="D49" s="9" t="s">
        <v>5</v>
      </c>
      <c r="E49" s="9" t="s">
        <v>255</v>
      </c>
      <c r="F49" s="36">
        <v>86.4634</v>
      </c>
    </row>
    <row r="50">
      <c r="A50" s="26" t="s">
        <v>24</v>
      </c>
      <c r="B50" s="26" t="s">
        <v>422</v>
      </c>
      <c r="C50" s="7">
        <v>2016.0</v>
      </c>
      <c r="D50" s="9" t="s">
        <v>5</v>
      </c>
      <c r="E50" s="9" t="s">
        <v>255</v>
      </c>
      <c r="F50" s="36">
        <v>86.7665</v>
      </c>
    </row>
    <row r="51">
      <c r="A51" s="26" t="s">
        <v>29</v>
      </c>
      <c r="B51" s="26" t="s">
        <v>427</v>
      </c>
      <c r="C51" s="7">
        <v>2016.0</v>
      </c>
      <c r="D51" s="9" t="s">
        <v>5</v>
      </c>
      <c r="E51" s="9" t="s">
        <v>255</v>
      </c>
      <c r="F51" s="36">
        <v>87.5942</v>
      </c>
    </row>
    <row r="52">
      <c r="A52" s="80" t="s">
        <v>3</v>
      </c>
      <c r="B52" s="26" t="s">
        <v>418</v>
      </c>
      <c r="C52" s="7">
        <v>2016.0</v>
      </c>
      <c r="D52" s="9" t="s">
        <v>5</v>
      </c>
      <c r="E52" s="9" t="s">
        <v>255</v>
      </c>
      <c r="F52" s="36">
        <v>87.6</v>
      </c>
    </row>
    <row r="53">
      <c r="A53" s="26" t="s">
        <v>32</v>
      </c>
      <c r="B53" s="26" t="s">
        <v>430</v>
      </c>
      <c r="C53" s="7">
        <v>2016.0</v>
      </c>
      <c r="D53" s="9" t="s">
        <v>5</v>
      </c>
      <c r="E53" s="9" t="s">
        <v>255</v>
      </c>
      <c r="F53" s="36">
        <v>87.6331</v>
      </c>
    </row>
    <row r="54">
      <c r="A54" s="26" t="s">
        <v>33</v>
      </c>
      <c r="B54" s="26" t="s">
        <v>431</v>
      </c>
      <c r="C54" s="7">
        <v>2016.0</v>
      </c>
      <c r="D54" s="9" t="s">
        <v>5</v>
      </c>
      <c r="E54" s="9" t="s">
        <v>255</v>
      </c>
      <c r="F54" s="36">
        <v>87.7983</v>
      </c>
    </row>
    <row r="55">
      <c r="A55" s="80" t="s">
        <v>4</v>
      </c>
      <c r="B55" s="26" t="s">
        <v>401</v>
      </c>
      <c r="C55" s="7">
        <v>2016.0</v>
      </c>
      <c r="D55" s="9" t="s">
        <v>5</v>
      </c>
      <c r="E55" s="9" t="s">
        <v>255</v>
      </c>
      <c r="F55" s="36">
        <v>88.4306</v>
      </c>
    </row>
    <row r="56">
      <c r="A56" s="26" t="s">
        <v>27</v>
      </c>
      <c r="B56" s="26" t="s">
        <v>426</v>
      </c>
      <c r="C56" s="7">
        <v>2016.0</v>
      </c>
      <c r="D56" s="9" t="s">
        <v>5</v>
      </c>
      <c r="E56" s="9" t="s">
        <v>255</v>
      </c>
      <c r="F56" s="36">
        <v>89.2212</v>
      </c>
    </row>
    <row r="57">
      <c r="A57" s="26" t="s">
        <v>5</v>
      </c>
      <c r="B57" s="26" t="s">
        <v>402</v>
      </c>
      <c r="C57" s="7">
        <v>2016.0</v>
      </c>
      <c r="D57" s="9" t="s">
        <v>5</v>
      </c>
      <c r="E57" s="9" t="s">
        <v>255</v>
      </c>
      <c r="F57" s="36">
        <v>90.331</v>
      </c>
    </row>
    <row r="58">
      <c r="A58" s="26" t="s">
        <v>25</v>
      </c>
      <c r="B58" s="26" t="s">
        <v>423</v>
      </c>
      <c r="C58" s="7">
        <v>2016.0</v>
      </c>
      <c r="D58" s="9" t="s">
        <v>5</v>
      </c>
      <c r="E58" s="9" t="s">
        <v>255</v>
      </c>
      <c r="F58" s="36">
        <v>90.4348</v>
      </c>
    </row>
    <row r="59">
      <c r="A59" s="26" t="s">
        <v>9</v>
      </c>
      <c r="B59" s="26" t="s">
        <v>409</v>
      </c>
      <c r="C59" s="7">
        <v>2016.0</v>
      </c>
      <c r="D59" s="9" t="s">
        <v>5</v>
      </c>
      <c r="E59" s="9" t="s">
        <v>255</v>
      </c>
      <c r="F59" s="36">
        <v>91.2422</v>
      </c>
    </row>
    <row r="60">
      <c r="A60" s="26" t="s">
        <v>18</v>
      </c>
      <c r="B60" s="26" t="s">
        <v>415</v>
      </c>
      <c r="C60" s="7">
        <v>2016.0</v>
      </c>
      <c r="D60" s="9" t="s">
        <v>5</v>
      </c>
      <c r="E60" s="9" t="s">
        <v>255</v>
      </c>
      <c r="F60" s="36">
        <v>91.6663</v>
      </c>
    </row>
    <row r="61">
      <c r="A61" s="26" t="s">
        <v>22</v>
      </c>
      <c r="B61" s="26" t="s">
        <v>420</v>
      </c>
      <c r="C61" s="7">
        <v>2016.0</v>
      </c>
      <c r="D61" s="9" t="s">
        <v>5</v>
      </c>
      <c r="E61" s="9" t="s">
        <v>255</v>
      </c>
      <c r="F61" s="36">
        <v>92.012</v>
      </c>
    </row>
    <row r="62">
      <c r="A62" s="26" t="s">
        <v>6</v>
      </c>
      <c r="B62" s="26" t="s">
        <v>403</v>
      </c>
      <c r="C62" s="7">
        <v>2016.0</v>
      </c>
      <c r="D62" s="9" t="s">
        <v>5</v>
      </c>
      <c r="E62" s="9" t="s">
        <v>255</v>
      </c>
      <c r="F62" s="36">
        <v>92.2722</v>
      </c>
    </row>
    <row r="63">
      <c r="A63" s="26" t="s">
        <v>12</v>
      </c>
      <c r="B63" s="26" t="s">
        <v>405</v>
      </c>
      <c r="C63" s="7">
        <v>2016.0</v>
      </c>
      <c r="D63" s="9" t="s">
        <v>5</v>
      </c>
      <c r="E63" s="9" t="s">
        <v>255</v>
      </c>
      <c r="F63" s="36">
        <v>92.9515</v>
      </c>
    </row>
    <row r="64">
      <c r="A64" s="26" t="s">
        <v>7</v>
      </c>
      <c r="B64" s="26" t="s">
        <v>404</v>
      </c>
      <c r="C64" s="7">
        <v>2016.0</v>
      </c>
      <c r="D64" s="9" t="s">
        <v>5</v>
      </c>
      <c r="E64" s="9" t="s">
        <v>255</v>
      </c>
      <c r="F64" s="36">
        <v>93.6448</v>
      </c>
    </row>
    <row r="65">
      <c r="A65" s="26" t="s">
        <v>20</v>
      </c>
      <c r="B65" s="26" t="s">
        <v>417</v>
      </c>
      <c r="C65" s="7">
        <v>2016.0</v>
      </c>
      <c r="D65" s="9" t="s">
        <v>5</v>
      </c>
      <c r="E65" s="9" t="s">
        <v>255</v>
      </c>
      <c r="F65" s="36">
        <v>93.7298</v>
      </c>
    </row>
    <row r="66">
      <c r="A66" s="26" t="s">
        <v>26</v>
      </c>
      <c r="B66" s="26" t="s">
        <v>424</v>
      </c>
      <c r="C66" s="7">
        <v>2016.0</v>
      </c>
      <c r="D66" s="9" t="s">
        <v>5</v>
      </c>
      <c r="E66" s="9" t="s">
        <v>255</v>
      </c>
      <c r="F66" s="36">
        <v>96.8198</v>
      </c>
    </row>
    <row r="67">
      <c r="A67" s="26" t="s">
        <v>34</v>
      </c>
      <c r="B67" s="26" t="s">
        <v>432</v>
      </c>
      <c r="C67" s="7">
        <v>2016.0</v>
      </c>
      <c r="D67" s="9" t="s">
        <v>5</v>
      </c>
      <c r="E67" s="9" t="s">
        <v>255</v>
      </c>
      <c r="F67" s="36">
        <v>97.627</v>
      </c>
    </row>
    <row r="68">
      <c r="A68" s="26" t="s">
        <v>10</v>
      </c>
      <c r="B68" s="26" t="s">
        <v>407</v>
      </c>
      <c r="C68" s="7">
        <v>2017.0</v>
      </c>
      <c r="D68" s="9" t="s">
        <v>5</v>
      </c>
      <c r="E68" s="9" t="s">
        <v>255</v>
      </c>
      <c r="F68" s="36">
        <v>75.9237</v>
      </c>
    </row>
    <row r="69">
      <c r="A69" s="26" t="s">
        <v>31</v>
      </c>
      <c r="B69" s="26" t="s">
        <v>429</v>
      </c>
      <c r="C69" s="7">
        <v>2017.0</v>
      </c>
      <c r="D69" s="9" t="s">
        <v>5</v>
      </c>
      <c r="E69" s="9" t="s">
        <v>255</v>
      </c>
      <c r="F69" s="36">
        <v>82.354</v>
      </c>
    </row>
    <row r="70">
      <c r="A70" s="26" t="s">
        <v>11</v>
      </c>
      <c r="B70" s="26" t="s">
        <v>406</v>
      </c>
      <c r="C70" s="7">
        <v>2017.0</v>
      </c>
      <c r="D70" s="9" t="s">
        <v>5</v>
      </c>
      <c r="E70" s="9" t="s">
        <v>255</v>
      </c>
      <c r="F70" s="36">
        <v>83.3167</v>
      </c>
    </row>
    <row r="71">
      <c r="A71" s="26" t="s">
        <v>15</v>
      </c>
      <c r="B71" s="26" t="s">
        <v>411</v>
      </c>
      <c r="C71" s="7">
        <v>2017.0</v>
      </c>
      <c r="D71" s="9" t="s">
        <v>5</v>
      </c>
      <c r="E71" s="9" t="s">
        <v>255</v>
      </c>
      <c r="F71" s="36">
        <v>84.1176</v>
      </c>
    </row>
    <row r="72">
      <c r="A72" s="26" t="s">
        <v>30</v>
      </c>
      <c r="B72" s="26" t="s">
        <v>428</v>
      </c>
      <c r="C72" s="7">
        <v>2017.0</v>
      </c>
      <c r="D72" s="9" t="s">
        <v>5</v>
      </c>
      <c r="E72" s="9" t="s">
        <v>255</v>
      </c>
      <c r="F72" s="36">
        <v>85.0282</v>
      </c>
    </row>
    <row r="73">
      <c r="A73" s="26" t="s">
        <v>35</v>
      </c>
      <c r="B73" s="26" t="s">
        <v>433</v>
      </c>
      <c r="C73" s="7">
        <v>2017.0</v>
      </c>
      <c r="D73" s="9" t="s">
        <v>5</v>
      </c>
      <c r="E73" s="9" t="s">
        <v>255</v>
      </c>
      <c r="F73" s="36">
        <v>85.204</v>
      </c>
    </row>
    <row r="74">
      <c r="A74" s="26" t="s">
        <v>16</v>
      </c>
      <c r="B74" s="26" t="s">
        <v>413</v>
      </c>
      <c r="C74" s="7">
        <v>2017.0</v>
      </c>
      <c r="D74" s="9" t="s">
        <v>5</v>
      </c>
      <c r="E74" s="9" t="s">
        <v>255</v>
      </c>
      <c r="F74" s="36">
        <v>86.1723</v>
      </c>
    </row>
    <row r="75">
      <c r="A75" s="26" t="s">
        <v>13</v>
      </c>
      <c r="B75" s="26" t="s">
        <v>410</v>
      </c>
      <c r="C75" s="7">
        <v>2017.0</v>
      </c>
      <c r="D75" s="9" t="s">
        <v>5</v>
      </c>
      <c r="E75" s="9" t="s">
        <v>255</v>
      </c>
      <c r="F75" s="36">
        <v>86.1862</v>
      </c>
    </row>
    <row r="76">
      <c r="A76" s="26" t="s">
        <v>28</v>
      </c>
      <c r="B76" s="26" t="s">
        <v>425</v>
      </c>
      <c r="C76" s="7">
        <v>2017.0</v>
      </c>
      <c r="D76" s="9" t="s">
        <v>5</v>
      </c>
      <c r="E76" s="9" t="s">
        <v>255</v>
      </c>
      <c r="F76" s="36">
        <v>86.6793</v>
      </c>
    </row>
    <row r="77">
      <c r="A77" s="26" t="s">
        <v>17</v>
      </c>
      <c r="B77" s="26" t="s">
        <v>414</v>
      </c>
      <c r="C77" s="7">
        <v>2017.0</v>
      </c>
      <c r="D77" s="9" t="s">
        <v>5</v>
      </c>
      <c r="E77" s="9" t="s">
        <v>255</v>
      </c>
      <c r="F77" s="36">
        <v>87.2698</v>
      </c>
    </row>
    <row r="78">
      <c r="A78" s="26" t="s">
        <v>21</v>
      </c>
      <c r="B78" s="26" t="s">
        <v>419</v>
      </c>
      <c r="C78" s="7">
        <v>2017.0</v>
      </c>
      <c r="D78" s="9" t="s">
        <v>5</v>
      </c>
      <c r="E78" s="9" t="s">
        <v>255</v>
      </c>
      <c r="F78" s="36">
        <v>87.7868</v>
      </c>
    </row>
    <row r="79">
      <c r="A79" s="26" t="s">
        <v>24</v>
      </c>
      <c r="B79" s="26" t="s">
        <v>422</v>
      </c>
      <c r="C79" s="7">
        <v>2017.0</v>
      </c>
      <c r="D79" s="9" t="s">
        <v>5</v>
      </c>
      <c r="E79" s="9" t="s">
        <v>255</v>
      </c>
      <c r="F79" s="36">
        <v>87.7919</v>
      </c>
    </row>
    <row r="80">
      <c r="A80" s="26" t="s">
        <v>19</v>
      </c>
      <c r="B80" s="26" t="s">
        <v>416</v>
      </c>
      <c r="C80" s="7">
        <v>2017.0</v>
      </c>
      <c r="D80" s="9" t="s">
        <v>5</v>
      </c>
      <c r="E80" s="9" t="s">
        <v>255</v>
      </c>
      <c r="F80" s="36">
        <v>88.2365</v>
      </c>
    </row>
    <row r="81">
      <c r="A81" s="26" t="s">
        <v>8</v>
      </c>
      <c r="B81" s="26" t="s">
        <v>408</v>
      </c>
      <c r="C81" s="7">
        <v>2017.0</v>
      </c>
      <c r="D81" s="9" t="s">
        <v>5</v>
      </c>
      <c r="E81" s="9" t="s">
        <v>255</v>
      </c>
      <c r="F81" s="36">
        <v>88.3787</v>
      </c>
    </row>
    <row r="82">
      <c r="A82" s="26" t="s">
        <v>33</v>
      </c>
      <c r="B82" s="26" t="s">
        <v>431</v>
      </c>
      <c r="C82" s="7">
        <v>2017.0</v>
      </c>
      <c r="D82" s="9" t="s">
        <v>5</v>
      </c>
      <c r="E82" s="9" t="s">
        <v>255</v>
      </c>
      <c r="F82" s="36">
        <v>88.5965</v>
      </c>
    </row>
    <row r="83">
      <c r="A83" s="26" t="s">
        <v>14</v>
      </c>
      <c r="B83" s="26" t="s">
        <v>412</v>
      </c>
      <c r="C83" s="7">
        <v>2017.0</v>
      </c>
      <c r="D83" s="9" t="s">
        <v>5</v>
      </c>
      <c r="E83" s="9" t="s">
        <v>255</v>
      </c>
      <c r="F83" s="36">
        <v>89.0453</v>
      </c>
    </row>
    <row r="84">
      <c r="A84" s="80" t="s">
        <v>3</v>
      </c>
      <c r="B84" s="26" t="s">
        <v>418</v>
      </c>
      <c r="C84" s="7">
        <v>2017.0</v>
      </c>
      <c r="D84" s="9" t="s">
        <v>5</v>
      </c>
      <c r="E84" s="9" t="s">
        <v>255</v>
      </c>
      <c r="F84" s="7">
        <v>89.1</v>
      </c>
    </row>
    <row r="85">
      <c r="A85" s="26" t="s">
        <v>29</v>
      </c>
      <c r="B85" s="26" t="s">
        <v>427</v>
      </c>
      <c r="C85" s="7">
        <v>2017.0</v>
      </c>
      <c r="D85" s="9" t="s">
        <v>5</v>
      </c>
      <c r="E85" s="9" t="s">
        <v>255</v>
      </c>
      <c r="F85" s="36">
        <v>89.1666</v>
      </c>
    </row>
    <row r="86">
      <c r="A86" s="26" t="s">
        <v>27</v>
      </c>
      <c r="B86" s="26" t="s">
        <v>426</v>
      </c>
      <c r="C86" s="7">
        <v>2017.0</v>
      </c>
      <c r="D86" s="9" t="s">
        <v>5</v>
      </c>
      <c r="E86" s="9" t="s">
        <v>255</v>
      </c>
      <c r="F86" s="36">
        <v>89.1697</v>
      </c>
    </row>
    <row r="87">
      <c r="A87" s="26" t="s">
        <v>23</v>
      </c>
      <c r="B87" s="26" t="s">
        <v>421</v>
      </c>
      <c r="C87" s="7">
        <v>2017.0</v>
      </c>
      <c r="D87" s="9" t="s">
        <v>5</v>
      </c>
      <c r="E87" s="9" t="s">
        <v>255</v>
      </c>
      <c r="F87" s="36">
        <v>89.2418</v>
      </c>
    </row>
    <row r="88">
      <c r="A88" s="80" t="s">
        <v>4</v>
      </c>
      <c r="B88" s="26" t="s">
        <v>401</v>
      </c>
      <c r="C88" s="7">
        <v>2017.0</v>
      </c>
      <c r="D88" s="9" t="s">
        <v>5</v>
      </c>
      <c r="E88" s="9" t="s">
        <v>255</v>
      </c>
      <c r="F88" s="36">
        <v>90.5617</v>
      </c>
    </row>
    <row r="89">
      <c r="A89" s="26" t="s">
        <v>6</v>
      </c>
      <c r="B89" s="26" t="s">
        <v>403</v>
      </c>
      <c r="C89" s="7">
        <v>2017.0</v>
      </c>
      <c r="D89" s="9" t="s">
        <v>5</v>
      </c>
      <c r="E89" s="9" t="s">
        <v>255</v>
      </c>
      <c r="F89" s="36">
        <v>91.2822</v>
      </c>
    </row>
    <row r="90">
      <c r="A90" s="26" t="s">
        <v>32</v>
      </c>
      <c r="B90" s="26" t="s">
        <v>430</v>
      </c>
      <c r="C90" s="7">
        <v>2017.0</v>
      </c>
      <c r="D90" s="9" t="s">
        <v>5</v>
      </c>
      <c r="E90" s="9" t="s">
        <v>255</v>
      </c>
      <c r="F90" s="36">
        <v>91.3517</v>
      </c>
    </row>
    <row r="91">
      <c r="A91" s="26" t="s">
        <v>22</v>
      </c>
      <c r="B91" s="26" t="s">
        <v>420</v>
      </c>
      <c r="C91" s="7">
        <v>2017.0</v>
      </c>
      <c r="D91" s="9" t="s">
        <v>5</v>
      </c>
      <c r="E91" s="9" t="s">
        <v>255</v>
      </c>
      <c r="F91" s="36">
        <v>91.7469</v>
      </c>
    </row>
    <row r="92">
      <c r="A92" s="26" t="s">
        <v>9</v>
      </c>
      <c r="B92" s="26" t="s">
        <v>409</v>
      </c>
      <c r="C92" s="7">
        <v>2017.0</v>
      </c>
      <c r="D92" s="9" t="s">
        <v>5</v>
      </c>
      <c r="E92" s="9" t="s">
        <v>255</v>
      </c>
      <c r="F92" s="36">
        <v>92.3726</v>
      </c>
    </row>
    <row r="93">
      <c r="A93" s="26" t="s">
        <v>12</v>
      </c>
      <c r="B93" s="26" t="s">
        <v>405</v>
      </c>
      <c r="C93" s="7">
        <v>2017.0</v>
      </c>
      <c r="D93" s="9" t="s">
        <v>5</v>
      </c>
      <c r="E93" s="9" t="s">
        <v>255</v>
      </c>
      <c r="F93" s="36">
        <v>92.7866</v>
      </c>
    </row>
    <row r="94">
      <c r="A94" s="26" t="s">
        <v>18</v>
      </c>
      <c r="B94" s="26" t="s">
        <v>415</v>
      </c>
      <c r="C94" s="7">
        <v>2017.0</v>
      </c>
      <c r="D94" s="9" t="s">
        <v>5</v>
      </c>
      <c r="E94" s="9" t="s">
        <v>255</v>
      </c>
      <c r="F94" s="36">
        <v>92.9038</v>
      </c>
    </row>
    <row r="95">
      <c r="A95" s="26" t="s">
        <v>5</v>
      </c>
      <c r="B95" s="26" t="s">
        <v>402</v>
      </c>
      <c r="C95" s="7">
        <v>2017.0</v>
      </c>
      <c r="D95" s="9" t="s">
        <v>5</v>
      </c>
      <c r="E95" s="9" t="s">
        <v>255</v>
      </c>
      <c r="F95" s="36">
        <v>93.1009</v>
      </c>
    </row>
    <row r="96">
      <c r="A96" s="26" t="s">
        <v>25</v>
      </c>
      <c r="B96" s="26" t="s">
        <v>423</v>
      </c>
      <c r="C96" s="7">
        <v>2017.0</v>
      </c>
      <c r="D96" s="9" t="s">
        <v>5</v>
      </c>
      <c r="E96" s="9" t="s">
        <v>255</v>
      </c>
      <c r="F96" s="36">
        <v>93.2258</v>
      </c>
    </row>
    <row r="97">
      <c r="A97" s="26" t="s">
        <v>7</v>
      </c>
      <c r="B97" s="26" t="s">
        <v>404</v>
      </c>
      <c r="C97" s="7">
        <v>2017.0</v>
      </c>
      <c r="D97" s="9" t="s">
        <v>5</v>
      </c>
      <c r="E97" s="9" t="s">
        <v>255</v>
      </c>
      <c r="F97" s="36">
        <v>93.685</v>
      </c>
    </row>
    <row r="98">
      <c r="A98" s="26" t="s">
        <v>20</v>
      </c>
      <c r="B98" s="26" t="s">
        <v>417</v>
      </c>
      <c r="C98" s="7">
        <v>2017.0</v>
      </c>
      <c r="D98" s="9" t="s">
        <v>5</v>
      </c>
      <c r="E98" s="9" t="s">
        <v>255</v>
      </c>
      <c r="F98" s="36">
        <v>94.1888</v>
      </c>
    </row>
    <row r="99">
      <c r="A99" s="26" t="s">
        <v>26</v>
      </c>
      <c r="B99" s="26" t="s">
        <v>424</v>
      </c>
      <c r="C99" s="7">
        <v>2017.0</v>
      </c>
      <c r="D99" s="9" t="s">
        <v>5</v>
      </c>
      <c r="E99" s="9" t="s">
        <v>255</v>
      </c>
      <c r="F99" s="36">
        <v>97.5926</v>
      </c>
    </row>
    <row r="100">
      <c r="A100" s="26" t="s">
        <v>34</v>
      </c>
      <c r="B100" s="26" t="s">
        <v>432</v>
      </c>
      <c r="C100" s="7">
        <v>2017.0</v>
      </c>
      <c r="D100" s="9" t="s">
        <v>5</v>
      </c>
      <c r="E100" s="9" t="s">
        <v>255</v>
      </c>
      <c r="F100" s="36">
        <v>97.7627</v>
      </c>
    </row>
    <row r="101">
      <c r="A101" s="26" t="s">
        <v>10</v>
      </c>
      <c r="B101" s="26" t="s">
        <v>407</v>
      </c>
      <c r="C101" s="7">
        <v>2018.0</v>
      </c>
      <c r="D101" s="9" t="s">
        <v>5</v>
      </c>
      <c r="E101" s="9" t="s">
        <v>255</v>
      </c>
      <c r="F101" s="36">
        <v>73.52742</v>
      </c>
    </row>
    <row r="102">
      <c r="A102" s="26" t="s">
        <v>35</v>
      </c>
      <c r="B102" s="26" t="s">
        <v>433</v>
      </c>
      <c r="C102" s="7">
        <v>2018.0</v>
      </c>
      <c r="D102" s="9" t="s">
        <v>5</v>
      </c>
      <c r="E102" s="9" t="s">
        <v>255</v>
      </c>
      <c r="F102" s="36">
        <v>77.85905</v>
      </c>
    </row>
    <row r="103">
      <c r="A103" s="26" t="s">
        <v>11</v>
      </c>
      <c r="B103" s="26" t="s">
        <v>406</v>
      </c>
      <c r="C103" s="7">
        <v>2018.0</v>
      </c>
      <c r="D103" s="9" t="s">
        <v>5</v>
      </c>
      <c r="E103" s="9" t="s">
        <v>255</v>
      </c>
      <c r="F103" s="36">
        <v>78.51226</v>
      </c>
    </row>
    <row r="104">
      <c r="A104" s="26" t="s">
        <v>31</v>
      </c>
      <c r="B104" s="26" t="s">
        <v>429</v>
      </c>
      <c r="C104" s="7">
        <v>2018.0</v>
      </c>
      <c r="D104" s="9" t="s">
        <v>5</v>
      </c>
      <c r="E104" s="9" t="s">
        <v>255</v>
      </c>
      <c r="F104" s="36">
        <v>79.21181</v>
      </c>
    </row>
    <row r="105">
      <c r="A105" s="26" t="s">
        <v>13</v>
      </c>
      <c r="B105" s="26" t="s">
        <v>410</v>
      </c>
      <c r="C105" s="7">
        <v>2018.0</v>
      </c>
      <c r="D105" s="9" t="s">
        <v>5</v>
      </c>
      <c r="E105" s="9" t="s">
        <v>255</v>
      </c>
      <c r="F105" s="36">
        <v>79.70746</v>
      </c>
    </row>
    <row r="106">
      <c r="A106" s="26" t="s">
        <v>30</v>
      </c>
      <c r="B106" s="26" t="s">
        <v>428</v>
      </c>
      <c r="C106" s="7">
        <v>2018.0</v>
      </c>
      <c r="D106" s="9" t="s">
        <v>5</v>
      </c>
      <c r="E106" s="9" t="s">
        <v>255</v>
      </c>
      <c r="F106" s="36">
        <v>82.11738</v>
      </c>
    </row>
    <row r="107">
      <c r="A107" s="26" t="s">
        <v>16</v>
      </c>
      <c r="B107" s="26" t="s">
        <v>413</v>
      </c>
      <c r="C107" s="7">
        <v>2018.0</v>
      </c>
      <c r="D107" s="9" t="s">
        <v>5</v>
      </c>
      <c r="E107" s="9" t="s">
        <v>255</v>
      </c>
      <c r="F107" s="36">
        <v>82.22524</v>
      </c>
    </row>
    <row r="108">
      <c r="A108" s="26" t="s">
        <v>15</v>
      </c>
      <c r="B108" s="26" t="s">
        <v>411</v>
      </c>
      <c r="C108" s="7">
        <v>2018.0</v>
      </c>
      <c r="D108" s="9" t="s">
        <v>5</v>
      </c>
      <c r="E108" s="9" t="s">
        <v>255</v>
      </c>
      <c r="F108" s="36">
        <v>82.88917</v>
      </c>
    </row>
    <row r="109">
      <c r="A109" s="26" t="s">
        <v>28</v>
      </c>
      <c r="B109" s="26" t="s">
        <v>425</v>
      </c>
      <c r="C109" s="7">
        <v>2018.0</v>
      </c>
      <c r="D109" s="9" t="s">
        <v>5</v>
      </c>
      <c r="E109" s="9" t="s">
        <v>255</v>
      </c>
      <c r="F109" s="36">
        <v>84.15791</v>
      </c>
    </row>
    <row r="110">
      <c r="A110" s="26" t="s">
        <v>17</v>
      </c>
      <c r="B110" s="26" t="s">
        <v>414</v>
      </c>
      <c r="C110" s="7">
        <v>2018.0</v>
      </c>
      <c r="D110" s="9" t="s">
        <v>5</v>
      </c>
      <c r="E110" s="9" t="s">
        <v>255</v>
      </c>
      <c r="F110" s="36">
        <v>85.29564</v>
      </c>
    </row>
    <row r="111">
      <c r="A111" s="26" t="s">
        <v>21</v>
      </c>
      <c r="B111" s="26" t="s">
        <v>419</v>
      </c>
      <c r="C111" s="7">
        <v>2018.0</v>
      </c>
      <c r="D111" s="9" t="s">
        <v>5</v>
      </c>
      <c r="E111" s="9" t="s">
        <v>255</v>
      </c>
      <c r="F111" s="36">
        <v>85.82985</v>
      </c>
    </row>
    <row r="112">
      <c r="A112" s="26" t="s">
        <v>27</v>
      </c>
      <c r="B112" s="26" t="s">
        <v>426</v>
      </c>
      <c r="C112" s="7">
        <v>2018.0</v>
      </c>
      <c r="D112" s="9" t="s">
        <v>5</v>
      </c>
      <c r="E112" s="9" t="s">
        <v>255</v>
      </c>
      <c r="F112" s="36">
        <v>86.10108</v>
      </c>
    </row>
    <row r="113">
      <c r="A113" s="80" t="s">
        <v>3</v>
      </c>
      <c r="B113" s="26" t="s">
        <v>418</v>
      </c>
      <c r="C113" s="7">
        <v>2018.0</v>
      </c>
      <c r="D113" s="9" t="s">
        <v>5</v>
      </c>
      <c r="E113" s="9" t="s">
        <v>255</v>
      </c>
      <c r="F113" s="7">
        <v>86.54761</v>
      </c>
    </row>
    <row r="114">
      <c r="A114" s="26" t="s">
        <v>19</v>
      </c>
      <c r="B114" s="26" t="s">
        <v>416</v>
      </c>
      <c r="C114" s="7">
        <v>2018.0</v>
      </c>
      <c r="D114" s="9" t="s">
        <v>5</v>
      </c>
      <c r="E114" s="9" t="s">
        <v>255</v>
      </c>
      <c r="F114" s="36">
        <v>86.71632</v>
      </c>
    </row>
    <row r="115">
      <c r="A115" s="26" t="s">
        <v>14</v>
      </c>
      <c r="B115" s="26" t="s">
        <v>412</v>
      </c>
      <c r="C115" s="7">
        <v>2018.0</v>
      </c>
      <c r="D115" s="9" t="s">
        <v>5</v>
      </c>
      <c r="E115" s="9" t="s">
        <v>255</v>
      </c>
      <c r="F115" s="36">
        <v>86.82179</v>
      </c>
    </row>
    <row r="116">
      <c r="A116" s="26" t="s">
        <v>18</v>
      </c>
      <c r="B116" s="26" t="s">
        <v>415</v>
      </c>
      <c r="C116" s="7">
        <v>2018.0</v>
      </c>
      <c r="D116" s="9" t="s">
        <v>5</v>
      </c>
      <c r="E116" s="9" t="s">
        <v>255</v>
      </c>
      <c r="F116" s="36">
        <v>87.21666</v>
      </c>
    </row>
    <row r="117">
      <c r="A117" s="26" t="s">
        <v>8</v>
      </c>
      <c r="B117" s="26" t="s">
        <v>408</v>
      </c>
      <c r="C117" s="7">
        <v>2018.0</v>
      </c>
      <c r="D117" s="9" t="s">
        <v>5</v>
      </c>
      <c r="E117" s="9" t="s">
        <v>255</v>
      </c>
      <c r="F117" s="36">
        <v>87.30179</v>
      </c>
    </row>
    <row r="118">
      <c r="A118" s="26" t="s">
        <v>33</v>
      </c>
      <c r="B118" s="26" t="s">
        <v>431</v>
      </c>
      <c r="C118" s="7">
        <v>2018.0</v>
      </c>
      <c r="D118" s="9" t="s">
        <v>5</v>
      </c>
      <c r="E118" s="9" t="s">
        <v>255</v>
      </c>
      <c r="F118" s="36">
        <v>87.34717</v>
      </c>
    </row>
    <row r="119">
      <c r="A119" s="26" t="s">
        <v>24</v>
      </c>
      <c r="B119" s="26" t="s">
        <v>422</v>
      </c>
      <c r="C119" s="7">
        <v>2018.0</v>
      </c>
      <c r="D119" s="9" t="s">
        <v>5</v>
      </c>
      <c r="E119" s="9" t="s">
        <v>255</v>
      </c>
      <c r="F119" s="36">
        <v>87.60925</v>
      </c>
    </row>
    <row r="120">
      <c r="A120" s="26" t="s">
        <v>29</v>
      </c>
      <c r="B120" s="26" t="s">
        <v>427</v>
      </c>
      <c r="C120" s="7">
        <v>2018.0</v>
      </c>
      <c r="D120" s="9" t="s">
        <v>5</v>
      </c>
      <c r="E120" s="9" t="s">
        <v>255</v>
      </c>
      <c r="F120" s="36">
        <v>88.22873</v>
      </c>
    </row>
    <row r="121">
      <c r="A121" s="26" t="s">
        <v>5</v>
      </c>
      <c r="B121" s="26" t="s">
        <v>402</v>
      </c>
      <c r="C121" s="7">
        <v>2018.0</v>
      </c>
      <c r="D121" s="9" t="s">
        <v>5</v>
      </c>
      <c r="E121" s="9" t="s">
        <v>255</v>
      </c>
      <c r="F121" s="36">
        <v>88.58875</v>
      </c>
    </row>
    <row r="122">
      <c r="A122" s="26" t="s">
        <v>23</v>
      </c>
      <c r="B122" s="26" t="s">
        <v>421</v>
      </c>
      <c r="C122" s="7">
        <v>2018.0</v>
      </c>
      <c r="D122" s="9" t="s">
        <v>5</v>
      </c>
      <c r="E122" s="9" t="s">
        <v>255</v>
      </c>
      <c r="F122" s="36">
        <v>88.87639</v>
      </c>
    </row>
    <row r="123">
      <c r="A123" s="80" t="s">
        <v>4</v>
      </c>
      <c r="B123" s="26" t="s">
        <v>401</v>
      </c>
      <c r="C123" s="7">
        <v>2018.0</v>
      </c>
      <c r="D123" s="9" t="s">
        <v>5</v>
      </c>
      <c r="E123" s="9" t="s">
        <v>255</v>
      </c>
      <c r="F123" s="36">
        <v>88.91384</v>
      </c>
    </row>
    <row r="124">
      <c r="A124" s="26" t="s">
        <v>25</v>
      </c>
      <c r="B124" s="26" t="s">
        <v>423</v>
      </c>
      <c r="C124" s="7">
        <v>2018.0</v>
      </c>
      <c r="D124" s="9" t="s">
        <v>5</v>
      </c>
      <c r="E124" s="9" t="s">
        <v>255</v>
      </c>
      <c r="F124" s="36">
        <v>89.8955</v>
      </c>
    </row>
    <row r="125">
      <c r="A125" s="26" t="s">
        <v>7</v>
      </c>
      <c r="B125" s="26" t="s">
        <v>404</v>
      </c>
      <c r="C125" s="7">
        <v>2018.0</v>
      </c>
      <c r="D125" s="9" t="s">
        <v>5</v>
      </c>
      <c r="E125" s="9" t="s">
        <v>255</v>
      </c>
      <c r="F125" s="36">
        <v>90.68802</v>
      </c>
    </row>
    <row r="126">
      <c r="A126" s="26" t="s">
        <v>22</v>
      </c>
      <c r="B126" s="26" t="s">
        <v>420</v>
      </c>
      <c r="C126" s="7">
        <v>2018.0</v>
      </c>
      <c r="D126" s="9" t="s">
        <v>5</v>
      </c>
      <c r="E126" s="9" t="s">
        <v>255</v>
      </c>
      <c r="F126" s="36">
        <v>91.00645</v>
      </c>
    </row>
    <row r="127">
      <c r="A127" s="26" t="s">
        <v>32</v>
      </c>
      <c r="B127" s="26" t="s">
        <v>430</v>
      </c>
      <c r="C127" s="7">
        <v>2018.0</v>
      </c>
      <c r="D127" s="9" t="s">
        <v>5</v>
      </c>
      <c r="E127" s="9" t="s">
        <v>255</v>
      </c>
      <c r="F127" s="36">
        <v>91.39389</v>
      </c>
    </row>
    <row r="128">
      <c r="A128" s="26" t="s">
        <v>12</v>
      </c>
      <c r="B128" s="26" t="s">
        <v>405</v>
      </c>
      <c r="C128" s="7">
        <v>2018.0</v>
      </c>
      <c r="D128" s="9" t="s">
        <v>5</v>
      </c>
      <c r="E128" s="9" t="s">
        <v>255</v>
      </c>
      <c r="F128" s="36">
        <v>91.71958</v>
      </c>
    </row>
    <row r="129">
      <c r="A129" s="26" t="s">
        <v>9</v>
      </c>
      <c r="B129" s="26" t="s">
        <v>409</v>
      </c>
      <c r="C129" s="7">
        <v>2018.0</v>
      </c>
      <c r="D129" s="9" t="s">
        <v>5</v>
      </c>
      <c r="E129" s="9" t="s">
        <v>255</v>
      </c>
      <c r="F129" s="36">
        <v>91.90945</v>
      </c>
    </row>
    <row r="130">
      <c r="A130" s="26" t="s">
        <v>20</v>
      </c>
      <c r="B130" s="26" t="s">
        <v>417</v>
      </c>
      <c r="C130" s="7">
        <v>2018.0</v>
      </c>
      <c r="D130" s="9" t="s">
        <v>5</v>
      </c>
      <c r="E130" s="9" t="s">
        <v>255</v>
      </c>
      <c r="F130" s="36">
        <v>92.29244</v>
      </c>
    </row>
    <row r="131">
      <c r="A131" s="26" t="s">
        <v>6</v>
      </c>
      <c r="B131" s="26" t="s">
        <v>403</v>
      </c>
      <c r="C131" s="7">
        <v>2018.0</v>
      </c>
      <c r="D131" s="9" t="s">
        <v>5</v>
      </c>
      <c r="E131" s="9" t="s">
        <v>255</v>
      </c>
      <c r="F131" s="36">
        <v>92.82593</v>
      </c>
    </row>
    <row r="132">
      <c r="A132" s="26" t="s">
        <v>26</v>
      </c>
      <c r="B132" s="26" t="s">
        <v>424</v>
      </c>
      <c r="C132" s="7">
        <v>2018.0</v>
      </c>
      <c r="D132" s="9" t="s">
        <v>5</v>
      </c>
      <c r="E132" s="9" t="s">
        <v>255</v>
      </c>
      <c r="F132" s="36">
        <v>95.91171</v>
      </c>
    </row>
    <row r="133">
      <c r="A133" s="26" t="s">
        <v>34</v>
      </c>
      <c r="B133" s="26" t="s">
        <v>432</v>
      </c>
      <c r="C133" s="7">
        <v>2018.0</v>
      </c>
      <c r="D133" s="9" t="s">
        <v>5</v>
      </c>
      <c r="E133" s="9" t="s">
        <v>255</v>
      </c>
      <c r="F133" s="36">
        <v>97.10646</v>
      </c>
    </row>
    <row r="134">
      <c r="A134" s="26" t="s">
        <v>10</v>
      </c>
      <c r="B134" s="26" t="s">
        <v>407</v>
      </c>
      <c r="C134" s="7">
        <v>2020.0</v>
      </c>
      <c r="D134" s="9" t="s">
        <v>5</v>
      </c>
      <c r="E134" s="9" t="s">
        <v>255</v>
      </c>
      <c r="F134" s="36">
        <v>79.9292</v>
      </c>
    </row>
    <row r="135">
      <c r="A135" s="26" t="s">
        <v>35</v>
      </c>
      <c r="B135" s="26" t="s">
        <v>433</v>
      </c>
      <c r="C135" s="7">
        <v>2020.0</v>
      </c>
      <c r="D135" s="9" t="s">
        <v>5</v>
      </c>
      <c r="E135" s="9" t="s">
        <v>255</v>
      </c>
      <c r="F135" s="36">
        <v>80.99033</v>
      </c>
    </row>
    <row r="136">
      <c r="A136" s="26" t="s">
        <v>11</v>
      </c>
      <c r="B136" s="26" t="s">
        <v>406</v>
      </c>
      <c r="C136" s="7">
        <v>2020.0</v>
      </c>
      <c r="D136" s="9" t="s">
        <v>5</v>
      </c>
      <c r="E136" s="9" t="s">
        <v>255</v>
      </c>
      <c r="F136" s="36">
        <v>81.02833</v>
      </c>
    </row>
    <row r="137">
      <c r="A137" s="26" t="s">
        <v>31</v>
      </c>
      <c r="B137" s="26" t="s">
        <v>429</v>
      </c>
      <c r="C137" s="7">
        <v>2020.0</v>
      </c>
      <c r="D137" s="9" t="s">
        <v>5</v>
      </c>
      <c r="E137" s="9" t="s">
        <v>255</v>
      </c>
      <c r="F137" s="36">
        <v>83.5965</v>
      </c>
    </row>
    <row r="138">
      <c r="A138" s="26" t="s">
        <v>30</v>
      </c>
      <c r="B138" s="26" t="s">
        <v>428</v>
      </c>
      <c r="C138" s="7">
        <v>2020.0</v>
      </c>
      <c r="D138" s="9" t="s">
        <v>5</v>
      </c>
      <c r="E138" s="9" t="s">
        <v>255</v>
      </c>
      <c r="F138" s="36">
        <v>83.82223</v>
      </c>
    </row>
    <row r="139">
      <c r="A139" s="26" t="s">
        <v>13</v>
      </c>
      <c r="B139" s="26" t="s">
        <v>410</v>
      </c>
      <c r="C139" s="7">
        <v>2020.0</v>
      </c>
      <c r="D139" s="9" t="s">
        <v>5</v>
      </c>
      <c r="E139" s="9" t="s">
        <v>255</v>
      </c>
      <c r="F139" s="36">
        <v>84.03187</v>
      </c>
    </row>
    <row r="140">
      <c r="A140" s="26" t="s">
        <v>15</v>
      </c>
      <c r="B140" s="26" t="s">
        <v>411</v>
      </c>
      <c r="C140" s="7">
        <v>2020.0</v>
      </c>
      <c r="D140" s="9" t="s">
        <v>5</v>
      </c>
      <c r="E140" s="9" t="s">
        <v>255</v>
      </c>
      <c r="F140" s="36">
        <v>86.44405</v>
      </c>
    </row>
    <row r="141">
      <c r="A141" s="26" t="s">
        <v>28</v>
      </c>
      <c r="B141" s="26" t="s">
        <v>425</v>
      </c>
      <c r="C141" s="7">
        <v>2020.0</v>
      </c>
      <c r="D141" s="9" t="s">
        <v>5</v>
      </c>
      <c r="E141" s="9" t="s">
        <v>255</v>
      </c>
      <c r="F141" s="36">
        <v>87.30236</v>
      </c>
    </row>
    <row r="142">
      <c r="A142" s="26" t="s">
        <v>16</v>
      </c>
      <c r="B142" s="26" t="s">
        <v>413</v>
      </c>
      <c r="C142" s="7">
        <v>2020.0</v>
      </c>
      <c r="D142" s="9" t="s">
        <v>5</v>
      </c>
      <c r="E142" s="9" t="s">
        <v>255</v>
      </c>
      <c r="F142" s="36">
        <v>87.6552</v>
      </c>
    </row>
    <row r="143">
      <c r="A143" s="26" t="s">
        <v>8</v>
      </c>
      <c r="B143" s="26" t="s">
        <v>408</v>
      </c>
      <c r="C143" s="7">
        <v>2020.0</v>
      </c>
      <c r="D143" s="9" t="s">
        <v>5</v>
      </c>
      <c r="E143" s="9" t="s">
        <v>255</v>
      </c>
      <c r="F143" s="36">
        <v>87.67239</v>
      </c>
    </row>
    <row r="144">
      <c r="A144" s="26" t="s">
        <v>29</v>
      </c>
      <c r="B144" s="26" t="s">
        <v>427</v>
      </c>
      <c r="C144" s="7">
        <v>2020.0</v>
      </c>
      <c r="D144" s="9" t="s">
        <v>5</v>
      </c>
      <c r="E144" s="9" t="s">
        <v>255</v>
      </c>
      <c r="F144" s="36">
        <v>88.41353</v>
      </c>
    </row>
    <row r="145">
      <c r="A145" s="26" t="s">
        <v>33</v>
      </c>
      <c r="B145" s="26" t="s">
        <v>431</v>
      </c>
      <c r="C145" s="7">
        <v>2020.0</v>
      </c>
      <c r="D145" s="9" t="s">
        <v>5</v>
      </c>
      <c r="E145" s="9" t="s">
        <v>255</v>
      </c>
      <c r="F145" s="36">
        <v>89.08282</v>
      </c>
    </row>
    <row r="146">
      <c r="A146" s="26" t="s">
        <v>19</v>
      </c>
      <c r="B146" s="26" t="s">
        <v>416</v>
      </c>
      <c r="C146" s="7">
        <v>2020.0</v>
      </c>
      <c r="D146" s="9" t="s">
        <v>5</v>
      </c>
      <c r="E146" s="9" t="s">
        <v>255</v>
      </c>
      <c r="F146" s="36">
        <v>89.24457</v>
      </c>
    </row>
    <row r="147">
      <c r="A147" s="26" t="s">
        <v>17</v>
      </c>
      <c r="B147" s="26" t="s">
        <v>414</v>
      </c>
      <c r="C147" s="7">
        <v>2020.0</v>
      </c>
      <c r="D147" s="9" t="s">
        <v>5</v>
      </c>
      <c r="E147" s="9" t="s">
        <v>255</v>
      </c>
      <c r="F147" s="36">
        <v>89.24901</v>
      </c>
    </row>
    <row r="148">
      <c r="A148" s="26" t="s">
        <v>27</v>
      </c>
      <c r="B148" s="26" t="s">
        <v>426</v>
      </c>
      <c r="C148" s="7">
        <v>2020.0</v>
      </c>
      <c r="D148" s="9" t="s">
        <v>5</v>
      </c>
      <c r="E148" s="9" t="s">
        <v>255</v>
      </c>
      <c r="F148" s="36">
        <v>89.42035</v>
      </c>
    </row>
    <row r="149">
      <c r="A149" s="26" t="s">
        <v>23</v>
      </c>
      <c r="B149" s="26" t="s">
        <v>421</v>
      </c>
      <c r="C149" s="7">
        <v>2020.0</v>
      </c>
      <c r="D149" s="9" t="s">
        <v>5</v>
      </c>
      <c r="E149" s="9" t="s">
        <v>255</v>
      </c>
      <c r="F149" s="36">
        <v>89.46786</v>
      </c>
    </row>
    <row r="150">
      <c r="A150" s="26" t="s">
        <v>21</v>
      </c>
      <c r="B150" s="26" t="s">
        <v>419</v>
      </c>
      <c r="C150" s="7">
        <v>2020.0</v>
      </c>
      <c r="D150" s="9" t="s">
        <v>5</v>
      </c>
      <c r="E150" s="9" t="s">
        <v>255</v>
      </c>
      <c r="F150" s="36">
        <v>89.95206</v>
      </c>
    </row>
    <row r="151">
      <c r="A151" s="80" t="s">
        <v>3</v>
      </c>
      <c r="B151" s="26" t="s">
        <v>418</v>
      </c>
      <c r="C151" s="7">
        <v>2020.0</v>
      </c>
      <c r="D151" s="9" t="s">
        <v>5</v>
      </c>
      <c r="E151" s="9" t="s">
        <v>255</v>
      </c>
      <c r="F151" s="7">
        <v>89.98717</v>
      </c>
    </row>
    <row r="152">
      <c r="A152" s="26" t="s">
        <v>14</v>
      </c>
      <c r="B152" s="26" t="s">
        <v>412</v>
      </c>
      <c r="C152" s="7">
        <v>2020.0</v>
      </c>
      <c r="D152" s="9" t="s">
        <v>5</v>
      </c>
      <c r="E152" s="9" t="s">
        <v>255</v>
      </c>
      <c r="F152" s="36">
        <v>90.94367</v>
      </c>
    </row>
    <row r="153">
      <c r="A153" s="26" t="s">
        <v>24</v>
      </c>
      <c r="B153" s="26" t="s">
        <v>422</v>
      </c>
      <c r="C153" s="7">
        <v>2020.0</v>
      </c>
      <c r="D153" s="9" t="s">
        <v>5</v>
      </c>
      <c r="E153" s="9" t="s">
        <v>255</v>
      </c>
      <c r="F153" s="36">
        <v>91.04706</v>
      </c>
    </row>
    <row r="154">
      <c r="A154" s="26" t="s">
        <v>32</v>
      </c>
      <c r="B154" s="26" t="s">
        <v>430</v>
      </c>
      <c r="C154" s="7">
        <v>2020.0</v>
      </c>
      <c r="D154" s="9" t="s">
        <v>5</v>
      </c>
      <c r="E154" s="9" t="s">
        <v>255</v>
      </c>
      <c r="F154" s="36">
        <v>91.94417</v>
      </c>
    </row>
    <row r="155">
      <c r="A155" s="26" t="s">
        <v>22</v>
      </c>
      <c r="B155" s="26" t="s">
        <v>420</v>
      </c>
      <c r="C155" s="7">
        <v>2020.0</v>
      </c>
      <c r="D155" s="9" t="s">
        <v>5</v>
      </c>
      <c r="E155" s="9" t="s">
        <v>255</v>
      </c>
      <c r="F155" s="36">
        <v>92.0303</v>
      </c>
    </row>
    <row r="156">
      <c r="A156" s="26" t="s">
        <v>5</v>
      </c>
      <c r="B156" s="26" t="s">
        <v>402</v>
      </c>
      <c r="C156" s="7">
        <v>2020.0</v>
      </c>
      <c r="D156" s="9" t="s">
        <v>5</v>
      </c>
      <c r="E156" s="9" t="s">
        <v>255</v>
      </c>
      <c r="F156" s="36">
        <v>92.2988</v>
      </c>
    </row>
    <row r="157">
      <c r="A157" s="80" t="s">
        <v>4</v>
      </c>
      <c r="B157" s="26" t="s">
        <v>401</v>
      </c>
      <c r="C157" s="7">
        <v>2020.0</v>
      </c>
      <c r="D157" s="9" t="s">
        <v>5</v>
      </c>
      <c r="E157" s="9" t="s">
        <v>255</v>
      </c>
      <c r="F157" s="36">
        <v>92.45866</v>
      </c>
    </row>
    <row r="158">
      <c r="A158" s="26" t="s">
        <v>18</v>
      </c>
      <c r="B158" s="26" t="s">
        <v>415</v>
      </c>
      <c r="C158" s="7">
        <v>2020.0</v>
      </c>
      <c r="D158" s="9" t="s">
        <v>5</v>
      </c>
      <c r="E158" s="9" t="s">
        <v>255</v>
      </c>
      <c r="F158" s="36">
        <v>93.19943</v>
      </c>
    </row>
    <row r="159">
      <c r="A159" s="26" t="s">
        <v>25</v>
      </c>
      <c r="B159" s="26" t="s">
        <v>423</v>
      </c>
      <c r="C159" s="7">
        <v>2020.0</v>
      </c>
      <c r="D159" s="9" t="s">
        <v>5</v>
      </c>
      <c r="E159" s="9" t="s">
        <v>255</v>
      </c>
      <c r="F159" s="36">
        <v>93.6905</v>
      </c>
    </row>
    <row r="160">
      <c r="A160" s="26" t="s">
        <v>9</v>
      </c>
      <c r="B160" s="26" t="s">
        <v>409</v>
      </c>
      <c r="C160" s="7">
        <v>2020.0</v>
      </c>
      <c r="D160" s="9" t="s">
        <v>5</v>
      </c>
      <c r="E160" s="9" t="s">
        <v>255</v>
      </c>
      <c r="F160" s="36">
        <v>93.98074</v>
      </c>
    </row>
    <row r="161">
      <c r="A161" s="26" t="s">
        <v>7</v>
      </c>
      <c r="B161" s="26" t="s">
        <v>404</v>
      </c>
      <c r="C161" s="7">
        <v>2020.0</v>
      </c>
      <c r="D161" s="9" t="s">
        <v>5</v>
      </c>
      <c r="E161" s="9" t="s">
        <v>255</v>
      </c>
      <c r="F161" s="36">
        <v>94.46924</v>
      </c>
    </row>
    <row r="162">
      <c r="A162" s="26" t="s">
        <v>6</v>
      </c>
      <c r="B162" s="26" t="s">
        <v>403</v>
      </c>
      <c r="C162" s="7">
        <v>2020.0</v>
      </c>
      <c r="D162" s="9" t="s">
        <v>5</v>
      </c>
      <c r="E162" s="9" t="s">
        <v>255</v>
      </c>
      <c r="F162" s="36">
        <v>95.02147</v>
      </c>
    </row>
    <row r="163">
      <c r="A163" s="26" t="s">
        <v>20</v>
      </c>
      <c r="B163" s="26" t="s">
        <v>417</v>
      </c>
      <c r="C163" s="7">
        <v>2020.0</v>
      </c>
      <c r="D163" s="9" t="s">
        <v>5</v>
      </c>
      <c r="E163" s="9" t="s">
        <v>255</v>
      </c>
      <c r="F163" s="36">
        <v>95.116</v>
      </c>
    </row>
    <row r="164">
      <c r="A164" s="26" t="s">
        <v>12</v>
      </c>
      <c r="B164" s="26" t="s">
        <v>405</v>
      </c>
      <c r="C164" s="7">
        <v>2020.0</v>
      </c>
      <c r="D164" s="9" t="s">
        <v>5</v>
      </c>
      <c r="E164" s="9" t="s">
        <v>255</v>
      </c>
      <c r="F164" s="36">
        <v>95.56712</v>
      </c>
    </row>
    <row r="165">
      <c r="A165" s="26" t="s">
        <v>34</v>
      </c>
      <c r="B165" s="26" t="s">
        <v>432</v>
      </c>
      <c r="C165" s="7">
        <v>2020.0</v>
      </c>
      <c r="D165" s="9" t="s">
        <v>5</v>
      </c>
      <c r="E165" s="9" t="s">
        <v>255</v>
      </c>
      <c r="F165" s="36">
        <v>97.63858</v>
      </c>
    </row>
    <row r="166">
      <c r="A166" s="26" t="s">
        <v>26</v>
      </c>
      <c r="B166" s="26" t="s">
        <v>424</v>
      </c>
      <c r="C166" s="7">
        <v>2020.0</v>
      </c>
      <c r="D166" s="9" t="s">
        <v>5</v>
      </c>
      <c r="E166" s="9" t="s">
        <v>255</v>
      </c>
      <c r="F166" s="36">
        <v>97.86878</v>
      </c>
    </row>
    <row r="167">
      <c r="A167" s="80" t="s">
        <v>3</v>
      </c>
      <c r="B167" s="26" t="s">
        <v>418</v>
      </c>
      <c r="C167" s="7">
        <v>2022.0</v>
      </c>
      <c r="D167" s="9" t="s">
        <v>5</v>
      </c>
      <c r="E167" s="9" t="s">
        <v>255</v>
      </c>
      <c r="F167" s="7">
        <v>93.77991</v>
      </c>
    </row>
    <row r="168">
      <c r="A168" s="2" t="s">
        <v>4</v>
      </c>
      <c r="B168" s="1" t="s">
        <v>401</v>
      </c>
      <c r="C168" s="1">
        <v>2022.0</v>
      </c>
      <c r="D168" s="2" t="s">
        <v>5</v>
      </c>
      <c r="E168" s="2" t="s">
        <v>255</v>
      </c>
      <c r="F168" s="1">
        <v>95.179094668913</v>
      </c>
    </row>
    <row r="169">
      <c r="A169" s="2" t="s">
        <v>5</v>
      </c>
      <c r="B169" s="1" t="s">
        <v>402</v>
      </c>
      <c r="C169" s="1">
        <v>2022.0</v>
      </c>
      <c r="D169" s="2" t="s">
        <v>5</v>
      </c>
      <c r="E169" s="2" t="s">
        <v>255</v>
      </c>
      <c r="F169" s="1">
        <v>95.2628592004288</v>
      </c>
    </row>
    <row r="170">
      <c r="A170" s="2" t="s">
        <v>6</v>
      </c>
      <c r="B170" s="1" t="s">
        <v>403</v>
      </c>
      <c r="C170" s="1">
        <v>2022.0</v>
      </c>
      <c r="D170" s="2" t="s">
        <v>5</v>
      </c>
      <c r="E170" s="2" t="s">
        <v>255</v>
      </c>
      <c r="F170" s="1">
        <v>95.4634866907181</v>
      </c>
    </row>
    <row r="171">
      <c r="A171" s="2" t="s">
        <v>7</v>
      </c>
      <c r="B171" s="1" t="s">
        <v>404</v>
      </c>
      <c r="C171" s="1">
        <v>2022.0</v>
      </c>
      <c r="D171" s="2" t="s">
        <v>5</v>
      </c>
      <c r="E171" s="2" t="s">
        <v>255</v>
      </c>
      <c r="F171" s="1">
        <v>96.4268932132976</v>
      </c>
    </row>
    <row r="172">
      <c r="A172" s="2" t="s">
        <v>8</v>
      </c>
      <c r="B172" s="1" t="s">
        <v>408</v>
      </c>
      <c r="C172" s="1">
        <v>2022.0</v>
      </c>
      <c r="D172" s="2" t="s">
        <v>5</v>
      </c>
      <c r="E172" s="2" t="s">
        <v>255</v>
      </c>
      <c r="F172" s="1">
        <v>92.8474373493382</v>
      </c>
    </row>
    <row r="173">
      <c r="A173" s="2" t="s">
        <v>9</v>
      </c>
      <c r="B173" s="1" t="s">
        <v>409</v>
      </c>
      <c r="C173" s="1">
        <v>2022.0</v>
      </c>
      <c r="D173" s="2" t="s">
        <v>5</v>
      </c>
      <c r="E173" s="2" t="s">
        <v>255</v>
      </c>
      <c r="F173" s="1">
        <v>96.3602002748899</v>
      </c>
    </row>
    <row r="174">
      <c r="A174" s="2" t="s">
        <v>10</v>
      </c>
      <c r="B174" s="1" t="s">
        <v>407</v>
      </c>
      <c r="C174" s="1">
        <v>2022.0</v>
      </c>
      <c r="D174" s="2" t="s">
        <v>5</v>
      </c>
      <c r="E174" s="2" t="s">
        <v>255</v>
      </c>
      <c r="F174" s="1">
        <v>83.1764623710763</v>
      </c>
    </row>
    <row r="175">
      <c r="A175" s="2" t="s">
        <v>11</v>
      </c>
      <c r="B175" s="1" t="s">
        <v>406</v>
      </c>
      <c r="C175" s="1">
        <v>2022.0</v>
      </c>
      <c r="D175" s="2" t="s">
        <v>5</v>
      </c>
      <c r="E175" s="2" t="s">
        <v>255</v>
      </c>
      <c r="F175" s="1">
        <v>87.0036697185879</v>
      </c>
    </row>
    <row r="176">
      <c r="A176" s="2" t="s">
        <v>12</v>
      </c>
      <c r="B176" s="1" t="s">
        <v>405</v>
      </c>
      <c r="C176" s="1">
        <v>2022.0</v>
      </c>
      <c r="D176" s="2" t="s">
        <v>5</v>
      </c>
      <c r="E176" s="2" t="s">
        <v>255</v>
      </c>
      <c r="F176" s="1">
        <v>97.3434108345693</v>
      </c>
    </row>
    <row r="177">
      <c r="A177" s="2" t="s">
        <v>13</v>
      </c>
      <c r="B177" s="1" t="s">
        <v>410</v>
      </c>
      <c r="C177" s="1">
        <v>2022.0</v>
      </c>
      <c r="D177" s="2" t="s">
        <v>5</v>
      </c>
      <c r="E177" s="2" t="s">
        <v>255</v>
      </c>
      <c r="F177" s="1">
        <v>88.8974049071923</v>
      </c>
    </row>
    <row r="178">
      <c r="A178" s="2" t="s">
        <v>14</v>
      </c>
      <c r="B178" s="1" t="s">
        <v>412</v>
      </c>
      <c r="C178" s="1">
        <v>2022.0</v>
      </c>
      <c r="D178" s="2" t="s">
        <v>5</v>
      </c>
      <c r="E178" s="2" t="s">
        <v>255</v>
      </c>
      <c r="F178" s="1">
        <v>95.0967259776507</v>
      </c>
    </row>
    <row r="179">
      <c r="A179" s="2" t="s">
        <v>15</v>
      </c>
      <c r="B179" s="1" t="s">
        <v>411</v>
      </c>
      <c r="C179" s="1">
        <v>2022.0</v>
      </c>
      <c r="D179" s="2" t="s">
        <v>5</v>
      </c>
      <c r="E179" s="2" t="s">
        <v>255</v>
      </c>
      <c r="F179" s="1">
        <v>92.5927916254921</v>
      </c>
    </row>
    <row r="180">
      <c r="A180" s="2" t="s">
        <v>16</v>
      </c>
      <c r="B180" s="1" t="s">
        <v>413</v>
      </c>
      <c r="C180" s="1">
        <v>2022.0</v>
      </c>
      <c r="D180" s="2" t="s">
        <v>5</v>
      </c>
      <c r="E180" s="2" t="s">
        <v>255</v>
      </c>
      <c r="F180" s="1">
        <v>93.9900449220074</v>
      </c>
    </row>
    <row r="181">
      <c r="A181" s="2" t="s">
        <v>17</v>
      </c>
      <c r="B181" s="1" t="s">
        <v>414</v>
      </c>
      <c r="C181" s="1">
        <v>2022.0</v>
      </c>
      <c r="D181" s="2" t="s">
        <v>5</v>
      </c>
      <c r="E181" s="2" t="s">
        <v>255</v>
      </c>
      <c r="F181" s="1">
        <v>94.0615345930769</v>
      </c>
    </row>
    <row r="182">
      <c r="A182" s="2" t="s">
        <v>18</v>
      </c>
      <c r="B182" s="1" t="s">
        <v>415</v>
      </c>
      <c r="C182" s="1">
        <v>2022.0</v>
      </c>
      <c r="D182" s="2" t="s">
        <v>5</v>
      </c>
      <c r="E182" s="2" t="s">
        <v>255</v>
      </c>
      <c r="F182" s="1">
        <v>96.0957148903957</v>
      </c>
    </row>
    <row r="183">
      <c r="A183" s="2" t="s">
        <v>19</v>
      </c>
      <c r="B183" s="1" t="s">
        <v>416</v>
      </c>
      <c r="C183" s="1">
        <v>2022.0</v>
      </c>
      <c r="D183" s="2" t="s">
        <v>5</v>
      </c>
      <c r="E183" s="2" t="s">
        <v>255</v>
      </c>
      <c r="F183" s="1">
        <v>93.3256914037044</v>
      </c>
    </row>
    <row r="184">
      <c r="A184" s="2" t="s">
        <v>20</v>
      </c>
      <c r="B184" s="1" t="s">
        <v>417</v>
      </c>
      <c r="C184" s="1">
        <v>2022.0</v>
      </c>
      <c r="D184" s="2" t="s">
        <v>5</v>
      </c>
      <c r="E184" s="2" t="s">
        <v>255</v>
      </c>
      <c r="F184" s="1">
        <v>96.9569339636151</v>
      </c>
    </row>
    <row r="185">
      <c r="A185" s="2" t="s">
        <v>21</v>
      </c>
      <c r="B185" s="1" t="s">
        <v>419</v>
      </c>
      <c r="C185" s="1">
        <v>2022.0</v>
      </c>
      <c r="D185" s="2" t="s">
        <v>5</v>
      </c>
      <c r="E185" s="2" t="s">
        <v>255</v>
      </c>
      <c r="F185" s="1">
        <v>92.970234325522</v>
      </c>
    </row>
    <row r="186">
      <c r="A186" s="2" t="s">
        <v>22</v>
      </c>
      <c r="B186" s="1" t="s">
        <v>420</v>
      </c>
      <c r="C186" s="1">
        <v>2022.0</v>
      </c>
      <c r="D186" s="2" t="s">
        <v>5</v>
      </c>
      <c r="E186" s="2" t="s">
        <v>255</v>
      </c>
      <c r="F186" s="1">
        <v>92.5975135448598</v>
      </c>
    </row>
    <row r="187">
      <c r="A187" s="2" t="s">
        <v>23</v>
      </c>
      <c r="B187" s="1" t="s">
        <v>421</v>
      </c>
      <c r="C187" s="1">
        <v>2022.0</v>
      </c>
      <c r="D187" s="2" t="s">
        <v>5</v>
      </c>
      <c r="E187" s="2" t="s">
        <v>255</v>
      </c>
      <c r="F187" s="1">
        <v>94.5067736857275</v>
      </c>
    </row>
    <row r="188">
      <c r="A188" s="2" t="s">
        <v>24</v>
      </c>
      <c r="B188" s="1" t="s">
        <v>422</v>
      </c>
      <c r="C188" s="1">
        <v>2022.0</v>
      </c>
      <c r="D188" s="2" t="s">
        <v>5</v>
      </c>
      <c r="E188" s="2" t="s">
        <v>255</v>
      </c>
      <c r="F188" s="1">
        <v>95.27081932106</v>
      </c>
    </row>
    <row r="189">
      <c r="A189" s="2" t="s">
        <v>25</v>
      </c>
      <c r="B189" s="1" t="s">
        <v>423</v>
      </c>
      <c r="C189" s="1">
        <v>2022.0</v>
      </c>
      <c r="D189" s="2" t="s">
        <v>5</v>
      </c>
      <c r="E189" s="2" t="s">
        <v>255</v>
      </c>
      <c r="F189" s="1">
        <v>96.2873680331247</v>
      </c>
    </row>
    <row r="190">
      <c r="A190" s="2" t="s">
        <v>26</v>
      </c>
      <c r="B190" s="1" t="s">
        <v>424</v>
      </c>
      <c r="C190" s="1">
        <v>2022.0</v>
      </c>
      <c r="D190" s="2" t="s">
        <v>5</v>
      </c>
      <c r="E190" s="2" t="s">
        <v>255</v>
      </c>
      <c r="F190" s="1">
        <v>98.5013253294497</v>
      </c>
    </row>
    <row r="191">
      <c r="A191" s="2" t="s">
        <v>27</v>
      </c>
      <c r="B191" s="1" t="s">
        <v>426</v>
      </c>
      <c r="C191" s="1">
        <v>2022.0</v>
      </c>
      <c r="D191" s="2" t="s">
        <v>5</v>
      </c>
      <c r="E191" s="2" t="s">
        <v>255</v>
      </c>
      <c r="F191" s="1">
        <v>93.9025310996757</v>
      </c>
    </row>
    <row r="192">
      <c r="A192" s="2" t="s">
        <v>28</v>
      </c>
      <c r="B192" s="1" t="s">
        <v>425</v>
      </c>
      <c r="C192" s="1">
        <v>2022.0</v>
      </c>
      <c r="D192" s="2" t="s">
        <v>5</v>
      </c>
      <c r="E192" s="2" t="s">
        <v>255</v>
      </c>
      <c r="F192" s="1">
        <v>89.6015855854229</v>
      </c>
    </row>
    <row r="193">
      <c r="A193" s="2" t="s">
        <v>29</v>
      </c>
      <c r="B193" s="1" t="s">
        <v>427</v>
      </c>
      <c r="C193" s="1">
        <v>2022.0</v>
      </c>
      <c r="D193" s="2" t="s">
        <v>5</v>
      </c>
      <c r="E193" s="2" t="s">
        <v>255</v>
      </c>
      <c r="F193" s="1">
        <v>92.3957695247486</v>
      </c>
    </row>
    <row r="194">
      <c r="A194" s="2" t="s">
        <v>30</v>
      </c>
      <c r="B194" s="1" t="s">
        <v>428</v>
      </c>
      <c r="C194" s="1">
        <v>2022.0</v>
      </c>
      <c r="D194" s="2" t="s">
        <v>5</v>
      </c>
      <c r="E194" s="2" t="s">
        <v>255</v>
      </c>
      <c r="F194" s="1">
        <v>87.336232534244</v>
      </c>
    </row>
    <row r="195">
      <c r="A195" s="2" t="s">
        <v>31</v>
      </c>
      <c r="B195" s="1" t="s">
        <v>429</v>
      </c>
      <c r="C195" s="1">
        <v>2022.0</v>
      </c>
      <c r="D195" s="2" t="s">
        <v>5</v>
      </c>
      <c r="E195" s="2" t="s">
        <v>255</v>
      </c>
      <c r="F195" s="1">
        <v>92.5607504624647</v>
      </c>
    </row>
    <row r="196">
      <c r="A196" s="2" t="s">
        <v>32</v>
      </c>
      <c r="B196" s="1" t="s">
        <v>430</v>
      </c>
      <c r="C196" s="1">
        <v>2022.0</v>
      </c>
      <c r="D196" s="2" t="s">
        <v>5</v>
      </c>
      <c r="E196" s="2" t="s">
        <v>255</v>
      </c>
      <c r="F196" s="1">
        <v>96.4244671148669</v>
      </c>
    </row>
    <row r="197">
      <c r="A197" s="2" t="s">
        <v>33</v>
      </c>
      <c r="B197" s="1" t="s">
        <v>431</v>
      </c>
      <c r="C197" s="1">
        <v>2022.0</v>
      </c>
      <c r="D197" s="2" t="s">
        <v>5</v>
      </c>
      <c r="E197" s="2" t="s">
        <v>255</v>
      </c>
      <c r="F197" s="1">
        <v>94.4601185721733</v>
      </c>
    </row>
    <row r="198">
      <c r="A198" s="2" t="s">
        <v>34</v>
      </c>
      <c r="B198" s="1" t="s">
        <v>432</v>
      </c>
      <c r="C198" s="1">
        <v>2022.0</v>
      </c>
      <c r="D198" s="2" t="s">
        <v>5</v>
      </c>
      <c r="E198" s="2" t="s">
        <v>255</v>
      </c>
      <c r="F198" s="1">
        <v>99.0078377380437</v>
      </c>
    </row>
    <row r="199">
      <c r="A199" s="2" t="s">
        <v>35</v>
      </c>
      <c r="B199" s="1" t="s">
        <v>433</v>
      </c>
      <c r="C199" s="1">
        <v>2022.0</v>
      </c>
      <c r="D199" s="2" t="s">
        <v>5</v>
      </c>
      <c r="E199" s="2" t="s">
        <v>255</v>
      </c>
      <c r="F199" s="1">
        <v>86.2112184279286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80" t="s">
        <v>3</v>
      </c>
      <c r="B2" s="26" t="s">
        <v>418</v>
      </c>
      <c r="C2" s="7">
        <v>2015.0</v>
      </c>
      <c r="D2" s="9" t="s">
        <v>5</v>
      </c>
      <c r="E2" s="9" t="s">
        <v>260</v>
      </c>
      <c r="F2" s="106">
        <f>AVERAGE(F3:F34)</f>
        <v>5167012.95</v>
      </c>
    </row>
    <row r="3">
      <c r="A3" s="80" t="s">
        <v>4</v>
      </c>
      <c r="B3" s="26" t="s">
        <v>401</v>
      </c>
      <c r="C3" s="7">
        <v>2015.0</v>
      </c>
      <c r="D3" s="9" t="s">
        <v>5</v>
      </c>
      <c r="E3" s="9" t="s">
        <v>260</v>
      </c>
      <c r="F3" s="107">
        <v>0.0</v>
      </c>
    </row>
    <row r="4">
      <c r="A4" s="26" t="s">
        <v>5</v>
      </c>
      <c r="B4" s="26" t="s">
        <v>402</v>
      </c>
      <c r="C4" s="7">
        <v>2015.0</v>
      </c>
      <c r="D4" s="9" t="s">
        <v>5</v>
      </c>
      <c r="E4" s="9" t="s">
        <v>260</v>
      </c>
      <c r="F4" s="107">
        <v>8206531.18</v>
      </c>
    </row>
    <row r="5">
      <c r="A5" s="26" t="s">
        <v>6</v>
      </c>
      <c r="B5" s="26" t="s">
        <v>403</v>
      </c>
      <c r="C5" s="7">
        <v>2015.0</v>
      </c>
      <c r="D5" s="9" t="s">
        <v>5</v>
      </c>
      <c r="E5" s="9" t="s">
        <v>260</v>
      </c>
      <c r="F5" s="107">
        <v>2749662.11</v>
      </c>
    </row>
    <row r="6">
      <c r="A6" s="26" t="s">
        <v>7</v>
      </c>
      <c r="B6" s="26" t="s">
        <v>404</v>
      </c>
      <c r="C6" s="7">
        <v>2015.0</v>
      </c>
      <c r="D6" s="9" t="s">
        <v>5</v>
      </c>
      <c r="E6" s="9" t="s">
        <v>260</v>
      </c>
      <c r="F6" s="107">
        <v>3075380.52</v>
      </c>
    </row>
    <row r="7">
      <c r="A7" s="26" t="s">
        <v>8</v>
      </c>
      <c r="B7" s="26" t="s">
        <v>408</v>
      </c>
      <c r="C7" s="7">
        <v>2015.0</v>
      </c>
      <c r="D7" s="9" t="s">
        <v>5</v>
      </c>
      <c r="E7" s="9" t="s">
        <v>260</v>
      </c>
      <c r="F7" s="107">
        <v>239267.5</v>
      </c>
    </row>
    <row r="8">
      <c r="A8" s="26" t="s">
        <v>9</v>
      </c>
      <c r="B8" s="26" t="s">
        <v>409</v>
      </c>
      <c r="C8" s="7">
        <v>2015.0</v>
      </c>
      <c r="D8" s="9" t="s">
        <v>5</v>
      </c>
      <c r="E8" s="9" t="s">
        <v>260</v>
      </c>
      <c r="F8" s="107">
        <v>8612534.81</v>
      </c>
    </row>
    <row r="9">
      <c r="A9" s="26" t="s">
        <v>10</v>
      </c>
      <c r="B9" s="26" t="s">
        <v>407</v>
      </c>
      <c r="C9" s="7">
        <v>2015.0</v>
      </c>
      <c r="D9" s="9" t="s">
        <v>5</v>
      </c>
      <c r="E9" s="9" t="s">
        <v>260</v>
      </c>
      <c r="F9" s="107">
        <v>688133.33</v>
      </c>
    </row>
    <row r="10">
      <c r="A10" s="26" t="s">
        <v>11</v>
      </c>
      <c r="B10" s="26" t="s">
        <v>406</v>
      </c>
      <c r="C10" s="7">
        <v>2015.0</v>
      </c>
      <c r="D10" s="9" t="s">
        <v>5</v>
      </c>
      <c r="E10" s="9" t="s">
        <v>260</v>
      </c>
      <c r="F10" s="107">
        <v>1.657399938E7</v>
      </c>
    </row>
    <row r="11">
      <c r="A11" s="26" t="s">
        <v>12</v>
      </c>
      <c r="B11" s="26" t="s">
        <v>405</v>
      </c>
      <c r="C11" s="7">
        <v>2015.0</v>
      </c>
      <c r="D11" s="9" t="s">
        <v>5</v>
      </c>
      <c r="E11" s="9" t="s">
        <v>260</v>
      </c>
      <c r="F11" s="107">
        <v>7990317.26</v>
      </c>
    </row>
    <row r="12">
      <c r="A12" s="26" t="s">
        <v>13</v>
      </c>
      <c r="B12" s="26" t="s">
        <v>410</v>
      </c>
      <c r="C12" s="7">
        <v>2015.0</v>
      </c>
      <c r="D12" s="9" t="s">
        <v>5</v>
      </c>
      <c r="E12" s="9" t="s">
        <v>260</v>
      </c>
      <c r="F12" s="107">
        <v>4973060.63</v>
      </c>
    </row>
    <row r="13">
      <c r="A13" s="26" t="s">
        <v>14</v>
      </c>
      <c r="B13" s="26" t="s">
        <v>412</v>
      </c>
      <c r="C13" s="7">
        <v>2015.0</v>
      </c>
      <c r="D13" s="9" t="s">
        <v>5</v>
      </c>
      <c r="E13" s="9" t="s">
        <v>260</v>
      </c>
      <c r="F13" s="107">
        <v>5001880.4</v>
      </c>
    </row>
    <row r="14">
      <c r="A14" s="26" t="s">
        <v>15</v>
      </c>
      <c r="B14" s="26" t="s">
        <v>411</v>
      </c>
      <c r="C14" s="7">
        <v>2015.0</v>
      </c>
      <c r="D14" s="9" t="s">
        <v>5</v>
      </c>
      <c r="E14" s="9" t="s">
        <v>260</v>
      </c>
      <c r="F14" s="107">
        <v>6327683.43</v>
      </c>
    </row>
    <row r="15">
      <c r="A15" s="26" t="s">
        <v>16</v>
      </c>
      <c r="B15" s="26" t="s">
        <v>413</v>
      </c>
      <c r="C15" s="7">
        <v>2015.0</v>
      </c>
      <c r="D15" s="9" t="s">
        <v>5</v>
      </c>
      <c r="E15" s="9" t="s">
        <v>260</v>
      </c>
      <c r="F15" s="107">
        <v>1.550348707E7</v>
      </c>
    </row>
    <row r="16">
      <c r="A16" s="26" t="s">
        <v>17</v>
      </c>
      <c r="B16" s="26" t="s">
        <v>414</v>
      </c>
      <c r="C16" s="7">
        <v>2015.0</v>
      </c>
      <c r="D16" s="9" t="s">
        <v>5</v>
      </c>
      <c r="E16" s="9" t="s">
        <v>260</v>
      </c>
      <c r="F16" s="107">
        <v>9228073.250000002</v>
      </c>
    </row>
    <row r="17">
      <c r="A17" s="26" t="s">
        <v>18</v>
      </c>
      <c r="B17" s="26" t="s">
        <v>415</v>
      </c>
      <c r="C17" s="7">
        <v>2015.0</v>
      </c>
      <c r="D17" s="9" t="s">
        <v>5</v>
      </c>
      <c r="E17" s="9" t="s">
        <v>260</v>
      </c>
      <c r="F17" s="107">
        <v>206727.12</v>
      </c>
    </row>
    <row r="18">
      <c r="A18" s="26" t="s">
        <v>19</v>
      </c>
      <c r="B18" s="26" t="s">
        <v>416</v>
      </c>
      <c r="C18" s="7">
        <v>2015.0</v>
      </c>
      <c r="D18" s="9" t="s">
        <v>5</v>
      </c>
      <c r="E18" s="9" t="s">
        <v>260</v>
      </c>
      <c r="F18" s="107">
        <v>279464.44</v>
      </c>
    </row>
    <row r="19">
      <c r="A19" s="26" t="s">
        <v>20</v>
      </c>
      <c r="B19" s="26" t="s">
        <v>417</v>
      </c>
      <c r="C19" s="7">
        <v>2015.0</v>
      </c>
      <c r="D19" s="9" t="s">
        <v>5</v>
      </c>
      <c r="E19" s="9" t="s">
        <v>260</v>
      </c>
      <c r="F19" s="107">
        <v>135225.54</v>
      </c>
    </row>
    <row r="20">
      <c r="A20" s="26" t="s">
        <v>21</v>
      </c>
      <c r="B20" s="26" t="s">
        <v>419</v>
      </c>
      <c r="C20" s="7">
        <v>2015.0</v>
      </c>
      <c r="D20" s="9" t="s">
        <v>5</v>
      </c>
      <c r="E20" s="9" t="s">
        <v>260</v>
      </c>
      <c r="F20" s="107">
        <v>8613.63</v>
      </c>
    </row>
    <row r="21">
      <c r="A21" s="26" t="s">
        <v>22</v>
      </c>
      <c r="B21" s="26" t="s">
        <v>420</v>
      </c>
      <c r="C21" s="7">
        <v>2015.0</v>
      </c>
      <c r="D21" s="9" t="s">
        <v>5</v>
      </c>
      <c r="E21" s="9" t="s">
        <v>260</v>
      </c>
      <c r="F21" s="107">
        <v>8492493.89</v>
      </c>
    </row>
    <row r="22">
      <c r="A22" s="26" t="s">
        <v>23</v>
      </c>
      <c r="B22" s="26" t="s">
        <v>421</v>
      </c>
      <c r="C22" s="7">
        <v>2015.0</v>
      </c>
      <c r="D22" s="9" t="s">
        <v>5</v>
      </c>
      <c r="E22" s="9" t="s">
        <v>260</v>
      </c>
      <c r="F22" s="107">
        <v>388570.42</v>
      </c>
    </row>
    <row r="23">
      <c r="A23" s="26" t="s">
        <v>24</v>
      </c>
      <c r="B23" s="26" t="s">
        <v>422</v>
      </c>
      <c r="C23" s="7">
        <v>2015.0</v>
      </c>
      <c r="D23" s="9" t="s">
        <v>5</v>
      </c>
      <c r="E23" s="9" t="s">
        <v>260</v>
      </c>
      <c r="F23" s="107">
        <v>1576968.53</v>
      </c>
    </row>
    <row r="24">
      <c r="A24" s="26" t="s">
        <v>25</v>
      </c>
      <c r="B24" s="26" t="s">
        <v>423</v>
      </c>
      <c r="C24" s="7">
        <v>2015.0</v>
      </c>
      <c r="D24" s="9" t="s">
        <v>5</v>
      </c>
      <c r="E24" s="9" t="s">
        <v>260</v>
      </c>
      <c r="F24" s="107">
        <v>2087172.1500000001</v>
      </c>
    </row>
    <row r="25">
      <c r="A25" s="26" t="s">
        <v>26</v>
      </c>
      <c r="B25" s="26" t="s">
        <v>424</v>
      </c>
      <c r="C25" s="7">
        <v>2015.0</v>
      </c>
      <c r="D25" s="9" t="s">
        <v>5</v>
      </c>
      <c r="E25" s="9" t="s">
        <v>260</v>
      </c>
      <c r="F25" s="107">
        <v>79436.81</v>
      </c>
    </row>
    <row r="26">
      <c r="A26" s="26" t="s">
        <v>27</v>
      </c>
      <c r="B26" s="26" t="s">
        <v>426</v>
      </c>
      <c r="C26" s="7">
        <v>2015.0</v>
      </c>
      <c r="D26" s="9" t="s">
        <v>5</v>
      </c>
      <c r="E26" s="9" t="s">
        <v>260</v>
      </c>
      <c r="F26" s="107">
        <v>9665870.81</v>
      </c>
    </row>
    <row r="27">
      <c r="A27" s="26" t="s">
        <v>28</v>
      </c>
      <c r="B27" s="26" t="s">
        <v>425</v>
      </c>
      <c r="C27" s="7">
        <v>2015.0</v>
      </c>
      <c r="D27" s="9" t="s">
        <v>5</v>
      </c>
      <c r="E27" s="9" t="s">
        <v>260</v>
      </c>
      <c r="F27" s="107">
        <v>2635770.7800000003</v>
      </c>
    </row>
    <row r="28">
      <c r="A28" s="26" t="s">
        <v>29</v>
      </c>
      <c r="B28" s="26" t="s">
        <v>427</v>
      </c>
      <c r="C28" s="7">
        <v>2015.0</v>
      </c>
      <c r="D28" s="9" t="s">
        <v>5</v>
      </c>
      <c r="E28" s="9" t="s">
        <v>260</v>
      </c>
      <c r="F28" s="107">
        <v>9930608.219999999</v>
      </c>
    </row>
    <row r="29">
      <c r="A29" s="26" t="s">
        <v>30</v>
      </c>
      <c r="B29" s="26" t="s">
        <v>428</v>
      </c>
      <c r="C29" s="7">
        <v>2015.0</v>
      </c>
      <c r="D29" s="9" t="s">
        <v>5</v>
      </c>
      <c r="E29" s="9" t="s">
        <v>260</v>
      </c>
      <c r="F29" s="107">
        <v>484277.42</v>
      </c>
    </row>
    <row r="30">
      <c r="A30" s="26" t="s">
        <v>31</v>
      </c>
      <c r="B30" s="26" t="s">
        <v>429</v>
      </c>
      <c r="C30" s="7">
        <v>2015.0</v>
      </c>
      <c r="D30" s="9" t="s">
        <v>5</v>
      </c>
      <c r="E30" s="9" t="s">
        <v>260</v>
      </c>
      <c r="F30" s="107">
        <v>1.991599762E7</v>
      </c>
    </row>
    <row r="31">
      <c r="A31" s="26" t="s">
        <v>32</v>
      </c>
      <c r="B31" s="26" t="s">
        <v>430</v>
      </c>
      <c r="C31" s="7">
        <v>2015.0</v>
      </c>
      <c r="D31" s="9" t="s">
        <v>5</v>
      </c>
      <c r="E31" s="9" t="s">
        <v>260</v>
      </c>
      <c r="F31" s="107">
        <v>223219.16999999998</v>
      </c>
    </row>
    <row r="32">
      <c r="A32" s="26" t="s">
        <v>33</v>
      </c>
      <c r="B32" s="26" t="s">
        <v>431</v>
      </c>
      <c r="C32" s="7">
        <v>2015.0</v>
      </c>
      <c r="D32" s="9" t="s">
        <v>5</v>
      </c>
      <c r="E32" s="9" t="s">
        <v>260</v>
      </c>
      <c r="F32" s="107">
        <v>1.652280054E7</v>
      </c>
    </row>
    <row r="33">
      <c r="A33" s="26" t="s">
        <v>34</v>
      </c>
      <c r="B33" s="26" t="s">
        <v>432</v>
      </c>
      <c r="C33" s="7">
        <v>2015.0</v>
      </c>
      <c r="D33" s="9" t="s">
        <v>5</v>
      </c>
      <c r="E33" s="9" t="s">
        <v>260</v>
      </c>
      <c r="F33" s="107">
        <v>3400497.1399999997</v>
      </c>
    </row>
    <row r="34">
      <c r="A34" s="26" t="s">
        <v>35</v>
      </c>
      <c r="B34" s="26" t="s">
        <v>433</v>
      </c>
      <c r="C34" s="7">
        <v>2015.0</v>
      </c>
      <c r="D34" s="9" t="s">
        <v>5</v>
      </c>
      <c r="E34" s="9" t="s">
        <v>260</v>
      </c>
      <c r="F34" s="107">
        <v>140689.29</v>
      </c>
    </row>
    <row r="35">
      <c r="A35" s="80" t="s">
        <v>3</v>
      </c>
      <c r="B35" s="26" t="s">
        <v>418</v>
      </c>
      <c r="C35" s="7">
        <v>2016.0</v>
      </c>
      <c r="D35" s="9" t="s">
        <v>5</v>
      </c>
      <c r="E35" s="9" t="s">
        <v>260</v>
      </c>
      <c r="F35" s="106">
        <f>AVERAGE(F36:F67)</f>
        <v>5167012.95</v>
      </c>
    </row>
    <row r="36">
      <c r="A36" s="80" t="s">
        <v>4</v>
      </c>
      <c r="B36" s="26" t="s">
        <v>401</v>
      </c>
      <c r="C36" s="7">
        <v>2016.0</v>
      </c>
      <c r="D36" s="9" t="s">
        <v>5</v>
      </c>
      <c r="E36" s="9" t="s">
        <v>260</v>
      </c>
      <c r="F36" s="107">
        <v>0.0</v>
      </c>
    </row>
    <row r="37">
      <c r="A37" s="26" t="s">
        <v>5</v>
      </c>
      <c r="B37" s="26" t="s">
        <v>402</v>
      </c>
      <c r="C37" s="7">
        <v>2016.0</v>
      </c>
      <c r="D37" s="9" t="s">
        <v>5</v>
      </c>
      <c r="E37" s="9" t="s">
        <v>260</v>
      </c>
      <c r="F37" s="107">
        <v>8206531.18</v>
      </c>
    </row>
    <row r="38">
      <c r="A38" s="26" t="s">
        <v>6</v>
      </c>
      <c r="B38" s="26" t="s">
        <v>403</v>
      </c>
      <c r="C38" s="7">
        <v>2016.0</v>
      </c>
      <c r="D38" s="9" t="s">
        <v>5</v>
      </c>
      <c r="E38" s="9" t="s">
        <v>260</v>
      </c>
      <c r="F38" s="107">
        <v>2749662.11</v>
      </c>
    </row>
    <row r="39">
      <c r="A39" s="26" t="s">
        <v>7</v>
      </c>
      <c r="B39" s="26" t="s">
        <v>404</v>
      </c>
      <c r="C39" s="7">
        <v>2016.0</v>
      </c>
      <c r="D39" s="9" t="s">
        <v>5</v>
      </c>
      <c r="E39" s="9" t="s">
        <v>260</v>
      </c>
      <c r="F39" s="107">
        <v>3075380.52</v>
      </c>
    </row>
    <row r="40">
      <c r="A40" s="26" t="s">
        <v>8</v>
      </c>
      <c r="B40" s="26" t="s">
        <v>408</v>
      </c>
      <c r="C40" s="7">
        <v>2016.0</v>
      </c>
      <c r="D40" s="9" t="s">
        <v>5</v>
      </c>
      <c r="E40" s="9" t="s">
        <v>260</v>
      </c>
      <c r="F40" s="107">
        <v>239267.5</v>
      </c>
    </row>
    <row r="41">
      <c r="A41" s="26" t="s">
        <v>9</v>
      </c>
      <c r="B41" s="26" t="s">
        <v>409</v>
      </c>
      <c r="C41" s="7">
        <v>2016.0</v>
      </c>
      <c r="D41" s="9" t="s">
        <v>5</v>
      </c>
      <c r="E41" s="9" t="s">
        <v>260</v>
      </c>
      <c r="F41" s="107">
        <v>8612534.81</v>
      </c>
    </row>
    <row r="42">
      <c r="A42" s="26" t="s">
        <v>10</v>
      </c>
      <c r="B42" s="26" t="s">
        <v>407</v>
      </c>
      <c r="C42" s="7">
        <v>2016.0</v>
      </c>
      <c r="D42" s="9" t="s">
        <v>5</v>
      </c>
      <c r="E42" s="9" t="s">
        <v>260</v>
      </c>
      <c r="F42" s="107">
        <v>688133.33</v>
      </c>
    </row>
    <row r="43">
      <c r="A43" s="26" t="s">
        <v>11</v>
      </c>
      <c r="B43" s="26" t="s">
        <v>406</v>
      </c>
      <c r="C43" s="7">
        <v>2016.0</v>
      </c>
      <c r="D43" s="9" t="s">
        <v>5</v>
      </c>
      <c r="E43" s="9" t="s">
        <v>260</v>
      </c>
      <c r="F43" s="107">
        <v>1.657399938E7</v>
      </c>
    </row>
    <row r="44">
      <c r="A44" s="26" t="s">
        <v>12</v>
      </c>
      <c r="B44" s="26" t="s">
        <v>405</v>
      </c>
      <c r="C44" s="7">
        <v>2016.0</v>
      </c>
      <c r="D44" s="9" t="s">
        <v>5</v>
      </c>
      <c r="E44" s="9" t="s">
        <v>260</v>
      </c>
      <c r="F44" s="107">
        <v>7990317.26</v>
      </c>
    </row>
    <row r="45">
      <c r="A45" s="26" t="s">
        <v>13</v>
      </c>
      <c r="B45" s="26" t="s">
        <v>410</v>
      </c>
      <c r="C45" s="7">
        <v>2016.0</v>
      </c>
      <c r="D45" s="9" t="s">
        <v>5</v>
      </c>
      <c r="E45" s="9" t="s">
        <v>260</v>
      </c>
      <c r="F45" s="107">
        <v>4973060.63</v>
      </c>
    </row>
    <row r="46">
      <c r="A46" s="26" t="s">
        <v>14</v>
      </c>
      <c r="B46" s="26" t="s">
        <v>412</v>
      </c>
      <c r="C46" s="7">
        <v>2016.0</v>
      </c>
      <c r="D46" s="9" t="s">
        <v>5</v>
      </c>
      <c r="E46" s="9" t="s">
        <v>260</v>
      </c>
      <c r="F46" s="107">
        <v>5001880.4</v>
      </c>
    </row>
    <row r="47">
      <c r="A47" s="26" t="s">
        <v>15</v>
      </c>
      <c r="B47" s="26" t="s">
        <v>411</v>
      </c>
      <c r="C47" s="7">
        <v>2016.0</v>
      </c>
      <c r="D47" s="9" t="s">
        <v>5</v>
      </c>
      <c r="E47" s="9" t="s">
        <v>260</v>
      </c>
      <c r="F47" s="107">
        <v>6327683.43</v>
      </c>
    </row>
    <row r="48">
      <c r="A48" s="26" t="s">
        <v>16</v>
      </c>
      <c r="B48" s="26" t="s">
        <v>413</v>
      </c>
      <c r="C48" s="7">
        <v>2016.0</v>
      </c>
      <c r="D48" s="9" t="s">
        <v>5</v>
      </c>
      <c r="E48" s="9" t="s">
        <v>260</v>
      </c>
      <c r="F48" s="107">
        <v>1.550348707E7</v>
      </c>
    </row>
    <row r="49">
      <c r="A49" s="26" t="s">
        <v>17</v>
      </c>
      <c r="B49" s="26" t="s">
        <v>414</v>
      </c>
      <c r="C49" s="7">
        <v>2016.0</v>
      </c>
      <c r="D49" s="9" t="s">
        <v>5</v>
      </c>
      <c r="E49" s="9" t="s">
        <v>260</v>
      </c>
      <c r="F49" s="107">
        <v>9228073.250000002</v>
      </c>
    </row>
    <row r="50">
      <c r="A50" s="26" t="s">
        <v>18</v>
      </c>
      <c r="B50" s="26" t="s">
        <v>415</v>
      </c>
      <c r="C50" s="7">
        <v>2016.0</v>
      </c>
      <c r="D50" s="9" t="s">
        <v>5</v>
      </c>
      <c r="E50" s="9" t="s">
        <v>260</v>
      </c>
      <c r="F50" s="107">
        <v>206727.12</v>
      </c>
    </row>
    <row r="51">
      <c r="A51" s="26" t="s">
        <v>19</v>
      </c>
      <c r="B51" s="26" t="s">
        <v>416</v>
      </c>
      <c r="C51" s="7">
        <v>2016.0</v>
      </c>
      <c r="D51" s="9" t="s">
        <v>5</v>
      </c>
      <c r="E51" s="9" t="s">
        <v>260</v>
      </c>
      <c r="F51" s="107">
        <v>279464.44</v>
      </c>
    </row>
    <row r="52">
      <c r="A52" s="26" t="s">
        <v>20</v>
      </c>
      <c r="B52" s="26" t="s">
        <v>417</v>
      </c>
      <c r="C52" s="7">
        <v>2016.0</v>
      </c>
      <c r="D52" s="9" t="s">
        <v>5</v>
      </c>
      <c r="E52" s="9" t="s">
        <v>260</v>
      </c>
      <c r="F52" s="107">
        <v>135225.54</v>
      </c>
    </row>
    <row r="53">
      <c r="A53" s="26" t="s">
        <v>21</v>
      </c>
      <c r="B53" s="26" t="s">
        <v>419</v>
      </c>
      <c r="C53" s="7">
        <v>2016.0</v>
      </c>
      <c r="D53" s="9" t="s">
        <v>5</v>
      </c>
      <c r="E53" s="9" t="s">
        <v>260</v>
      </c>
      <c r="F53" s="107">
        <v>8613.63</v>
      </c>
    </row>
    <row r="54">
      <c r="A54" s="26" t="s">
        <v>22</v>
      </c>
      <c r="B54" s="26" t="s">
        <v>420</v>
      </c>
      <c r="C54" s="7">
        <v>2016.0</v>
      </c>
      <c r="D54" s="9" t="s">
        <v>5</v>
      </c>
      <c r="E54" s="9" t="s">
        <v>260</v>
      </c>
      <c r="F54" s="107">
        <v>8492493.89</v>
      </c>
    </row>
    <row r="55">
      <c r="A55" s="26" t="s">
        <v>23</v>
      </c>
      <c r="B55" s="26" t="s">
        <v>421</v>
      </c>
      <c r="C55" s="7">
        <v>2016.0</v>
      </c>
      <c r="D55" s="9" t="s">
        <v>5</v>
      </c>
      <c r="E55" s="9" t="s">
        <v>260</v>
      </c>
      <c r="F55" s="107">
        <v>388570.42</v>
      </c>
    </row>
    <row r="56">
      <c r="A56" s="26" t="s">
        <v>24</v>
      </c>
      <c r="B56" s="26" t="s">
        <v>422</v>
      </c>
      <c r="C56" s="7">
        <v>2016.0</v>
      </c>
      <c r="D56" s="9" t="s">
        <v>5</v>
      </c>
      <c r="E56" s="9" t="s">
        <v>260</v>
      </c>
      <c r="F56" s="107">
        <v>1576968.53</v>
      </c>
    </row>
    <row r="57">
      <c r="A57" s="26" t="s">
        <v>25</v>
      </c>
      <c r="B57" s="26" t="s">
        <v>423</v>
      </c>
      <c r="C57" s="7">
        <v>2016.0</v>
      </c>
      <c r="D57" s="9" t="s">
        <v>5</v>
      </c>
      <c r="E57" s="9" t="s">
        <v>260</v>
      </c>
      <c r="F57" s="107">
        <v>2087172.1500000001</v>
      </c>
    </row>
    <row r="58">
      <c r="A58" s="26" t="s">
        <v>26</v>
      </c>
      <c r="B58" s="26" t="s">
        <v>424</v>
      </c>
      <c r="C58" s="7">
        <v>2016.0</v>
      </c>
      <c r="D58" s="9" t="s">
        <v>5</v>
      </c>
      <c r="E58" s="9" t="s">
        <v>260</v>
      </c>
      <c r="F58" s="107">
        <v>79436.81</v>
      </c>
    </row>
    <row r="59">
      <c r="A59" s="26" t="s">
        <v>27</v>
      </c>
      <c r="B59" s="26" t="s">
        <v>426</v>
      </c>
      <c r="C59" s="7">
        <v>2016.0</v>
      </c>
      <c r="D59" s="9" t="s">
        <v>5</v>
      </c>
      <c r="E59" s="9" t="s">
        <v>260</v>
      </c>
      <c r="F59" s="107">
        <v>9665870.81</v>
      </c>
    </row>
    <row r="60">
      <c r="A60" s="26" t="s">
        <v>28</v>
      </c>
      <c r="B60" s="26" t="s">
        <v>425</v>
      </c>
      <c r="C60" s="7">
        <v>2016.0</v>
      </c>
      <c r="D60" s="9" t="s">
        <v>5</v>
      </c>
      <c r="E60" s="9" t="s">
        <v>260</v>
      </c>
      <c r="F60" s="107">
        <v>2635770.7800000003</v>
      </c>
    </row>
    <row r="61">
      <c r="A61" s="26" t="s">
        <v>29</v>
      </c>
      <c r="B61" s="26" t="s">
        <v>427</v>
      </c>
      <c r="C61" s="7">
        <v>2016.0</v>
      </c>
      <c r="D61" s="9" t="s">
        <v>5</v>
      </c>
      <c r="E61" s="9" t="s">
        <v>260</v>
      </c>
      <c r="F61" s="107">
        <v>9930608.219999999</v>
      </c>
    </row>
    <row r="62">
      <c r="A62" s="26" t="s">
        <v>30</v>
      </c>
      <c r="B62" s="26" t="s">
        <v>428</v>
      </c>
      <c r="C62" s="7">
        <v>2016.0</v>
      </c>
      <c r="D62" s="9" t="s">
        <v>5</v>
      </c>
      <c r="E62" s="9" t="s">
        <v>260</v>
      </c>
      <c r="F62" s="107">
        <v>484277.42</v>
      </c>
    </row>
    <row r="63">
      <c r="A63" s="26" t="s">
        <v>31</v>
      </c>
      <c r="B63" s="26" t="s">
        <v>429</v>
      </c>
      <c r="C63" s="7">
        <v>2016.0</v>
      </c>
      <c r="D63" s="9" t="s">
        <v>5</v>
      </c>
      <c r="E63" s="9" t="s">
        <v>260</v>
      </c>
      <c r="F63" s="107">
        <v>1.991599762E7</v>
      </c>
    </row>
    <row r="64">
      <c r="A64" s="26" t="s">
        <v>32</v>
      </c>
      <c r="B64" s="26" t="s">
        <v>430</v>
      </c>
      <c r="C64" s="7">
        <v>2016.0</v>
      </c>
      <c r="D64" s="9" t="s">
        <v>5</v>
      </c>
      <c r="E64" s="9" t="s">
        <v>260</v>
      </c>
      <c r="F64" s="107">
        <v>223219.16999999998</v>
      </c>
    </row>
    <row r="65">
      <c r="A65" s="26" t="s">
        <v>33</v>
      </c>
      <c r="B65" s="26" t="s">
        <v>431</v>
      </c>
      <c r="C65" s="7">
        <v>2016.0</v>
      </c>
      <c r="D65" s="9" t="s">
        <v>5</v>
      </c>
      <c r="E65" s="9" t="s">
        <v>260</v>
      </c>
      <c r="F65" s="107">
        <v>1.652280054E7</v>
      </c>
    </row>
    <row r="66">
      <c r="A66" s="26" t="s">
        <v>34</v>
      </c>
      <c r="B66" s="26" t="s">
        <v>432</v>
      </c>
      <c r="C66" s="7">
        <v>2016.0</v>
      </c>
      <c r="D66" s="9" t="s">
        <v>5</v>
      </c>
      <c r="E66" s="9" t="s">
        <v>260</v>
      </c>
      <c r="F66" s="107">
        <v>3400497.1399999997</v>
      </c>
    </row>
    <row r="67">
      <c r="A67" s="26" t="s">
        <v>35</v>
      </c>
      <c r="B67" s="26" t="s">
        <v>433</v>
      </c>
      <c r="C67" s="7">
        <v>2016.0</v>
      </c>
      <c r="D67" s="9" t="s">
        <v>5</v>
      </c>
      <c r="E67" s="9" t="s">
        <v>260</v>
      </c>
      <c r="F67" s="107">
        <v>140689.29</v>
      </c>
    </row>
    <row r="68">
      <c r="A68" s="80" t="s">
        <v>3</v>
      </c>
      <c r="B68" s="26" t="s">
        <v>418</v>
      </c>
      <c r="C68" s="7">
        <v>2017.0</v>
      </c>
      <c r="D68" s="9" t="s">
        <v>5</v>
      </c>
      <c r="E68" s="9" t="s">
        <v>260</v>
      </c>
      <c r="F68" s="106">
        <f>AVERAGE(F69:F100)</f>
        <v>5262261.82</v>
      </c>
    </row>
    <row r="69">
      <c r="A69" s="80" t="s">
        <v>4</v>
      </c>
      <c r="B69" s="26" t="s">
        <v>401</v>
      </c>
      <c r="C69" s="7">
        <v>2017.0</v>
      </c>
      <c r="D69" s="9" t="s">
        <v>5</v>
      </c>
      <c r="E69" s="9" t="s">
        <v>260</v>
      </c>
      <c r="F69" s="107">
        <v>0.0</v>
      </c>
    </row>
    <row r="70">
      <c r="A70" s="26" t="s">
        <v>5</v>
      </c>
      <c r="B70" s="26" t="s">
        <v>402</v>
      </c>
      <c r="C70" s="7">
        <v>2017.0</v>
      </c>
      <c r="D70" s="9" t="s">
        <v>5</v>
      </c>
      <c r="E70" s="9" t="s">
        <v>260</v>
      </c>
      <c r="F70" s="107">
        <v>8323844.65</v>
      </c>
    </row>
    <row r="71">
      <c r="A71" s="26" t="s">
        <v>6</v>
      </c>
      <c r="B71" s="26" t="s">
        <v>403</v>
      </c>
      <c r="C71" s="7">
        <v>2017.0</v>
      </c>
      <c r="D71" s="9" t="s">
        <v>5</v>
      </c>
      <c r="E71" s="9" t="s">
        <v>260</v>
      </c>
      <c r="F71" s="107">
        <v>2826227.71</v>
      </c>
    </row>
    <row r="72">
      <c r="A72" s="26" t="s">
        <v>7</v>
      </c>
      <c r="B72" s="26" t="s">
        <v>404</v>
      </c>
      <c r="C72" s="7">
        <v>2017.0</v>
      </c>
      <c r="D72" s="9" t="s">
        <v>5</v>
      </c>
      <c r="E72" s="9" t="s">
        <v>260</v>
      </c>
      <c r="F72" s="107">
        <v>3109890.82</v>
      </c>
    </row>
    <row r="73">
      <c r="A73" s="26" t="s">
        <v>8</v>
      </c>
      <c r="B73" s="26" t="s">
        <v>408</v>
      </c>
      <c r="C73" s="7">
        <v>2017.0</v>
      </c>
      <c r="D73" s="9" t="s">
        <v>5</v>
      </c>
      <c r="E73" s="9" t="s">
        <v>260</v>
      </c>
      <c r="F73" s="107">
        <v>250752.34</v>
      </c>
    </row>
    <row r="74">
      <c r="A74" s="26" t="s">
        <v>9</v>
      </c>
      <c r="B74" s="26" t="s">
        <v>409</v>
      </c>
      <c r="C74" s="7">
        <v>2017.0</v>
      </c>
      <c r="D74" s="9" t="s">
        <v>5</v>
      </c>
      <c r="E74" s="9" t="s">
        <v>260</v>
      </c>
      <c r="F74" s="107">
        <v>7920190.22</v>
      </c>
    </row>
    <row r="75">
      <c r="A75" s="26" t="s">
        <v>10</v>
      </c>
      <c r="B75" s="26" t="s">
        <v>407</v>
      </c>
      <c r="C75" s="7">
        <v>2017.0</v>
      </c>
      <c r="D75" s="9" t="s">
        <v>5</v>
      </c>
      <c r="E75" s="9" t="s">
        <v>260</v>
      </c>
      <c r="F75" s="107">
        <v>915915.99</v>
      </c>
    </row>
    <row r="76">
      <c r="A76" s="26" t="s">
        <v>11</v>
      </c>
      <c r="B76" s="26" t="s">
        <v>406</v>
      </c>
      <c r="C76" s="7">
        <v>2017.0</v>
      </c>
      <c r="D76" s="9" t="s">
        <v>5</v>
      </c>
      <c r="E76" s="9" t="s">
        <v>260</v>
      </c>
      <c r="F76" s="107">
        <v>1.2674318379999999E7</v>
      </c>
    </row>
    <row r="77">
      <c r="A77" s="26" t="s">
        <v>12</v>
      </c>
      <c r="B77" s="26" t="s">
        <v>405</v>
      </c>
      <c r="C77" s="7">
        <v>2017.0</v>
      </c>
      <c r="D77" s="9" t="s">
        <v>5</v>
      </c>
      <c r="E77" s="9" t="s">
        <v>260</v>
      </c>
      <c r="F77" s="107">
        <v>9044896.23</v>
      </c>
    </row>
    <row r="78">
      <c r="A78" s="26" t="s">
        <v>13</v>
      </c>
      <c r="B78" s="26" t="s">
        <v>410</v>
      </c>
      <c r="C78" s="7">
        <v>2017.0</v>
      </c>
      <c r="D78" s="9" t="s">
        <v>5</v>
      </c>
      <c r="E78" s="9" t="s">
        <v>260</v>
      </c>
      <c r="F78" s="107">
        <v>5408511.57</v>
      </c>
    </row>
    <row r="79">
      <c r="A79" s="26" t="s">
        <v>14</v>
      </c>
      <c r="B79" s="26" t="s">
        <v>412</v>
      </c>
      <c r="C79" s="7">
        <v>2017.0</v>
      </c>
      <c r="D79" s="9" t="s">
        <v>5</v>
      </c>
      <c r="E79" s="9" t="s">
        <v>260</v>
      </c>
      <c r="F79" s="107">
        <v>4517969.02</v>
      </c>
    </row>
    <row r="80">
      <c r="A80" s="26" t="s">
        <v>15</v>
      </c>
      <c r="B80" s="26" t="s">
        <v>411</v>
      </c>
      <c r="C80" s="7">
        <v>2017.0</v>
      </c>
      <c r="D80" s="9" t="s">
        <v>5</v>
      </c>
      <c r="E80" s="9" t="s">
        <v>260</v>
      </c>
      <c r="F80" s="107">
        <v>7666060.609999999</v>
      </c>
    </row>
    <row r="81">
      <c r="A81" s="26" t="s">
        <v>16</v>
      </c>
      <c r="B81" s="26" t="s">
        <v>413</v>
      </c>
      <c r="C81" s="7">
        <v>2017.0</v>
      </c>
      <c r="D81" s="9" t="s">
        <v>5</v>
      </c>
      <c r="E81" s="9" t="s">
        <v>260</v>
      </c>
      <c r="F81" s="107">
        <v>1.573142707E7</v>
      </c>
    </row>
    <row r="82">
      <c r="A82" s="26" t="s">
        <v>17</v>
      </c>
      <c r="B82" s="26" t="s">
        <v>414</v>
      </c>
      <c r="C82" s="7">
        <v>2017.0</v>
      </c>
      <c r="D82" s="9" t="s">
        <v>5</v>
      </c>
      <c r="E82" s="9" t="s">
        <v>260</v>
      </c>
      <c r="F82" s="107">
        <v>9968801.249999998</v>
      </c>
    </row>
    <row r="83">
      <c r="A83" s="26" t="s">
        <v>18</v>
      </c>
      <c r="B83" s="26" t="s">
        <v>415</v>
      </c>
      <c r="C83" s="7">
        <v>2017.0</v>
      </c>
      <c r="D83" s="9" t="s">
        <v>5</v>
      </c>
      <c r="E83" s="9" t="s">
        <v>260</v>
      </c>
      <c r="F83" s="107">
        <v>171315.53</v>
      </c>
    </row>
    <row r="84">
      <c r="A84" s="26" t="s">
        <v>19</v>
      </c>
      <c r="B84" s="26" t="s">
        <v>416</v>
      </c>
      <c r="C84" s="7">
        <v>2017.0</v>
      </c>
      <c r="D84" s="9" t="s">
        <v>5</v>
      </c>
      <c r="E84" s="9" t="s">
        <v>260</v>
      </c>
      <c r="F84" s="107">
        <v>197156.42</v>
      </c>
    </row>
    <row r="85">
      <c r="A85" s="26" t="s">
        <v>20</v>
      </c>
      <c r="B85" s="26" t="s">
        <v>417</v>
      </c>
      <c r="C85" s="7">
        <v>2017.0</v>
      </c>
      <c r="D85" s="9" t="s">
        <v>5</v>
      </c>
      <c r="E85" s="9" t="s">
        <v>260</v>
      </c>
      <c r="F85" s="107">
        <v>195518.47</v>
      </c>
    </row>
    <row r="86">
      <c r="A86" s="26" t="s">
        <v>21</v>
      </c>
      <c r="B86" s="26" t="s">
        <v>419</v>
      </c>
      <c r="C86" s="7">
        <v>2017.0</v>
      </c>
      <c r="D86" s="9" t="s">
        <v>5</v>
      </c>
      <c r="E86" s="9" t="s">
        <v>260</v>
      </c>
      <c r="F86" s="107">
        <v>9570.699999999999</v>
      </c>
    </row>
    <row r="87">
      <c r="A87" s="26" t="s">
        <v>22</v>
      </c>
      <c r="B87" s="26" t="s">
        <v>420</v>
      </c>
      <c r="C87" s="7">
        <v>2017.0</v>
      </c>
      <c r="D87" s="9" t="s">
        <v>5</v>
      </c>
      <c r="E87" s="9" t="s">
        <v>260</v>
      </c>
      <c r="F87" s="107">
        <v>1.20147459E7</v>
      </c>
    </row>
    <row r="88">
      <c r="A88" s="26" t="s">
        <v>23</v>
      </c>
      <c r="B88" s="26" t="s">
        <v>421</v>
      </c>
      <c r="C88" s="7">
        <v>2017.0</v>
      </c>
      <c r="D88" s="9" t="s">
        <v>5</v>
      </c>
      <c r="E88" s="9" t="s">
        <v>260</v>
      </c>
      <c r="F88" s="107">
        <v>363686.6</v>
      </c>
    </row>
    <row r="89">
      <c r="A89" s="26" t="s">
        <v>24</v>
      </c>
      <c r="B89" s="26" t="s">
        <v>422</v>
      </c>
      <c r="C89" s="7">
        <v>2017.0</v>
      </c>
      <c r="D89" s="9" t="s">
        <v>5</v>
      </c>
      <c r="E89" s="9" t="s">
        <v>260</v>
      </c>
      <c r="F89" s="107">
        <v>1636728.08</v>
      </c>
    </row>
    <row r="90">
      <c r="A90" s="26" t="s">
        <v>25</v>
      </c>
      <c r="B90" s="26" t="s">
        <v>423</v>
      </c>
      <c r="C90" s="7">
        <v>2017.0</v>
      </c>
      <c r="D90" s="9" t="s">
        <v>5</v>
      </c>
      <c r="E90" s="9" t="s">
        <v>260</v>
      </c>
      <c r="F90" s="107">
        <v>2457520.43</v>
      </c>
    </row>
    <row r="91">
      <c r="A91" s="26" t="s">
        <v>26</v>
      </c>
      <c r="B91" s="26" t="s">
        <v>424</v>
      </c>
      <c r="C91" s="7">
        <v>2017.0</v>
      </c>
      <c r="D91" s="9" t="s">
        <v>5</v>
      </c>
      <c r="E91" s="9" t="s">
        <v>260</v>
      </c>
      <c r="F91" s="107">
        <v>117719.61</v>
      </c>
    </row>
    <row r="92">
      <c r="A92" s="26" t="s">
        <v>27</v>
      </c>
      <c r="B92" s="26" t="s">
        <v>426</v>
      </c>
      <c r="C92" s="7">
        <v>2017.0</v>
      </c>
      <c r="D92" s="9" t="s">
        <v>5</v>
      </c>
      <c r="E92" s="9" t="s">
        <v>260</v>
      </c>
      <c r="F92" s="107">
        <v>1.1088424E7</v>
      </c>
    </row>
    <row r="93">
      <c r="A93" s="26" t="s">
        <v>28</v>
      </c>
      <c r="B93" s="26" t="s">
        <v>425</v>
      </c>
      <c r="C93" s="7">
        <v>2017.0</v>
      </c>
      <c r="D93" s="9" t="s">
        <v>5</v>
      </c>
      <c r="E93" s="9" t="s">
        <v>260</v>
      </c>
      <c r="F93" s="107">
        <v>3933557.7</v>
      </c>
    </row>
    <row r="94">
      <c r="A94" s="26" t="s">
        <v>29</v>
      </c>
      <c r="B94" s="26" t="s">
        <v>427</v>
      </c>
      <c r="C94" s="7">
        <v>2017.0</v>
      </c>
      <c r="D94" s="9" t="s">
        <v>5</v>
      </c>
      <c r="E94" s="9" t="s">
        <v>260</v>
      </c>
      <c r="F94" s="107">
        <v>1.038943868E7</v>
      </c>
    </row>
    <row r="95">
      <c r="A95" s="26" t="s">
        <v>30</v>
      </c>
      <c r="B95" s="26" t="s">
        <v>428</v>
      </c>
      <c r="C95" s="7">
        <v>2017.0</v>
      </c>
      <c r="D95" s="9" t="s">
        <v>5</v>
      </c>
      <c r="E95" s="9" t="s">
        <v>260</v>
      </c>
      <c r="F95" s="107">
        <v>463221.88</v>
      </c>
    </row>
    <row r="96">
      <c r="A96" s="26" t="s">
        <v>31</v>
      </c>
      <c r="B96" s="26" t="s">
        <v>429</v>
      </c>
      <c r="C96" s="7">
        <v>2017.0</v>
      </c>
      <c r="D96" s="9" t="s">
        <v>5</v>
      </c>
      <c r="E96" s="9" t="s">
        <v>260</v>
      </c>
      <c r="F96" s="107">
        <v>1.916387013E7</v>
      </c>
    </row>
    <row r="97">
      <c r="A97" s="26" t="s">
        <v>32</v>
      </c>
      <c r="B97" s="26" t="s">
        <v>430</v>
      </c>
      <c r="C97" s="7">
        <v>2017.0</v>
      </c>
      <c r="D97" s="9" t="s">
        <v>5</v>
      </c>
      <c r="E97" s="9" t="s">
        <v>260</v>
      </c>
      <c r="F97" s="107">
        <v>215846.24</v>
      </c>
    </row>
    <row r="98">
      <c r="A98" s="26" t="s">
        <v>33</v>
      </c>
      <c r="B98" s="26" t="s">
        <v>431</v>
      </c>
      <c r="C98" s="7">
        <v>2017.0</v>
      </c>
      <c r="D98" s="9" t="s">
        <v>5</v>
      </c>
      <c r="E98" s="9" t="s">
        <v>260</v>
      </c>
      <c r="F98" s="107">
        <v>1.499208823E7</v>
      </c>
    </row>
    <row r="99">
      <c r="A99" s="26" t="s">
        <v>34</v>
      </c>
      <c r="B99" s="26" t="s">
        <v>432</v>
      </c>
      <c r="C99" s="7">
        <v>2017.0</v>
      </c>
      <c r="D99" s="9" t="s">
        <v>5</v>
      </c>
      <c r="E99" s="9" t="s">
        <v>260</v>
      </c>
      <c r="F99" s="107">
        <v>2623163.7800000003</v>
      </c>
    </row>
    <row r="100">
      <c r="A100" s="26" t="s">
        <v>35</v>
      </c>
      <c r="B100" s="26" t="s">
        <v>433</v>
      </c>
      <c r="C100" s="7">
        <v>2017.0</v>
      </c>
      <c r="D100" s="9" t="s">
        <v>5</v>
      </c>
      <c r="E100" s="9" t="s">
        <v>260</v>
      </c>
      <c r="F100" s="107">
        <v>0.0</v>
      </c>
    </row>
    <row r="101">
      <c r="A101" s="80" t="s">
        <v>3</v>
      </c>
      <c r="B101" s="26" t="s">
        <v>418</v>
      </c>
      <c r="C101" s="7">
        <v>2018.0</v>
      </c>
      <c r="D101" s="9" t="s">
        <v>5</v>
      </c>
      <c r="E101" s="9" t="s">
        <v>260</v>
      </c>
      <c r="F101" s="106">
        <f>AVERAGE(F102:F133)</f>
        <v>4833165.146</v>
      </c>
    </row>
    <row r="102">
      <c r="A102" s="80" t="s">
        <v>4</v>
      </c>
      <c r="B102" s="26" t="s">
        <v>401</v>
      </c>
      <c r="C102" s="7">
        <v>2018.0</v>
      </c>
      <c r="D102" s="9" t="s">
        <v>5</v>
      </c>
      <c r="E102" s="9" t="s">
        <v>260</v>
      </c>
      <c r="F102" s="107">
        <v>0.0</v>
      </c>
    </row>
    <row r="103">
      <c r="A103" s="26" t="s">
        <v>5</v>
      </c>
      <c r="B103" s="26" t="s">
        <v>402</v>
      </c>
      <c r="C103" s="7">
        <v>2018.0</v>
      </c>
      <c r="D103" s="9" t="s">
        <v>5</v>
      </c>
      <c r="E103" s="9" t="s">
        <v>260</v>
      </c>
      <c r="F103" s="107">
        <v>7958409.6591159785</v>
      </c>
    </row>
    <row r="104">
      <c r="A104" s="26" t="s">
        <v>6</v>
      </c>
      <c r="B104" s="26" t="s">
        <v>403</v>
      </c>
      <c r="C104" s="7">
        <v>2018.0</v>
      </c>
      <c r="D104" s="9" t="s">
        <v>5</v>
      </c>
      <c r="E104" s="9" t="s">
        <v>260</v>
      </c>
      <c r="F104" s="107">
        <v>2446753.9532833835</v>
      </c>
    </row>
    <row r="105">
      <c r="A105" s="26" t="s">
        <v>7</v>
      </c>
      <c r="B105" s="26" t="s">
        <v>404</v>
      </c>
      <c r="C105" s="7">
        <v>2018.0</v>
      </c>
      <c r="D105" s="9" t="s">
        <v>5</v>
      </c>
      <c r="E105" s="9" t="s">
        <v>260</v>
      </c>
      <c r="F105" s="107">
        <v>1245129.8536643358</v>
      </c>
    </row>
    <row r="106">
      <c r="A106" s="26" t="s">
        <v>8</v>
      </c>
      <c r="B106" s="26" t="s">
        <v>408</v>
      </c>
      <c r="C106" s="7">
        <v>2018.0</v>
      </c>
      <c r="D106" s="9" t="s">
        <v>5</v>
      </c>
      <c r="E106" s="9" t="s">
        <v>260</v>
      </c>
      <c r="F106" s="107">
        <v>63440.06857142857</v>
      </c>
    </row>
    <row r="107">
      <c r="A107" s="26" t="s">
        <v>9</v>
      </c>
      <c r="B107" s="26" t="s">
        <v>409</v>
      </c>
      <c r="C107" s="7">
        <v>2018.0</v>
      </c>
      <c r="D107" s="9" t="s">
        <v>5</v>
      </c>
      <c r="E107" s="9" t="s">
        <v>260</v>
      </c>
      <c r="F107" s="107">
        <v>8254591.7328071715</v>
      </c>
    </row>
    <row r="108">
      <c r="A108" s="26" t="s">
        <v>10</v>
      </c>
      <c r="B108" s="26" t="s">
        <v>407</v>
      </c>
      <c r="C108" s="7">
        <v>2018.0</v>
      </c>
      <c r="D108" s="9" t="s">
        <v>5</v>
      </c>
      <c r="E108" s="9" t="s">
        <v>260</v>
      </c>
      <c r="F108" s="107">
        <v>982555.1306464646</v>
      </c>
    </row>
    <row r="109">
      <c r="A109" s="26" t="s">
        <v>11</v>
      </c>
      <c r="B109" s="26" t="s">
        <v>406</v>
      </c>
      <c r="C109" s="7">
        <v>2018.0</v>
      </c>
      <c r="D109" s="9" t="s">
        <v>5</v>
      </c>
      <c r="E109" s="9" t="s">
        <v>260</v>
      </c>
      <c r="F109" s="107">
        <v>1.3798731601467425E7</v>
      </c>
    </row>
    <row r="110">
      <c r="A110" s="26" t="s">
        <v>12</v>
      </c>
      <c r="B110" s="26" t="s">
        <v>405</v>
      </c>
      <c r="C110" s="7">
        <v>2018.0</v>
      </c>
      <c r="D110" s="9" t="s">
        <v>5</v>
      </c>
      <c r="E110" s="9" t="s">
        <v>260</v>
      </c>
      <c r="F110" s="107">
        <v>8321393.16007297</v>
      </c>
    </row>
    <row r="111">
      <c r="A111" s="26" t="s">
        <v>13</v>
      </c>
      <c r="B111" s="26" t="s">
        <v>410</v>
      </c>
      <c r="C111" s="7">
        <v>2018.0</v>
      </c>
      <c r="D111" s="9" t="s">
        <v>5</v>
      </c>
      <c r="E111" s="9" t="s">
        <v>260</v>
      </c>
      <c r="F111" s="107">
        <v>5241577.811380195</v>
      </c>
    </row>
    <row r="112">
      <c r="A112" s="26" t="s">
        <v>14</v>
      </c>
      <c r="B112" s="26" t="s">
        <v>412</v>
      </c>
      <c r="C112" s="7">
        <v>2018.0</v>
      </c>
      <c r="D112" s="9" t="s">
        <v>5</v>
      </c>
      <c r="E112" s="9" t="s">
        <v>260</v>
      </c>
      <c r="F112" s="107">
        <v>4482011.389607437</v>
      </c>
    </row>
    <row r="113">
      <c r="A113" s="26" t="s">
        <v>15</v>
      </c>
      <c r="B113" s="26" t="s">
        <v>411</v>
      </c>
      <c r="C113" s="7">
        <v>2018.0</v>
      </c>
      <c r="D113" s="9" t="s">
        <v>5</v>
      </c>
      <c r="E113" s="9" t="s">
        <v>260</v>
      </c>
      <c r="F113" s="107">
        <v>5770713.9952090895</v>
      </c>
    </row>
    <row r="114">
      <c r="A114" s="26" t="s">
        <v>16</v>
      </c>
      <c r="B114" s="26" t="s">
        <v>413</v>
      </c>
      <c r="C114" s="7">
        <v>2018.0</v>
      </c>
      <c r="D114" s="9" t="s">
        <v>5</v>
      </c>
      <c r="E114" s="9" t="s">
        <v>260</v>
      </c>
      <c r="F114" s="107">
        <v>1.2098456968698516E7</v>
      </c>
    </row>
    <row r="115">
      <c r="A115" s="26" t="s">
        <v>17</v>
      </c>
      <c r="B115" s="26" t="s">
        <v>414</v>
      </c>
      <c r="C115" s="7">
        <v>2018.0</v>
      </c>
      <c r="D115" s="9" t="s">
        <v>5</v>
      </c>
      <c r="E115" s="9" t="s">
        <v>260</v>
      </c>
      <c r="F115" s="107">
        <v>6170555.0485248435</v>
      </c>
    </row>
    <row r="116">
      <c r="A116" s="26" t="s">
        <v>18</v>
      </c>
      <c r="B116" s="26" t="s">
        <v>415</v>
      </c>
      <c r="C116" s="7">
        <v>2018.0</v>
      </c>
      <c r="D116" s="9" t="s">
        <v>5</v>
      </c>
      <c r="E116" s="9" t="s">
        <v>260</v>
      </c>
      <c r="F116" s="107">
        <v>94890.42389779493</v>
      </c>
    </row>
    <row r="117">
      <c r="A117" s="26" t="s">
        <v>19</v>
      </c>
      <c r="B117" s="26" t="s">
        <v>416</v>
      </c>
      <c r="C117" s="7">
        <v>2018.0</v>
      </c>
      <c r="D117" s="9" t="s">
        <v>5</v>
      </c>
      <c r="E117" s="9" t="s">
        <v>260</v>
      </c>
      <c r="F117" s="107">
        <v>40422.52625416668</v>
      </c>
    </row>
    <row r="118">
      <c r="A118" s="26" t="s">
        <v>20</v>
      </c>
      <c r="B118" s="26" t="s">
        <v>417</v>
      </c>
      <c r="C118" s="7">
        <v>2018.0</v>
      </c>
      <c r="D118" s="9" t="s">
        <v>5</v>
      </c>
      <c r="E118" s="9" t="s">
        <v>260</v>
      </c>
      <c r="F118" s="107">
        <v>17622.241269841266</v>
      </c>
    </row>
    <row r="119">
      <c r="A119" s="26" t="s">
        <v>21</v>
      </c>
      <c r="B119" s="26" t="s">
        <v>419</v>
      </c>
      <c r="C119" s="7">
        <v>2018.0</v>
      </c>
      <c r="D119" s="9" t="s">
        <v>5</v>
      </c>
      <c r="E119" s="9" t="s">
        <v>260</v>
      </c>
      <c r="F119" s="107">
        <v>0.0</v>
      </c>
    </row>
    <row r="120">
      <c r="A120" s="26" t="s">
        <v>22</v>
      </c>
      <c r="B120" s="26" t="s">
        <v>420</v>
      </c>
      <c r="C120" s="7">
        <v>2018.0</v>
      </c>
      <c r="D120" s="9" t="s">
        <v>5</v>
      </c>
      <c r="E120" s="9" t="s">
        <v>260</v>
      </c>
      <c r="F120" s="107">
        <v>1.2218269747160513E7</v>
      </c>
    </row>
    <row r="121">
      <c r="A121" s="26" t="s">
        <v>23</v>
      </c>
      <c r="B121" s="26" t="s">
        <v>421</v>
      </c>
      <c r="C121" s="7">
        <v>2018.0</v>
      </c>
      <c r="D121" s="9" t="s">
        <v>5</v>
      </c>
      <c r="E121" s="9" t="s">
        <v>260</v>
      </c>
      <c r="F121" s="107">
        <v>45851.02583407744</v>
      </c>
    </row>
    <row r="122">
      <c r="A122" s="26" t="s">
        <v>24</v>
      </c>
      <c r="B122" s="26" t="s">
        <v>422</v>
      </c>
      <c r="C122" s="7">
        <v>2018.0</v>
      </c>
      <c r="D122" s="9" t="s">
        <v>5</v>
      </c>
      <c r="E122" s="9" t="s">
        <v>260</v>
      </c>
      <c r="F122" s="107">
        <v>1321369.0667071373</v>
      </c>
    </row>
    <row r="123">
      <c r="A123" s="26" t="s">
        <v>25</v>
      </c>
      <c r="B123" s="26" t="s">
        <v>423</v>
      </c>
      <c r="C123" s="7">
        <v>2018.0</v>
      </c>
      <c r="D123" s="9" t="s">
        <v>5</v>
      </c>
      <c r="E123" s="9" t="s">
        <v>260</v>
      </c>
      <c r="F123" s="107">
        <v>1951126.947854283</v>
      </c>
    </row>
    <row r="124">
      <c r="A124" s="26" t="s">
        <v>26</v>
      </c>
      <c r="B124" s="26" t="s">
        <v>424</v>
      </c>
      <c r="C124" s="7">
        <v>2018.0</v>
      </c>
      <c r="D124" s="9" t="s">
        <v>5</v>
      </c>
      <c r="E124" s="9" t="s">
        <v>260</v>
      </c>
      <c r="F124" s="107">
        <v>1020653.5082292568</v>
      </c>
    </row>
    <row r="125">
      <c r="A125" s="26" t="s">
        <v>27</v>
      </c>
      <c r="B125" s="26" t="s">
        <v>426</v>
      </c>
      <c r="C125" s="7">
        <v>2018.0</v>
      </c>
      <c r="D125" s="9" t="s">
        <v>5</v>
      </c>
      <c r="E125" s="9" t="s">
        <v>260</v>
      </c>
      <c r="F125" s="107">
        <v>7651982.775374962</v>
      </c>
    </row>
    <row r="126">
      <c r="A126" s="26" t="s">
        <v>28</v>
      </c>
      <c r="B126" s="26" t="s">
        <v>425</v>
      </c>
      <c r="C126" s="7">
        <v>2018.0</v>
      </c>
      <c r="D126" s="9" t="s">
        <v>5</v>
      </c>
      <c r="E126" s="9" t="s">
        <v>260</v>
      </c>
      <c r="F126" s="107">
        <v>2975284.6899950253</v>
      </c>
    </row>
    <row r="127">
      <c r="A127" s="26" t="s">
        <v>29</v>
      </c>
      <c r="B127" s="26" t="s">
        <v>427</v>
      </c>
      <c r="C127" s="7">
        <v>2018.0</v>
      </c>
      <c r="D127" s="9" t="s">
        <v>5</v>
      </c>
      <c r="E127" s="9" t="s">
        <v>260</v>
      </c>
      <c r="F127" s="107">
        <v>1.3770188952117518E7</v>
      </c>
    </row>
    <row r="128">
      <c r="A128" s="26" t="s">
        <v>30</v>
      </c>
      <c r="B128" s="26" t="s">
        <v>428</v>
      </c>
      <c r="C128" s="7">
        <v>2018.0</v>
      </c>
      <c r="D128" s="9" t="s">
        <v>5</v>
      </c>
      <c r="E128" s="9" t="s">
        <v>260</v>
      </c>
      <c r="F128" s="107">
        <v>197369.10222222222</v>
      </c>
    </row>
    <row r="129">
      <c r="A129" s="26" t="s">
        <v>31</v>
      </c>
      <c r="B129" s="26" t="s">
        <v>429</v>
      </c>
      <c r="C129" s="7">
        <v>2018.0</v>
      </c>
      <c r="D129" s="9" t="s">
        <v>5</v>
      </c>
      <c r="E129" s="9" t="s">
        <v>260</v>
      </c>
      <c r="F129" s="107">
        <v>1.7168890988096856E7</v>
      </c>
    </row>
    <row r="130">
      <c r="A130" s="26" t="s">
        <v>32</v>
      </c>
      <c r="B130" s="26" t="s">
        <v>430</v>
      </c>
      <c r="C130" s="7">
        <v>2018.0</v>
      </c>
      <c r="D130" s="9" t="s">
        <v>5</v>
      </c>
      <c r="E130" s="9" t="s">
        <v>260</v>
      </c>
      <c r="F130" s="107">
        <v>208455.73194717075</v>
      </c>
    </row>
    <row r="131">
      <c r="A131" s="26" t="s">
        <v>33</v>
      </c>
      <c r="B131" s="26" t="s">
        <v>431</v>
      </c>
      <c r="C131" s="7">
        <v>2018.0</v>
      </c>
      <c r="D131" s="9" t="s">
        <v>5</v>
      </c>
      <c r="E131" s="9" t="s">
        <v>260</v>
      </c>
      <c r="F131" s="107">
        <v>1.4551426126720024E7</v>
      </c>
    </row>
    <row r="132">
      <c r="A132" s="26" t="s">
        <v>34</v>
      </c>
      <c r="B132" s="26" t="s">
        <v>432</v>
      </c>
      <c r="C132" s="7">
        <v>2018.0</v>
      </c>
      <c r="D132" s="9" t="s">
        <v>5</v>
      </c>
      <c r="E132" s="9" t="s">
        <v>260</v>
      </c>
      <c r="F132" s="107">
        <v>4593160.4332699105</v>
      </c>
    </row>
    <row r="133">
      <c r="A133" s="26" t="s">
        <v>35</v>
      </c>
      <c r="B133" s="26" t="s">
        <v>433</v>
      </c>
      <c r="C133" s="7">
        <v>2018.0</v>
      </c>
      <c r="D133" s="9" t="s">
        <v>5</v>
      </c>
      <c r="E133" s="9" t="s">
        <v>260</v>
      </c>
      <c r="F133" s="107">
        <v>0.0</v>
      </c>
    </row>
    <row r="134">
      <c r="A134" s="80" t="s">
        <v>3</v>
      </c>
      <c r="B134" s="26" t="s">
        <v>418</v>
      </c>
      <c r="C134" s="7">
        <v>2019.0</v>
      </c>
      <c r="D134" s="9" t="s">
        <v>5</v>
      </c>
      <c r="E134" s="9" t="s">
        <v>260</v>
      </c>
      <c r="F134" s="106">
        <f>AVERAGE(F135:F166)</f>
        <v>4833543.274</v>
      </c>
    </row>
    <row r="135">
      <c r="A135" s="80" t="s">
        <v>4</v>
      </c>
      <c r="B135" s="26" t="s">
        <v>401</v>
      </c>
      <c r="C135" s="7">
        <v>2019.0</v>
      </c>
      <c r="D135" s="9" t="s">
        <v>5</v>
      </c>
      <c r="E135" s="9" t="s">
        <v>260</v>
      </c>
      <c r="F135" s="107">
        <v>0.0</v>
      </c>
    </row>
    <row r="136">
      <c r="A136" s="26" t="s">
        <v>5</v>
      </c>
      <c r="B136" s="26" t="s">
        <v>402</v>
      </c>
      <c r="C136" s="7">
        <v>2019.0</v>
      </c>
      <c r="D136" s="9" t="s">
        <v>5</v>
      </c>
      <c r="E136" s="9" t="s">
        <v>260</v>
      </c>
      <c r="F136" s="107">
        <v>7764525.038531054</v>
      </c>
    </row>
    <row r="137">
      <c r="A137" s="26" t="s">
        <v>6</v>
      </c>
      <c r="B137" s="26" t="s">
        <v>403</v>
      </c>
      <c r="C137" s="7">
        <v>2019.0</v>
      </c>
      <c r="D137" s="9" t="s">
        <v>5</v>
      </c>
      <c r="E137" s="9" t="s">
        <v>260</v>
      </c>
      <c r="F137" s="107">
        <v>2662640.3528986527</v>
      </c>
    </row>
    <row r="138">
      <c r="A138" s="26" t="s">
        <v>7</v>
      </c>
      <c r="B138" s="26" t="s">
        <v>404</v>
      </c>
      <c r="C138" s="7">
        <v>2019.0</v>
      </c>
      <c r="D138" s="9" t="s">
        <v>5</v>
      </c>
      <c r="E138" s="9" t="s">
        <v>260</v>
      </c>
      <c r="F138" s="107">
        <v>1218255.202426034</v>
      </c>
    </row>
    <row r="139">
      <c r="A139" s="26" t="s">
        <v>8</v>
      </c>
      <c r="B139" s="26" t="s">
        <v>408</v>
      </c>
      <c r="C139" s="7">
        <v>2019.0</v>
      </c>
      <c r="D139" s="9" t="s">
        <v>5</v>
      </c>
      <c r="E139" s="9" t="s">
        <v>260</v>
      </c>
      <c r="F139" s="107">
        <v>63440.06857142857</v>
      </c>
    </row>
    <row r="140">
      <c r="A140" s="26" t="s">
        <v>9</v>
      </c>
      <c r="B140" s="26" t="s">
        <v>409</v>
      </c>
      <c r="C140" s="7">
        <v>2019.0</v>
      </c>
      <c r="D140" s="9" t="s">
        <v>5</v>
      </c>
      <c r="E140" s="9" t="s">
        <v>260</v>
      </c>
      <c r="F140" s="107">
        <v>8141677.564597152</v>
      </c>
    </row>
    <row r="141">
      <c r="A141" s="26" t="s">
        <v>10</v>
      </c>
      <c r="B141" s="26" t="s">
        <v>407</v>
      </c>
      <c r="C141" s="7">
        <v>2019.0</v>
      </c>
      <c r="D141" s="9" t="s">
        <v>5</v>
      </c>
      <c r="E141" s="9" t="s">
        <v>260</v>
      </c>
      <c r="F141" s="107">
        <v>992276.4268462402</v>
      </c>
    </row>
    <row r="142">
      <c r="A142" s="26" t="s">
        <v>11</v>
      </c>
      <c r="B142" s="26" t="s">
        <v>406</v>
      </c>
      <c r="C142" s="7">
        <v>2019.0</v>
      </c>
      <c r="D142" s="9" t="s">
        <v>5</v>
      </c>
      <c r="E142" s="9" t="s">
        <v>260</v>
      </c>
      <c r="F142" s="107">
        <v>1.1333749826465057E7</v>
      </c>
    </row>
    <row r="143">
      <c r="A143" s="26" t="s">
        <v>12</v>
      </c>
      <c r="B143" s="26" t="s">
        <v>405</v>
      </c>
      <c r="C143" s="7">
        <v>2019.0</v>
      </c>
      <c r="D143" s="9" t="s">
        <v>5</v>
      </c>
      <c r="E143" s="9" t="s">
        <v>260</v>
      </c>
      <c r="F143" s="107">
        <v>8184265.207232356</v>
      </c>
    </row>
    <row r="144">
      <c r="A144" s="26" t="s">
        <v>13</v>
      </c>
      <c r="B144" s="26" t="s">
        <v>410</v>
      </c>
      <c r="C144" s="7">
        <v>2019.0</v>
      </c>
      <c r="D144" s="9" t="s">
        <v>5</v>
      </c>
      <c r="E144" s="9" t="s">
        <v>260</v>
      </c>
      <c r="F144" s="107">
        <v>5103108.365799662</v>
      </c>
    </row>
    <row r="145">
      <c r="A145" s="26" t="s">
        <v>14</v>
      </c>
      <c r="B145" s="26" t="s">
        <v>412</v>
      </c>
      <c r="C145" s="7">
        <v>2019.0</v>
      </c>
      <c r="D145" s="9" t="s">
        <v>5</v>
      </c>
      <c r="E145" s="9" t="s">
        <v>260</v>
      </c>
      <c r="F145" s="107">
        <v>4445730.194515563</v>
      </c>
    </row>
    <row r="146">
      <c r="A146" s="26" t="s">
        <v>15</v>
      </c>
      <c r="B146" s="26" t="s">
        <v>411</v>
      </c>
      <c r="C146" s="7">
        <v>2019.0</v>
      </c>
      <c r="D146" s="9" t="s">
        <v>5</v>
      </c>
      <c r="E146" s="9" t="s">
        <v>260</v>
      </c>
      <c r="F146" s="107">
        <v>5710749.953827437</v>
      </c>
    </row>
    <row r="147">
      <c r="A147" s="26" t="s">
        <v>16</v>
      </c>
      <c r="B147" s="26" t="s">
        <v>413</v>
      </c>
      <c r="C147" s="7">
        <v>2019.0</v>
      </c>
      <c r="D147" s="9" t="s">
        <v>5</v>
      </c>
      <c r="E147" s="9" t="s">
        <v>260</v>
      </c>
      <c r="F147" s="107">
        <v>9560820.329489293</v>
      </c>
    </row>
    <row r="148">
      <c r="A148" s="26" t="s">
        <v>17</v>
      </c>
      <c r="B148" s="26" t="s">
        <v>414</v>
      </c>
      <c r="C148" s="7">
        <v>2019.0</v>
      </c>
      <c r="D148" s="9" t="s">
        <v>5</v>
      </c>
      <c r="E148" s="9" t="s">
        <v>260</v>
      </c>
      <c r="F148" s="107">
        <v>6171633.692377135</v>
      </c>
    </row>
    <row r="149">
      <c r="A149" s="26" t="s">
        <v>18</v>
      </c>
      <c r="B149" s="26" t="s">
        <v>415</v>
      </c>
      <c r="C149" s="7">
        <v>2019.0</v>
      </c>
      <c r="D149" s="9" t="s">
        <v>5</v>
      </c>
      <c r="E149" s="9" t="s">
        <v>260</v>
      </c>
      <c r="F149" s="107">
        <v>102270.68291577735</v>
      </c>
    </row>
    <row r="150">
      <c r="A150" s="26" t="s">
        <v>19</v>
      </c>
      <c r="B150" s="26" t="s">
        <v>416</v>
      </c>
      <c r="C150" s="7">
        <v>2019.0</v>
      </c>
      <c r="D150" s="9" t="s">
        <v>5</v>
      </c>
      <c r="E150" s="9" t="s">
        <v>260</v>
      </c>
      <c r="F150" s="107">
        <v>40493.95574868731</v>
      </c>
    </row>
    <row r="151">
      <c r="A151" s="26" t="s">
        <v>20</v>
      </c>
      <c r="B151" s="26" t="s">
        <v>417</v>
      </c>
      <c r="C151" s="7">
        <v>2019.0</v>
      </c>
      <c r="D151" s="9" t="s">
        <v>5</v>
      </c>
      <c r="E151" s="9" t="s">
        <v>260</v>
      </c>
      <c r="F151" s="107">
        <v>17622.241269841266</v>
      </c>
    </row>
    <row r="152">
      <c r="A152" s="26" t="s">
        <v>21</v>
      </c>
      <c r="B152" s="26" t="s">
        <v>419</v>
      </c>
      <c r="C152" s="7">
        <v>2019.0</v>
      </c>
      <c r="D152" s="9" t="s">
        <v>5</v>
      </c>
      <c r="E152" s="9" t="s">
        <v>260</v>
      </c>
      <c r="F152" s="107">
        <v>0.0</v>
      </c>
    </row>
    <row r="153">
      <c r="A153" s="26" t="s">
        <v>22</v>
      </c>
      <c r="B153" s="26" t="s">
        <v>420</v>
      </c>
      <c r="C153" s="7">
        <v>2019.0</v>
      </c>
      <c r="D153" s="9" t="s">
        <v>5</v>
      </c>
      <c r="E153" s="9" t="s">
        <v>260</v>
      </c>
      <c r="F153" s="107">
        <v>1.7048064470743023E7</v>
      </c>
    </row>
    <row r="154">
      <c r="A154" s="26" t="s">
        <v>23</v>
      </c>
      <c r="B154" s="26" t="s">
        <v>421</v>
      </c>
      <c r="C154" s="7">
        <v>2019.0</v>
      </c>
      <c r="D154" s="9" t="s">
        <v>5</v>
      </c>
      <c r="E154" s="9" t="s">
        <v>260</v>
      </c>
      <c r="F154" s="107">
        <v>46118.886438529786</v>
      </c>
    </row>
    <row r="155">
      <c r="A155" s="26" t="s">
        <v>24</v>
      </c>
      <c r="B155" s="26" t="s">
        <v>422</v>
      </c>
      <c r="C155" s="7">
        <v>2019.0</v>
      </c>
      <c r="D155" s="9" t="s">
        <v>5</v>
      </c>
      <c r="E155" s="9" t="s">
        <v>260</v>
      </c>
      <c r="F155" s="107">
        <v>1283245.513597693</v>
      </c>
    </row>
    <row r="156">
      <c r="A156" s="26" t="s">
        <v>25</v>
      </c>
      <c r="B156" s="26" t="s">
        <v>423</v>
      </c>
      <c r="C156" s="7">
        <v>2019.0</v>
      </c>
      <c r="D156" s="9" t="s">
        <v>5</v>
      </c>
      <c r="E156" s="9" t="s">
        <v>260</v>
      </c>
      <c r="F156" s="107">
        <v>1899041.3300140877</v>
      </c>
    </row>
    <row r="157">
      <c r="A157" s="26" t="s">
        <v>26</v>
      </c>
      <c r="B157" s="26" t="s">
        <v>424</v>
      </c>
      <c r="C157" s="7">
        <v>2019.0</v>
      </c>
      <c r="D157" s="9" t="s">
        <v>5</v>
      </c>
      <c r="E157" s="9" t="s">
        <v>260</v>
      </c>
      <c r="F157" s="107">
        <v>1024906.5753166586</v>
      </c>
    </row>
    <row r="158">
      <c r="A158" s="26" t="s">
        <v>27</v>
      </c>
      <c r="B158" s="26" t="s">
        <v>426</v>
      </c>
      <c r="C158" s="7">
        <v>2019.0</v>
      </c>
      <c r="D158" s="9" t="s">
        <v>5</v>
      </c>
      <c r="E158" s="9" t="s">
        <v>260</v>
      </c>
      <c r="F158" s="107">
        <v>7558507.804565493</v>
      </c>
    </row>
    <row r="159">
      <c r="A159" s="26" t="s">
        <v>28</v>
      </c>
      <c r="B159" s="26" t="s">
        <v>425</v>
      </c>
      <c r="C159" s="7">
        <v>2019.0</v>
      </c>
      <c r="D159" s="9" t="s">
        <v>5</v>
      </c>
      <c r="E159" s="9" t="s">
        <v>260</v>
      </c>
      <c r="F159" s="107">
        <v>5548244.7054957375</v>
      </c>
    </row>
    <row r="160">
      <c r="A160" s="26" t="s">
        <v>29</v>
      </c>
      <c r="B160" s="26" t="s">
        <v>427</v>
      </c>
      <c r="C160" s="7">
        <v>2019.0</v>
      </c>
      <c r="D160" s="9" t="s">
        <v>5</v>
      </c>
      <c r="E160" s="9" t="s">
        <v>260</v>
      </c>
      <c r="F160" s="107">
        <v>1.1931982221440006E7</v>
      </c>
    </row>
    <row r="161">
      <c r="A161" s="26" t="s">
        <v>30</v>
      </c>
      <c r="B161" s="26" t="s">
        <v>428</v>
      </c>
      <c r="C161" s="7">
        <v>2019.0</v>
      </c>
      <c r="D161" s="9" t="s">
        <v>5</v>
      </c>
      <c r="E161" s="9" t="s">
        <v>260</v>
      </c>
      <c r="F161" s="107">
        <v>197369.10222222222</v>
      </c>
    </row>
    <row r="162">
      <c r="A162" s="26" t="s">
        <v>31</v>
      </c>
      <c r="B162" s="26" t="s">
        <v>429</v>
      </c>
      <c r="C162" s="7">
        <v>2019.0</v>
      </c>
      <c r="D162" s="9" t="s">
        <v>5</v>
      </c>
      <c r="E162" s="9" t="s">
        <v>260</v>
      </c>
      <c r="F162" s="107">
        <v>1.767934564777041E7</v>
      </c>
    </row>
    <row r="163">
      <c r="A163" s="26" t="s">
        <v>32</v>
      </c>
      <c r="B163" s="26" t="s">
        <v>430</v>
      </c>
      <c r="C163" s="7">
        <v>2019.0</v>
      </c>
      <c r="D163" s="9" t="s">
        <v>5</v>
      </c>
      <c r="E163" s="9" t="s">
        <v>260</v>
      </c>
      <c r="F163" s="107">
        <v>201287.73675708257</v>
      </c>
    </row>
    <row r="164">
      <c r="A164" s="26" t="s">
        <v>33</v>
      </c>
      <c r="B164" s="26" t="s">
        <v>431</v>
      </c>
      <c r="C164" s="7">
        <v>2019.0</v>
      </c>
      <c r="D164" s="9" t="s">
        <v>5</v>
      </c>
      <c r="E164" s="9" t="s">
        <v>260</v>
      </c>
      <c r="F164" s="107">
        <v>1.4279434563570363E7</v>
      </c>
    </row>
    <row r="165">
      <c r="A165" s="26" t="s">
        <v>34</v>
      </c>
      <c r="B165" s="26" t="s">
        <v>432</v>
      </c>
      <c r="C165" s="7">
        <v>2019.0</v>
      </c>
      <c r="D165" s="9" t="s">
        <v>5</v>
      </c>
      <c r="E165" s="9" t="s">
        <v>260</v>
      </c>
      <c r="F165" s="107">
        <v>4462577.108557319</v>
      </c>
    </row>
    <row r="166">
      <c r="A166" s="26" t="s">
        <v>35</v>
      </c>
      <c r="B166" s="26" t="s">
        <v>433</v>
      </c>
      <c r="C166" s="7">
        <v>2019.0</v>
      </c>
      <c r="D166" s="9" t="s">
        <v>5</v>
      </c>
      <c r="E166" s="9" t="s">
        <v>260</v>
      </c>
      <c r="F166" s="107">
        <v>0.0</v>
      </c>
    </row>
    <row r="167">
      <c r="A167" s="80" t="s">
        <v>3</v>
      </c>
      <c r="B167" s="26" t="s">
        <v>418</v>
      </c>
      <c r="C167" s="7">
        <v>2020.0</v>
      </c>
      <c r="D167" s="9" t="s">
        <v>5</v>
      </c>
      <c r="E167" s="9" t="s">
        <v>260</v>
      </c>
      <c r="F167" s="106">
        <f>AVERAGE(F168:F199)</f>
        <v>4197323.563</v>
      </c>
    </row>
    <row r="168">
      <c r="A168" s="80" t="s">
        <v>4</v>
      </c>
      <c r="B168" s="26" t="s">
        <v>401</v>
      </c>
      <c r="C168" s="7">
        <v>2020.0</v>
      </c>
      <c r="D168" s="9" t="s">
        <v>5</v>
      </c>
      <c r="E168" s="9" t="s">
        <v>260</v>
      </c>
      <c r="F168" s="107">
        <v>0.0</v>
      </c>
    </row>
    <row r="169">
      <c r="A169" s="26" t="s">
        <v>5</v>
      </c>
      <c r="B169" s="26" t="s">
        <v>402</v>
      </c>
      <c r="C169" s="7">
        <v>2020.0</v>
      </c>
      <c r="D169" s="9" t="s">
        <v>5</v>
      </c>
      <c r="E169" s="9" t="s">
        <v>260</v>
      </c>
      <c r="F169" s="107">
        <v>6328743.003809584</v>
      </c>
    </row>
    <row r="170">
      <c r="A170" s="26" t="s">
        <v>6</v>
      </c>
      <c r="B170" s="26" t="s">
        <v>403</v>
      </c>
      <c r="C170" s="7">
        <v>2020.0</v>
      </c>
      <c r="D170" s="9" t="s">
        <v>5</v>
      </c>
      <c r="E170" s="9" t="s">
        <v>260</v>
      </c>
      <c r="F170" s="107">
        <v>2343648.026612206</v>
      </c>
    </row>
    <row r="171">
      <c r="A171" s="26" t="s">
        <v>7</v>
      </c>
      <c r="B171" s="26" t="s">
        <v>404</v>
      </c>
      <c r="C171" s="7">
        <v>2020.0</v>
      </c>
      <c r="D171" s="9" t="s">
        <v>5</v>
      </c>
      <c r="E171" s="9" t="s">
        <v>260</v>
      </c>
      <c r="F171" s="107">
        <v>1350678.4585583413</v>
      </c>
    </row>
    <row r="172">
      <c r="A172" s="26" t="s">
        <v>8</v>
      </c>
      <c r="B172" s="26" t="s">
        <v>408</v>
      </c>
      <c r="C172" s="7">
        <v>2020.0</v>
      </c>
      <c r="D172" s="9" t="s">
        <v>5</v>
      </c>
      <c r="E172" s="9" t="s">
        <v>260</v>
      </c>
      <c r="F172" s="107">
        <v>39350.277474083836</v>
      </c>
    </row>
    <row r="173">
      <c r="A173" s="26" t="s">
        <v>9</v>
      </c>
      <c r="B173" s="26" t="s">
        <v>409</v>
      </c>
      <c r="C173" s="7">
        <v>2020.0</v>
      </c>
      <c r="D173" s="9" t="s">
        <v>5</v>
      </c>
      <c r="E173" s="9" t="s">
        <v>260</v>
      </c>
      <c r="F173" s="107">
        <v>8672194.106323726</v>
      </c>
    </row>
    <row r="174">
      <c r="A174" s="26" t="s">
        <v>10</v>
      </c>
      <c r="B174" s="26" t="s">
        <v>407</v>
      </c>
      <c r="C174" s="7">
        <v>2020.0</v>
      </c>
      <c r="D174" s="9" t="s">
        <v>5</v>
      </c>
      <c r="E174" s="9" t="s">
        <v>260</v>
      </c>
      <c r="F174" s="107">
        <v>627358.6540754525</v>
      </c>
    </row>
    <row r="175">
      <c r="A175" s="26" t="s">
        <v>11</v>
      </c>
      <c r="B175" s="26" t="s">
        <v>406</v>
      </c>
      <c r="C175" s="7">
        <v>2020.0</v>
      </c>
      <c r="D175" s="9" t="s">
        <v>5</v>
      </c>
      <c r="E175" s="9" t="s">
        <v>260</v>
      </c>
      <c r="F175" s="107">
        <v>6935973.998733331</v>
      </c>
    </row>
    <row r="176">
      <c r="A176" s="26" t="s">
        <v>12</v>
      </c>
      <c r="B176" s="26" t="s">
        <v>405</v>
      </c>
      <c r="C176" s="7">
        <v>2020.0</v>
      </c>
      <c r="D176" s="9" t="s">
        <v>5</v>
      </c>
      <c r="E176" s="9" t="s">
        <v>260</v>
      </c>
      <c r="F176" s="107">
        <v>6183619.082576361</v>
      </c>
    </row>
    <row r="177">
      <c r="A177" s="26" t="s">
        <v>13</v>
      </c>
      <c r="B177" s="26" t="s">
        <v>410</v>
      </c>
      <c r="C177" s="7">
        <v>2020.0</v>
      </c>
      <c r="D177" s="9" t="s">
        <v>5</v>
      </c>
      <c r="E177" s="9" t="s">
        <v>260</v>
      </c>
      <c r="F177" s="107">
        <v>4257934.854919201</v>
      </c>
    </row>
    <row r="178">
      <c r="A178" s="26" t="s">
        <v>14</v>
      </c>
      <c r="B178" s="26" t="s">
        <v>412</v>
      </c>
      <c r="C178" s="7">
        <v>2020.0</v>
      </c>
      <c r="D178" s="9" t="s">
        <v>5</v>
      </c>
      <c r="E178" s="9" t="s">
        <v>260</v>
      </c>
      <c r="F178" s="107">
        <v>7105307.089926101</v>
      </c>
    </row>
    <row r="179">
      <c r="A179" s="26" t="s">
        <v>15</v>
      </c>
      <c r="B179" s="26" t="s">
        <v>411</v>
      </c>
      <c r="C179" s="7">
        <v>2020.0</v>
      </c>
      <c r="D179" s="9" t="s">
        <v>5</v>
      </c>
      <c r="E179" s="9" t="s">
        <v>260</v>
      </c>
      <c r="F179" s="107">
        <v>4276139.354279297</v>
      </c>
    </row>
    <row r="180">
      <c r="A180" s="26" t="s">
        <v>16</v>
      </c>
      <c r="B180" s="26" t="s">
        <v>413</v>
      </c>
      <c r="C180" s="7">
        <v>2020.0</v>
      </c>
      <c r="D180" s="9" t="s">
        <v>5</v>
      </c>
      <c r="E180" s="9" t="s">
        <v>260</v>
      </c>
      <c r="F180" s="107">
        <v>5541148.149917628</v>
      </c>
    </row>
    <row r="181">
      <c r="A181" s="26" t="s">
        <v>17</v>
      </c>
      <c r="B181" s="26" t="s">
        <v>414</v>
      </c>
      <c r="C181" s="7">
        <v>2020.0</v>
      </c>
      <c r="D181" s="9" t="s">
        <v>5</v>
      </c>
      <c r="E181" s="9" t="s">
        <v>260</v>
      </c>
      <c r="F181" s="107">
        <v>4632804.9892700445</v>
      </c>
    </row>
    <row r="182">
      <c r="A182" s="26" t="s">
        <v>18</v>
      </c>
      <c r="B182" s="26" t="s">
        <v>415</v>
      </c>
      <c r="C182" s="7">
        <v>2020.0</v>
      </c>
      <c r="D182" s="9" t="s">
        <v>5</v>
      </c>
      <c r="E182" s="9" t="s">
        <v>260</v>
      </c>
      <c r="F182" s="107">
        <v>2375614.794194035</v>
      </c>
    </row>
    <row r="183">
      <c r="A183" s="26" t="s">
        <v>19</v>
      </c>
      <c r="B183" s="26" t="s">
        <v>416</v>
      </c>
      <c r="C183" s="7">
        <v>2020.0</v>
      </c>
      <c r="D183" s="9" t="s">
        <v>5</v>
      </c>
      <c r="E183" s="9" t="s">
        <v>260</v>
      </c>
      <c r="F183" s="107">
        <v>24736.539820099788</v>
      </c>
    </row>
    <row r="184">
      <c r="A184" s="26" t="s">
        <v>20</v>
      </c>
      <c r="B184" s="26" t="s">
        <v>417</v>
      </c>
      <c r="C184" s="7">
        <v>2020.0</v>
      </c>
      <c r="D184" s="9" t="s">
        <v>5</v>
      </c>
      <c r="E184" s="9" t="s">
        <v>260</v>
      </c>
      <c r="F184" s="107">
        <v>1701224.1782393777</v>
      </c>
    </row>
    <row r="185">
      <c r="A185" s="26" t="s">
        <v>21</v>
      </c>
      <c r="B185" s="26" t="s">
        <v>419</v>
      </c>
      <c r="C185" s="7">
        <v>2020.0</v>
      </c>
      <c r="D185" s="9" t="s">
        <v>5</v>
      </c>
      <c r="E185" s="9" t="s">
        <v>260</v>
      </c>
      <c r="F185" s="107">
        <v>8346153.488436712</v>
      </c>
    </row>
    <row r="186">
      <c r="A186" s="26" t="s">
        <v>22</v>
      </c>
      <c r="B186" s="26" t="s">
        <v>420</v>
      </c>
      <c r="C186" s="7">
        <v>2020.0</v>
      </c>
      <c r="D186" s="9" t="s">
        <v>5</v>
      </c>
      <c r="E186" s="9" t="s">
        <v>260</v>
      </c>
      <c r="F186" s="107">
        <v>8219815.797746956</v>
      </c>
    </row>
    <row r="187">
      <c r="A187" s="26" t="s">
        <v>23</v>
      </c>
      <c r="B187" s="26" t="s">
        <v>421</v>
      </c>
      <c r="C187" s="7">
        <v>2020.0</v>
      </c>
      <c r="D187" s="9" t="s">
        <v>5</v>
      </c>
      <c r="E187" s="9" t="s">
        <v>260</v>
      </c>
      <c r="F187" s="107">
        <v>27178.228535234473</v>
      </c>
    </row>
    <row r="188">
      <c r="A188" s="26" t="s">
        <v>24</v>
      </c>
      <c r="B188" s="26" t="s">
        <v>422</v>
      </c>
      <c r="C188" s="7">
        <v>2020.0</v>
      </c>
      <c r="D188" s="9" t="s">
        <v>5</v>
      </c>
      <c r="E188" s="9" t="s">
        <v>260</v>
      </c>
      <c r="F188" s="107">
        <v>1117920.4228200521</v>
      </c>
    </row>
    <row r="189">
      <c r="A189" s="26" t="s">
        <v>25</v>
      </c>
      <c r="B189" s="26" t="s">
        <v>423</v>
      </c>
      <c r="C189" s="7">
        <v>2020.0</v>
      </c>
      <c r="D189" s="9" t="s">
        <v>5</v>
      </c>
      <c r="E189" s="9" t="s">
        <v>260</v>
      </c>
      <c r="F189" s="107">
        <v>1713434.0143236003</v>
      </c>
    </row>
    <row r="190">
      <c r="A190" s="26" t="s">
        <v>26</v>
      </c>
      <c r="B190" s="26" t="s">
        <v>424</v>
      </c>
      <c r="C190" s="7">
        <v>2020.0</v>
      </c>
      <c r="D190" s="9" t="s">
        <v>5</v>
      </c>
      <c r="E190" s="9" t="s">
        <v>260</v>
      </c>
      <c r="F190" s="107">
        <v>682455.274135838</v>
      </c>
    </row>
    <row r="191">
      <c r="A191" s="26" t="s">
        <v>27</v>
      </c>
      <c r="B191" s="26" t="s">
        <v>426</v>
      </c>
      <c r="C191" s="7">
        <v>2020.0</v>
      </c>
      <c r="D191" s="9" t="s">
        <v>5</v>
      </c>
      <c r="E191" s="9" t="s">
        <v>260</v>
      </c>
      <c r="F191" s="107">
        <v>5699820.137107851</v>
      </c>
    </row>
    <row r="192">
      <c r="A192" s="26" t="s">
        <v>28</v>
      </c>
      <c r="B192" s="26" t="s">
        <v>425</v>
      </c>
      <c r="C192" s="7">
        <v>2020.0</v>
      </c>
      <c r="D192" s="9" t="s">
        <v>5</v>
      </c>
      <c r="E192" s="9" t="s">
        <v>260</v>
      </c>
      <c r="F192" s="107">
        <v>6267019.974520472</v>
      </c>
    </row>
    <row r="193">
      <c r="A193" s="26" t="s">
        <v>29</v>
      </c>
      <c r="B193" s="26" t="s">
        <v>427</v>
      </c>
      <c r="C193" s="7">
        <v>2020.0</v>
      </c>
      <c r="D193" s="9" t="s">
        <v>5</v>
      </c>
      <c r="E193" s="9" t="s">
        <v>260</v>
      </c>
      <c r="F193" s="107">
        <v>1.0254134265931375E7</v>
      </c>
    </row>
    <row r="194">
      <c r="A194" s="26" t="s">
        <v>30</v>
      </c>
      <c r="B194" s="26" t="s">
        <v>428</v>
      </c>
      <c r="C194" s="7">
        <v>2020.0</v>
      </c>
      <c r="D194" s="9" t="s">
        <v>5</v>
      </c>
      <c r="E194" s="9" t="s">
        <v>260</v>
      </c>
      <c r="F194" s="107">
        <v>122423.0854749275</v>
      </c>
    </row>
    <row r="195">
      <c r="A195" s="26" t="s">
        <v>31</v>
      </c>
      <c r="B195" s="26" t="s">
        <v>429</v>
      </c>
      <c r="C195" s="7">
        <v>2020.0</v>
      </c>
      <c r="D195" s="9" t="s">
        <v>5</v>
      </c>
      <c r="E195" s="9" t="s">
        <v>260</v>
      </c>
      <c r="F195" s="107">
        <v>1.4381430875178058E7</v>
      </c>
    </row>
    <row r="196">
      <c r="A196" s="26" t="s">
        <v>32</v>
      </c>
      <c r="B196" s="26" t="s">
        <v>430</v>
      </c>
      <c r="C196" s="7">
        <v>2020.0</v>
      </c>
      <c r="D196" s="9" t="s">
        <v>5</v>
      </c>
      <c r="E196" s="9" t="s">
        <v>260</v>
      </c>
      <c r="F196" s="107">
        <v>449576.7894009423</v>
      </c>
    </row>
    <row r="197">
      <c r="A197" s="26" t="s">
        <v>33</v>
      </c>
      <c r="B197" s="26" t="s">
        <v>431</v>
      </c>
      <c r="C197" s="7">
        <v>2020.0</v>
      </c>
      <c r="D197" s="9" t="s">
        <v>5</v>
      </c>
      <c r="E197" s="9" t="s">
        <v>260</v>
      </c>
      <c r="F197" s="107">
        <v>1.0850463038155397E7</v>
      </c>
    </row>
    <row r="198">
      <c r="A198" s="26" t="s">
        <v>34</v>
      </c>
      <c r="B198" s="26" t="s">
        <v>432</v>
      </c>
      <c r="C198" s="7">
        <v>2020.0</v>
      </c>
      <c r="D198" s="9" t="s">
        <v>5</v>
      </c>
      <c r="E198" s="9" t="s">
        <v>260</v>
      </c>
      <c r="F198" s="107">
        <v>3786053.07620371</v>
      </c>
    </row>
    <row r="199">
      <c r="A199" s="26" t="s">
        <v>35</v>
      </c>
      <c r="B199" s="26" t="s">
        <v>433</v>
      </c>
      <c r="C199" s="7">
        <v>2020.0</v>
      </c>
      <c r="D199" s="9" t="s">
        <v>5</v>
      </c>
      <c r="E199" s="9" t="s">
        <v>260</v>
      </c>
      <c r="F199" s="107">
        <v>0.0</v>
      </c>
    </row>
    <row r="200">
      <c r="A200" s="80" t="s">
        <v>3</v>
      </c>
      <c r="B200" s="26" t="s">
        <v>418</v>
      </c>
      <c r="C200" s="7">
        <v>2021.0</v>
      </c>
      <c r="D200" s="9" t="s">
        <v>5</v>
      </c>
      <c r="E200" s="9" t="s">
        <v>260</v>
      </c>
      <c r="F200" s="106">
        <f>AVERAGE(F201:F232)</f>
        <v>4156457.796</v>
      </c>
    </row>
    <row r="201">
      <c r="A201" s="80" t="s">
        <v>4</v>
      </c>
      <c r="B201" s="26" t="s">
        <v>401</v>
      </c>
      <c r="C201" s="7">
        <v>2021.0</v>
      </c>
      <c r="D201" s="9" t="s">
        <v>5</v>
      </c>
      <c r="E201" s="9" t="s">
        <v>260</v>
      </c>
      <c r="F201" s="107">
        <v>0.0</v>
      </c>
    </row>
    <row r="202">
      <c r="A202" s="26" t="s">
        <v>5</v>
      </c>
      <c r="B202" s="26" t="s">
        <v>402</v>
      </c>
      <c r="C202" s="7">
        <v>2021.0</v>
      </c>
      <c r="D202" s="9" t="s">
        <v>5</v>
      </c>
      <c r="E202" s="9" t="s">
        <v>260</v>
      </c>
      <c r="F202" s="107">
        <v>6926396.967096204</v>
      </c>
    </row>
    <row r="203">
      <c r="A203" s="26" t="s">
        <v>6</v>
      </c>
      <c r="B203" s="26" t="s">
        <v>403</v>
      </c>
      <c r="C203" s="7">
        <v>2021.0</v>
      </c>
      <c r="D203" s="9" t="s">
        <v>5</v>
      </c>
      <c r="E203" s="9" t="s">
        <v>260</v>
      </c>
      <c r="F203" s="107">
        <v>2540371.7494588317</v>
      </c>
    </row>
    <row r="204">
      <c r="A204" s="26" t="s">
        <v>7</v>
      </c>
      <c r="B204" s="26" t="s">
        <v>404</v>
      </c>
      <c r="C204" s="7">
        <v>2021.0</v>
      </c>
      <c r="D204" s="9" t="s">
        <v>5</v>
      </c>
      <c r="E204" s="9" t="s">
        <v>260</v>
      </c>
      <c r="F204" s="107">
        <v>1021922.5788071929</v>
      </c>
    </row>
    <row r="205">
      <c r="A205" s="26" t="s">
        <v>8</v>
      </c>
      <c r="B205" s="26" t="s">
        <v>408</v>
      </c>
      <c r="C205" s="7">
        <v>2021.0</v>
      </c>
      <c r="D205" s="9" t="s">
        <v>5</v>
      </c>
      <c r="E205" s="9" t="s">
        <v>260</v>
      </c>
      <c r="F205" s="107">
        <v>51412.07378013919</v>
      </c>
    </row>
    <row r="206">
      <c r="A206" s="26" t="s">
        <v>9</v>
      </c>
      <c r="B206" s="26" t="s">
        <v>409</v>
      </c>
      <c r="C206" s="7">
        <v>2021.0</v>
      </c>
      <c r="D206" s="9" t="s">
        <v>5</v>
      </c>
      <c r="E206" s="9" t="s">
        <v>260</v>
      </c>
      <c r="F206" s="107">
        <v>9404254.772508392</v>
      </c>
    </row>
    <row r="207">
      <c r="A207" s="26" t="s">
        <v>10</v>
      </c>
      <c r="B207" s="26" t="s">
        <v>407</v>
      </c>
      <c r="C207" s="7">
        <v>2021.0</v>
      </c>
      <c r="D207" s="9" t="s">
        <v>5</v>
      </c>
      <c r="E207" s="9" t="s">
        <v>260</v>
      </c>
      <c r="F207" s="107">
        <v>803245.8040283268</v>
      </c>
    </row>
    <row r="208">
      <c r="A208" s="26" t="s">
        <v>11</v>
      </c>
      <c r="B208" s="26" t="s">
        <v>406</v>
      </c>
      <c r="C208" s="7">
        <v>2021.0</v>
      </c>
      <c r="D208" s="9" t="s">
        <v>5</v>
      </c>
      <c r="E208" s="9" t="s">
        <v>260</v>
      </c>
      <c r="F208" s="107">
        <v>5276803.283783581</v>
      </c>
    </row>
    <row r="209">
      <c r="A209" s="26" t="s">
        <v>12</v>
      </c>
      <c r="B209" s="26" t="s">
        <v>405</v>
      </c>
      <c r="C209" s="7">
        <v>2021.0</v>
      </c>
      <c r="D209" s="9" t="s">
        <v>5</v>
      </c>
      <c r="E209" s="9" t="s">
        <v>260</v>
      </c>
      <c r="F209" s="107">
        <v>6359901.059809416</v>
      </c>
    </row>
    <row r="210">
      <c r="A210" s="26" t="s">
        <v>13</v>
      </c>
      <c r="B210" s="26" t="s">
        <v>410</v>
      </c>
      <c r="C210" s="7">
        <v>2021.0</v>
      </c>
      <c r="D210" s="9" t="s">
        <v>5</v>
      </c>
      <c r="E210" s="9" t="s">
        <v>260</v>
      </c>
      <c r="F210" s="107">
        <v>4567394.923571732</v>
      </c>
    </row>
    <row r="211">
      <c r="A211" s="26" t="s">
        <v>14</v>
      </c>
      <c r="B211" s="26" t="s">
        <v>412</v>
      </c>
      <c r="C211" s="7">
        <v>2021.0</v>
      </c>
      <c r="D211" s="9" t="s">
        <v>5</v>
      </c>
      <c r="E211" s="9" t="s">
        <v>260</v>
      </c>
      <c r="F211" s="107">
        <v>5891355.282290289</v>
      </c>
    </row>
    <row r="212">
      <c r="A212" s="26" t="s">
        <v>15</v>
      </c>
      <c r="B212" s="26" t="s">
        <v>411</v>
      </c>
      <c r="C212" s="7">
        <v>2021.0</v>
      </c>
      <c r="D212" s="9" t="s">
        <v>5</v>
      </c>
      <c r="E212" s="9" t="s">
        <v>260</v>
      </c>
      <c r="F212" s="107">
        <v>4592277.425851426</v>
      </c>
    </row>
    <row r="213">
      <c r="A213" s="26" t="s">
        <v>16</v>
      </c>
      <c r="B213" s="26" t="s">
        <v>413</v>
      </c>
      <c r="C213" s="7">
        <v>2021.0</v>
      </c>
      <c r="D213" s="9" t="s">
        <v>5</v>
      </c>
      <c r="E213" s="9" t="s">
        <v>260</v>
      </c>
      <c r="F213" s="107">
        <v>3862013.6070000003</v>
      </c>
    </row>
    <row r="214">
      <c r="A214" s="26" t="s">
        <v>17</v>
      </c>
      <c r="B214" s="26" t="s">
        <v>414</v>
      </c>
      <c r="C214" s="7">
        <v>2021.0</v>
      </c>
      <c r="D214" s="9" t="s">
        <v>5</v>
      </c>
      <c r="E214" s="9" t="s">
        <v>260</v>
      </c>
      <c r="F214" s="107">
        <v>4700502.6666852785</v>
      </c>
    </row>
    <row r="215">
      <c r="A215" s="26" t="s">
        <v>18</v>
      </c>
      <c r="B215" s="26" t="s">
        <v>415</v>
      </c>
      <c r="C215" s="7">
        <v>2021.0</v>
      </c>
      <c r="D215" s="9" t="s">
        <v>5</v>
      </c>
      <c r="E215" s="9" t="s">
        <v>260</v>
      </c>
      <c r="F215" s="107">
        <v>2499479.664460106</v>
      </c>
    </row>
    <row r="216">
      <c r="A216" s="26" t="s">
        <v>19</v>
      </c>
      <c r="B216" s="26" t="s">
        <v>416</v>
      </c>
      <c r="C216" s="7">
        <v>2021.0</v>
      </c>
      <c r="D216" s="9" t="s">
        <v>5</v>
      </c>
      <c r="E216" s="9" t="s">
        <v>260</v>
      </c>
      <c r="F216" s="107">
        <v>7202.942731609732</v>
      </c>
    </row>
    <row r="217">
      <c r="A217" s="26" t="s">
        <v>20</v>
      </c>
      <c r="B217" s="26" t="s">
        <v>417</v>
      </c>
      <c r="C217" s="7">
        <v>2021.0</v>
      </c>
      <c r="D217" s="9" t="s">
        <v>5</v>
      </c>
      <c r="E217" s="9" t="s">
        <v>260</v>
      </c>
      <c r="F217" s="107">
        <v>1827505.1376962287</v>
      </c>
    </row>
    <row r="218">
      <c r="A218" s="26" t="s">
        <v>21</v>
      </c>
      <c r="B218" s="26" t="s">
        <v>419</v>
      </c>
      <c r="C218" s="7">
        <v>2021.0</v>
      </c>
      <c r="D218" s="9" t="s">
        <v>5</v>
      </c>
      <c r="E218" s="9" t="s">
        <v>260</v>
      </c>
      <c r="F218" s="107">
        <v>0.0</v>
      </c>
    </row>
    <row r="219">
      <c r="A219" s="26" t="s">
        <v>22</v>
      </c>
      <c r="B219" s="26" t="s">
        <v>420</v>
      </c>
      <c r="C219" s="7">
        <v>2021.0</v>
      </c>
      <c r="D219" s="9" t="s">
        <v>5</v>
      </c>
      <c r="E219" s="9" t="s">
        <v>260</v>
      </c>
      <c r="F219" s="107">
        <v>1.702064325710938E7</v>
      </c>
    </row>
    <row r="220">
      <c r="A220" s="26" t="s">
        <v>23</v>
      </c>
      <c r="B220" s="26" t="s">
        <v>421</v>
      </c>
      <c r="C220" s="7">
        <v>2021.0</v>
      </c>
      <c r="D220" s="9" t="s">
        <v>5</v>
      </c>
      <c r="E220" s="9" t="s">
        <v>260</v>
      </c>
      <c r="F220" s="108">
        <v>27011.03524353649</v>
      </c>
    </row>
    <row r="221">
      <c r="A221" s="26" t="s">
        <v>24</v>
      </c>
      <c r="B221" s="26" t="s">
        <v>422</v>
      </c>
      <c r="C221" s="7">
        <v>2021.0</v>
      </c>
      <c r="D221" s="9" t="s">
        <v>5</v>
      </c>
      <c r="E221" s="9" t="s">
        <v>260</v>
      </c>
      <c r="F221" s="108">
        <v>1158909.6367877673</v>
      </c>
    </row>
    <row r="222">
      <c r="A222" s="26" t="s">
        <v>25</v>
      </c>
      <c r="B222" s="26" t="s">
        <v>423</v>
      </c>
      <c r="C222" s="7">
        <v>2021.0</v>
      </c>
      <c r="D222" s="9" t="s">
        <v>5</v>
      </c>
      <c r="E222" s="9" t="s">
        <v>260</v>
      </c>
      <c r="F222" s="108">
        <v>1733277.8328882407</v>
      </c>
    </row>
    <row r="223">
      <c r="A223" s="26" t="s">
        <v>26</v>
      </c>
      <c r="B223" s="26" t="s">
        <v>424</v>
      </c>
      <c r="C223" s="7">
        <v>2021.0</v>
      </c>
      <c r="D223" s="9" t="s">
        <v>5</v>
      </c>
      <c r="E223" s="9" t="s">
        <v>260</v>
      </c>
      <c r="F223" s="108">
        <v>819866.1957198946</v>
      </c>
    </row>
    <row r="224">
      <c r="A224" s="26" t="s">
        <v>27</v>
      </c>
      <c r="B224" s="26" t="s">
        <v>426</v>
      </c>
      <c r="C224" s="7">
        <v>2021.0</v>
      </c>
      <c r="D224" s="9" t="s">
        <v>5</v>
      </c>
      <c r="E224" s="9" t="s">
        <v>260</v>
      </c>
      <c r="F224" s="108">
        <v>5774779.112281053</v>
      </c>
    </row>
    <row r="225">
      <c r="A225" s="26" t="s">
        <v>28</v>
      </c>
      <c r="B225" s="26" t="s">
        <v>425</v>
      </c>
      <c r="C225" s="7">
        <v>2021.0</v>
      </c>
      <c r="D225" s="9" t="s">
        <v>5</v>
      </c>
      <c r="E225" s="9" t="s">
        <v>260</v>
      </c>
      <c r="F225" s="108">
        <v>4314517.232500422</v>
      </c>
    </row>
    <row r="226">
      <c r="A226" s="26" t="s">
        <v>29</v>
      </c>
      <c r="B226" s="26" t="s">
        <v>427</v>
      </c>
      <c r="C226" s="7">
        <v>2021.0</v>
      </c>
      <c r="D226" s="9" t="s">
        <v>5</v>
      </c>
      <c r="E226" s="9" t="s">
        <v>260</v>
      </c>
      <c r="F226" s="108">
        <v>1.0719715023824977E7</v>
      </c>
    </row>
    <row r="227">
      <c r="A227" s="26" t="s">
        <v>30</v>
      </c>
      <c r="B227" s="26" t="s">
        <v>428</v>
      </c>
      <c r="C227" s="7">
        <v>2021.0</v>
      </c>
      <c r="D227" s="9" t="s">
        <v>5</v>
      </c>
      <c r="E227" s="9" t="s">
        <v>260</v>
      </c>
      <c r="F227" s="108">
        <v>197079.61615720022</v>
      </c>
    </row>
    <row r="228">
      <c r="A228" s="26" t="s">
        <v>31</v>
      </c>
      <c r="B228" s="26" t="s">
        <v>429</v>
      </c>
      <c r="C228" s="7">
        <v>2021.0</v>
      </c>
      <c r="D228" s="9" t="s">
        <v>5</v>
      </c>
      <c r="E228" s="9" t="s">
        <v>260</v>
      </c>
      <c r="F228" s="108">
        <v>1.5380389519777345E7</v>
      </c>
    </row>
    <row r="229">
      <c r="A229" s="26" t="s">
        <v>32</v>
      </c>
      <c r="B229" s="26" t="s">
        <v>430</v>
      </c>
      <c r="C229" s="7">
        <v>2021.0</v>
      </c>
      <c r="D229" s="9" t="s">
        <v>5</v>
      </c>
      <c r="E229" s="9" t="s">
        <v>260</v>
      </c>
      <c r="F229" s="108">
        <v>25245.210208946675</v>
      </c>
    </row>
    <row r="230">
      <c r="A230" s="26" t="s">
        <v>33</v>
      </c>
      <c r="B230" s="26" t="s">
        <v>431</v>
      </c>
      <c r="C230" s="7">
        <v>2021.0</v>
      </c>
      <c r="D230" s="9" t="s">
        <v>5</v>
      </c>
      <c r="E230" s="9" t="s">
        <v>260</v>
      </c>
      <c r="F230" s="108">
        <v>1.1579980045487871E7</v>
      </c>
    </row>
    <row r="231">
      <c r="A231" s="26" t="s">
        <v>34</v>
      </c>
      <c r="B231" s="26" t="s">
        <v>432</v>
      </c>
      <c r="C231" s="7">
        <v>2021.0</v>
      </c>
      <c r="D231" s="9" t="s">
        <v>5</v>
      </c>
      <c r="E231" s="9" t="s">
        <v>260</v>
      </c>
      <c r="F231" s="108">
        <v>3923195.817854617</v>
      </c>
    </row>
    <row r="232">
      <c r="A232" s="26" t="s">
        <v>35</v>
      </c>
      <c r="B232" s="26" t="s">
        <v>433</v>
      </c>
      <c r="C232" s="7">
        <v>2021.0</v>
      </c>
      <c r="D232" s="9" t="s">
        <v>5</v>
      </c>
      <c r="E232" s="9" t="s">
        <v>260</v>
      </c>
      <c r="F232" s="108">
        <v>0.0</v>
      </c>
    </row>
    <row r="233">
      <c r="A233" s="80" t="s">
        <v>3</v>
      </c>
      <c r="B233" s="26" t="s">
        <v>418</v>
      </c>
      <c r="C233" s="7">
        <v>2022.0</v>
      </c>
      <c r="D233" s="9" t="s">
        <v>5</v>
      </c>
      <c r="E233" s="9" t="s">
        <v>260</v>
      </c>
      <c r="F233" s="1">
        <f>AVERAGE(F234:F265)</f>
        <v>4389426.906</v>
      </c>
    </row>
    <row r="234">
      <c r="A234" s="80" t="s">
        <v>4</v>
      </c>
      <c r="B234" s="26" t="s">
        <v>401</v>
      </c>
      <c r="C234" s="7">
        <v>2022.0</v>
      </c>
      <c r="D234" s="9" t="s">
        <v>5</v>
      </c>
      <c r="E234" s="9" t="s">
        <v>260</v>
      </c>
      <c r="F234" s="109">
        <v>0.0</v>
      </c>
    </row>
    <row r="235">
      <c r="A235" s="26" t="s">
        <v>5</v>
      </c>
      <c r="B235" s="26" t="s">
        <v>402</v>
      </c>
      <c r="C235" s="7">
        <v>2022.0</v>
      </c>
      <c r="D235" s="9" t="s">
        <v>5</v>
      </c>
      <c r="E235" s="9" t="s">
        <v>260</v>
      </c>
      <c r="F235" s="108">
        <v>6975529.0</v>
      </c>
    </row>
    <row r="236">
      <c r="A236" s="26" t="s">
        <v>6</v>
      </c>
      <c r="B236" s="26" t="s">
        <v>403</v>
      </c>
      <c r="C236" s="7">
        <v>2022.0</v>
      </c>
      <c r="D236" s="9" t="s">
        <v>5</v>
      </c>
      <c r="E236" s="9" t="s">
        <v>260</v>
      </c>
      <c r="F236" s="110">
        <v>2351393.0</v>
      </c>
    </row>
    <row r="237">
      <c r="A237" s="26" t="s">
        <v>7</v>
      </c>
      <c r="B237" s="26" t="s">
        <v>404</v>
      </c>
      <c r="C237" s="7">
        <v>2022.0</v>
      </c>
      <c r="D237" s="9" t="s">
        <v>5</v>
      </c>
      <c r="E237" s="9" t="s">
        <v>260</v>
      </c>
      <c r="F237" s="110">
        <v>1029090.0</v>
      </c>
    </row>
    <row r="238">
      <c r="A238" s="26" t="s">
        <v>8</v>
      </c>
      <c r="B238" s="26" t="s">
        <v>408</v>
      </c>
      <c r="C238" s="7">
        <v>2022.0</v>
      </c>
      <c r="D238" s="9" t="s">
        <v>5</v>
      </c>
      <c r="E238" s="9" t="s">
        <v>260</v>
      </c>
      <c r="F238" s="110">
        <v>47284.0</v>
      </c>
    </row>
    <row r="239">
      <c r="A239" s="26" t="s">
        <v>9</v>
      </c>
      <c r="B239" s="26" t="s">
        <v>409</v>
      </c>
      <c r="C239" s="7">
        <v>2022.0</v>
      </c>
      <c r="D239" s="9" t="s">
        <v>5</v>
      </c>
      <c r="E239" s="9" t="s">
        <v>260</v>
      </c>
      <c r="F239" s="110">
        <v>9595764.0</v>
      </c>
    </row>
    <row r="240">
      <c r="A240" s="26" t="s">
        <v>10</v>
      </c>
      <c r="B240" s="26" t="s">
        <v>407</v>
      </c>
      <c r="C240" s="7">
        <v>2022.0</v>
      </c>
      <c r="D240" s="9" t="s">
        <v>5</v>
      </c>
      <c r="E240" s="9" t="s">
        <v>260</v>
      </c>
      <c r="F240" s="110">
        <v>735111.0</v>
      </c>
    </row>
    <row r="241">
      <c r="A241" s="26" t="s">
        <v>11</v>
      </c>
      <c r="B241" s="26" t="s">
        <v>406</v>
      </c>
      <c r="C241" s="7">
        <v>2022.0</v>
      </c>
      <c r="D241" s="9" t="s">
        <v>5</v>
      </c>
      <c r="E241" s="9" t="s">
        <v>260</v>
      </c>
      <c r="F241" s="110">
        <v>7574262.0</v>
      </c>
    </row>
    <row r="242">
      <c r="A242" s="26" t="s">
        <v>12</v>
      </c>
      <c r="B242" s="26" t="s">
        <v>405</v>
      </c>
      <c r="C242" s="7">
        <v>2022.0</v>
      </c>
      <c r="D242" s="9" t="s">
        <v>5</v>
      </c>
      <c r="E242" s="9" t="s">
        <v>260</v>
      </c>
      <c r="F242" s="110">
        <v>6365151.0</v>
      </c>
    </row>
    <row r="243">
      <c r="A243" s="26" t="s">
        <v>13</v>
      </c>
      <c r="B243" s="26" t="s">
        <v>410</v>
      </c>
      <c r="C243" s="7">
        <v>2022.0</v>
      </c>
      <c r="D243" s="9" t="s">
        <v>5</v>
      </c>
      <c r="E243" s="9" t="s">
        <v>260</v>
      </c>
      <c r="F243" s="110">
        <v>4652887.0</v>
      </c>
    </row>
    <row r="244">
      <c r="A244" s="26" t="s">
        <v>14</v>
      </c>
      <c r="B244" s="26" t="s">
        <v>412</v>
      </c>
      <c r="C244" s="7">
        <v>2022.0</v>
      </c>
      <c r="D244" s="9" t="s">
        <v>5</v>
      </c>
      <c r="E244" s="9" t="s">
        <v>260</v>
      </c>
      <c r="F244" s="110">
        <v>7381648.0</v>
      </c>
    </row>
    <row r="245">
      <c r="A245" s="26" t="s">
        <v>15</v>
      </c>
      <c r="B245" s="26" t="s">
        <v>411</v>
      </c>
      <c r="C245" s="7">
        <v>2022.0</v>
      </c>
      <c r="D245" s="9" t="s">
        <v>5</v>
      </c>
      <c r="E245" s="9" t="s">
        <v>260</v>
      </c>
      <c r="F245" s="110">
        <v>4540336.0</v>
      </c>
    </row>
    <row r="246">
      <c r="A246" s="26" t="s">
        <v>16</v>
      </c>
      <c r="B246" s="26" t="s">
        <v>413</v>
      </c>
      <c r="C246" s="7">
        <v>2022.0</v>
      </c>
      <c r="D246" s="9" t="s">
        <v>5</v>
      </c>
      <c r="E246" s="9" t="s">
        <v>260</v>
      </c>
      <c r="F246" s="110">
        <v>6297789.0</v>
      </c>
    </row>
    <row r="247">
      <c r="A247" s="26" t="s">
        <v>17</v>
      </c>
      <c r="B247" s="26" t="s">
        <v>414</v>
      </c>
      <c r="C247" s="7">
        <v>2022.0</v>
      </c>
      <c r="D247" s="9" t="s">
        <v>5</v>
      </c>
      <c r="E247" s="9" t="s">
        <v>260</v>
      </c>
      <c r="F247" s="110">
        <v>4639777.0</v>
      </c>
    </row>
    <row r="248">
      <c r="A248" s="26" t="s">
        <v>18</v>
      </c>
      <c r="B248" s="26" t="s">
        <v>415</v>
      </c>
      <c r="C248" s="7">
        <v>2022.0</v>
      </c>
      <c r="D248" s="9" t="s">
        <v>5</v>
      </c>
      <c r="E248" s="9" t="s">
        <v>260</v>
      </c>
      <c r="F248" s="110">
        <v>2582370.0</v>
      </c>
    </row>
    <row r="249">
      <c r="A249" s="26" t="s">
        <v>19</v>
      </c>
      <c r="B249" s="26" t="s">
        <v>416</v>
      </c>
      <c r="C249" s="7">
        <v>2022.0</v>
      </c>
      <c r="D249" s="9" t="s">
        <v>5</v>
      </c>
      <c r="E249" s="9" t="s">
        <v>260</v>
      </c>
      <c r="F249" s="110">
        <v>27763.0</v>
      </c>
    </row>
    <row r="250">
      <c r="A250" s="26" t="s">
        <v>20</v>
      </c>
      <c r="B250" s="26" t="s">
        <v>417</v>
      </c>
      <c r="C250" s="7">
        <v>2022.0</v>
      </c>
      <c r="D250" s="9" t="s">
        <v>5</v>
      </c>
      <c r="E250" s="9" t="s">
        <v>260</v>
      </c>
      <c r="F250" s="110">
        <v>1895437.0</v>
      </c>
    </row>
    <row r="251">
      <c r="A251" s="26" t="s">
        <v>21</v>
      </c>
      <c r="B251" s="26" t="s">
        <v>419</v>
      </c>
      <c r="C251" s="7">
        <v>2022.0</v>
      </c>
      <c r="D251" s="9" t="s">
        <v>5</v>
      </c>
      <c r="E251" s="9" t="s">
        <v>260</v>
      </c>
      <c r="F251" s="109">
        <v>0.0</v>
      </c>
    </row>
    <row r="252">
      <c r="A252" s="26" t="s">
        <v>22</v>
      </c>
      <c r="B252" s="26" t="s">
        <v>420</v>
      </c>
      <c r="C252" s="7">
        <v>2022.0</v>
      </c>
      <c r="D252" s="9" t="s">
        <v>5</v>
      </c>
      <c r="E252" s="9" t="s">
        <v>260</v>
      </c>
      <c r="F252" s="110">
        <v>1.5922578E7</v>
      </c>
    </row>
    <row r="253">
      <c r="A253" s="26" t="s">
        <v>23</v>
      </c>
      <c r="B253" s="26" t="s">
        <v>421</v>
      </c>
      <c r="C253" s="7">
        <v>2022.0</v>
      </c>
      <c r="D253" s="9" t="s">
        <v>5</v>
      </c>
      <c r="E253" s="9" t="s">
        <v>260</v>
      </c>
      <c r="F253" s="110">
        <v>25305.0</v>
      </c>
    </row>
    <row r="254">
      <c r="A254" s="26" t="s">
        <v>24</v>
      </c>
      <c r="B254" s="26" t="s">
        <v>422</v>
      </c>
      <c r="C254" s="7">
        <v>2022.0</v>
      </c>
      <c r="D254" s="9" t="s">
        <v>5</v>
      </c>
      <c r="E254" s="9" t="s">
        <v>260</v>
      </c>
      <c r="F254" s="110">
        <v>1192044.0</v>
      </c>
    </row>
    <row r="255">
      <c r="A255" s="26" t="s">
        <v>25</v>
      </c>
      <c r="B255" s="26" t="s">
        <v>423</v>
      </c>
      <c r="C255" s="7">
        <v>2022.0</v>
      </c>
      <c r="D255" s="9" t="s">
        <v>5</v>
      </c>
      <c r="E255" s="9" t="s">
        <v>260</v>
      </c>
      <c r="F255" s="110">
        <v>1782306.0</v>
      </c>
    </row>
    <row r="256">
      <c r="A256" s="26" t="s">
        <v>26</v>
      </c>
      <c r="B256" s="26" t="s">
        <v>424</v>
      </c>
      <c r="C256" s="7">
        <v>2022.0</v>
      </c>
      <c r="D256" s="9" t="s">
        <v>5</v>
      </c>
      <c r="E256" s="9" t="s">
        <v>260</v>
      </c>
      <c r="F256" s="110">
        <v>753302.0</v>
      </c>
    </row>
    <row r="257">
      <c r="A257" s="26" t="s">
        <v>27</v>
      </c>
      <c r="B257" s="26" t="s">
        <v>426</v>
      </c>
      <c r="C257" s="7">
        <v>2022.0</v>
      </c>
      <c r="D257" s="9" t="s">
        <v>5</v>
      </c>
      <c r="E257" s="9" t="s">
        <v>260</v>
      </c>
      <c r="F257" s="110">
        <v>7223494.0</v>
      </c>
    </row>
    <row r="258">
      <c r="A258" s="26" t="s">
        <v>28</v>
      </c>
      <c r="B258" s="26" t="s">
        <v>425</v>
      </c>
      <c r="C258" s="7">
        <v>2022.0</v>
      </c>
      <c r="D258" s="9" t="s">
        <v>5</v>
      </c>
      <c r="E258" s="9" t="s">
        <v>260</v>
      </c>
      <c r="F258" s="110">
        <v>4296315.0</v>
      </c>
    </row>
    <row r="259">
      <c r="A259" s="26" t="s">
        <v>29</v>
      </c>
      <c r="B259" s="26" t="s">
        <v>427</v>
      </c>
      <c r="C259" s="7">
        <v>2022.0</v>
      </c>
      <c r="D259" s="9" t="s">
        <v>5</v>
      </c>
      <c r="E259" s="9" t="s">
        <v>260</v>
      </c>
      <c r="F259" s="110">
        <v>1.0978614E7</v>
      </c>
    </row>
    <row r="260">
      <c r="A260" s="26" t="s">
        <v>30</v>
      </c>
      <c r="B260" s="26" t="s">
        <v>428</v>
      </c>
      <c r="C260" s="7">
        <v>2022.0</v>
      </c>
      <c r="D260" s="9" t="s">
        <v>5</v>
      </c>
      <c r="E260" s="9" t="s">
        <v>260</v>
      </c>
      <c r="F260" s="110">
        <v>181254.0</v>
      </c>
    </row>
    <row r="261">
      <c r="A261" s="26" t="s">
        <v>31</v>
      </c>
      <c r="B261" s="26" t="s">
        <v>429</v>
      </c>
      <c r="C261" s="7">
        <v>2022.0</v>
      </c>
      <c r="D261" s="9" t="s">
        <v>5</v>
      </c>
      <c r="E261" s="9" t="s">
        <v>260</v>
      </c>
      <c r="F261" s="110">
        <v>1.5781383E7</v>
      </c>
    </row>
    <row r="262">
      <c r="A262" s="26" t="s">
        <v>32</v>
      </c>
      <c r="B262" s="26" t="s">
        <v>430</v>
      </c>
      <c r="C262" s="7">
        <v>2022.0</v>
      </c>
      <c r="D262" s="9" t="s">
        <v>5</v>
      </c>
      <c r="E262" s="9" t="s">
        <v>260</v>
      </c>
      <c r="F262" s="110">
        <v>24854.0</v>
      </c>
    </row>
    <row r="263">
      <c r="A263" s="26" t="s">
        <v>33</v>
      </c>
      <c r="B263" s="26" t="s">
        <v>431</v>
      </c>
      <c r="C263" s="7">
        <v>2022.0</v>
      </c>
      <c r="D263" s="9" t="s">
        <v>5</v>
      </c>
      <c r="E263" s="9" t="s">
        <v>260</v>
      </c>
      <c r="F263" s="110">
        <v>1.1591003E7</v>
      </c>
    </row>
    <row r="264">
      <c r="A264" s="26" t="s">
        <v>34</v>
      </c>
      <c r="B264" s="26" t="s">
        <v>432</v>
      </c>
      <c r="C264" s="7">
        <v>2022.0</v>
      </c>
      <c r="D264" s="9" t="s">
        <v>5</v>
      </c>
      <c r="E264" s="9" t="s">
        <v>260</v>
      </c>
      <c r="F264" s="110">
        <v>4017618.0</v>
      </c>
    </row>
    <row r="265">
      <c r="A265" s="26" t="s">
        <v>35</v>
      </c>
      <c r="B265" s="26" t="s">
        <v>433</v>
      </c>
      <c r="C265" s="7">
        <v>2022.0</v>
      </c>
      <c r="D265" s="9" t="s">
        <v>5</v>
      </c>
      <c r="E265" s="9" t="s">
        <v>260</v>
      </c>
      <c r="F265" s="109">
        <v>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80" t="s">
        <v>3</v>
      </c>
      <c r="B2" s="26" t="s">
        <v>418</v>
      </c>
      <c r="C2" s="7">
        <v>2015.0</v>
      </c>
      <c r="D2" s="7" t="s">
        <v>6</v>
      </c>
      <c r="E2" s="7" t="s">
        <v>274</v>
      </c>
      <c r="F2" s="7">
        <v>56.4</v>
      </c>
    </row>
    <row r="3">
      <c r="A3" s="80" t="s">
        <v>4</v>
      </c>
      <c r="B3" s="26" t="s">
        <v>401</v>
      </c>
      <c r="C3" s="7">
        <v>2015.0</v>
      </c>
      <c r="D3" s="7" t="s">
        <v>6</v>
      </c>
      <c r="E3" s="7" t="s">
        <v>274</v>
      </c>
      <c r="F3" s="36">
        <v>66.2916</v>
      </c>
    </row>
    <row r="4">
      <c r="A4" s="26" t="s">
        <v>5</v>
      </c>
      <c r="B4" s="26" t="s">
        <v>402</v>
      </c>
      <c r="C4" s="7">
        <v>2015.0</v>
      </c>
      <c r="D4" s="7" t="s">
        <v>6</v>
      </c>
      <c r="E4" s="7" t="s">
        <v>274</v>
      </c>
      <c r="F4" s="36">
        <v>57.1412</v>
      </c>
    </row>
    <row r="5">
      <c r="A5" s="26" t="s">
        <v>6</v>
      </c>
      <c r="B5" s="26" t="s">
        <v>403</v>
      </c>
      <c r="C5" s="7">
        <v>2015.0</v>
      </c>
      <c r="D5" s="7" t="s">
        <v>6</v>
      </c>
      <c r="E5" s="7" t="s">
        <v>274</v>
      </c>
      <c r="F5" s="36">
        <v>51.7704</v>
      </c>
    </row>
    <row r="6">
      <c r="A6" s="26" t="s">
        <v>7</v>
      </c>
      <c r="B6" s="26" t="s">
        <v>404</v>
      </c>
      <c r="C6" s="7">
        <v>2015.0</v>
      </c>
      <c r="D6" s="7" t="s">
        <v>6</v>
      </c>
      <c r="E6" s="7" t="s">
        <v>274</v>
      </c>
      <c r="F6" s="36">
        <v>68.5928</v>
      </c>
    </row>
    <row r="7">
      <c r="A7" s="26" t="s">
        <v>8</v>
      </c>
      <c r="B7" s="26" t="s">
        <v>408</v>
      </c>
      <c r="C7" s="7">
        <v>2015.0</v>
      </c>
      <c r="D7" s="7" t="s">
        <v>6</v>
      </c>
      <c r="E7" s="7" t="s">
        <v>274</v>
      </c>
      <c r="F7" s="36">
        <v>65.7032</v>
      </c>
    </row>
    <row r="8">
      <c r="A8" s="26" t="s">
        <v>9</v>
      </c>
      <c r="B8" s="26" t="s">
        <v>409</v>
      </c>
      <c r="C8" s="7">
        <v>2015.0</v>
      </c>
      <c r="D8" s="7" t="s">
        <v>6</v>
      </c>
      <c r="E8" s="7" t="s">
        <v>274</v>
      </c>
      <c r="F8" s="36">
        <v>56.5824</v>
      </c>
    </row>
    <row r="9">
      <c r="A9" s="26" t="s">
        <v>10</v>
      </c>
      <c r="B9" s="26" t="s">
        <v>407</v>
      </c>
      <c r="C9" s="7">
        <v>2015.0</v>
      </c>
      <c r="D9" s="7" t="s">
        <v>6</v>
      </c>
      <c r="E9" s="7" t="s">
        <v>274</v>
      </c>
      <c r="F9" s="36">
        <v>50.9702</v>
      </c>
    </row>
    <row r="10">
      <c r="A10" s="26" t="s">
        <v>11</v>
      </c>
      <c r="B10" s="26" t="s">
        <v>406</v>
      </c>
      <c r="C10" s="7">
        <v>2015.0</v>
      </c>
      <c r="D10" s="7" t="s">
        <v>6</v>
      </c>
      <c r="E10" s="7" t="s">
        <v>274</v>
      </c>
      <c r="F10" s="36">
        <v>61.2388</v>
      </c>
    </row>
    <row r="11">
      <c r="A11" s="26" t="s">
        <v>12</v>
      </c>
      <c r="B11" s="26" t="s">
        <v>405</v>
      </c>
      <c r="C11" s="7">
        <v>2015.0</v>
      </c>
      <c r="D11" s="7" t="s">
        <v>6</v>
      </c>
      <c r="E11" s="7" t="s">
        <v>274</v>
      </c>
      <c r="F11" s="36">
        <v>49.4037</v>
      </c>
    </row>
    <row r="12">
      <c r="A12" s="26" t="s">
        <v>13</v>
      </c>
      <c r="B12" s="26" t="s">
        <v>410</v>
      </c>
      <c r="C12" s="7">
        <v>2015.0</v>
      </c>
      <c r="D12" s="7" t="s">
        <v>6</v>
      </c>
      <c r="E12" s="7" t="s">
        <v>274</v>
      </c>
      <c r="F12" s="36">
        <v>57.8096</v>
      </c>
    </row>
    <row r="13">
      <c r="A13" s="26" t="s">
        <v>14</v>
      </c>
      <c r="B13" s="26" t="s">
        <v>412</v>
      </c>
      <c r="C13" s="7">
        <v>2015.0</v>
      </c>
      <c r="D13" s="7" t="s">
        <v>6</v>
      </c>
      <c r="E13" s="7" t="s">
        <v>274</v>
      </c>
      <c r="F13" s="36">
        <v>56.1692</v>
      </c>
    </row>
    <row r="14">
      <c r="A14" s="26" t="s">
        <v>15</v>
      </c>
      <c r="B14" s="26" t="s">
        <v>411</v>
      </c>
      <c r="C14" s="7">
        <v>2015.0</v>
      </c>
      <c r="D14" s="7" t="s">
        <v>6</v>
      </c>
      <c r="E14" s="7" t="s">
        <v>274</v>
      </c>
      <c r="F14" s="36">
        <v>49.0076</v>
      </c>
    </row>
    <row r="15">
      <c r="A15" s="26" t="s">
        <v>16</v>
      </c>
      <c r="B15" s="26" t="s">
        <v>413</v>
      </c>
      <c r="C15" s="7">
        <v>2015.0</v>
      </c>
      <c r="D15" s="7" t="s">
        <v>6</v>
      </c>
      <c r="E15" s="7" t="s">
        <v>274</v>
      </c>
      <c r="F15" s="36">
        <v>56.5023</v>
      </c>
    </row>
    <row r="16">
      <c r="A16" s="26" t="s">
        <v>17</v>
      </c>
      <c r="B16" s="26" t="s">
        <v>414</v>
      </c>
      <c r="C16" s="7">
        <v>2015.0</v>
      </c>
      <c r="D16" s="7" t="s">
        <v>6</v>
      </c>
      <c r="E16" s="7" t="s">
        <v>274</v>
      </c>
      <c r="F16" s="36">
        <v>49.9491</v>
      </c>
    </row>
    <row r="17">
      <c r="A17" s="26" t="s">
        <v>18</v>
      </c>
      <c r="B17" s="26" t="s">
        <v>415</v>
      </c>
      <c r="C17" s="7">
        <v>2015.0</v>
      </c>
      <c r="D17" s="7" t="s">
        <v>6</v>
      </c>
      <c r="E17" s="7" t="s">
        <v>274</v>
      </c>
      <c r="F17" s="36">
        <v>54.6416</v>
      </c>
    </row>
    <row r="18">
      <c r="A18" s="26" t="s">
        <v>19</v>
      </c>
      <c r="B18" s="26" t="s">
        <v>416</v>
      </c>
      <c r="C18" s="7">
        <v>2015.0</v>
      </c>
      <c r="D18" s="7" t="s">
        <v>6</v>
      </c>
      <c r="E18" s="7" t="s">
        <v>274</v>
      </c>
      <c r="F18" s="36">
        <v>53.507</v>
      </c>
    </row>
    <row r="19">
      <c r="A19" s="26" t="s">
        <v>20</v>
      </c>
      <c r="B19" s="26" t="s">
        <v>417</v>
      </c>
      <c r="C19" s="7">
        <v>2015.0</v>
      </c>
      <c r="D19" s="7" t="s">
        <v>6</v>
      </c>
      <c r="E19" s="7" t="s">
        <v>274</v>
      </c>
      <c r="F19" s="36">
        <v>55.8727</v>
      </c>
    </row>
    <row r="20">
      <c r="A20" s="26" t="s">
        <v>21</v>
      </c>
      <c r="B20" s="26" t="s">
        <v>419</v>
      </c>
      <c r="C20" s="7">
        <v>2015.0</v>
      </c>
      <c r="D20" s="7" t="s">
        <v>6</v>
      </c>
      <c r="E20" s="7" t="s">
        <v>274</v>
      </c>
      <c r="F20" s="36">
        <v>56.4647</v>
      </c>
    </row>
    <row r="21">
      <c r="A21" s="26" t="s">
        <v>22</v>
      </c>
      <c r="B21" s="26" t="s">
        <v>420</v>
      </c>
      <c r="C21" s="7">
        <v>2015.0</v>
      </c>
      <c r="D21" s="7" t="s">
        <v>6</v>
      </c>
      <c r="E21" s="7" t="s">
        <v>274</v>
      </c>
      <c r="F21" s="36">
        <v>72.7397</v>
      </c>
    </row>
    <row r="22">
      <c r="A22" s="26" t="s">
        <v>23</v>
      </c>
      <c r="B22" s="26" t="s">
        <v>421</v>
      </c>
      <c r="C22" s="7">
        <v>2015.0</v>
      </c>
      <c r="D22" s="7" t="s">
        <v>6</v>
      </c>
      <c r="E22" s="7" t="s">
        <v>274</v>
      </c>
      <c r="F22" s="36">
        <v>62.3061</v>
      </c>
    </row>
    <row r="23">
      <c r="A23" s="26" t="s">
        <v>24</v>
      </c>
      <c r="B23" s="26" t="s">
        <v>422</v>
      </c>
      <c r="C23" s="7">
        <v>2015.0</v>
      </c>
      <c r="D23" s="7" t="s">
        <v>6</v>
      </c>
      <c r="E23" s="7" t="s">
        <v>274</v>
      </c>
      <c r="F23" s="36">
        <v>50.6801</v>
      </c>
    </row>
    <row r="24">
      <c r="A24" s="26" t="s">
        <v>25</v>
      </c>
      <c r="B24" s="26" t="s">
        <v>423</v>
      </c>
      <c r="C24" s="7">
        <v>2015.0</v>
      </c>
      <c r="D24" s="7" t="s">
        <v>6</v>
      </c>
      <c r="E24" s="7" t="s">
        <v>274</v>
      </c>
      <c r="F24" s="36">
        <v>57.2778</v>
      </c>
    </row>
    <row r="25">
      <c r="A25" s="26" t="s">
        <v>26</v>
      </c>
      <c r="B25" s="26" t="s">
        <v>424</v>
      </c>
      <c r="C25" s="7">
        <v>2015.0</v>
      </c>
      <c r="D25" s="7" t="s">
        <v>6</v>
      </c>
      <c r="E25" s="7" t="s">
        <v>274</v>
      </c>
      <c r="F25" s="36">
        <v>57.0172</v>
      </c>
    </row>
    <row r="26">
      <c r="A26" s="26" t="s">
        <v>27</v>
      </c>
      <c r="B26" s="26" t="s">
        <v>426</v>
      </c>
      <c r="C26" s="7">
        <v>2015.0</v>
      </c>
      <c r="D26" s="7" t="s">
        <v>6</v>
      </c>
      <c r="E26" s="7" t="s">
        <v>274</v>
      </c>
      <c r="F26" s="36">
        <v>58.5541</v>
      </c>
    </row>
    <row r="27">
      <c r="A27" s="26" t="s">
        <v>28</v>
      </c>
      <c r="B27" s="26" t="s">
        <v>425</v>
      </c>
      <c r="C27" s="7">
        <v>2015.0</v>
      </c>
      <c r="D27" s="7" t="s">
        <v>6</v>
      </c>
      <c r="E27" s="7" t="s">
        <v>274</v>
      </c>
      <c r="F27" s="36">
        <v>62.2032</v>
      </c>
    </row>
    <row r="28">
      <c r="A28" s="26" t="s">
        <v>29</v>
      </c>
      <c r="B28" s="26" t="s">
        <v>427</v>
      </c>
      <c r="C28" s="7">
        <v>2015.0</v>
      </c>
      <c r="D28" s="7" t="s">
        <v>6</v>
      </c>
      <c r="E28" s="7" t="s">
        <v>274</v>
      </c>
      <c r="F28" s="36">
        <v>65.9385</v>
      </c>
    </row>
    <row r="29">
      <c r="A29" s="26" t="s">
        <v>30</v>
      </c>
      <c r="B29" s="26" t="s">
        <v>428</v>
      </c>
      <c r="C29" s="7">
        <v>2015.0</v>
      </c>
      <c r="D29" s="7" t="s">
        <v>6</v>
      </c>
      <c r="E29" s="7" t="s">
        <v>274</v>
      </c>
      <c r="F29" s="36">
        <v>54.2324</v>
      </c>
    </row>
    <row r="30">
      <c r="A30" s="26" t="s">
        <v>31</v>
      </c>
      <c r="B30" s="26" t="s">
        <v>429</v>
      </c>
      <c r="C30" s="7">
        <v>2015.0</v>
      </c>
      <c r="D30" s="7" t="s">
        <v>6</v>
      </c>
      <c r="E30" s="7" t="s">
        <v>274</v>
      </c>
      <c r="F30" s="36">
        <v>54.7514</v>
      </c>
    </row>
    <row r="31">
      <c r="A31" s="26" t="s">
        <v>32</v>
      </c>
      <c r="B31" s="26" t="s">
        <v>430</v>
      </c>
      <c r="C31" s="7">
        <v>2015.0</v>
      </c>
      <c r="D31" s="7" t="s">
        <v>6</v>
      </c>
      <c r="E31" s="7" t="s">
        <v>274</v>
      </c>
      <c r="F31" s="36">
        <v>63.6497</v>
      </c>
    </row>
    <row r="32">
      <c r="A32" s="26" t="s">
        <v>33</v>
      </c>
      <c r="B32" s="26" t="s">
        <v>431</v>
      </c>
      <c r="C32" s="7">
        <v>2015.0</v>
      </c>
      <c r="D32" s="7" t="s">
        <v>6</v>
      </c>
      <c r="E32" s="7" t="s">
        <v>274</v>
      </c>
      <c r="F32" s="36">
        <v>54.397</v>
      </c>
    </row>
    <row r="33">
      <c r="A33" s="26" t="s">
        <v>34</v>
      </c>
      <c r="B33" s="26" t="s">
        <v>432</v>
      </c>
      <c r="C33" s="7">
        <v>2015.0</v>
      </c>
      <c r="D33" s="7" t="s">
        <v>6</v>
      </c>
      <c r="E33" s="7" t="s">
        <v>274</v>
      </c>
      <c r="F33" s="36">
        <v>64.64</v>
      </c>
    </row>
    <row r="34">
      <c r="A34" s="26" t="s">
        <v>35</v>
      </c>
      <c r="B34" s="26" t="s">
        <v>433</v>
      </c>
      <c r="C34" s="7">
        <v>2015.0</v>
      </c>
      <c r="D34" s="7" t="s">
        <v>6</v>
      </c>
      <c r="E34" s="7" t="s">
        <v>274</v>
      </c>
      <c r="F34" s="36">
        <v>63.8355</v>
      </c>
    </row>
    <row r="35">
      <c r="A35" s="80" t="s">
        <v>3</v>
      </c>
      <c r="B35" s="26" t="s">
        <v>418</v>
      </c>
      <c r="C35" s="7">
        <v>2016.0</v>
      </c>
      <c r="D35" s="7" t="s">
        <v>6</v>
      </c>
      <c r="E35" s="7" t="s">
        <v>274</v>
      </c>
      <c r="F35" s="7">
        <v>56.6</v>
      </c>
    </row>
    <row r="36">
      <c r="A36" s="80" t="s">
        <v>4</v>
      </c>
      <c r="B36" s="26" t="s">
        <v>401</v>
      </c>
      <c r="C36" s="7">
        <v>2016.0</v>
      </c>
      <c r="D36" s="7" t="s">
        <v>6</v>
      </c>
      <c r="E36" s="7" t="s">
        <v>274</v>
      </c>
      <c r="F36" s="36">
        <v>62.0396</v>
      </c>
    </row>
    <row r="37">
      <c r="A37" s="26" t="s">
        <v>5</v>
      </c>
      <c r="B37" s="26" t="s">
        <v>402</v>
      </c>
      <c r="C37" s="7">
        <v>2016.0</v>
      </c>
      <c r="D37" s="7" t="s">
        <v>6</v>
      </c>
      <c r="E37" s="7" t="s">
        <v>274</v>
      </c>
      <c r="F37" s="36">
        <v>58.9147</v>
      </c>
    </row>
    <row r="38">
      <c r="A38" s="26" t="s">
        <v>6</v>
      </c>
      <c r="B38" s="26" t="s">
        <v>403</v>
      </c>
      <c r="C38" s="7">
        <v>2016.0</v>
      </c>
      <c r="D38" s="7" t="s">
        <v>6</v>
      </c>
      <c r="E38" s="7" t="s">
        <v>274</v>
      </c>
      <c r="F38" s="36">
        <v>60.4405</v>
      </c>
    </row>
    <row r="39">
      <c r="A39" s="26" t="s">
        <v>7</v>
      </c>
      <c r="B39" s="26" t="s">
        <v>404</v>
      </c>
      <c r="C39" s="7">
        <v>2016.0</v>
      </c>
      <c r="D39" s="7" t="s">
        <v>6</v>
      </c>
      <c r="E39" s="7" t="s">
        <v>274</v>
      </c>
      <c r="F39" s="36">
        <v>67.8362</v>
      </c>
    </row>
    <row r="40">
      <c r="A40" s="26" t="s">
        <v>8</v>
      </c>
      <c r="B40" s="26" t="s">
        <v>408</v>
      </c>
      <c r="C40" s="7">
        <v>2016.0</v>
      </c>
      <c r="D40" s="7" t="s">
        <v>6</v>
      </c>
      <c r="E40" s="7" t="s">
        <v>274</v>
      </c>
      <c r="F40" s="36">
        <v>64.8376</v>
      </c>
    </row>
    <row r="41">
      <c r="A41" s="26" t="s">
        <v>9</v>
      </c>
      <c r="B41" s="26" t="s">
        <v>409</v>
      </c>
      <c r="C41" s="7">
        <v>2016.0</v>
      </c>
      <c r="D41" s="7" t="s">
        <v>6</v>
      </c>
      <c r="E41" s="7" t="s">
        <v>274</v>
      </c>
      <c r="F41" s="36">
        <v>56.2831</v>
      </c>
    </row>
    <row r="42">
      <c r="A42" s="26" t="s">
        <v>10</v>
      </c>
      <c r="B42" s="26" t="s">
        <v>407</v>
      </c>
      <c r="C42" s="7">
        <v>2016.0</v>
      </c>
      <c r="D42" s="7" t="s">
        <v>6</v>
      </c>
      <c r="E42" s="7" t="s">
        <v>274</v>
      </c>
      <c r="F42" s="36">
        <v>50.3513</v>
      </c>
    </row>
    <row r="43">
      <c r="A43" s="26" t="s">
        <v>11</v>
      </c>
      <c r="B43" s="26" t="s">
        <v>406</v>
      </c>
      <c r="C43" s="7">
        <v>2016.0</v>
      </c>
      <c r="D43" s="7" t="s">
        <v>6</v>
      </c>
      <c r="E43" s="7" t="s">
        <v>274</v>
      </c>
      <c r="F43" s="36">
        <v>62.7523</v>
      </c>
    </row>
    <row r="44">
      <c r="A44" s="26" t="s">
        <v>12</v>
      </c>
      <c r="B44" s="26" t="s">
        <v>405</v>
      </c>
      <c r="C44" s="7">
        <v>2016.0</v>
      </c>
      <c r="D44" s="7" t="s">
        <v>6</v>
      </c>
      <c r="E44" s="7" t="s">
        <v>274</v>
      </c>
      <c r="F44" s="36">
        <v>52.2956</v>
      </c>
    </row>
    <row r="45">
      <c r="A45" s="26" t="s">
        <v>13</v>
      </c>
      <c r="B45" s="26" t="s">
        <v>410</v>
      </c>
      <c r="C45" s="7">
        <v>2016.0</v>
      </c>
      <c r="D45" s="7" t="s">
        <v>6</v>
      </c>
      <c r="E45" s="7" t="s">
        <v>274</v>
      </c>
      <c r="F45" s="36">
        <v>59.8544</v>
      </c>
    </row>
    <row r="46">
      <c r="A46" s="26" t="s">
        <v>14</v>
      </c>
      <c r="B46" s="26" t="s">
        <v>412</v>
      </c>
      <c r="C46" s="7">
        <v>2016.0</v>
      </c>
      <c r="D46" s="7" t="s">
        <v>6</v>
      </c>
      <c r="E46" s="7" t="s">
        <v>274</v>
      </c>
      <c r="F46" s="36">
        <v>55.3552</v>
      </c>
    </row>
    <row r="47">
      <c r="A47" s="26" t="s">
        <v>15</v>
      </c>
      <c r="B47" s="26" t="s">
        <v>411</v>
      </c>
      <c r="C47" s="7">
        <v>2016.0</v>
      </c>
      <c r="D47" s="7" t="s">
        <v>6</v>
      </c>
      <c r="E47" s="7" t="s">
        <v>274</v>
      </c>
      <c r="F47" s="36">
        <v>51.0708</v>
      </c>
    </row>
    <row r="48">
      <c r="A48" s="26" t="s">
        <v>16</v>
      </c>
      <c r="B48" s="26" t="s">
        <v>413</v>
      </c>
      <c r="C48" s="7">
        <v>2016.0</v>
      </c>
      <c r="D48" s="7" t="s">
        <v>6</v>
      </c>
      <c r="E48" s="7" t="s">
        <v>274</v>
      </c>
      <c r="F48" s="36">
        <v>57.3287</v>
      </c>
    </row>
    <row r="49">
      <c r="A49" s="26" t="s">
        <v>17</v>
      </c>
      <c r="B49" s="26" t="s">
        <v>414</v>
      </c>
      <c r="C49" s="7">
        <v>2016.0</v>
      </c>
      <c r="D49" s="7" t="s">
        <v>6</v>
      </c>
      <c r="E49" s="7" t="s">
        <v>274</v>
      </c>
      <c r="F49" s="36">
        <v>52.8515</v>
      </c>
    </row>
    <row r="50">
      <c r="A50" s="26" t="s">
        <v>18</v>
      </c>
      <c r="B50" s="26" t="s">
        <v>415</v>
      </c>
      <c r="C50" s="7">
        <v>2016.0</v>
      </c>
      <c r="D50" s="7" t="s">
        <v>6</v>
      </c>
      <c r="E50" s="7" t="s">
        <v>274</v>
      </c>
      <c r="F50" s="36">
        <v>52.6288</v>
      </c>
    </row>
    <row r="51">
      <c r="A51" s="26" t="s">
        <v>19</v>
      </c>
      <c r="B51" s="26" t="s">
        <v>416</v>
      </c>
      <c r="C51" s="7">
        <v>2016.0</v>
      </c>
      <c r="D51" s="7" t="s">
        <v>6</v>
      </c>
      <c r="E51" s="7" t="s">
        <v>274</v>
      </c>
      <c r="F51" s="36">
        <v>53.6227</v>
      </c>
    </row>
    <row r="52">
      <c r="A52" s="26" t="s">
        <v>20</v>
      </c>
      <c r="B52" s="26" t="s">
        <v>417</v>
      </c>
      <c r="C52" s="7">
        <v>2016.0</v>
      </c>
      <c r="D52" s="7" t="s">
        <v>6</v>
      </c>
      <c r="E52" s="7" t="s">
        <v>274</v>
      </c>
      <c r="F52" s="36">
        <v>56.3534</v>
      </c>
    </row>
    <row r="53">
      <c r="A53" s="26" t="s">
        <v>21</v>
      </c>
      <c r="B53" s="26" t="s">
        <v>419</v>
      </c>
      <c r="C53" s="7">
        <v>2016.0</v>
      </c>
      <c r="D53" s="7" t="s">
        <v>6</v>
      </c>
      <c r="E53" s="7" t="s">
        <v>274</v>
      </c>
      <c r="F53" s="36">
        <v>56.4532</v>
      </c>
    </row>
    <row r="54">
      <c r="A54" s="26" t="s">
        <v>22</v>
      </c>
      <c r="B54" s="26" t="s">
        <v>420</v>
      </c>
      <c r="C54" s="7">
        <v>2016.0</v>
      </c>
      <c r="D54" s="7" t="s">
        <v>6</v>
      </c>
      <c r="E54" s="7" t="s">
        <v>274</v>
      </c>
      <c r="F54" s="36">
        <v>71.4809</v>
      </c>
    </row>
    <row r="55">
      <c r="A55" s="26" t="s">
        <v>23</v>
      </c>
      <c r="B55" s="26" t="s">
        <v>421</v>
      </c>
      <c r="C55" s="7">
        <v>2016.0</v>
      </c>
      <c r="D55" s="7" t="s">
        <v>6</v>
      </c>
      <c r="E55" s="7" t="s">
        <v>274</v>
      </c>
      <c r="F55" s="36">
        <v>59.058</v>
      </c>
    </row>
    <row r="56">
      <c r="A56" s="26" t="s">
        <v>24</v>
      </c>
      <c r="B56" s="26" t="s">
        <v>422</v>
      </c>
      <c r="C56" s="7">
        <v>2016.0</v>
      </c>
      <c r="D56" s="7" t="s">
        <v>6</v>
      </c>
      <c r="E56" s="7" t="s">
        <v>274</v>
      </c>
      <c r="F56" s="36">
        <v>53.889</v>
      </c>
    </row>
    <row r="57">
      <c r="A57" s="26" t="s">
        <v>25</v>
      </c>
      <c r="B57" s="26" t="s">
        <v>423</v>
      </c>
      <c r="C57" s="7">
        <v>2016.0</v>
      </c>
      <c r="D57" s="7" t="s">
        <v>6</v>
      </c>
      <c r="E57" s="7" t="s">
        <v>274</v>
      </c>
      <c r="F57" s="36">
        <v>52.8974</v>
      </c>
    </row>
    <row r="58">
      <c r="A58" s="26" t="s">
        <v>26</v>
      </c>
      <c r="B58" s="26" t="s">
        <v>424</v>
      </c>
      <c r="C58" s="7">
        <v>2016.0</v>
      </c>
      <c r="D58" s="7" t="s">
        <v>6</v>
      </c>
      <c r="E58" s="7" t="s">
        <v>274</v>
      </c>
      <c r="F58" s="36">
        <v>55.3902</v>
      </c>
    </row>
    <row r="59">
      <c r="A59" s="26" t="s">
        <v>27</v>
      </c>
      <c r="B59" s="26" t="s">
        <v>426</v>
      </c>
      <c r="C59" s="7">
        <v>2016.0</v>
      </c>
      <c r="D59" s="7" t="s">
        <v>6</v>
      </c>
      <c r="E59" s="7" t="s">
        <v>274</v>
      </c>
      <c r="F59" s="36">
        <v>56.5782</v>
      </c>
    </row>
    <row r="60">
      <c r="A60" s="26" t="s">
        <v>28</v>
      </c>
      <c r="B60" s="26" t="s">
        <v>425</v>
      </c>
      <c r="C60" s="7">
        <v>2016.0</v>
      </c>
      <c r="D60" s="7" t="s">
        <v>6</v>
      </c>
      <c r="E60" s="7" t="s">
        <v>274</v>
      </c>
      <c r="F60" s="36">
        <v>58.4743</v>
      </c>
    </row>
    <row r="61">
      <c r="A61" s="26" t="s">
        <v>29</v>
      </c>
      <c r="B61" s="26" t="s">
        <v>427</v>
      </c>
      <c r="C61" s="7">
        <v>2016.0</v>
      </c>
      <c r="D61" s="7" t="s">
        <v>6</v>
      </c>
      <c r="E61" s="7" t="s">
        <v>274</v>
      </c>
      <c r="F61" s="36">
        <v>64.264</v>
      </c>
    </row>
    <row r="62">
      <c r="A62" s="26" t="s">
        <v>30</v>
      </c>
      <c r="B62" s="26" t="s">
        <v>428</v>
      </c>
      <c r="C62" s="7">
        <v>2016.0</v>
      </c>
      <c r="D62" s="7" t="s">
        <v>6</v>
      </c>
      <c r="E62" s="7" t="s">
        <v>274</v>
      </c>
      <c r="F62" s="36">
        <v>57.6767</v>
      </c>
    </row>
    <row r="63">
      <c r="A63" s="26" t="s">
        <v>31</v>
      </c>
      <c r="B63" s="26" t="s">
        <v>429</v>
      </c>
      <c r="C63" s="7">
        <v>2016.0</v>
      </c>
      <c r="D63" s="7" t="s">
        <v>6</v>
      </c>
      <c r="E63" s="7" t="s">
        <v>274</v>
      </c>
      <c r="F63" s="36">
        <v>57.4697</v>
      </c>
    </row>
    <row r="64">
      <c r="A64" s="26" t="s">
        <v>32</v>
      </c>
      <c r="B64" s="26" t="s">
        <v>430</v>
      </c>
      <c r="C64" s="7">
        <v>2016.0</v>
      </c>
      <c r="D64" s="7" t="s">
        <v>6</v>
      </c>
      <c r="E64" s="7" t="s">
        <v>274</v>
      </c>
      <c r="F64" s="36">
        <v>63.7848</v>
      </c>
    </row>
    <row r="65">
      <c r="A65" s="26" t="s">
        <v>33</v>
      </c>
      <c r="B65" s="26" t="s">
        <v>431</v>
      </c>
      <c r="C65" s="7">
        <v>2016.0</v>
      </c>
      <c r="D65" s="7" t="s">
        <v>6</v>
      </c>
      <c r="E65" s="7" t="s">
        <v>274</v>
      </c>
      <c r="F65" s="36">
        <v>52.4097</v>
      </c>
    </row>
    <row r="66">
      <c r="A66" s="26" t="s">
        <v>34</v>
      </c>
      <c r="B66" s="26" t="s">
        <v>432</v>
      </c>
      <c r="C66" s="7">
        <v>2016.0</v>
      </c>
      <c r="D66" s="7" t="s">
        <v>6</v>
      </c>
      <c r="E66" s="7" t="s">
        <v>274</v>
      </c>
      <c r="F66" s="36">
        <v>68.4221</v>
      </c>
    </row>
    <row r="67">
      <c r="A67" s="26" t="s">
        <v>35</v>
      </c>
      <c r="B67" s="26" t="s">
        <v>433</v>
      </c>
      <c r="C67" s="7">
        <v>2016.0</v>
      </c>
      <c r="D67" s="7" t="s">
        <v>6</v>
      </c>
      <c r="E67" s="7" t="s">
        <v>274</v>
      </c>
      <c r="F67" s="36">
        <v>67.7774</v>
      </c>
    </row>
    <row r="68">
      <c r="A68" s="80" t="s">
        <v>3</v>
      </c>
      <c r="B68" s="26" t="s">
        <v>418</v>
      </c>
      <c r="C68" s="7">
        <v>2018.0</v>
      </c>
      <c r="D68" s="7" t="s">
        <v>6</v>
      </c>
      <c r="E68" s="7" t="s">
        <v>274</v>
      </c>
      <c r="F68" s="111">
        <v>72.87845</v>
      </c>
    </row>
    <row r="69">
      <c r="A69" s="80" t="s">
        <v>4</v>
      </c>
      <c r="B69" s="26" t="s">
        <v>401</v>
      </c>
      <c r="C69" s="7">
        <v>2018.0</v>
      </c>
      <c r="D69" s="7" t="s">
        <v>6</v>
      </c>
      <c r="E69" s="7" t="s">
        <v>274</v>
      </c>
      <c r="F69" s="112">
        <v>84.18385</v>
      </c>
    </row>
    <row r="70">
      <c r="A70" s="26" t="s">
        <v>5</v>
      </c>
      <c r="B70" s="26" t="s">
        <v>402</v>
      </c>
      <c r="C70" s="7">
        <v>2018.0</v>
      </c>
      <c r="D70" s="7" t="s">
        <v>6</v>
      </c>
      <c r="E70" s="7" t="s">
        <v>274</v>
      </c>
      <c r="F70" s="112">
        <v>73.72157</v>
      </c>
    </row>
    <row r="71">
      <c r="A71" s="26" t="s">
        <v>6</v>
      </c>
      <c r="B71" s="26" t="s">
        <v>403</v>
      </c>
      <c r="C71" s="7">
        <v>2018.0</v>
      </c>
      <c r="D71" s="7" t="s">
        <v>6</v>
      </c>
      <c r="E71" s="7" t="s">
        <v>274</v>
      </c>
      <c r="F71" s="112">
        <v>72.56496</v>
      </c>
    </row>
    <row r="72">
      <c r="A72" s="26" t="s">
        <v>7</v>
      </c>
      <c r="B72" s="26" t="s">
        <v>404</v>
      </c>
      <c r="C72" s="7">
        <v>2018.0</v>
      </c>
      <c r="D72" s="7" t="s">
        <v>6</v>
      </c>
      <c r="E72" s="7" t="s">
        <v>274</v>
      </c>
      <c r="F72" s="112">
        <v>72.21415</v>
      </c>
    </row>
    <row r="73">
      <c r="A73" s="26" t="s">
        <v>8</v>
      </c>
      <c r="B73" s="26" t="s">
        <v>408</v>
      </c>
      <c r="C73" s="7">
        <v>2018.0</v>
      </c>
      <c r="D73" s="7" t="s">
        <v>6</v>
      </c>
      <c r="E73" s="7" t="s">
        <v>274</v>
      </c>
      <c r="F73" s="112">
        <v>72.53334</v>
      </c>
    </row>
    <row r="74">
      <c r="A74" s="26" t="s">
        <v>9</v>
      </c>
      <c r="B74" s="26" t="s">
        <v>409</v>
      </c>
      <c r="C74" s="7">
        <v>2018.0</v>
      </c>
      <c r="D74" s="7" t="s">
        <v>6</v>
      </c>
      <c r="E74" s="7" t="s">
        <v>274</v>
      </c>
      <c r="F74" s="112">
        <v>80.29675</v>
      </c>
    </row>
    <row r="75">
      <c r="A75" s="26" t="s">
        <v>10</v>
      </c>
      <c r="B75" s="26" t="s">
        <v>407</v>
      </c>
      <c r="C75" s="7">
        <v>2018.0</v>
      </c>
      <c r="D75" s="7" t="s">
        <v>6</v>
      </c>
      <c r="E75" s="7" t="s">
        <v>274</v>
      </c>
      <c r="F75" s="112">
        <v>59.72733</v>
      </c>
    </row>
    <row r="76">
      <c r="A76" s="26" t="s">
        <v>11</v>
      </c>
      <c r="B76" s="26" t="s">
        <v>406</v>
      </c>
      <c r="C76" s="7">
        <v>2018.0</v>
      </c>
      <c r="D76" s="7" t="s">
        <v>6</v>
      </c>
      <c r="E76" s="7" t="s">
        <v>274</v>
      </c>
      <c r="F76" s="112">
        <v>72.97345</v>
      </c>
    </row>
    <row r="77">
      <c r="A77" s="26" t="s">
        <v>12</v>
      </c>
      <c r="B77" s="26" t="s">
        <v>405</v>
      </c>
      <c r="C77" s="7">
        <v>2018.0</v>
      </c>
      <c r="D77" s="7" t="s">
        <v>6</v>
      </c>
      <c r="E77" s="7" t="s">
        <v>274</v>
      </c>
      <c r="F77" s="112">
        <v>82.47733</v>
      </c>
    </row>
    <row r="78">
      <c r="A78" s="26" t="s">
        <v>13</v>
      </c>
      <c r="B78" s="26" t="s">
        <v>410</v>
      </c>
      <c r="C78" s="7">
        <v>2018.0</v>
      </c>
      <c r="D78" s="7" t="s">
        <v>6</v>
      </c>
      <c r="E78" s="7" t="s">
        <v>274</v>
      </c>
      <c r="F78" s="112">
        <v>79.9183</v>
      </c>
    </row>
    <row r="79">
      <c r="A79" s="26" t="s">
        <v>14</v>
      </c>
      <c r="B79" s="26" t="s">
        <v>412</v>
      </c>
      <c r="C79" s="7">
        <v>2018.0</v>
      </c>
      <c r="D79" s="7" t="s">
        <v>6</v>
      </c>
      <c r="E79" s="7" t="s">
        <v>274</v>
      </c>
      <c r="F79" s="112">
        <v>76.94125</v>
      </c>
    </row>
    <row r="80">
      <c r="A80" s="26" t="s">
        <v>15</v>
      </c>
      <c r="B80" s="26" t="s">
        <v>411</v>
      </c>
      <c r="C80" s="7">
        <v>2018.0</v>
      </c>
      <c r="D80" s="7" t="s">
        <v>6</v>
      </c>
      <c r="E80" s="7" t="s">
        <v>274</v>
      </c>
      <c r="F80" s="112">
        <v>56.13568</v>
      </c>
    </row>
    <row r="81">
      <c r="A81" s="26" t="s">
        <v>16</v>
      </c>
      <c r="B81" s="26" t="s">
        <v>413</v>
      </c>
      <c r="C81" s="7">
        <v>2018.0</v>
      </c>
      <c r="D81" s="7" t="s">
        <v>6</v>
      </c>
      <c r="E81" s="7" t="s">
        <v>274</v>
      </c>
      <c r="F81" s="112">
        <v>69.75246</v>
      </c>
    </row>
    <row r="82">
      <c r="A82" s="26" t="s">
        <v>17</v>
      </c>
      <c r="B82" s="26" t="s">
        <v>414</v>
      </c>
      <c r="C82" s="7">
        <v>2018.0</v>
      </c>
      <c r="D82" s="7" t="s">
        <v>6</v>
      </c>
      <c r="E82" s="7" t="s">
        <v>274</v>
      </c>
      <c r="F82" s="112">
        <v>82.44563</v>
      </c>
    </row>
    <row r="83">
      <c r="A83" s="26" t="s">
        <v>18</v>
      </c>
      <c r="B83" s="26" t="s">
        <v>415</v>
      </c>
      <c r="C83" s="7">
        <v>2018.0</v>
      </c>
      <c r="D83" s="7" t="s">
        <v>6</v>
      </c>
      <c r="E83" s="7" t="s">
        <v>274</v>
      </c>
      <c r="F83" s="112">
        <v>65.1808</v>
      </c>
    </row>
    <row r="84">
      <c r="A84" s="26" t="s">
        <v>19</v>
      </c>
      <c r="B84" s="26" t="s">
        <v>416</v>
      </c>
      <c r="C84" s="7">
        <v>2018.0</v>
      </c>
      <c r="D84" s="7" t="s">
        <v>6</v>
      </c>
      <c r="E84" s="7" t="s">
        <v>274</v>
      </c>
      <c r="F84" s="112">
        <v>76.76379</v>
      </c>
    </row>
    <row r="85">
      <c r="A85" s="26" t="s">
        <v>20</v>
      </c>
      <c r="B85" s="26" t="s">
        <v>417</v>
      </c>
      <c r="C85" s="7">
        <v>2018.0</v>
      </c>
      <c r="D85" s="7" t="s">
        <v>6</v>
      </c>
      <c r="E85" s="7" t="s">
        <v>274</v>
      </c>
      <c r="F85" s="112">
        <v>62.73559</v>
      </c>
    </row>
    <row r="86">
      <c r="A86" s="26" t="s">
        <v>21</v>
      </c>
      <c r="B86" s="26" t="s">
        <v>419</v>
      </c>
      <c r="C86" s="7">
        <v>2018.0</v>
      </c>
      <c r="D86" s="7" t="s">
        <v>6</v>
      </c>
      <c r="E86" s="7" t="s">
        <v>274</v>
      </c>
      <c r="F86" s="112">
        <v>75.73226</v>
      </c>
    </row>
    <row r="87">
      <c r="A87" s="26" t="s">
        <v>22</v>
      </c>
      <c r="B87" s="26" t="s">
        <v>420</v>
      </c>
      <c r="C87" s="7">
        <v>2018.0</v>
      </c>
      <c r="D87" s="7" t="s">
        <v>6</v>
      </c>
      <c r="E87" s="7" t="s">
        <v>274</v>
      </c>
      <c r="F87" s="112">
        <v>83.17781</v>
      </c>
    </row>
    <row r="88">
      <c r="A88" s="26" t="s">
        <v>23</v>
      </c>
      <c r="B88" s="26" t="s">
        <v>421</v>
      </c>
      <c r="C88" s="7">
        <v>2018.0</v>
      </c>
      <c r="D88" s="7" t="s">
        <v>6</v>
      </c>
      <c r="E88" s="7" t="s">
        <v>274</v>
      </c>
      <c r="F88" s="112">
        <v>70.87424</v>
      </c>
    </row>
    <row r="89">
      <c r="A89" s="26" t="s">
        <v>24</v>
      </c>
      <c r="B89" s="26" t="s">
        <v>422</v>
      </c>
      <c r="C89" s="7">
        <v>2018.0</v>
      </c>
      <c r="D89" s="7" t="s">
        <v>6</v>
      </c>
      <c r="E89" s="7" t="s">
        <v>274</v>
      </c>
      <c r="F89" s="112">
        <v>66.18533</v>
      </c>
    </row>
    <row r="90">
      <c r="A90" s="26" t="s">
        <v>25</v>
      </c>
      <c r="B90" s="26" t="s">
        <v>423</v>
      </c>
      <c r="C90" s="7">
        <v>2018.0</v>
      </c>
      <c r="D90" s="7" t="s">
        <v>6</v>
      </c>
      <c r="E90" s="7" t="s">
        <v>274</v>
      </c>
      <c r="F90" s="112">
        <v>70.58689</v>
      </c>
    </row>
    <row r="91">
      <c r="A91" s="26" t="s">
        <v>26</v>
      </c>
      <c r="B91" s="26" t="s">
        <v>424</v>
      </c>
      <c r="C91" s="7">
        <v>2018.0</v>
      </c>
      <c r="D91" s="7" t="s">
        <v>6</v>
      </c>
      <c r="E91" s="7" t="s">
        <v>274</v>
      </c>
      <c r="F91" s="112">
        <v>77.30099</v>
      </c>
    </row>
    <row r="92">
      <c r="A92" s="26" t="s">
        <v>27</v>
      </c>
      <c r="B92" s="26" t="s">
        <v>426</v>
      </c>
      <c r="C92" s="7">
        <v>2018.0</v>
      </c>
      <c r="D92" s="7" t="s">
        <v>6</v>
      </c>
      <c r="E92" s="7" t="s">
        <v>274</v>
      </c>
      <c r="F92" s="112">
        <v>81.67448</v>
      </c>
    </row>
    <row r="93">
      <c r="A93" s="26" t="s">
        <v>28</v>
      </c>
      <c r="B93" s="26" t="s">
        <v>425</v>
      </c>
      <c r="C93" s="7">
        <v>2018.0</v>
      </c>
      <c r="D93" s="7" t="s">
        <v>6</v>
      </c>
      <c r="E93" s="7" t="s">
        <v>274</v>
      </c>
      <c r="F93" s="112">
        <v>65.14153</v>
      </c>
    </row>
    <row r="94">
      <c r="A94" s="26" t="s">
        <v>29</v>
      </c>
      <c r="B94" s="26" t="s">
        <v>427</v>
      </c>
      <c r="C94" s="7">
        <v>2018.0</v>
      </c>
      <c r="D94" s="7" t="s">
        <v>6</v>
      </c>
      <c r="E94" s="7" t="s">
        <v>274</v>
      </c>
      <c r="F94" s="112">
        <v>80.68931</v>
      </c>
    </row>
    <row r="95">
      <c r="A95" s="26" t="s">
        <v>30</v>
      </c>
      <c r="B95" s="26" t="s">
        <v>428</v>
      </c>
      <c r="C95" s="7">
        <v>2018.0</v>
      </c>
      <c r="D95" s="7" t="s">
        <v>6</v>
      </c>
      <c r="E95" s="7" t="s">
        <v>274</v>
      </c>
      <c r="F95" s="112">
        <v>69.64879</v>
      </c>
    </row>
    <row r="96">
      <c r="A96" s="26" t="s">
        <v>31</v>
      </c>
      <c r="B96" s="26" t="s">
        <v>429</v>
      </c>
      <c r="C96" s="7">
        <v>2018.0</v>
      </c>
      <c r="D96" s="7" t="s">
        <v>6</v>
      </c>
      <c r="E96" s="7" t="s">
        <v>274</v>
      </c>
      <c r="F96" s="112">
        <v>84.2396</v>
      </c>
    </row>
    <row r="97">
      <c r="A97" s="26" t="s">
        <v>32</v>
      </c>
      <c r="B97" s="26" t="s">
        <v>430</v>
      </c>
      <c r="C97" s="7">
        <v>2018.0</v>
      </c>
      <c r="D97" s="7" t="s">
        <v>6</v>
      </c>
      <c r="E97" s="7" t="s">
        <v>274</v>
      </c>
      <c r="F97" s="112">
        <v>67.5002</v>
      </c>
    </row>
    <row r="98">
      <c r="A98" s="26" t="s">
        <v>33</v>
      </c>
      <c r="B98" s="26" t="s">
        <v>431</v>
      </c>
      <c r="C98" s="7">
        <v>2018.0</v>
      </c>
      <c r="D98" s="7" t="s">
        <v>6</v>
      </c>
      <c r="E98" s="7" t="s">
        <v>274</v>
      </c>
      <c r="F98" s="112">
        <v>69.82475</v>
      </c>
    </row>
    <row r="99">
      <c r="A99" s="26" t="s">
        <v>34</v>
      </c>
      <c r="B99" s="26" t="s">
        <v>432</v>
      </c>
      <c r="C99" s="7">
        <v>2018.0</v>
      </c>
      <c r="D99" s="7" t="s">
        <v>6</v>
      </c>
      <c r="E99" s="7" t="s">
        <v>274</v>
      </c>
      <c r="F99" s="112">
        <v>85.01682</v>
      </c>
    </row>
    <row r="100">
      <c r="A100" s="26" t="s">
        <v>35</v>
      </c>
      <c r="B100" s="26" t="s">
        <v>433</v>
      </c>
      <c r="C100" s="7">
        <v>2018.0</v>
      </c>
      <c r="D100" s="7" t="s">
        <v>6</v>
      </c>
      <c r="E100" s="7" t="s">
        <v>274</v>
      </c>
      <c r="F100" s="112">
        <v>78.47435</v>
      </c>
    </row>
    <row r="101">
      <c r="A101" s="80" t="s">
        <v>3</v>
      </c>
      <c r="B101" s="26" t="s">
        <v>418</v>
      </c>
      <c r="C101" s="7">
        <v>2020.0</v>
      </c>
      <c r="D101" s="7" t="s">
        <v>6</v>
      </c>
      <c r="E101" s="7" t="s">
        <v>274</v>
      </c>
      <c r="F101" s="111">
        <v>74.53275</v>
      </c>
    </row>
    <row r="102">
      <c r="A102" s="80" t="s">
        <v>4</v>
      </c>
      <c r="B102" s="26" t="s">
        <v>401</v>
      </c>
      <c r="C102" s="7">
        <v>2020.0</v>
      </c>
      <c r="D102" s="7" t="s">
        <v>6</v>
      </c>
      <c r="E102" s="7" t="s">
        <v>274</v>
      </c>
      <c r="F102" s="112">
        <v>88.49285</v>
      </c>
    </row>
    <row r="103">
      <c r="A103" s="26" t="s">
        <v>5</v>
      </c>
      <c r="B103" s="26" t="s">
        <v>402</v>
      </c>
      <c r="C103" s="7">
        <v>2020.0</v>
      </c>
      <c r="D103" s="7" t="s">
        <v>6</v>
      </c>
      <c r="E103" s="7" t="s">
        <v>274</v>
      </c>
      <c r="F103" s="112">
        <v>76.09222</v>
      </c>
    </row>
    <row r="104">
      <c r="A104" s="26" t="s">
        <v>6</v>
      </c>
      <c r="B104" s="26" t="s">
        <v>403</v>
      </c>
      <c r="C104" s="7">
        <v>2020.0</v>
      </c>
      <c r="D104" s="7" t="s">
        <v>6</v>
      </c>
      <c r="E104" s="7" t="s">
        <v>274</v>
      </c>
      <c r="F104" s="112">
        <v>74.93276</v>
      </c>
    </row>
    <row r="105">
      <c r="A105" s="26" t="s">
        <v>7</v>
      </c>
      <c r="B105" s="26" t="s">
        <v>404</v>
      </c>
      <c r="C105" s="7">
        <v>2020.0</v>
      </c>
      <c r="D105" s="7" t="s">
        <v>6</v>
      </c>
      <c r="E105" s="7" t="s">
        <v>274</v>
      </c>
      <c r="F105" s="112">
        <v>78.79083</v>
      </c>
    </row>
    <row r="106">
      <c r="A106" s="26" t="s">
        <v>8</v>
      </c>
      <c r="B106" s="26" t="s">
        <v>408</v>
      </c>
      <c r="C106" s="7">
        <v>2020.0</v>
      </c>
      <c r="D106" s="7" t="s">
        <v>6</v>
      </c>
      <c r="E106" s="7" t="s">
        <v>274</v>
      </c>
      <c r="F106" s="112">
        <v>79.16782</v>
      </c>
    </row>
    <row r="107">
      <c r="A107" s="26" t="s">
        <v>9</v>
      </c>
      <c r="B107" s="26" t="s">
        <v>409</v>
      </c>
      <c r="C107" s="7">
        <v>2020.0</v>
      </c>
      <c r="D107" s="7" t="s">
        <v>6</v>
      </c>
      <c r="E107" s="7" t="s">
        <v>274</v>
      </c>
      <c r="F107" s="112">
        <v>83.35612</v>
      </c>
    </row>
    <row r="108">
      <c r="A108" s="26" t="s">
        <v>10</v>
      </c>
      <c r="B108" s="26" t="s">
        <v>407</v>
      </c>
      <c r="C108" s="7">
        <v>2020.0</v>
      </c>
      <c r="D108" s="7" t="s">
        <v>6</v>
      </c>
      <c r="E108" s="7" t="s">
        <v>274</v>
      </c>
      <c r="F108" s="112">
        <v>65.50487</v>
      </c>
    </row>
    <row r="109">
      <c r="A109" s="26" t="s">
        <v>11</v>
      </c>
      <c r="B109" s="26" t="s">
        <v>406</v>
      </c>
      <c r="C109" s="7">
        <v>2020.0</v>
      </c>
      <c r="D109" s="7" t="s">
        <v>6</v>
      </c>
      <c r="E109" s="7" t="s">
        <v>274</v>
      </c>
      <c r="F109" s="112">
        <v>74.18295</v>
      </c>
    </row>
    <row r="110">
      <c r="A110" s="26" t="s">
        <v>12</v>
      </c>
      <c r="B110" s="26" t="s">
        <v>405</v>
      </c>
      <c r="C110" s="7">
        <v>2020.0</v>
      </c>
      <c r="D110" s="7" t="s">
        <v>6</v>
      </c>
      <c r="E110" s="7" t="s">
        <v>274</v>
      </c>
      <c r="F110" s="112">
        <v>83.78063</v>
      </c>
    </row>
    <row r="111">
      <c r="A111" s="26" t="s">
        <v>13</v>
      </c>
      <c r="B111" s="26" t="s">
        <v>410</v>
      </c>
      <c r="C111" s="7">
        <v>2020.0</v>
      </c>
      <c r="D111" s="7" t="s">
        <v>6</v>
      </c>
      <c r="E111" s="7" t="s">
        <v>274</v>
      </c>
      <c r="F111" s="112">
        <v>81.09654</v>
      </c>
    </row>
    <row r="112">
      <c r="A112" s="26" t="s">
        <v>14</v>
      </c>
      <c r="B112" s="26" t="s">
        <v>412</v>
      </c>
      <c r="C112" s="7">
        <v>2020.0</v>
      </c>
      <c r="D112" s="7" t="s">
        <v>6</v>
      </c>
      <c r="E112" s="7" t="s">
        <v>274</v>
      </c>
      <c r="F112" s="112">
        <v>72.22015</v>
      </c>
    </row>
    <row r="113">
      <c r="A113" s="26" t="s">
        <v>15</v>
      </c>
      <c r="B113" s="26" t="s">
        <v>411</v>
      </c>
      <c r="C113" s="7">
        <v>2020.0</v>
      </c>
      <c r="D113" s="7" t="s">
        <v>6</v>
      </c>
      <c r="E113" s="7" t="s">
        <v>274</v>
      </c>
      <c r="F113" s="112">
        <v>65.77125</v>
      </c>
    </row>
    <row r="114">
      <c r="A114" s="26" t="s">
        <v>16</v>
      </c>
      <c r="B114" s="26" t="s">
        <v>413</v>
      </c>
      <c r="C114" s="7">
        <v>2020.0</v>
      </c>
      <c r="D114" s="7" t="s">
        <v>6</v>
      </c>
      <c r="E114" s="7" t="s">
        <v>274</v>
      </c>
      <c r="F114" s="112">
        <v>73.86249</v>
      </c>
    </row>
    <row r="115">
      <c r="A115" s="26" t="s">
        <v>17</v>
      </c>
      <c r="B115" s="26" t="s">
        <v>414</v>
      </c>
      <c r="C115" s="7">
        <v>2020.0</v>
      </c>
      <c r="D115" s="7" t="s">
        <v>6</v>
      </c>
      <c r="E115" s="7" t="s">
        <v>274</v>
      </c>
      <c r="F115" s="112">
        <v>83.35145</v>
      </c>
    </row>
    <row r="116">
      <c r="A116" s="26" t="s">
        <v>18</v>
      </c>
      <c r="B116" s="26" t="s">
        <v>415</v>
      </c>
      <c r="C116" s="7">
        <v>2020.0</v>
      </c>
      <c r="D116" s="7" t="s">
        <v>6</v>
      </c>
      <c r="E116" s="7" t="s">
        <v>274</v>
      </c>
      <c r="F116" s="112">
        <v>68.40303</v>
      </c>
    </row>
    <row r="117">
      <c r="A117" s="26" t="s">
        <v>19</v>
      </c>
      <c r="B117" s="26" t="s">
        <v>416</v>
      </c>
      <c r="C117" s="7">
        <v>2020.0</v>
      </c>
      <c r="D117" s="7" t="s">
        <v>6</v>
      </c>
      <c r="E117" s="7" t="s">
        <v>274</v>
      </c>
      <c r="F117" s="112">
        <v>72.76657</v>
      </c>
    </row>
    <row r="118">
      <c r="A118" s="26" t="s">
        <v>20</v>
      </c>
      <c r="B118" s="26" t="s">
        <v>417</v>
      </c>
      <c r="C118" s="7">
        <v>2020.0</v>
      </c>
      <c r="D118" s="7" t="s">
        <v>6</v>
      </c>
      <c r="E118" s="7" t="s">
        <v>274</v>
      </c>
      <c r="F118" s="112">
        <v>60.48365</v>
      </c>
    </row>
    <row r="119">
      <c r="A119" s="26" t="s">
        <v>21</v>
      </c>
      <c r="B119" s="26" t="s">
        <v>419</v>
      </c>
      <c r="C119" s="7">
        <v>2020.0</v>
      </c>
      <c r="D119" s="7" t="s">
        <v>6</v>
      </c>
      <c r="E119" s="7" t="s">
        <v>274</v>
      </c>
      <c r="F119" s="112">
        <v>76.29163</v>
      </c>
    </row>
    <row r="120">
      <c r="A120" s="26" t="s">
        <v>22</v>
      </c>
      <c r="B120" s="26" t="s">
        <v>420</v>
      </c>
      <c r="C120" s="7">
        <v>2020.0</v>
      </c>
      <c r="D120" s="7" t="s">
        <v>6</v>
      </c>
      <c r="E120" s="7" t="s">
        <v>274</v>
      </c>
      <c r="F120" s="112">
        <v>81.50229</v>
      </c>
    </row>
    <row r="121">
      <c r="A121" s="26" t="s">
        <v>23</v>
      </c>
      <c r="B121" s="26" t="s">
        <v>421</v>
      </c>
      <c r="C121" s="7">
        <v>2020.0</v>
      </c>
      <c r="D121" s="7" t="s">
        <v>6</v>
      </c>
      <c r="E121" s="7" t="s">
        <v>274</v>
      </c>
      <c r="F121" s="112">
        <v>74.44308</v>
      </c>
    </row>
    <row r="122">
      <c r="A122" s="26" t="s">
        <v>24</v>
      </c>
      <c r="B122" s="26" t="s">
        <v>422</v>
      </c>
      <c r="C122" s="7">
        <v>2020.0</v>
      </c>
      <c r="D122" s="7" t="s">
        <v>6</v>
      </c>
      <c r="E122" s="7" t="s">
        <v>274</v>
      </c>
      <c r="F122" s="112">
        <v>70.39088</v>
      </c>
    </row>
    <row r="123">
      <c r="A123" s="26" t="s">
        <v>25</v>
      </c>
      <c r="B123" s="26" t="s">
        <v>423</v>
      </c>
      <c r="C123" s="7">
        <v>2020.0</v>
      </c>
      <c r="D123" s="7" t="s">
        <v>6</v>
      </c>
      <c r="E123" s="7" t="s">
        <v>274</v>
      </c>
      <c r="F123" s="112">
        <v>73.1909</v>
      </c>
    </row>
    <row r="124">
      <c r="A124" s="26" t="s">
        <v>26</v>
      </c>
      <c r="B124" s="26" t="s">
        <v>424</v>
      </c>
      <c r="C124" s="7">
        <v>2020.0</v>
      </c>
      <c r="D124" s="7" t="s">
        <v>6</v>
      </c>
      <c r="E124" s="7" t="s">
        <v>274</v>
      </c>
      <c r="F124" s="112">
        <v>68.63459</v>
      </c>
    </row>
    <row r="125">
      <c r="A125" s="26" t="s">
        <v>27</v>
      </c>
      <c r="B125" s="26" t="s">
        <v>426</v>
      </c>
      <c r="C125" s="7">
        <v>2020.0</v>
      </c>
      <c r="D125" s="7" t="s">
        <v>6</v>
      </c>
      <c r="E125" s="7" t="s">
        <v>274</v>
      </c>
      <c r="F125" s="112">
        <v>80.34218</v>
      </c>
    </row>
    <row r="126">
      <c r="A126" s="26" t="s">
        <v>28</v>
      </c>
      <c r="B126" s="26" t="s">
        <v>425</v>
      </c>
      <c r="C126" s="7">
        <v>2020.0</v>
      </c>
      <c r="D126" s="7" t="s">
        <v>6</v>
      </c>
      <c r="E126" s="7" t="s">
        <v>274</v>
      </c>
      <c r="F126" s="112">
        <v>67.35202</v>
      </c>
    </row>
    <row r="127">
      <c r="A127" s="26" t="s">
        <v>29</v>
      </c>
      <c r="B127" s="26" t="s">
        <v>427</v>
      </c>
      <c r="C127" s="7">
        <v>2020.0</v>
      </c>
      <c r="D127" s="7" t="s">
        <v>6</v>
      </c>
      <c r="E127" s="7" t="s">
        <v>274</v>
      </c>
      <c r="F127" s="112">
        <v>77.73157</v>
      </c>
    </row>
    <row r="128">
      <c r="A128" s="26" t="s">
        <v>30</v>
      </c>
      <c r="B128" s="26" t="s">
        <v>428</v>
      </c>
      <c r="C128" s="7">
        <v>2020.0</v>
      </c>
      <c r="D128" s="7" t="s">
        <v>6</v>
      </c>
      <c r="E128" s="7" t="s">
        <v>274</v>
      </c>
      <c r="F128" s="112">
        <v>71.7368</v>
      </c>
    </row>
    <row r="129">
      <c r="A129" s="26" t="s">
        <v>31</v>
      </c>
      <c r="B129" s="26" t="s">
        <v>429</v>
      </c>
      <c r="C129" s="7">
        <v>2020.0</v>
      </c>
      <c r="D129" s="7" t="s">
        <v>6</v>
      </c>
      <c r="E129" s="7" t="s">
        <v>274</v>
      </c>
      <c r="F129" s="112">
        <v>85.93275</v>
      </c>
    </row>
    <row r="130">
      <c r="A130" s="26" t="s">
        <v>32</v>
      </c>
      <c r="B130" s="26" t="s">
        <v>430</v>
      </c>
      <c r="C130" s="7">
        <v>2020.0</v>
      </c>
      <c r="D130" s="7" t="s">
        <v>6</v>
      </c>
      <c r="E130" s="7" t="s">
        <v>274</v>
      </c>
      <c r="F130" s="112">
        <v>73.74658</v>
      </c>
    </row>
    <row r="131">
      <c r="A131" s="26" t="s">
        <v>33</v>
      </c>
      <c r="B131" s="26" t="s">
        <v>431</v>
      </c>
      <c r="C131" s="7">
        <v>2020.0</v>
      </c>
      <c r="D131" s="7" t="s">
        <v>6</v>
      </c>
      <c r="E131" s="7" t="s">
        <v>274</v>
      </c>
      <c r="F131" s="112">
        <v>70.95394</v>
      </c>
    </row>
    <row r="132">
      <c r="A132" s="26" t="s">
        <v>34</v>
      </c>
      <c r="B132" s="26" t="s">
        <v>432</v>
      </c>
      <c r="C132" s="7">
        <v>2020.0</v>
      </c>
      <c r="D132" s="7" t="s">
        <v>6</v>
      </c>
      <c r="E132" s="7" t="s">
        <v>274</v>
      </c>
      <c r="F132" s="112">
        <v>79.72485</v>
      </c>
    </row>
    <row r="133">
      <c r="A133" s="26" t="s">
        <v>35</v>
      </c>
      <c r="B133" s="26" t="s">
        <v>433</v>
      </c>
      <c r="C133" s="7">
        <v>2020.0</v>
      </c>
      <c r="D133" s="7" t="s">
        <v>6</v>
      </c>
      <c r="E133" s="7" t="s">
        <v>274</v>
      </c>
      <c r="F133" s="112">
        <v>80.56179</v>
      </c>
    </row>
    <row r="134">
      <c r="A134" s="80" t="s">
        <v>3</v>
      </c>
      <c r="B134" s="26" t="s">
        <v>418</v>
      </c>
      <c r="C134" s="1">
        <v>2022.0</v>
      </c>
      <c r="D134" s="2" t="s">
        <v>6</v>
      </c>
      <c r="E134" s="2" t="s">
        <v>274</v>
      </c>
      <c r="F134" s="7">
        <v>75.49872</v>
      </c>
    </row>
    <row r="135">
      <c r="A135" s="2" t="s">
        <v>4</v>
      </c>
      <c r="B135" s="1" t="s">
        <v>401</v>
      </c>
      <c r="C135" s="1">
        <v>2022.0</v>
      </c>
      <c r="D135" s="2" t="s">
        <v>6</v>
      </c>
      <c r="E135" s="2" t="s">
        <v>274</v>
      </c>
      <c r="F135" s="1">
        <v>86.319303284039</v>
      </c>
    </row>
    <row r="136">
      <c r="A136" s="2" t="s">
        <v>5</v>
      </c>
      <c r="B136" s="1" t="s">
        <v>402</v>
      </c>
      <c r="C136" s="1">
        <v>2022.0</v>
      </c>
      <c r="D136" s="2" t="s">
        <v>6</v>
      </c>
      <c r="E136" s="2" t="s">
        <v>274</v>
      </c>
      <c r="F136" s="1">
        <v>77.6804346549822</v>
      </c>
    </row>
    <row r="137">
      <c r="A137" s="2" t="s">
        <v>6</v>
      </c>
      <c r="B137" s="1" t="s">
        <v>403</v>
      </c>
      <c r="C137" s="1">
        <v>2022.0</v>
      </c>
      <c r="D137" s="2" t="s">
        <v>6</v>
      </c>
      <c r="E137" s="2" t="s">
        <v>274</v>
      </c>
      <c r="F137" s="1">
        <v>74.7057369523773</v>
      </c>
    </row>
    <row r="138">
      <c r="A138" s="2" t="s">
        <v>7</v>
      </c>
      <c r="B138" s="1" t="s">
        <v>404</v>
      </c>
      <c r="C138" s="1">
        <v>2022.0</v>
      </c>
      <c r="D138" s="2" t="s">
        <v>6</v>
      </c>
      <c r="E138" s="2" t="s">
        <v>274</v>
      </c>
      <c r="F138" s="1">
        <v>79.2804501759404</v>
      </c>
    </row>
    <row r="139">
      <c r="A139" s="2" t="s">
        <v>8</v>
      </c>
      <c r="B139" s="1" t="s">
        <v>408</v>
      </c>
      <c r="C139" s="1">
        <v>2022.0</v>
      </c>
      <c r="D139" s="2" t="s">
        <v>6</v>
      </c>
      <c r="E139" s="2" t="s">
        <v>274</v>
      </c>
      <c r="F139" s="1">
        <v>79.9592281578907</v>
      </c>
    </row>
    <row r="140">
      <c r="A140" s="2" t="s">
        <v>9</v>
      </c>
      <c r="B140" s="1" t="s">
        <v>409</v>
      </c>
      <c r="C140" s="1">
        <v>2022.0</v>
      </c>
      <c r="D140" s="2" t="s">
        <v>6</v>
      </c>
      <c r="E140" s="2" t="s">
        <v>274</v>
      </c>
      <c r="F140" s="1">
        <v>90.2527703145282</v>
      </c>
    </row>
    <row r="141">
      <c r="A141" s="2" t="s">
        <v>10</v>
      </c>
      <c r="B141" s="1" t="s">
        <v>407</v>
      </c>
      <c r="C141" s="1">
        <v>2022.0</v>
      </c>
      <c r="D141" s="2" t="s">
        <v>6</v>
      </c>
      <c r="E141" s="2" t="s">
        <v>274</v>
      </c>
      <c r="F141" s="1">
        <v>66.8826023735514</v>
      </c>
    </row>
    <row r="142">
      <c r="A142" s="2" t="s">
        <v>11</v>
      </c>
      <c r="B142" s="1" t="s">
        <v>406</v>
      </c>
      <c r="C142" s="1">
        <v>2022.0</v>
      </c>
      <c r="D142" s="2" t="s">
        <v>6</v>
      </c>
      <c r="E142" s="2" t="s">
        <v>274</v>
      </c>
      <c r="F142" s="1">
        <v>71.8857273854158</v>
      </c>
    </row>
    <row r="143">
      <c r="A143" s="2" t="s">
        <v>12</v>
      </c>
      <c r="B143" s="1" t="s">
        <v>405</v>
      </c>
      <c r="C143" s="1">
        <v>2022.0</v>
      </c>
      <c r="D143" s="2" t="s">
        <v>6</v>
      </c>
      <c r="E143" s="2" t="s">
        <v>274</v>
      </c>
      <c r="F143" s="1">
        <v>82.0361076624193</v>
      </c>
    </row>
    <row r="144">
      <c r="A144" s="2" t="s">
        <v>13</v>
      </c>
      <c r="B144" s="1" t="s">
        <v>410</v>
      </c>
      <c r="C144" s="1">
        <v>2022.0</v>
      </c>
      <c r="D144" s="2" t="s">
        <v>6</v>
      </c>
      <c r="E144" s="2" t="s">
        <v>274</v>
      </c>
      <c r="F144" s="1">
        <v>74.1641296729285</v>
      </c>
    </row>
    <row r="145">
      <c r="A145" s="2" t="s">
        <v>14</v>
      </c>
      <c r="B145" s="1" t="s">
        <v>412</v>
      </c>
      <c r="C145" s="1">
        <v>2022.0</v>
      </c>
      <c r="D145" s="2" t="s">
        <v>6</v>
      </c>
      <c r="E145" s="2" t="s">
        <v>274</v>
      </c>
      <c r="F145" s="1">
        <v>79.5883947620483</v>
      </c>
    </row>
    <row r="146">
      <c r="A146" s="2" t="s">
        <v>15</v>
      </c>
      <c r="B146" s="1" t="s">
        <v>411</v>
      </c>
      <c r="C146" s="1">
        <v>2022.0</v>
      </c>
      <c r="D146" s="2" t="s">
        <v>6</v>
      </c>
      <c r="E146" s="2" t="s">
        <v>274</v>
      </c>
      <c r="F146" s="1">
        <v>71.819318116263</v>
      </c>
    </row>
    <row r="147">
      <c r="A147" s="2" t="s">
        <v>16</v>
      </c>
      <c r="B147" s="1" t="s">
        <v>413</v>
      </c>
      <c r="C147" s="1">
        <v>2022.0</v>
      </c>
      <c r="D147" s="2" t="s">
        <v>6</v>
      </c>
      <c r="E147" s="2" t="s">
        <v>274</v>
      </c>
      <c r="F147" s="1">
        <v>73.3170140005263</v>
      </c>
    </row>
    <row r="148">
      <c r="A148" s="2" t="s">
        <v>17</v>
      </c>
      <c r="B148" s="1" t="s">
        <v>414</v>
      </c>
      <c r="C148" s="1">
        <v>2022.0</v>
      </c>
      <c r="D148" s="2" t="s">
        <v>6</v>
      </c>
      <c r="E148" s="2" t="s">
        <v>274</v>
      </c>
      <c r="F148" s="1">
        <v>85.1162298097616</v>
      </c>
    </row>
    <row r="149">
      <c r="A149" s="2" t="s">
        <v>18</v>
      </c>
      <c r="B149" s="1" t="s">
        <v>415</v>
      </c>
      <c r="C149" s="1">
        <v>2022.0</v>
      </c>
      <c r="D149" s="2" t="s">
        <v>6</v>
      </c>
      <c r="E149" s="2" t="s">
        <v>274</v>
      </c>
      <c r="F149" s="1">
        <v>68.4729457317926</v>
      </c>
    </row>
    <row r="150">
      <c r="A150" s="2" t="s">
        <v>19</v>
      </c>
      <c r="B150" s="1" t="s">
        <v>416</v>
      </c>
      <c r="C150" s="1">
        <v>2022.0</v>
      </c>
      <c r="D150" s="2" t="s">
        <v>6</v>
      </c>
      <c r="E150" s="2" t="s">
        <v>274</v>
      </c>
      <c r="F150" s="1">
        <v>74.6184014776889</v>
      </c>
    </row>
    <row r="151">
      <c r="A151" s="2" t="s">
        <v>20</v>
      </c>
      <c r="B151" s="1" t="s">
        <v>417</v>
      </c>
      <c r="C151" s="1">
        <v>2022.0</v>
      </c>
      <c r="D151" s="2" t="s">
        <v>6</v>
      </c>
      <c r="E151" s="2" t="s">
        <v>274</v>
      </c>
      <c r="F151" s="1">
        <v>62.5584483619836</v>
      </c>
    </row>
    <row r="152">
      <c r="A152" s="2" t="s">
        <v>21</v>
      </c>
      <c r="B152" s="1" t="s">
        <v>419</v>
      </c>
      <c r="C152" s="1">
        <v>2022.0</v>
      </c>
      <c r="D152" s="2" t="s">
        <v>6</v>
      </c>
      <c r="E152" s="2" t="s">
        <v>274</v>
      </c>
      <c r="F152" s="1">
        <v>73.8185387743649</v>
      </c>
    </row>
    <row r="153">
      <c r="A153" s="2" t="s">
        <v>22</v>
      </c>
      <c r="B153" s="1" t="s">
        <v>420</v>
      </c>
      <c r="C153" s="1">
        <v>2022.0</v>
      </c>
      <c r="D153" s="2" t="s">
        <v>6</v>
      </c>
      <c r="E153" s="2" t="s">
        <v>274</v>
      </c>
      <c r="F153" s="1">
        <v>84.5285526635246</v>
      </c>
    </row>
    <row r="154">
      <c r="A154" s="2" t="s">
        <v>23</v>
      </c>
      <c r="B154" s="1" t="s">
        <v>421</v>
      </c>
      <c r="C154" s="1">
        <v>2022.0</v>
      </c>
      <c r="D154" s="2" t="s">
        <v>6</v>
      </c>
      <c r="E154" s="2" t="s">
        <v>274</v>
      </c>
      <c r="F154" s="1">
        <v>81.0054749670868</v>
      </c>
    </row>
    <row r="155">
      <c r="A155" s="2" t="s">
        <v>24</v>
      </c>
      <c r="B155" s="1" t="s">
        <v>422</v>
      </c>
      <c r="C155" s="1">
        <v>2022.0</v>
      </c>
      <c r="D155" s="2" t="s">
        <v>6</v>
      </c>
      <c r="E155" s="2" t="s">
        <v>274</v>
      </c>
      <c r="F155" s="1">
        <v>73.94164635165</v>
      </c>
    </row>
    <row r="156">
      <c r="A156" s="2" t="s">
        <v>25</v>
      </c>
      <c r="B156" s="1" t="s">
        <v>423</v>
      </c>
      <c r="C156" s="1">
        <v>2022.0</v>
      </c>
      <c r="D156" s="2" t="s">
        <v>6</v>
      </c>
      <c r="E156" s="2" t="s">
        <v>274</v>
      </c>
      <c r="F156" s="1">
        <v>71.2426779334949</v>
      </c>
    </row>
    <row r="157">
      <c r="A157" s="2" t="s">
        <v>26</v>
      </c>
      <c r="B157" s="1" t="s">
        <v>424</v>
      </c>
      <c r="C157" s="1">
        <v>2022.0</v>
      </c>
      <c r="D157" s="2" t="s">
        <v>6</v>
      </c>
      <c r="E157" s="2" t="s">
        <v>274</v>
      </c>
      <c r="F157" s="1">
        <v>71.900688218036</v>
      </c>
    </row>
    <row r="158">
      <c r="A158" s="2" t="s">
        <v>27</v>
      </c>
      <c r="B158" s="1" t="s">
        <v>426</v>
      </c>
      <c r="C158" s="1">
        <v>2022.0</v>
      </c>
      <c r="D158" s="2" t="s">
        <v>6</v>
      </c>
      <c r="E158" s="2" t="s">
        <v>274</v>
      </c>
      <c r="F158" s="1">
        <v>77.8033227336877</v>
      </c>
    </row>
    <row r="159">
      <c r="A159" s="2" t="s">
        <v>28</v>
      </c>
      <c r="B159" s="1" t="s">
        <v>425</v>
      </c>
      <c r="C159" s="1">
        <v>2022.0</v>
      </c>
      <c r="D159" s="2" t="s">
        <v>6</v>
      </c>
      <c r="E159" s="2" t="s">
        <v>274</v>
      </c>
      <c r="F159" s="1">
        <v>73.9197405755984</v>
      </c>
    </row>
    <row r="160">
      <c r="A160" s="2" t="s">
        <v>29</v>
      </c>
      <c r="B160" s="1" t="s">
        <v>427</v>
      </c>
      <c r="C160" s="1">
        <v>2022.0</v>
      </c>
      <c r="D160" s="2" t="s">
        <v>6</v>
      </c>
      <c r="E160" s="2" t="s">
        <v>274</v>
      </c>
      <c r="F160" s="1">
        <v>74.4686569410551</v>
      </c>
    </row>
    <row r="161">
      <c r="A161" s="2" t="s">
        <v>30</v>
      </c>
      <c r="B161" s="1" t="s">
        <v>428</v>
      </c>
      <c r="C161" s="1">
        <v>2022.0</v>
      </c>
      <c r="D161" s="2" t="s">
        <v>6</v>
      </c>
      <c r="E161" s="2" t="s">
        <v>274</v>
      </c>
      <c r="F161" s="1">
        <v>69.37247396427</v>
      </c>
    </row>
    <row r="162">
      <c r="A162" s="2" t="s">
        <v>31</v>
      </c>
      <c r="B162" s="1" t="s">
        <v>429</v>
      </c>
      <c r="C162" s="1">
        <v>2022.0</v>
      </c>
      <c r="D162" s="2" t="s">
        <v>6</v>
      </c>
      <c r="E162" s="2" t="s">
        <v>274</v>
      </c>
      <c r="F162" s="1">
        <v>82.3137338316227</v>
      </c>
    </row>
    <row r="163">
      <c r="A163" s="2" t="s">
        <v>32</v>
      </c>
      <c r="B163" s="1" t="s">
        <v>430</v>
      </c>
      <c r="C163" s="1">
        <v>2022.0</v>
      </c>
      <c r="D163" s="2" t="s">
        <v>6</v>
      </c>
      <c r="E163" s="2" t="s">
        <v>274</v>
      </c>
      <c r="F163" s="1">
        <v>73.724161174356</v>
      </c>
    </row>
    <row r="164">
      <c r="A164" s="2" t="s">
        <v>33</v>
      </c>
      <c r="B164" s="1" t="s">
        <v>431</v>
      </c>
      <c r="C164" s="1">
        <v>2022.0</v>
      </c>
      <c r="D164" s="2" t="s">
        <v>6</v>
      </c>
      <c r="E164" s="2" t="s">
        <v>274</v>
      </c>
      <c r="F164" s="1">
        <v>69.8863636363635</v>
      </c>
    </row>
    <row r="165">
      <c r="A165" s="2" t="s">
        <v>34</v>
      </c>
      <c r="B165" s="1" t="s">
        <v>432</v>
      </c>
      <c r="C165" s="1">
        <v>2022.0</v>
      </c>
      <c r="D165" s="2" t="s">
        <v>6</v>
      </c>
      <c r="E165" s="2" t="s">
        <v>274</v>
      </c>
      <c r="F165" s="1">
        <v>82.7344409758129</v>
      </c>
    </row>
    <row r="166">
      <c r="A166" s="2" t="s">
        <v>35</v>
      </c>
      <c r="B166" s="1" t="s">
        <v>433</v>
      </c>
      <c r="C166" s="1">
        <v>2022.0</v>
      </c>
      <c r="D166" s="2" t="s">
        <v>6</v>
      </c>
      <c r="E166" s="2" t="s">
        <v>274</v>
      </c>
      <c r="F166" s="1">
        <v>78.6812482698341</v>
      </c>
    </row>
  </sheetData>
  <autoFilter ref="$A$1:$F$134"/>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1</v>
      </c>
      <c r="B1" s="26" t="s">
        <v>399</v>
      </c>
      <c r="C1" s="26" t="s">
        <v>0</v>
      </c>
      <c r="D1" s="26" t="s">
        <v>36</v>
      </c>
      <c r="E1" s="26" t="s">
        <v>38</v>
      </c>
      <c r="F1" s="68" t="s">
        <v>400</v>
      </c>
    </row>
    <row r="2">
      <c r="A2" s="113" t="s">
        <v>3</v>
      </c>
      <c r="B2" s="26" t="s">
        <v>418</v>
      </c>
      <c r="C2" s="7">
        <v>2018.0</v>
      </c>
      <c r="D2" s="9" t="s">
        <v>6</v>
      </c>
      <c r="E2" s="9" t="s">
        <v>278</v>
      </c>
      <c r="F2" s="7">
        <v>63.42</v>
      </c>
    </row>
    <row r="3">
      <c r="A3" s="113" t="s">
        <v>4</v>
      </c>
      <c r="B3" s="26" t="s">
        <v>401</v>
      </c>
      <c r="C3" s="7">
        <v>2018.0</v>
      </c>
      <c r="D3" s="9" t="s">
        <v>6</v>
      </c>
      <c r="E3" s="9" t="s">
        <v>278</v>
      </c>
      <c r="F3" s="7">
        <v>59.36</v>
      </c>
    </row>
    <row r="4">
      <c r="A4" s="25" t="s">
        <v>5</v>
      </c>
      <c r="B4" s="26" t="s">
        <v>402</v>
      </c>
      <c r="C4" s="7">
        <v>2018.0</v>
      </c>
      <c r="D4" s="9" t="s">
        <v>6</v>
      </c>
      <c r="E4" s="9" t="s">
        <v>278</v>
      </c>
      <c r="F4" s="7">
        <v>52.61</v>
      </c>
    </row>
    <row r="5">
      <c r="A5" s="25" t="s">
        <v>6</v>
      </c>
      <c r="B5" s="26" t="s">
        <v>403</v>
      </c>
      <c r="C5" s="7">
        <v>2018.0</v>
      </c>
      <c r="D5" s="9" t="s">
        <v>6</v>
      </c>
      <c r="E5" s="9" t="s">
        <v>278</v>
      </c>
      <c r="F5" s="7">
        <v>58.65</v>
      </c>
    </row>
    <row r="6">
      <c r="A6" s="25" t="s">
        <v>7</v>
      </c>
      <c r="B6" s="26" t="s">
        <v>404</v>
      </c>
      <c r="C6" s="7">
        <v>2018.0</v>
      </c>
      <c r="D6" s="9" t="s">
        <v>6</v>
      </c>
      <c r="E6" s="9" t="s">
        <v>278</v>
      </c>
      <c r="F6" s="7">
        <v>69.97</v>
      </c>
    </row>
    <row r="7">
      <c r="A7" s="25" t="s">
        <v>8</v>
      </c>
      <c r="B7" s="26" t="s">
        <v>408</v>
      </c>
      <c r="C7" s="7">
        <v>2018.0</v>
      </c>
      <c r="D7" s="9" t="s">
        <v>6</v>
      </c>
      <c r="E7" s="9" t="s">
        <v>278</v>
      </c>
      <c r="F7" s="7">
        <v>63.59</v>
      </c>
    </row>
    <row r="8">
      <c r="A8" s="25" t="s">
        <v>9</v>
      </c>
      <c r="B8" s="26" t="s">
        <v>409</v>
      </c>
      <c r="C8" s="7">
        <v>2018.0</v>
      </c>
      <c r="D8" s="9" t="s">
        <v>6</v>
      </c>
      <c r="E8" s="9" t="s">
        <v>278</v>
      </c>
      <c r="F8" s="7">
        <v>64.13</v>
      </c>
    </row>
    <row r="9">
      <c r="A9" s="25" t="s">
        <v>10</v>
      </c>
      <c r="B9" s="26" t="s">
        <v>407</v>
      </c>
      <c r="C9" s="7">
        <v>2018.0</v>
      </c>
      <c r="D9" s="9" t="s">
        <v>6</v>
      </c>
      <c r="E9" s="9" t="s">
        <v>278</v>
      </c>
      <c r="F9" s="7">
        <v>68.44</v>
      </c>
    </row>
    <row r="10">
      <c r="A10" s="25" t="s">
        <v>11</v>
      </c>
      <c r="B10" s="26" t="s">
        <v>406</v>
      </c>
      <c r="C10" s="7">
        <v>2018.0</v>
      </c>
      <c r="D10" s="9" t="s">
        <v>6</v>
      </c>
      <c r="E10" s="9" t="s">
        <v>278</v>
      </c>
      <c r="F10" s="7">
        <v>54.38</v>
      </c>
    </row>
    <row r="11">
      <c r="A11" s="25" t="s">
        <v>12</v>
      </c>
      <c r="B11" s="26" t="s">
        <v>405</v>
      </c>
      <c r="C11" s="7">
        <v>2018.0</v>
      </c>
      <c r="D11" s="9" t="s">
        <v>6</v>
      </c>
      <c r="E11" s="9" t="s">
        <v>278</v>
      </c>
      <c r="F11" s="7">
        <v>70.6</v>
      </c>
    </row>
    <row r="12">
      <c r="A12" s="25" t="s">
        <v>13</v>
      </c>
      <c r="B12" s="26" t="s">
        <v>410</v>
      </c>
      <c r="C12" s="7">
        <v>2018.0</v>
      </c>
      <c r="D12" s="9" t="s">
        <v>6</v>
      </c>
      <c r="E12" s="9" t="s">
        <v>278</v>
      </c>
      <c r="F12" s="7">
        <v>57.12</v>
      </c>
    </row>
    <row r="13">
      <c r="A13" s="25" t="s">
        <v>14</v>
      </c>
      <c r="B13" s="26" t="s">
        <v>412</v>
      </c>
      <c r="C13" s="7">
        <v>2018.0</v>
      </c>
      <c r="D13" s="9" t="s">
        <v>6</v>
      </c>
      <c r="E13" s="9" t="s">
        <v>278</v>
      </c>
      <c r="F13" s="7">
        <v>53.19</v>
      </c>
    </row>
    <row r="14">
      <c r="A14" s="25" t="s">
        <v>15</v>
      </c>
      <c r="B14" s="26" t="s">
        <v>411</v>
      </c>
      <c r="C14" s="7">
        <v>2018.0</v>
      </c>
      <c r="D14" s="9" t="s">
        <v>6</v>
      </c>
      <c r="E14" s="9" t="s">
        <v>278</v>
      </c>
      <c r="F14" s="7">
        <v>64.11</v>
      </c>
    </row>
    <row r="15">
      <c r="A15" s="25" t="s">
        <v>16</v>
      </c>
      <c r="B15" s="26" t="s">
        <v>413</v>
      </c>
      <c r="C15" s="7">
        <v>2018.0</v>
      </c>
      <c r="D15" s="9" t="s">
        <v>6</v>
      </c>
      <c r="E15" s="9" t="s">
        <v>278</v>
      </c>
      <c r="F15" s="7">
        <v>65.71</v>
      </c>
    </row>
    <row r="16">
      <c r="A16" s="25" t="s">
        <v>17</v>
      </c>
      <c r="B16" s="26" t="s">
        <v>414</v>
      </c>
      <c r="C16" s="7">
        <v>2018.0</v>
      </c>
      <c r="D16" s="9" t="s">
        <v>6</v>
      </c>
      <c r="E16" s="9" t="s">
        <v>278</v>
      </c>
      <c r="F16" s="7">
        <v>59.18</v>
      </c>
    </row>
    <row r="17">
      <c r="A17" s="25" t="s">
        <v>18</v>
      </c>
      <c r="B17" s="26" t="s">
        <v>415</v>
      </c>
      <c r="C17" s="7">
        <v>2018.0</v>
      </c>
      <c r="D17" s="9" t="s">
        <v>6</v>
      </c>
      <c r="E17" s="9" t="s">
        <v>278</v>
      </c>
      <c r="F17" s="7">
        <v>67.89</v>
      </c>
    </row>
    <row r="18">
      <c r="A18" s="25" t="s">
        <v>19</v>
      </c>
      <c r="B18" s="26" t="s">
        <v>416</v>
      </c>
      <c r="C18" s="7">
        <v>2018.0</v>
      </c>
      <c r="D18" s="9" t="s">
        <v>6</v>
      </c>
      <c r="E18" s="9" t="s">
        <v>278</v>
      </c>
      <c r="F18" s="7">
        <v>58.48</v>
      </c>
    </row>
    <row r="19">
      <c r="A19" s="25" t="s">
        <v>20</v>
      </c>
      <c r="B19" s="26" t="s">
        <v>417</v>
      </c>
      <c r="C19" s="7">
        <v>2018.0</v>
      </c>
      <c r="D19" s="9" t="s">
        <v>6</v>
      </c>
      <c r="E19" s="9" t="s">
        <v>278</v>
      </c>
      <c r="F19" s="7">
        <v>67.1</v>
      </c>
    </row>
    <row r="20">
      <c r="A20" s="25" t="s">
        <v>21</v>
      </c>
      <c r="B20" s="26" t="s">
        <v>419</v>
      </c>
      <c r="C20" s="7">
        <v>2018.0</v>
      </c>
      <c r="D20" s="9" t="s">
        <v>6</v>
      </c>
      <c r="E20" s="9" t="s">
        <v>278</v>
      </c>
      <c r="F20" s="7">
        <v>57.09</v>
      </c>
    </row>
    <row r="21">
      <c r="A21" s="25" t="s">
        <v>22</v>
      </c>
      <c r="B21" s="26" t="s">
        <v>420</v>
      </c>
      <c r="C21" s="7">
        <v>2018.0</v>
      </c>
      <c r="D21" s="9" t="s">
        <v>6</v>
      </c>
      <c r="E21" s="9" t="s">
        <v>278</v>
      </c>
      <c r="F21" s="7">
        <v>55.76</v>
      </c>
    </row>
    <row r="22">
      <c r="A22" s="25" t="s">
        <v>23</v>
      </c>
      <c r="B22" s="26" t="s">
        <v>421</v>
      </c>
      <c r="C22" s="7">
        <v>2018.0</v>
      </c>
      <c r="D22" s="9" t="s">
        <v>6</v>
      </c>
      <c r="E22" s="9" t="s">
        <v>278</v>
      </c>
      <c r="F22" s="7">
        <v>67.22</v>
      </c>
    </row>
    <row r="23">
      <c r="A23" s="25" t="s">
        <v>24</v>
      </c>
      <c r="B23" s="26" t="s">
        <v>422</v>
      </c>
      <c r="C23" s="7">
        <v>2018.0</v>
      </c>
      <c r="D23" s="9" t="s">
        <v>6</v>
      </c>
      <c r="E23" s="9" t="s">
        <v>278</v>
      </c>
      <c r="F23" s="7">
        <v>68.33</v>
      </c>
    </row>
    <row r="24">
      <c r="A24" s="25" t="s">
        <v>25</v>
      </c>
      <c r="B24" s="26" t="s">
        <v>423</v>
      </c>
      <c r="C24" s="7">
        <v>2018.0</v>
      </c>
      <c r="D24" s="9" t="s">
        <v>6</v>
      </c>
      <c r="E24" s="9" t="s">
        <v>278</v>
      </c>
      <c r="F24" s="7">
        <v>64.67</v>
      </c>
    </row>
    <row r="25">
      <c r="A25" s="25" t="s">
        <v>26</v>
      </c>
      <c r="B25" s="26" t="s">
        <v>424</v>
      </c>
      <c r="C25" s="7">
        <v>2018.0</v>
      </c>
      <c r="D25" s="9" t="s">
        <v>6</v>
      </c>
      <c r="E25" s="9" t="s">
        <v>278</v>
      </c>
      <c r="F25" s="7">
        <v>60.16</v>
      </c>
    </row>
    <row r="26">
      <c r="A26" s="25" t="s">
        <v>27</v>
      </c>
      <c r="B26" s="26" t="s">
        <v>426</v>
      </c>
      <c r="C26" s="7">
        <v>2018.0</v>
      </c>
      <c r="D26" s="9" t="s">
        <v>6</v>
      </c>
      <c r="E26" s="9" t="s">
        <v>278</v>
      </c>
      <c r="F26" s="7">
        <v>63.58</v>
      </c>
    </row>
    <row r="27">
      <c r="A27" s="25" t="s">
        <v>28</v>
      </c>
      <c r="B27" s="26" t="s">
        <v>425</v>
      </c>
      <c r="C27" s="7">
        <v>2018.0</v>
      </c>
      <c r="D27" s="9" t="s">
        <v>6</v>
      </c>
      <c r="E27" s="9" t="s">
        <v>278</v>
      </c>
      <c r="F27" s="7">
        <v>60.53</v>
      </c>
    </row>
    <row r="28">
      <c r="A28" s="25" t="s">
        <v>29</v>
      </c>
      <c r="B28" s="26" t="s">
        <v>427</v>
      </c>
      <c r="C28" s="7">
        <v>2018.0</v>
      </c>
      <c r="D28" s="9" t="s">
        <v>6</v>
      </c>
      <c r="E28" s="9" t="s">
        <v>278</v>
      </c>
      <c r="F28" s="7">
        <v>51.88</v>
      </c>
    </row>
    <row r="29">
      <c r="A29" s="25" t="s">
        <v>30</v>
      </c>
      <c r="B29" s="26" t="s">
        <v>428</v>
      </c>
      <c r="C29" s="7">
        <v>2018.0</v>
      </c>
      <c r="D29" s="9" t="s">
        <v>6</v>
      </c>
      <c r="E29" s="9" t="s">
        <v>278</v>
      </c>
      <c r="F29" s="7">
        <v>71.11</v>
      </c>
    </row>
    <row r="30">
      <c r="A30" s="25" t="s">
        <v>31</v>
      </c>
      <c r="B30" s="26" t="s">
        <v>429</v>
      </c>
      <c r="C30" s="7">
        <v>2018.0</v>
      </c>
      <c r="D30" s="9" t="s">
        <v>6</v>
      </c>
      <c r="E30" s="9" t="s">
        <v>278</v>
      </c>
      <c r="F30" s="7">
        <v>62.12</v>
      </c>
    </row>
    <row r="31">
      <c r="A31" s="25" t="s">
        <v>32</v>
      </c>
      <c r="B31" s="26" t="s">
        <v>430</v>
      </c>
      <c r="C31" s="7">
        <v>2018.0</v>
      </c>
      <c r="D31" s="9" t="s">
        <v>6</v>
      </c>
      <c r="E31" s="9" t="s">
        <v>278</v>
      </c>
      <c r="F31" s="7">
        <v>66.44</v>
      </c>
    </row>
    <row r="32">
      <c r="A32" s="25" t="s">
        <v>33</v>
      </c>
      <c r="B32" s="26" t="s">
        <v>431</v>
      </c>
      <c r="C32" s="7">
        <v>2018.0</v>
      </c>
      <c r="D32" s="9" t="s">
        <v>6</v>
      </c>
      <c r="E32" s="9" t="s">
        <v>278</v>
      </c>
      <c r="F32" s="7">
        <v>65.94</v>
      </c>
    </row>
    <row r="33">
      <c r="A33" s="25" t="s">
        <v>34</v>
      </c>
      <c r="B33" s="26" t="s">
        <v>432</v>
      </c>
      <c r="C33" s="7">
        <v>2018.0</v>
      </c>
      <c r="D33" s="9" t="s">
        <v>6</v>
      </c>
      <c r="E33" s="9" t="s">
        <v>278</v>
      </c>
      <c r="F33" s="7">
        <v>75.38</v>
      </c>
    </row>
    <row r="34">
      <c r="A34" s="25" t="s">
        <v>35</v>
      </c>
      <c r="B34" s="26" t="s">
        <v>433</v>
      </c>
      <c r="C34" s="7">
        <v>2018.0</v>
      </c>
      <c r="D34" s="9" t="s">
        <v>6</v>
      </c>
      <c r="E34" s="9" t="s">
        <v>278</v>
      </c>
      <c r="F34" s="7">
        <v>65.23</v>
      </c>
    </row>
    <row r="35">
      <c r="A35" s="113" t="s">
        <v>3</v>
      </c>
      <c r="B35" s="26" t="s">
        <v>418</v>
      </c>
      <c r="C35" s="7">
        <v>2015.0</v>
      </c>
      <c r="D35" s="9" t="s">
        <v>6</v>
      </c>
      <c r="E35" s="9" t="s">
        <v>278</v>
      </c>
      <c r="F35" s="7">
        <v>52.28</v>
      </c>
    </row>
    <row r="36">
      <c r="A36" s="113" t="s">
        <v>4</v>
      </c>
      <c r="B36" s="26" t="s">
        <v>401</v>
      </c>
      <c r="C36" s="7">
        <v>2015.0</v>
      </c>
      <c r="D36" s="9" t="s">
        <v>6</v>
      </c>
      <c r="E36" s="9" t="s">
        <v>278</v>
      </c>
      <c r="F36" s="5">
        <v>37.2</v>
      </c>
    </row>
    <row r="37">
      <c r="A37" s="25" t="s">
        <v>5</v>
      </c>
      <c r="B37" s="26" t="s">
        <v>402</v>
      </c>
      <c r="C37" s="7">
        <v>2015.0</v>
      </c>
      <c r="D37" s="9" t="s">
        <v>6</v>
      </c>
      <c r="E37" s="9" t="s">
        <v>278</v>
      </c>
      <c r="F37" s="5">
        <v>30.92</v>
      </c>
    </row>
    <row r="38">
      <c r="A38" s="25" t="s">
        <v>6</v>
      </c>
      <c r="B38" s="26" t="s">
        <v>403</v>
      </c>
      <c r="C38" s="7">
        <v>2015.0</v>
      </c>
      <c r="D38" s="9" t="s">
        <v>6</v>
      </c>
      <c r="E38" s="9" t="s">
        <v>278</v>
      </c>
      <c r="F38" s="5">
        <v>52.63</v>
      </c>
    </row>
    <row r="39">
      <c r="A39" s="25" t="s">
        <v>7</v>
      </c>
      <c r="B39" s="26" t="s">
        <v>404</v>
      </c>
      <c r="C39" s="7">
        <v>2015.0</v>
      </c>
      <c r="D39" s="9" t="s">
        <v>6</v>
      </c>
      <c r="E39" s="9" t="s">
        <v>278</v>
      </c>
      <c r="F39" s="5">
        <v>61.23</v>
      </c>
    </row>
    <row r="40">
      <c r="A40" s="25" t="s">
        <v>8</v>
      </c>
      <c r="B40" s="26" t="s">
        <v>408</v>
      </c>
      <c r="C40" s="7">
        <v>2015.0</v>
      </c>
      <c r="D40" s="9" t="s">
        <v>6</v>
      </c>
      <c r="E40" s="9" t="s">
        <v>278</v>
      </c>
      <c r="F40" s="5">
        <v>45.0</v>
      </c>
    </row>
    <row r="41">
      <c r="A41" s="25" t="s">
        <v>9</v>
      </c>
      <c r="B41" s="26" t="s">
        <v>409</v>
      </c>
      <c r="C41" s="7">
        <v>2015.0</v>
      </c>
      <c r="D41" s="9" t="s">
        <v>6</v>
      </c>
      <c r="E41" s="9" t="s">
        <v>278</v>
      </c>
      <c r="F41" s="5">
        <v>60.18</v>
      </c>
    </row>
    <row r="42">
      <c r="A42" s="25" t="s">
        <v>10</v>
      </c>
      <c r="B42" s="26" t="s">
        <v>407</v>
      </c>
      <c r="C42" s="7">
        <v>2015.0</v>
      </c>
      <c r="D42" s="9" t="s">
        <v>6</v>
      </c>
      <c r="E42" s="9" t="s">
        <v>278</v>
      </c>
      <c r="F42" s="5">
        <v>46.25</v>
      </c>
    </row>
    <row r="43">
      <c r="A43" s="25" t="s">
        <v>11</v>
      </c>
      <c r="B43" s="26" t="s">
        <v>406</v>
      </c>
      <c r="C43" s="7">
        <v>2015.0</v>
      </c>
      <c r="D43" s="9" t="s">
        <v>6</v>
      </c>
      <c r="E43" s="9" t="s">
        <v>278</v>
      </c>
      <c r="F43" s="5">
        <v>32.63</v>
      </c>
    </row>
    <row r="44">
      <c r="A44" s="25" t="s">
        <v>12</v>
      </c>
      <c r="B44" s="26" t="s">
        <v>405</v>
      </c>
      <c r="C44" s="7">
        <v>2015.0</v>
      </c>
      <c r="D44" s="9" t="s">
        <v>6</v>
      </c>
      <c r="E44" s="9" t="s">
        <v>278</v>
      </c>
      <c r="F44" s="5">
        <v>44.21</v>
      </c>
    </row>
    <row r="45">
      <c r="A45" s="25" t="s">
        <v>13</v>
      </c>
      <c r="B45" s="26" t="s">
        <v>410</v>
      </c>
      <c r="C45" s="7">
        <v>2015.0</v>
      </c>
      <c r="D45" s="9" t="s">
        <v>6</v>
      </c>
      <c r="E45" s="9" t="s">
        <v>278</v>
      </c>
      <c r="F45" s="5">
        <v>41.63</v>
      </c>
    </row>
    <row r="46">
      <c r="A46" s="25" t="s">
        <v>14</v>
      </c>
      <c r="B46" s="26" t="s">
        <v>412</v>
      </c>
      <c r="C46" s="7">
        <v>2015.0</v>
      </c>
      <c r="D46" s="9" t="s">
        <v>6</v>
      </c>
      <c r="E46" s="9" t="s">
        <v>278</v>
      </c>
      <c r="F46" s="5">
        <v>45.9</v>
      </c>
    </row>
    <row r="47">
      <c r="A47" s="25" t="s">
        <v>15</v>
      </c>
      <c r="B47" s="26" t="s">
        <v>411</v>
      </c>
      <c r="C47" s="7">
        <v>2015.0</v>
      </c>
      <c r="D47" s="9" t="s">
        <v>6</v>
      </c>
      <c r="E47" s="9" t="s">
        <v>278</v>
      </c>
      <c r="F47" s="5">
        <v>56.36</v>
      </c>
    </row>
    <row r="48">
      <c r="A48" s="25" t="s">
        <v>16</v>
      </c>
      <c r="B48" s="26" t="s">
        <v>413</v>
      </c>
      <c r="C48" s="7">
        <v>2015.0</v>
      </c>
      <c r="D48" s="9" t="s">
        <v>6</v>
      </c>
      <c r="E48" s="9" t="s">
        <v>278</v>
      </c>
      <c r="F48" s="5">
        <v>45.38</v>
      </c>
    </row>
    <row r="49">
      <c r="A49" s="25" t="s">
        <v>17</v>
      </c>
      <c r="B49" s="26" t="s">
        <v>414</v>
      </c>
      <c r="C49" s="7">
        <v>2015.0</v>
      </c>
      <c r="D49" s="9" t="s">
        <v>6</v>
      </c>
      <c r="E49" s="9" t="s">
        <v>278</v>
      </c>
      <c r="F49" s="5">
        <v>52.88</v>
      </c>
    </row>
    <row r="50">
      <c r="A50" s="25" t="s">
        <v>18</v>
      </c>
      <c r="B50" s="26" t="s">
        <v>415</v>
      </c>
      <c r="C50" s="7">
        <v>2015.0</v>
      </c>
      <c r="D50" s="9" t="s">
        <v>6</v>
      </c>
      <c r="E50" s="9" t="s">
        <v>278</v>
      </c>
      <c r="F50" s="5">
        <v>50.52</v>
      </c>
    </row>
    <row r="51">
      <c r="A51" s="25" t="s">
        <v>19</v>
      </c>
      <c r="B51" s="26" t="s">
        <v>416</v>
      </c>
      <c r="C51" s="7">
        <v>2015.0</v>
      </c>
      <c r="D51" s="9" t="s">
        <v>6</v>
      </c>
      <c r="E51" s="9" t="s">
        <v>278</v>
      </c>
      <c r="F51" s="5">
        <v>54.88</v>
      </c>
    </row>
    <row r="52">
      <c r="A52" s="25" t="s">
        <v>20</v>
      </c>
      <c r="B52" s="26" t="s">
        <v>417</v>
      </c>
      <c r="C52" s="7">
        <v>2015.0</v>
      </c>
      <c r="D52" s="9" t="s">
        <v>6</v>
      </c>
      <c r="E52" s="9" t="s">
        <v>278</v>
      </c>
      <c r="F52" s="5">
        <v>55.26</v>
      </c>
    </row>
    <row r="53">
      <c r="A53" s="25" t="s">
        <v>21</v>
      </c>
      <c r="B53" s="26" t="s">
        <v>419</v>
      </c>
      <c r="C53" s="7">
        <v>2015.0</v>
      </c>
      <c r="D53" s="9" t="s">
        <v>6</v>
      </c>
      <c r="E53" s="9" t="s">
        <v>278</v>
      </c>
      <c r="F53" s="5">
        <v>41.84</v>
      </c>
    </row>
    <row r="54">
      <c r="A54" s="25" t="s">
        <v>22</v>
      </c>
      <c r="B54" s="26" t="s">
        <v>420</v>
      </c>
      <c r="C54" s="7">
        <v>2015.0</v>
      </c>
      <c r="D54" s="9" t="s">
        <v>6</v>
      </c>
      <c r="E54" s="9" t="s">
        <v>278</v>
      </c>
      <c r="F54" s="5">
        <v>58.72</v>
      </c>
    </row>
    <row r="55">
      <c r="A55" s="25" t="s">
        <v>23</v>
      </c>
      <c r="B55" s="26" t="s">
        <v>421</v>
      </c>
      <c r="C55" s="7">
        <v>2015.0</v>
      </c>
      <c r="D55" s="9" t="s">
        <v>6</v>
      </c>
      <c r="E55" s="9" t="s">
        <v>278</v>
      </c>
      <c r="F55" s="5">
        <v>36.36</v>
      </c>
    </row>
    <row r="56">
      <c r="A56" s="25" t="s">
        <v>24</v>
      </c>
      <c r="B56" s="26" t="s">
        <v>422</v>
      </c>
      <c r="C56" s="7">
        <v>2015.0</v>
      </c>
      <c r="D56" s="9" t="s">
        <v>6</v>
      </c>
      <c r="E56" s="9" t="s">
        <v>278</v>
      </c>
      <c r="F56" s="5">
        <v>41.73</v>
      </c>
    </row>
    <row r="57">
      <c r="A57" s="25" t="s">
        <v>25</v>
      </c>
      <c r="B57" s="26" t="s">
        <v>423</v>
      </c>
      <c r="C57" s="7">
        <v>2015.0</v>
      </c>
      <c r="D57" s="9" t="s">
        <v>6</v>
      </c>
      <c r="E57" s="9" t="s">
        <v>278</v>
      </c>
      <c r="F57" s="5">
        <v>57.52</v>
      </c>
    </row>
    <row r="58">
      <c r="A58" s="25" t="s">
        <v>26</v>
      </c>
      <c r="B58" s="26" t="s">
        <v>424</v>
      </c>
      <c r="C58" s="7">
        <v>2015.0</v>
      </c>
      <c r="D58" s="9" t="s">
        <v>6</v>
      </c>
      <c r="E58" s="9" t="s">
        <v>278</v>
      </c>
      <c r="F58" s="5">
        <v>39.92</v>
      </c>
    </row>
    <row r="59">
      <c r="A59" s="25" t="s">
        <v>27</v>
      </c>
      <c r="B59" s="26" t="s">
        <v>426</v>
      </c>
      <c r="C59" s="7">
        <v>2015.0</v>
      </c>
      <c r="D59" s="9" t="s">
        <v>6</v>
      </c>
      <c r="E59" s="9" t="s">
        <v>278</v>
      </c>
      <c r="F59" s="5">
        <v>57.4</v>
      </c>
    </row>
    <row r="60">
      <c r="A60" s="25" t="s">
        <v>28</v>
      </c>
      <c r="B60" s="26" t="s">
        <v>425</v>
      </c>
      <c r="C60" s="7">
        <v>2015.0</v>
      </c>
      <c r="D60" s="9" t="s">
        <v>6</v>
      </c>
      <c r="E60" s="9" t="s">
        <v>278</v>
      </c>
      <c r="F60" s="5">
        <v>38.47</v>
      </c>
    </row>
    <row r="61">
      <c r="A61" s="25" t="s">
        <v>29</v>
      </c>
      <c r="B61" s="26" t="s">
        <v>427</v>
      </c>
      <c r="C61" s="7">
        <v>2015.0</v>
      </c>
      <c r="D61" s="9" t="s">
        <v>6</v>
      </c>
      <c r="E61" s="9" t="s">
        <v>278</v>
      </c>
      <c r="F61" s="5">
        <v>51.97</v>
      </c>
    </row>
    <row r="62">
      <c r="A62" s="25" t="s">
        <v>30</v>
      </c>
      <c r="B62" s="26" t="s">
        <v>428</v>
      </c>
      <c r="C62" s="7">
        <v>2015.0</v>
      </c>
      <c r="D62" s="9" t="s">
        <v>6</v>
      </c>
      <c r="E62" s="9" t="s">
        <v>278</v>
      </c>
      <c r="F62" s="5">
        <v>57.04</v>
      </c>
    </row>
    <row r="63">
      <c r="A63" s="25" t="s">
        <v>31</v>
      </c>
      <c r="B63" s="26" t="s">
        <v>429</v>
      </c>
      <c r="C63" s="7">
        <v>2015.0</v>
      </c>
      <c r="D63" s="9" t="s">
        <v>6</v>
      </c>
      <c r="E63" s="9" t="s">
        <v>278</v>
      </c>
      <c r="F63" s="5">
        <v>45.1</v>
      </c>
    </row>
    <row r="64">
      <c r="A64" s="25" t="s">
        <v>32</v>
      </c>
      <c r="B64" s="26" t="s">
        <v>430</v>
      </c>
      <c r="C64" s="7">
        <v>2015.0</v>
      </c>
      <c r="D64" s="9" t="s">
        <v>6</v>
      </c>
      <c r="E64" s="9" t="s">
        <v>278</v>
      </c>
      <c r="F64" s="5">
        <v>39.38</v>
      </c>
    </row>
    <row r="65">
      <c r="A65" s="25" t="s">
        <v>33</v>
      </c>
      <c r="B65" s="26" t="s">
        <v>431</v>
      </c>
      <c r="C65" s="7">
        <v>2015.0</v>
      </c>
      <c r="D65" s="9" t="s">
        <v>6</v>
      </c>
      <c r="E65" s="9" t="s">
        <v>278</v>
      </c>
      <c r="F65" s="5">
        <v>46.03</v>
      </c>
    </row>
    <row r="66">
      <c r="A66" s="25" t="s">
        <v>34</v>
      </c>
      <c r="B66" s="26" t="s">
        <v>432</v>
      </c>
      <c r="C66" s="7">
        <v>2015.0</v>
      </c>
      <c r="D66" s="9" t="s">
        <v>6</v>
      </c>
      <c r="E66" s="9" t="s">
        <v>278</v>
      </c>
      <c r="F66" s="5">
        <v>70.86</v>
      </c>
    </row>
    <row r="67">
      <c r="A67" s="25" t="s">
        <v>35</v>
      </c>
      <c r="B67" s="26" t="s">
        <v>433</v>
      </c>
      <c r="C67" s="7">
        <v>2015.0</v>
      </c>
      <c r="D67" s="9" t="s">
        <v>6</v>
      </c>
      <c r="E67" s="9" t="s">
        <v>278</v>
      </c>
      <c r="F67" s="5">
        <v>45.51</v>
      </c>
    </row>
    <row r="68">
      <c r="A68" s="113" t="s">
        <v>3</v>
      </c>
      <c r="B68" s="26" t="s">
        <v>418</v>
      </c>
      <c r="C68" s="7">
        <v>2021.0</v>
      </c>
      <c r="D68" s="9" t="s">
        <v>6</v>
      </c>
      <c r="E68" s="9" t="s">
        <v>278</v>
      </c>
      <c r="F68" s="7">
        <v>52.6759</v>
      </c>
    </row>
    <row r="69">
      <c r="A69" s="113" t="s">
        <v>4</v>
      </c>
      <c r="B69" s="26" t="s">
        <v>401</v>
      </c>
      <c r="C69" s="7">
        <v>2021.0</v>
      </c>
      <c r="D69" s="9" t="s">
        <v>6</v>
      </c>
      <c r="E69" s="9" t="s">
        <v>278</v>
      </c>
      <c r="F69" s="36">
        <v>50.529</v>
      </c>
    </row>
    <row r="70">
      <c r="A70" s="25" t="s">
        <v>5</v>
      </c>
      <c r="B70" s="26" t="s">
        <v>402</v>
      </c>
      <c r="C70" s="7">
        <v>2021.0</v>
      </c>
      <c r="D70" s="9" t="s">
        <v>6</v>
      </c>
      <c r="E70" s="9" t="s">
        <v>278</v>
      </c>
      <c r="F70" s="36">
        <v>38.4756</v>
      </c>
    </row>
    <row r="71">
      <c r="A71" s="25" t="s">
        <v>6</v>
      </c>
      <c r="B71" s="26" t="s">
        <v>403</v>
      </c>
      <c r="C71" s="7">
        <v>2021.0</v>
      </c>
      <c r="D71" s="9" t="s">
        <v>6</v>
      </c>
      <c r="E71" s="9" t="s">
        <v>278</v>
      </c>
      <c r="F71" s="36">
        <v>49.8326</v>
      </c>
    </row>
    <row r="72">
      <c r="A72" s="25" t="s">
        <v>7</v>
      </c>
      <c r="B72" s="26" t="s">
        <v>404</v>
      </c>
      <c r="C72" s="7">
        <v>2021.0</v>
      </c>
      <c r="D72" s="9" t="s">
        <v>6</v>
      </c>
      <c r="E72" s="9" t="s">
        <v>278</v>
      </c>
      <c r="F72" s="36">
        <v>63.4698</v>
      </c>
    </row>
    <row r="73">
      <c r="A73" s="25" t="s">
        <v>8</v>
      </c>
      <c r="B73" s="26" t="s">
        <v>408</v>
      </c>
      <c r="C73" s="7">
        <v>2021.0</v>
      </c>
      <c r="D73" s="9" t="s">
        <v>6</v>
      </c>
      <c r="E73" s="9" t="s">
        <v>278</v>
      </c>
      <c r="F73" s="36">
        <v>57.8167</v>
      </c>
    </row>
    <row r="74">
      <c r="A74" s="25" t="s">
        <v>9</v>
      </c>
      <c r="B74" s="26" t="s">
        <v>409</v>
      </c>
      <c r="C74" s="7">
        <v>2021.0</v>
      </c>
      <c r="D74" s="9" t="s">
        <v>6</v>
      </c>
      <c r="E74" s="9" t="s">
        <v>278</v>
      </c>
      <c r="F74" s="36">
        <v>53.5117</v>
      </c>
    </row>
    <row r="75">
      <c r="A75" s="25" t="s">
        <v>10</v>
      </c>
      <c r="B75" s="26" t="s">
        <v>407</v>
      </c>
      <c r="C75" s="7">
        <v>2021.0</v>
      </c>
      <c r="D75" s="9" t="s">
        <v>6</v>
      </c>
      <c r="E75" s="9" t="s">
        <v>278</v>
      </c>
      <c r="F75" s="36">
        <v>61.3372</v>
      </c>
    </row>
    <row r="76">
      <c r="A76" s="25" t="s">
        <v>11</v>
      </c>
      <c r="B76" s="26" t="s">
        <v>406</v>
      </c>
      <c r="C76" s="7">
        <v>2021.0</v>
      </c>
      <c r="D76" s="9" t="s">
        <v>6</v>
      </c>
      <c r="E76" s="9" t="s">
        <v>278</v>
      </c>
      <c r="F76" s="36">
        <v>46.7309</v>
      </c>
    </row>
    <row r="77">
      <c r="A77" s="25" t="s">
        <v>12</v>
      </c>
      <c r="B77" s="26" t="s">
        <v>405</v>
      </c>
      <c r="C77" s="7">
        <v>2021.0</v>
      </c>
      <c r="D77" s="9" t="s">
        <v>6</v>
      </c>
      <c r="E77" s="9" t="s">
        <v>278</v>
      </c>
      <c r="F77" s="36">
        <v>52.2557</v>
      </c>
    </row>
    <row r="78">
      <c r="A78" s="25" t="s">
        <v>13</v>
      </c>
      <c r="B78" s="26" t="s">
        <v>410</v>
      </c>
      <c r="C78" s="7">
        <v>2021.0</v>
      </c>
      <c r="D78" s="9" t="s">
        <v>6</v>
      </c>
      <c r="E78" s="9" t="s">
        <v>278</v>
      </c>
      <c r="F78" s="36">
        <v>43.0638</v>
      </c>
    </row>
    <row r="79">
      <c r="A79" s="25" t="s">
        <v>14</v>
      </c>
      <c r="B79" s="26" t="s">
        <v>412</v>
      </c>
      <c r="C79" s="7">
        <v>2021.0</v>
      </c>
      <c r="D79" s="9" t="s">
        <v>6</v>
      </c>
      <c r="E79" s="9" t="s">
        <v>278</v>
      </c>
      <c r="F79" s="36">
        <v>44.2164</v>
      </c>
    </row>
    <row r="80">
      <c r="A80" s="25" t="s">
        <v>15</v>
      </c>
      <c r="B80" s="26" t="s">
        <v>411</v>
      </c>
      <c r="C80" s="7">
        <v>2021.0</v>
      </c>
      <c r="D80" s="9" t="s">
        <v>6</v>
      </c>
      <c r="E80" s="9" t="s">
        <v>278</v>
      </c>
      <c r="F80" s="36">
        <v>57.8325</v>
      </c>
    </row>
    <row r="81">
      <c r="A81" s="25" t="s">
        <v>16</v>
      </c>
      <c r="B81" s="26" t="s">
        <v>413</v>
      </c>
      <c r="C81" s="7">
        <v>2021.0</v>
      </c>
      <c r="D81" s="9" t="s">
        <v>6</v>
      </c>
      <c r="E81" s="9" t="s">
        <v>278</v>
      </c>
      <c r="F81" s="36">
        <v>46.7496</v>
      </c>
    </row>
    <row r="82">
      <c r="A82" s="25" t="s">
        <v>17</v>
      </c>
      <c r="B82" s="26" t="s">
        <v>414</v>
      </c>
      <c r="C82" s="7">
        <v>2021.0</v>
      </c>
      <c r="D82" s="9" t="s">
        <v>6</v>
      </c>
      <c r="E82" s="9" t="s">
        <v>278</v>
      </c>
      <c r="F82" s="36">
        <v>48.3019</v>
      </c>
    </row>
    <row r="83">
      <c r="A83" s="25" t="s">
        <v>18</v>
      </c>
      <c r="B83" s="26" t="s">
        <v>415</v>
      </c>
      <c r="C83" s="7">
        <v>2021.0</v>
      </c>
      <c r="D83" s="9" t="s">
        <v>6</v>
      </c>
      <c r="E83" s="9" t="s">
        <v>278</v>
      </c>
      <c r="F83" s="36">
        <v>54.3003</v>
      </c>
    </row>
    <row r="84">
      <c r="A84" s="25" t="s">
        <v>19</v>
      </c>
      <c r="B84" s="26" t="s">
        <v>416</v>
      </c>
      <c r="C84" s="7">
        <v>2021.0</v>
      </c>
      <c r="D84" s="9" t="s">
        <v>6</v>
      </c>
      <c r="E84" s="9" t="s">
        <v>278</v>
      </c>
      <c r="F84" s="36">
        <v>49.6957</v>
      </c>
    </row>
    <row r="85">
      <c r="A85" s="25" t="s">
        <v>20</v>
      </c>
      <c r="B85" s="26" t="s">
        <v>417</v>
      </c>
      <c r="C85" s="7">
        <v>2021.0</v>
      </c>
      <c r="D85" s="9" t="s">
        <v>6</v>
      </c>
      <c r="E85" s="9" t="s">
        <v>278</v>
      </c>
      <c r="F85" s="36">
        <v>53.2058</v>
      </c>
    </row>
    <row r="86">
      <c r="A86" s="25" t="s">
        <v>21</v>
      </c>
      <c r="B86" s="26" t="s">
        <v>419</v>
      </c>
      <c r="C86" s="7">
        <v>2021.0</v>
      </c>
      <c r="D86" s="9" t="s">
        <v>6</v>
      </c>
      <c r="E86" s="9" t="s">
        <v>278</v>
      </c>
      <c r="F86" s="36">
        <v>53.4817</v>
      </c>
    </row>
    <row r="87">
      <c r="A87" s="25" t="s">
        <v>22</v>
      </c>
      <c r="B87" s="26" t="s">
        <v>420</v>
      </c>
      <c r="C87" s="7">
        <v>2021.0</v>
      </c>
      <c r="D87" s="9" t="s">
        <v>6</v>
      </c>
      <c r="E87" s="9" t="s">
        <v>278</v>
      </c>
      <c r="F87" s="36">
        <v>51.1829</v>
      </c>
    </row>
    <row r="88">
      <c r="A88" s="25" t="s">
        <v>23</v>
      </c>
      <c r="B88" s="26" t="s">
        <v>421</v>
      </c>
      <c r="C88" s="7">
        <v>2021.0</v>
      </c>
      <c r="D88" s="9" t="s">
        <v>6</v>
      </c>
      <c r="E88" s="9" t="s">
        <v>278</v>
      </c>
      <c r="F88" s="36">
        <v>56.6294</v>
      </c>
    </row>
    <row r="89">
      <c r="A89" s="25" t="s">
        <v>24</v>
      </c>
      <c r="B89" s="26" t="s">
        <v>422</v>
      </c>
      <c r="C89" s="7">
        <v>2021.0</v>
      </c>
      <c r="D89" s="9" t="s">
        <v>6</v>
      </c>
      <c r="E89" s="9" t="s">
        <v>278</v>
      </c>
      <c r="F89" s="36">
        <v>56.2305</v>
      </c>
    </row>
    <row r="90">
      <c r="A90" s="25" t="s">
        <v>25</v>
      </c>
      <c r="B90" s="26" t="s">
        <v>423</v>
      </c>
      <c r="C90" s="7">
        <v>2021.0</v>
      </c>
      <c r="D90" s="9" t="s">
        <v>6</v>
      </c>
      <c r="E90" s="9" t="s">
        <v>278</v>
      </c>
      <c r="F90" s="36">
        <v>52.1333</v>
      </c>
    </row>
    <row r="91">
      <c r="A91" s="25" t="s">
        <v>26</v>
      </c>
      <c r="B91" s="26" t="s">
        <v>424</v>
      </c>
      <c r="C91" s="7">
        <v>2021.0</v>
      </c>
      <c r="D91" s="9" t="s">
        <v>6</v>
      </c>
      <c r="E91" s="9" t="s">
        <v>278</v>
      </c>
      <c r="F91" s="36">
        <v>44.4447</v>
      </c>
    </row>
    <row r="92">
      <c r="A92" s="25" t="s">
        <v>27</v>
      </c>
      <c r="B92" s="26" t="s">
        <v>426</v>
      </c>
      <c r="C92" s="7">
        <v>2021.0</v>
      </c>
      <c r="D92" s="9" t="s">
        <v>6</v>
      </c>
      <c r="E92" s="9" t="s">
        <v>278</v>
      </c>
      <c r="F92" s="36">
        <v>58.9822</v>
      </c>
    </row>
    <row r="93">
      <c r="A93" s="25" t="s">
        <v>28</v>
      </c>
      <c r="B93" s="26" t="s">
        <v>425</v>
      </c>
      <c r="C93" s="7">
        <v>2021.0</v>
      </c>
      <c r="D93" s="9" t="s">
        <v>6</v>
      </c>
      <c r="E93" s="9" t="s">
        <v>278</v>
      </c>
      <c r="F93" s="36">
        <v>49.1185</v>
      </c>
    </row>
    <row r="94">
      <c r="A94" s="25" t="s">
        <v>29</v>
      </c>
      <c r="B94" s="26" t="s">
        <v>427</v>
      </c>
      <c r="C94" s="7">
        <v>2021.0</v>
      </c>
      <c r="D94" s="9" t="s">
        <v>6</v>
      </c>
      <c r="E94" s="9" t="s">
        <v>278</v>
      </c>
      <c r="F94" s="36">
        <v>43.8186</v>
      </c>
    </row>
    <row r="95">
      <c r="A95" s="25" t="s">
        <v>30</v>
      </c>
      <c r="B95" s="26" t="s">
        <v>428</v>
      </c>
      <c r="C95" s="7">
        <v>2021.0</v>
      </c>
      <c r="D95" s="9" t="s">
        <v>6</v>
      </c>
      <c r="E95" s="9" t="s">
        <v>278</v>
      </c>
      <c r="F95" s="36">
        <v>53.4599</v>
      </c>
    </row>
    <row r="96">
      <c r="A96" s="25" t="s">
        <v>31</v>
      </c>
      <c r="B96" s="26" t="s">
        <v>429</v>
      </c>
      <c r="C96" s="7">
        <v>2021.0</v>
      </c>
      <c r="D96" s="9" t="s">
        <v>6</v>
      </c>
      <c r="E96" s="9" t="s">
        <v>278</v>
      </c>
      <c r="F96" s="36">
        <v>52.682</v>
      </c>
    </row>
    <row r="97">
      <c r="A97" s="25" t="s">
        <v>32</v>
      </c>
      <c r="B97" s="26" t="s">
        <v>430</v>
      </c>
      <c r="C97" s="7">
        <v>2021.0</v>
      </c>
      <c r="D97" s="9" t="s">
        <v>6</v>
      </c>
      <c r="E97" s="9" t="s">
        <v>278</v>
      </c>
      <c r="F97" s="36">
        <v>66.4852</v>
      </c>
    </row>
    <row r="98">
      <c r="A98" s="25" t="s">
        <v>33</v>
      </c>
      <c r="B98" s="26" t="s">
        <v>431</v>
      </c>
      <c r="C98" s="7">
        <v>2021.0</v>
      </c>
      <c r="D98" s="9" t="s">
        <v>6</v>
      </c>
      <c r="E98" s="9" t="s">
        <v>278</v>
      </c>
      <c r="F98" s="36">
        <v>60.3918</v>
      </c>
    </row>
    <row r="99">
      <c r="A99" s="25" t="s">
        <v>34</v>
      </c>
      <c r="B99" s="26" t="s">
        <v>432</v>
      </c>
      <c r="C99" s="7">
        <v>2021.0</v>
      </c>
      <c r="D99" s="9" t="s">
        <v>6</v>
      </c>
      <c r="E99" s="9" t="s">
        <v>278</v>
      </c>
      <c r="F99" s="36">
        <v>63.8216</v>
      </c>
    </row>
    <row r="100">
      <c r="A100" s="25" t="s">
        <v>35</v>
      </c>
      <c r="B100" s="26" t="s">
        <v>433</v>
      </c>
      <c r="C100" s="7">
        <v>2021.0</v>
      </c>
      <c r="D100" s="7" t="s">
        <v>6</v>
      </c>
      <c r="E100" s="9" t="s">
        <v>278</v>
      </c>
      <c r="F100" s="36">
        <v>57.275</v>
      </c>
    </row>
    <row r="101">
      <c r="A101" s="37" t="s">
        <v>4</v>
      </c>
      <c r="B101" s="26" t="s">
        <v>401</v>
      </c>
      <c r="C101" s="7">
        <v>2024.0</v>
      </c>
      <c r="D101" s="7" t="s">
        <v>6</v>
      </c>
      <c r="E101" s="7" t="s">
        <v>278</v>
      </c>
      <c r="F101" s="36">
        <v>60.5596368</v>
      </c>
    </row>
    <row r="102">
      <c r="A102" s="37" t="s">
        <v>5</v>
      </c>
      <c r="B102" s="26" t="s">
        <v>402</v>
      </c>
      <c r="C102" s="7">
        <v>2024.0</v>
      </c>
      <c r="D102" s="7" t="s">
        <v>6</v>
      </c>
      <c r="E102" s="7" t="s">
        <v>278</v>
      </c>
      <c r="F102" s="36">
        <v>48.7239242</v>
      </c>
    </row>
    <row r="103">
      <c r="A103" s="37" t="s">
        <v>6</v>
      </c>
      <c r="B103" s="26" t="s">
        <v>403</v>
      </c>
      <c r="C103" s="7">
        <v>2024.0</v>
      </c>
      <c r="D103" s="7" t="s">
        <v>6</v>
      </c>
      <c r="E103" s="7" t="s">
        <v>278</v>
      </c>
      <c r="F103" s="36">
        <v>55.3675361</v>
      </c>
    </row>
    <row r="104">
      <c r="A104" s="37" t="s">
        <v>7</v>
      </c>
      <c r="B104" s="26" t="s">
        <v>404</v>
      </c>
      <c r="C104" s="7">
        <v>2024.0</v>
      </c>
      <c r="D104" s="7" t="s">
        <v>6</v>
      </c>
      <c r="E104" s="7" t="s">
        <v>278</v>
      </c>
      <c r="F104" s="36">
        <v>64.6111332</v>
      </c>
    </row>
    <row r="105">
      <c r="A105" s="37" t="s">
        <v>8</v>
      </c>
      <c r="B105" s="26" t="s">
        <v>408</v>
      </c>
      <c r="C105" s="7">
        <v>2024.0</v>
      </c>
      <c r="D105" s="7" t="s">
        <v>6</v>
      </c>
      <c r="E105" s="7" t="s">
        <v>278</v>
      </c>
      <c r="F105" s="36">
        <v>65.7853242</v>
      </c>
    </row>
    <row r="106">
      <c r="A106" s="37" t="s">
        <v>9</v>
      </c>
      <c r="B106" s="26" t="s">
        <v>409</v>
      </c>
      <c r="C106" s="7">
        <v>2024.0</v>
      </c>
      <c r="D106" s="7" t="s">
        <v>6</v>
      </c>
      <c r="E106" s="7" t="s">
        <v>278</v>
      </c>
      <c r="F106" s="36">
        <v>59.0133096</v>
      </c>
    </row>
    <row r="107">
      <c r="A107" s="37" t="s">
        <v>10</v>
      </c>
      <c r="B107" s="26" t="s">
        <v>407</v>
      </c>
      <c r="C107" s="7">
        <v>2024.0</v>
      </c>
      <c r="D107" s="7" t="s">
        <v>6</v>
      </c>
      <c r="E107" s="7" t="s">
        <v>278</v>
      </c>
      <c r="F107" s="36">
        <v>62.6335989</v>
      </c>
    </row>
    <row r="108">
      <c r="A108" s="37" t="s">
        <v>11</v>
      </c>
      <c r="B108" s="26" t="s">
        <v>406</v>
      </c>
      <c r="C108" s="7">
        <v>2024.0</v>
      </c>
      <c r="D108" s="7" t="s">
        <v>6</v>
      </c>
      <c r="E108" s="7" t="s">
        <v>278</v>
      </c>
      <c r="F108" s="36">
        <v>53.2230698</v>
      </c>
    </row>
    <row r="109">
      <c r="A109" s="37" t="s">
        <v>12</v>
      </c>
      <c r="B109" s="26" t="s">
        <v>405</v>
      </c>
      <c r="C109" s="7">
        <v>2024.0</v>
      </c>
      <c r="D109" s="7" t="s">
        <v>6</v>
      </c>
      <c r="E109" s="7" t="s">
        <v>278</v>
      </c>
      <c r="F109" s="36">
        <v>70.3465447</v>
      </c>
    </row>
    <row r="110">
      <c r="A110" s="37" t="s">
        <v>13</v>
      </c>
      <c r="B110" s="26" t="s">
        <v>410</v>
      </c>
      <c r="C110" s="7">
        <v>2024.0</v>
      </c>
      <c r="D110" s="7" t="s">
        <v>6</v>
      </c>
      <c r="E110" s="7" t="s">
        <v>278</v>
      </c>
      <c r="F110" s="36">
        <v>55.5475921</v>
      </c>
    </row>
    <row r="111">
      <c r="A111" s="37" t="s">
        <v>14</v>
      </c>
      <c r="B111" s="26" t="s">
        <v>412</v>
      </c>
      <c r="C111" s="7">
        <v>2024.0</v>
      </c>
      <c r="D111" s="7" t="s">
        <v>6</v>
      </c>
      <c r="E111" s="7" t="s">
        <v>278</v>
      </c>
      <c r="F111" s="36">
        <v>56.962358</v>
      </c>
    </row>
    <row r="112">
      <c r="A112" s="37" t="s">
        <v>15</v>
      </c>
      <c r="B112" s="26" t="s">
        <v>411</v>
      </c>
      <c r="C112" s="7">
        <v>2024.0</v>
      </c>
      <c r="D112" s="7" t="s">
        <v>6</v>
      </c>
      <c r="E112" s="7" t="s">
        <v>278</v>
      </c>
      <c r="F112" s="36">
        <v>58.4545685</v>
      </c>
    </row>
    <row r="113">
      <c r="A113" s="37" t="s">
        <v>16</v>
      </c>
      <c r="B113" s="26" t="s">
        <v>413</v>
      </c>
      <c r="C113" s="7">
        <v>2024.0</v>
      </c>
      <c r="D113" s="7" t="s">
        <v>6</v>
      </c>
      <c r="E113" s="7" t="s">
        <v>278</v>
      </c>
      <c r="F113" s="36">
        <v>64.7175518</v>
      </c>
    </row>
    <row r="114">
      <c r="A114" s="37" t="s">
        <v>17</v>
      </c>
      <c r="B114" s="26" t="s">
        <v>414</v>
      </c>
      <c r="C114" s="7">
        <v>2024.0</v>
      </c>
      <c r="D114" s="7" t="s">
        <v>6</v>
      </c>
      <c r="E114" s="7" t="s">
        <v>278</v>
      </c>
      <c r="F114" s="36">
        <v>58.2736535</v>
      </c>
    </row>
    <row r="115">
      <c r="A115" s="37" t="s">
        <v>18</v>
      </c>
      <c r="B115" s="26" t="s">
        <v>415</v>
      </c>
      <c r="C115" s="7">
        <v>2024.0</v>
      </c>
      <c r="D115" s="7" t="s">
        <v>6</v>
      </c>
      <c r="E115" s="7" t="s">
        <v>278</v>
      </c>
      <c r="F115" s="36">
        <v>64.8164041</v>
      </c>
    </row>
    <row r="116">
      <c r="A116" s="37" t="s">
        <v>19</v>
      </c>
      <c r="B116" s="26" t="s">
        <v>416</v>
      </c>
      <c r="C116" s="7">
        <v>2024.0</v>
      </c>
      <c r="D116" s="7" t="s">
        <v>6</v>
      </c>
      <c r="E116" s="7" t="s">
        <v>278</v>
      </c>
      <c r="F116" s="36">
        <v>55.8284477</v>
      </c>
    </row>
    <row r="117">
      <c r="A117" s="37" t="s">
        <v>20</v>
      </c>
      <c r="B117" s="26" t="s">
        <v>417</v>
      </c>
      <c r="C117" s="7">
        <v>2024.0</v>
      </c>
      <c r="D117" s="7" t="s">
        <v>6</v>
      </c>
      <c r="E117" s="7" t="s">
        <v>278</v>
      </c>
      <c r="F117" s="36">
        <v>63.6767247</v>
      </c>
    </row>
    <row r="118">
      <c r="A118" s="37" t="s">
        <v>21</v>
      </c>
      <c r="B118" s="26" t="s">
        <v>419</v>
      </c>
      <c r="C118" s="7">
        <v>2024.0</v>
      </c>
      <c r="D118" s="7" t="s">
        <v>6</v>
      </c>
      <c r="E118" s="7" t="s">
        <v>278</v>
      </c>
      <c r="F118" s="36">
        <v>56.805098</v>
      </c>
    </row>
    <row r="119">
      <c r="A119" s="37" t="s">
        <v>22</v>
      </c>
      <c r="B119" s="26" t="s">
        <v>420</v>
      </c>
      <c r="C119" s="7">
        <v>2024.0</v>
      </c>
      <c r="D119" s="7" t="s">
        <v>6</v>
      </c>
      <c r="E119" s="7" t="s">
        <v>278</v>
      </c>
      <c r="F119" s="36">
        <v>57.2607917</v>
      </c>
    </row>
    <row r="120">
      <c r="A120" s="37" t="s">
        <v>23</v>
      </c>
      <c r="B120" s="26" t="s">
        <v>421</v>
      </c>
      <c r="C120" s="7">
        <v>2024.0</v>
      </c>
      <c r="D120" s="7" t="s">
        <v>6</v>
      </c>
      <c r="E120" s="7" t="s">
        <v>278</v>
      </c>
      <c r="F120" s="36">
        <v>60.4724219</v>
      </c>
    </row>
    <row r="121">
      <c r="A121" s="37" t="s">
        <v>24</v>
      </c>
      <c r="B121" s="26" t="s">
        <v>422</v>
      </c>
      <c r="C121" s="7">
        <v>2024.0</v>
      </c>
      <c r="D121" s="7" t="s">
        <v>6</v>
      </c>
      <c r="E121" s="7" t="s">
        <v>278</v>
      </c>
      <c r="F121" s="36">
        <v>65.9582412</v>
      </c>
    </row>
    <row r="122">
      <c r="A122" s="37" t="s">
        <v>25</v>
      </c>
      <c r="B122" s="26" t="s">
        <v>423</v>
      </c>
      <c r="C122" s="7">
        <v>2024.0</v>
      </c>
      <c r="D122" s="7" t="s">
        <v>6</v>
      </c>
      <c r="E122" s="7" t="s">
        <v>278</v>
      </c>
      <c r="F122" s="36">
        <v>63.9885263</v>
      </c>
    </row>
    <row r="123">
      <c r="A123" s="37" t="s">
        <v>26</v>
      </c>
      <c r="B123" s="26" t="s">
        <v>424</v>
      </c>
      <c r="C123" s="7">
        <v>2024.0</v>
      </c>
      <c r="D123" s="7" t="s">
        <v>6</v>
      </c>
      <c r="E123" s="7" t="s">
        <v>278</v>
      </c>
      <c r="F123" s="36">
        <v>56.5569439</v>
      </c>
    </row>
    <row r="124">
      <c r="A124" s="37" t="s">
        <v>27</v>
      </c>
      <c r="B124" s="26" t="s">
        <v>426</v>
      </c>
      <c r="C124" s="7">
        <v>2024.0</v>
      </c>
      <c r="D124" s="7" t="s">
        <v>6</v>
      </c>
      <c r="E124" s="7" t="s">
        <v>278</v>
      </c>
      <c r="F124" s="36">
        <v>62.3519527</v>
      </c>
    </row>
    <row r="125">
      <c r="A125" s="37" t="s">
        <v>28</v>
      </c>
      <c r="B125" s="26" t="s">
        <v>425</v>
      </c>
      <c r="C125" s="7">
        <v>2024.0</v>
      </c>
      <c r="D125" s="7" t="s">
        <v>6</v>
      </c>
      <c r="E125" s="7" t="s">
        <v>278</v>
      </c>
      <c r="F125" s="36">
        <v>56.2364542</v>
      </c>
    </row>
    <row r="126">
      <c r="A126" s="37" t="s">
        <v>29</v>
      </c>
      <c r="B126" s="26" t="s">
        <v>427</v>
      </c>
      <c r="C126" s="7">
        <v>2024.0</v>
      </c>
      <c r="D126" s="7" t="s">
        <v>6</v>
      </c>
      <c r="E126" s="7" t="s">
        <v>278</v>
      </c>
      <c r="F126" s="36">
        <v>51.1184734</v>
      </c>
    </row>
    <row r="127">
      <c r="A127" s="37" t="s">
        <v>30</v>
      </c>
      <c r="B127" s="26" t="s">
        <v>428</v>
      </c>
      <c r="C127" s="7">
        <v>2024.0</v>
      </c>
      <c r="D127" s="7" t="s">
        <v>6</v>
      </c>
      <c r="E127" s="7" t="s">
        <v>278</v>
      </c>
      <c r="F127" s="36">
        <v>61.4298586</v>
      </c>
    </row>
    <row r="128">
      <c r="A128" s="37" t="s">
        <v>31</v>
      </c>
      <c r="B128" s="26" t="s">
        <v>429</v>
      </c>
      <c r="C128" s="7">
        <v>2024.0</v>
      </c>
      <c r="D128" s="7" t="s">
        <v>6</v>
      </c>
      <c r="E128" s="7" t="s">
        <v>278</v>
      </c>
      <c r="F128" s="36">
        <v>56.9787245</v>
      </c>
    </row>
    <row r="129">
      <c r="A129" s="37" t="s">
        <v>32</v>
      </c>
      <c r="B129" s="26" t="s">
        <v>430</v>
      </c>
      <c r="C129" s="7">
        <v>2024.0</v>
      </c>
      <c r="D129" s="7" t="s">
        <v>6</v>
      </c>
      <c r="E129" s="7" t="s">
        <v>278</v>
      </c>
      <c r="F129" s="36">
        <v>71.0454504</v>
      </c>
    </row>
    <row r="130">
      <c r="A130" s="37" t="s">
        <v>33</v>
      </c>
      <c r="B130" s="26" t="s">
        <v>431</v>
      </c>
      <c r="C130" s="7">
        <v>2024.0</v>
      </c>
      <c r="D130" s="7" t="s">
        <v>6</v>
      </c>
      <c r="E130" s="7" t="s">
        <v>278</v>
      </c>
      <c r="F130" s="36">
        <v>60.3337771</v>
      </c>
    </row>
    <row r="131">
      <c r="A131" s="37" t="s">
        <v>34</v>
      </c>
      <c r="B131" s="26" t="s">
        <v>432</v>
      </c>
      <c r="C131" s="7">
        <v>2024.0</v>
      </c>
      <c r="D131" s="7" t="s">
        <v>6</v>
      </c>
      <c r="E131" s="7" t="s">
        <v>278</v>
      </c>
      <c r="F131" s="36">
        <v>72.6744433</v>
      </c>
    </row>
    <row r="132">
      <c r="A132" s="37" t="s">
        <v>35</v>
      </c>
      <c r="B132" s="26" t="s">
        <v>433</v>
      </c>
      <c r="C132" s="7">
        <v>2024.0</v>
      </c>
      <c r="D132" s="7" t="s">
        <v>6</v>
      </c>
      <c r="E132" s="7" t="s">
        <v>278</v>
      </c>
      <c r="F132" s="36">
        <v>60.7745359</v>
      </c>
    </row>
    <row r="133">
      <c r="A133" s="37" t="s">
        <v>3</v>
      </c>
      <c r="B133" s="26" t="s">
        <v>418</v>
      </c>
      <c r="C133" s="7">
        <v>2024.0</v>
      </c>
      <c r="D133" s="7" t="s">
        <v>6</v>
      </c>
      <c r="E133" s="7" t="s">
        <v>278</v>
      </c>
      <c r="F133" s="36">
        <v>61.0498</v>
      </c>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sheetData>
  <autoFilter ref="$A$1:$F$133"/>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114" t="s">
        <v>400</v>
      </c>
    </row>
    <row r="2" hidden="1">
      <c r="A2" s="80" t="s">
        <v>3</v>
      </c>
      <c r="B2" s="26" t="s">
        <v>418</v>
      </c>
      <c r="C2" s="7">
        <v>2015.0</v>
      </c>
      <c r="D2" s="9" t="s">
        <v>6</v>
      </c>
      <c r="E2" s="9" t="s">
        <v>287</v>
      </c>
      <c r="F2" s="103">
        <v>32.1</v>
      </c>
    </row>
    <row r="3" hidden="1">
      <c r="A3" s="80" t="s">
        <v>3</v>
      </c>
      <c r="B3" s="26" t="s">
        <v>418</v>
      </c>
      <c r="C3" s="7">
        <v>2017.0</v>
      </c>
      <c r="D3" s="9" t="s">
        <v>6</v>
      </c>
      <c r="E3" s="9" t="s">
        <v>287</v>
      </c>
      <c r="F3" s="115">
        <v>29.0</v>
      </c>
    </row>
    <row r="4" hidden="1">
      <c r="A4" s="80" t="s">
        <v>3</v>
      </c>
      <c r="B4" s="26" t="s">
        <v>418</v>
      </c>
      <c r="C4" s="7">
        <v>2019.0</v>
      </c>
      <c r="D4" s="9" t="s">
        <v>6</v>
      </c>
      <c r="E4" s="9" t="s">
        <v>287</v>
      </c>
      <c r="F4" s="116">
        <v>32.4</v>
      </c>
    </row>
    <row r="5">
      <c r="A5" s="80" t="s">
        <v>3</v>
      </c>
      <c r="B5" s="26" t="s">
        <v>418</v>
      </c>
      <c r="C5" s="7">
        <v>2021.0</v>
      </c>
      <c r="D5" s="9" t="s">
        <v>6</v>
      </c>
      <c r="E5" s="9" t="s">
        <v>287</v>
      </c>
      <c r="F5" s="115">
        <v>54.5</v>
      </c>
    </row>
    <row r="6" hidden="1">
      <c r="A6" s="80" t="s">
        <v>4</v>
      </c>
      <c r="B6" s="26" t="s">
        <v>401</v>
      </c>
      <c r="C6" s="7">
        <v>2015.0</v>
      </c>
      <c r="D6" s="9" t="s">
        <v>6</v>
      </c>
      <c r="E6" s="9" t="s">
        <v>287</v>
      </c>
      <c r="F6" s="104">
        <v>32.5</v>
      </c>
    </row>
    <row r="7" hidden="1">
      <c r="A7" s="80" t="s">
        <v>4</v>
      </c>
      <c r="B7" s="26" t="s">
        <v>401</v>
      </c>
      <c r="C7" s="7">
        <v>2017.0</v>
      </c>
      <c r="D7" s="9" t="s">
        <v>6</v>
      </c>
      <c r="E7" s="9" t="s">
        <v>287</v>
      </c>
      <c r="F7" s="117">
        <v>31.0</v>
      </c>
    </row>
    <row r="8" hidden="1">
      <c r="A8" s="80" t="s">
        <v>4</v>
      </c>
      <c r="B8" s="26" t="s">
        <v>401</v>
      </c>
      <c r="C8" s="7">
        <v>2019.0</v>
      </c>
      <c r="D8" s="9" t="s">
        <v>6</v>
      </c>
      <c r="E8" s="9" t="s">
        <v>287</v>
      </c>
      <c r="F8" s="118">
        <v>33.7</v>
      </c>
    </row>
    <row r="9">
      <c r="A9" s="80" t="s">
        <v>4</v>
      </c>
      <c r="B9" s="26" t="s">
        <v>401</v>
      </c>
      <c r="C9" s="7">
        <v>2021.0</v>
      </c>
      <c r="D9" s="9" t="s">
        <v>6</v>
      </c>
      <c r="E9" s="9" t="s">
        <v>287</v>
      </c>
      <c r="F9" s="117">
        <v>41.3</v>
      </c>
    </row>
    <row r="10" hidden="1">
      <c r="A10" s="26" t="s">
        <v>5</v>
      </c>
      <c r="B10" s="26" t="s">
        <v>402</v>
      </c>
      <c r="C10" s="7">
        <v>2015.0</v>
      </c>
      <c r="D10" s="9" t="s">
        <v>6</v>
      </c>
      <c r="E10" s="9" t="s">
        <v>287</v>
      </c>
      <c r="F10" s="104">
        <v>30.3</v>
      </c>
    </row>
    <row r="11" hidden="1">
      <c r="A11" s="26" t="s">
        <v>5</v>
      </c>
      <c r="B11" s="26" t="s">
        <v>402</v>
      </c>
      <c r="C11" s="7">
        <v>2017.0</v>
      </c>
      <c r="D11" s="9" t="s">
        <v>6</v>
      </c>
      <c r="E11" s="9" t="s">
        <v>287</v>
      </c>
      <c r="F11" s="117">
        <v>28.6</v>
      </c>
    </row>
    <row r="12" hidden="1">
      <c r="A12" s="26" t="s">
        <v>5</v>
      </c>
      <c r="B12" s="26" t="s">
        <v>402</v>
      </c>
      <c r="C12" s="7">
        <v>2019.0</v>
      </c>
      <c r="D12" s="9" t="s">
        <v>6</v>
      </c>
      <c r="E12" s="9" t="s">
        <v>287</v>
      </c>
      <c r="F12" s="118">
        <v>27.7</v>
      </c>
    </row>
    <row r="13">
      <c r="A13" s="26" t="s">
        <v>5</v>
      </c>
      <c r="B13" s="26" t="s">
        <v>402</v>
      </c>
      <c r="C13" s="7">
        <v>2021.0</v>
      </c>
      <c r="D13" s="9" t="s">
        <v>6</v>
      </c>
      <c r="E13" s="9" t="s">
        <v>287</v>
      </c>
      <c r="F13" s="117">
        <v>45.7</v>
      </c>
    </row>
    <row r="14" hidden="1">
      <c r="A14" s="26" t="s">
        <v>6</v>
      </c>
      <c r="B14" s="26" t="s">
        <v>403</v>
      </c>
      <c r="C14" s="7">
        <v>2015.0</v>
      </c>
      <c r="D14" s="9" t="s">
        <v>6</v>
      </c>
      <c r="E14" s="9" t="s">
        <v>287</v>
      </c>
      <c r="F14" s="104">
        <v>30.6</v>
      </c>
    </row>
    <row r="15" hidden="1">
      <c r="A15" s="26" t="s">
        <v>6</v>
      </c>
      <c r="B15" s="26" t="s">
        <v>403</v>
      </c>
      <c r="C15" s="7">
        <v>2017.0</v>
      </c>
      <c r="D15" s="9" t="s">
        <v>6</v>
      </c>
      <c r="E15" s="9" t="s">
        <v>287</v>
      </c>
      <c r="F15" s="117">
        <v>25.2</v>
      </c>
    </row>
    <row r="16" hidden="1">
      <c r="A16" s="26" t="s">
        <v>6</v>
      </c>
      <c r="B16" s="26" t="s">
        <v>403</v>
      </c>
      <c r="C16" s="7">
        <v>2019.0</v>
      </c>
      <c r="D16" s="9" t="s">
        <v>6</v>
      </c>
      <c r="E16" s="9" t="s">
        <v>287</v>
      </c>
      <c r="F16" s="118">
        <v>24.0</v>
      </c>
    </row>
    <row r="17">
      <c r="A17" s="26" t="s">
        <v>6</v>
      </c>
      <c r="B17" s="26" t="s">
        <v>403</v>
      </c>
      <c r="C17" s="7">
        <v>2021.0</v>
      </c>
      <c r="D17" s="9" t="s">
        <v>6</v>
      </c>
      <c r="E17" s="9" t="s">
        <v>287</v>
      </c>
      <c r="F17" s="117">
        <v>44.8</v>
      </c>
    </row>
    <row r="18" hidden="1">
      <c r="A18" s="26" t="s">
        <v>7</v>
      </c>
      <c r="B18" s="26" t="s">
        <v>404</v>
      </c>
      <c r="C18" s="7">
        <v>2015.0</v>
      </c>
      <c r="D18" s="9" t="s">
        <v>6</v>
      </c>
      <c r="E18" s="9" t="s">
        <v>287</v>
      </c>
      <c r="F18" s="104">
        <v>29.4</v>
      </c>
    </row>
    <row r="19" hidden="1">
      <c r="A19" s="26" t="s">
        <v>7</v>
      </c>
      <c r="B19" s="26" t="s">
        <v>404</v>
      </c>
      <c r="C19" s="7">
        <v>2017.0</v>
      </c>
      <c r="D19" s="9" t="s">
        <v>6</v>
      </c>
      <c r="E19" s="9" t="s">
        <v>287</v>
      </c>
      <c r="F19" s="117">
        <v>28.1</v>
      </c>
    </row>
    <row r="20" hidden="1">
      <c r="A20" s="26" t="s">
        <v>7</v>
      </c>
      <c r="B20" s="26" t="s">
        <v>404</v>
      </c>
      <c r="C20" s="7">
        <v>2019.0</v>
      </c>
      <c r="D20" s="9" t="s">
        <v>6</v>
      </c>
      <c r="E20" s="9" t="s">
        <v>287</v>
      </c>
      <c r="F20" s="118">
        <v>31.7</v>
      </c>
    </row>
    <row r="21">
      <c r="A21" s="26" t="s">
        <v>7</v>
      </c>
      <c r="B21" s="26" t="s">
        <v>404</v>
      </c>
      <c r="C21" s="7">
        <v>2021.0</v>
      </c>
      <c r="D21" s="9" t="s">
        <v>6</v>
      </c>
      <c r="E21" s="9" t="s">
        <v>287</v>
      </c>
      <c r="F21" s="117">
        <v>61.5</v>
      </c>
    </row>
    <row r="22" hidden="1">
      <c r="A22" s="26" t="s">
        <v>8</v>
      </c>
      <c r="B22" s="26" t="s">
        <v>408</v>
      </c>
      <c r="C22" s="7">
        <v>2015.0</v>
      </c>
      <c r="D22" s="9" t="s">
        <v>6</v>
      </c>
      <c r="E22" s="9" t="s">
        <v>287</v>
      </c>
      <c r="F22" s="104">
        <v>26.5</v>
      </c>
    </row>
    <row r="23" hidden="1">
      <c r="A23" s="26" t="s">
        <v>8</v>
      </c>
      <c r="B23" s="26" t="s">
        <v>408</v>
      </c>
      <c r="C23" s="7">
        <v>2017.0</v>
      </c>
      <c r="D23" s="9" t="s">
        <v>6</v>
      </c>
      <c r="E23" s="9" t="s">
        <v>287</v>
      </c>
      <c r="F23" s="117">
        <v>22.0</v>
      </c>
    </row>
    <row r="24" hidden="1">
      <c r="A24" s="26" t="s">
        <v>8</v>
      </c>
      <c r="B24" s="26" t="s">
        <v>408</v>
      </c>
      <c r="C24" s="7">
        <v>2019.0</v>
      </c>
      <c r="D24" s="9" t="s">
        <v>6</v>
      </c>
      <c r="E24" s="9" t="s">
        <v>287</v>
      </c>
      <c r="F24" s="118">
        <v>33.4</v>
      </c>
    </row>
    <row r="25">
      <c r="A25" s="26" t="s">
        <v>8</v>
      </c>
      <c r="B25" s="26" t="s">
        <v>408</v>
      </c>
      <c r="C25" s="7">
        <v>2021.0</v>
      </c>
      <c r="D25" s="9" t="s">
        <v>6</v>
      </c>
      <c r="E25" s="9" t="s">
        <v>287</v>
      </c>
      <c r="F25" s="117">
        <v>49.9</v>
      </c>
    </row>
    <row r="26" hidden="1">
      <c r="A26" s="26" t="s">
        <v>9</v>
      </c>
      <c r="B26" s="26" t="s">
        <v>409</v>
      </c>
      <c r="C26" s="7">
        <v>2015.0</v>
      </c>
      <c r="D26" s="9" t="s">
        <v>6</v>
      </c>
      <c r="E26" s="9" t="s">
        <v>287</v>
      </c>
      <c r="F26" s="104">
        <v>28.3</v>
      </c>
    </row>
    <row r="27" hidden="1">
      <c r="A27" s="26" t="s">
        <v>9</v>
      </c>
      <c r="B27" s="26" t="s">
        <v>409</v>
      </c>
      <c r="C27" s="7">
        <v>2017.0</v>
      </c>
      <c r="D27" s="9" t="s">
        <v>6</v>
      </c>
      <c r="E27" s="9" t="s">
        <v>287</v>
      </c>
      <c r="F27" s="117">
        <v>26.4</v>
      </c>
    </row>
    <row r="28" hidden="1">
      <c r="A28" s="26" t="s">
        <v>9</v>
      </c>
      <c r="B28" s="26" t="s">
        <v>409</v>
      </c>
      <c r="C28" s="7">
        <v>2019.0</v>
      </c>
      <c r="D28" s="9" t="s">
        <v>6</v>
      </c>
      <c r="E28" s="9" t="s">
        <v>287</v>
      </c>
      <c r="F28" s="118">
        <v>31.6</v>
      </c>
    </row>
    <row r="29">
      <c r="A29" s="26" t="s">
        <v>9</v>
      </c>
      <c r="B29" s="26" t="s">
        <v>409</v>
      </c>
      <c r="C29" s="7">
        <v>2021.0</v>
      </c>
      <c r="D29" s="9" t="s">
        <v>6</v>
      </c>
      <c r="E29" s="9" t="s">
        <v>287</v>
      </c>
      <c r="F29" s="117">
        <v>47.4</v>
      </c>
    </row>
    <row r="30" hidden="1">
      <c r="A30" s="26" t="s">
        <v>10</v>
      </c>
      <c r="B30" s="26" t="s">
        <v>407</v>
      </c>
      <c r="C30" s="7">
        <v>2015.0</v>
      </c>
      <c r="D30" s="9" t="s">
        <v>6</v>
      </c>
      <c r="E30" s="9" t="s">
        <v>287</v>
      </c>
      <c r="F30" s="104">
        <v>29.0</v>
      </c>
    </row>
    <row r="31" hidden="1">
      <c r="A31" s="26" t="s">
        <v>10</v>
      </c>
      <c r="B31" s="26" t="s">
        <v>407</v>
      </c>
      <c r="C31" s="7">
        <v>2017.0</v>
      </c>
      <c r="D31" s="9" t="s">
        <v>6</v>
      </c>
      <c r="E31" s="9" t="s">
        <v>287</v>
      </c>
      <c r="F31" s="117">
        <v>23.9</v>
      </c>
    </row>
    <row r="32" hidden="1">
      <c r="A32" s="26" t="s">
        <v>10</v>
      </c>
      <c r="B32" s="26" t="s">
        <v>407</v>
      </c>
      <c r="C32" s="7">
        <v>2019.0</v>
      </c>
      <c r="D32" s="9" t="s">
        <v>6</v>
      </c>
      <c r="E32" s="9" t="s">
        <v>287</v>
      </c>
      <c r="F32" s="118">
        <v>29.9</v>
      </c>
    </row>
    <row r="33">
      <c r="A33" s="26" t="s">
        <v>10</v>
      </c>
      <c r="B33" s="26" t="s">
        <v>407</v>
      </c>
      <c r="C33" s="7">
        <v>2021.0</v>
      </c>
      <c r="D33" s="9" t="s">
        <v>6</v>
      </c>
      <c r="E33" s="9" t="s">
        <v>287</v>
      </c>
      <c r="F33" s="117">
        <v>38.7</v>
      </c>
    </row>
    <row r="34" hidden="1">
      <c r="A34" s="26" t="s">
        <v>11</v>
      </c>
      <c r="B34" s="26" t="s">
        <v>406</v>
      </c>
      <c r="C34" s="7">
        <v>2015.0</v>
      </c>
      <c r="D34" s="9" t="s">
        <v>6</v>
      </c>
      <c r="E34" s="9" t="s">
        <v>287</v>
      </c>
      <c r="F34" s="104">
        <v>29.3</v>
      </c>
    </row>
    <row r="35" hidden="1">
      <c r="A35" s="26" t="s">
        <v>11</v>
      </c>
      <c r="B35" s="26" t="s">
        <v>406</v>
      </c>
      <c r="C35" s="7">
        <v>2017.0</v>
      </c>
      <c r="D35" s="9" t="s">
        <v>6</v>
      </c>
      <c r="E35" s="9" t="s">
        <v>287</v>
      </c>
      <c r="F35" s="117">
        <v>20.1</v>
      </c>
    </row>
    <row r="36" hidden="1">
      <c r="A36" s="26" t="s">
        <v>11</v>
      </c>
      <c r="B36" s="26" t="s">
        <v>406</v>
      </c>
      <c r="C36" s="7">
        <v>2019.0</v>
      </c>
      <c r="D36" s="9" t="s">
        <v>6</v>
      </c>
      <c r="E36" s="9" t="s">
        <v>287</v>
      </c>
      <c r="F36" s="118">
        <v>26.3</v>
      </c>
    </row>
    <row r="37">
      <c r="A37" s="26" t="s">
        <v>11</v>
      </c>
      <c r="B37" s="26" t="s">
        <v>406</v>
      </c>
      <c r="C37" s="7">
        <v>2021.0</v>
      </c>
      <c r="D37" s="9" t="s">
        <v>6</v>
      </c>
      <c r="E37" s="9" t="s">
        <v>287</v>
      </c>
      <c r="F37" s="117">
        <v>46.6</v>
      </c>
    </row>
    <row r="38" hidden="1">
      <c r="A38" s="26" t="s">
        <v>12</v>
      </c>
      <c r="B38" s="26" t="s">
        <v>405</v>
      </c>
      <c r="C38" s="7">
        <v>2015.0</v>
      </c>
      <c r="D38" s="9" t="s">
        <v>6</v>
      </c>
      <c r="E38" s="9" t="s">
        <v>287</v>
      </c>
      <c r="F38" s="104">
        <v>49.2</v>
      </c>
    </row>
    <row r="39" hidden="1">
      <c r="A39" s="26" t="s">
        <v>12</v>
      </c>
      <c r="B39" s="26" t="s">
        <v>405</v>
      </c>
      <c r="C39" s="7">
        <v>2017.0</v>
      </c>
      <c r="D39" s="9" t="s">
        <v>6</v>
      </c>
      <c r="E39" s="9" t="s">
        <v>287</v>
      </c>
      <c r="F39" s="117">
        <v>37.0</v>
      </c>
    </row>
    <row r="40" hidden="1">
      <c r="A40" s="26" t="s">
        <v>12</v>
      </c>
      <c r="B40" s="26" t="s">
        <v>405</v>
      </c>
      <c r="C40" s="7">
        <v>2019.0</v>
      </c>
      <c r="D40" s="9" t="s">
        <v>6</v>
      </c>
      <c r="E40" s="9" t="s">
        <v>287</v>
      </c>
      <c r="F40" s="118">
        <v>41.7</v>
      </c>
    </row>
    <row r="41">
      <c r="A41" s="26" t="s">
        <v>12</v>
      </c>
      <c r="B41" s="26" t="s">
        <v>405</v>
      </c>
      <c r="C41" s="7">
        <v>2021.0</v>
      </c>
      <c r="D41" s="9" t="s">
        <v>6</v>
      </c>
      <c r="E41" s="9" t="s">
        <v>287</v>
      </c>
      <c r="F41" s="117">
        <v>67.1</v>
      </c>
    </row>
    <row r="42" hidden="1">
      <c r="A42" s="26" t="s">
        <v>13</v>
      </c>
      <c r="B42" s="26" t="s">
        <v>410</v>
      </c>
      <c r="C42" s="7">
        <v>2015.0</v>
      </c>
      <c r="D42" s="9" t="s">
        <v>6</v>
      </c>
      <c r="E42" s="9" t="s">
        <v>287</v>
      </c>
      <c r="F42" s="104">
        <v>25.6</v>
      </c>
    </row>
    <row r="43" hidden="1">
      <c r="A43" s="26" t="s">
        <v>13</v>
      </c>
      <c r="B43" s="26" t="s">
        <v>410</v>
      </c>
      <c r="C43" s="7">
        <v>2017.0</v>
      </c>
      <c r="D43" s="9" t="s">
        <v>6</v>
      </c>
      <c r="E43" s="9" t="s">
        <v>287</v>
      </c>
      <c r="F43" s="117">
        <v>20.9</v>
      </c>
    </row>
    <row r="44" hidden="1">
      <c r="A44" s="26" t="s">
        <v>13</v>
      </c>
      <c r="B44" s="26" t="s">
        <v>410</v>
      </c>
      <c r="C44" s="7">
        <v>2019.0</v>
      </c>
      <c r="D44" s="9" t="s">
        <v>6</v>
      </c>
      <c r="E44" s="9" t="s">
        <v>287</v>
      </c>
      <c r="F44" s="118">
        <v>25.7</v>
      </c>
    </row>
    <row r="45">
      <c r="A45" s="26" t="s">
        <v>13</v>
      </c>
      <c r="B45" s="26" t="s">
        <v>410</v>
      </c>
      <c r="C45" s="7">
        <v>2021.0</v>
      </c>
      <c r="D45" s="9" t="s">
        <v>6</v>
      </c>
      <c r="E45" s="9" t="s">
        <v>287</v>
      </c>
      <c r="F45" s="117">
        <v>43.1</v>
      </c>
    </row>
    <row r="46" hidden="1">
      <c r="A46" s="26" t="s">
        <v>14</v>
      </c>
      <c r="B46" s="26" t="s">
        <v>412</v>
      </c>
      <c r="C46" s="7">
        <v>2015.0</v>
      </c>
      <c r="D46" s="9" t="s">
        <v>6</v>
      </c>
      <c r="E46" s="9" t="s">
        <v>287</v>
      </c>
      <c r="F46" s="104">
        <v>21.8</v>
      </c>
    </row>
    <row r="47" hidden="1">
      <c r="A47" s="26" t="s">
        <v>14</v>
      </c>
      <c r="B47" s="26" t="s">
        <v>412</v>
      </c>
      <c r="C47" s="7">
        <v>2017.0</v>
      </c>
      <c r="D47" s="9" t="s">
        <v>6</v>
      </c>
      <c r="E47" s="9" t="s">
        <v>287</v>
      </c>
      <c r="F47" s="117">
        <v>18.1</v>
      </c>
    </row>
    <row r="48" hidden="1">
      <c r="A48" s="26" t="s">
        <v>14</v>
      </c>
      <c r="B48" s="26" t="s">
        <v>412</v>
      </c>
      <c r="C48" s="7">
        <v>2019.0</v>
      </c>
      <c r="D48" s="9" t="s">
        <v>6</v>
      </c>
      <c r="E48" s="9" t="s">
        <v>287</v>
      </c>
      <c r="F48" s="118">
        <v>29.2</v>
      </c>
    </row>
    <row r="49">
      <c r="A49" s="26" t="s">
        <v>14</v>
      </c>
      <c r="B49" s="26" t="s">
        <v>412</v>
      </c>
      <c r="C49" s="7">
        <v>2021.0</v>
      </c>
      <c r="D49" s="9" t="s">
        <v>6</v>
      </c>
      <c r="E49" s="9" t="s">
        <v>287</v>
      </c>
      <c r="F49" s="117">
        <v>43.1</v>
      </c>
    </row>
    <row r="50" hidden="1">
      <c r="A50" s="26" t="s">
        <v>15</v>
      </c>
      <c r="B50" s="26" t="s">
        <v>411</v>
      </c>
      <c r="C50" s="7">
        <v>2015.0</v>
      </c>
      <c r="D50" s="9" t="s">
        <v>6</v>
      </c>
      <c r="E50" s="9" t="s">
        <v>287</v>
      </c>
      <c r="F50" s="104">
        <v>20.3</v>
      </c>
    </row>
    <row r="51" hidden="1">
      <c r="A51" s="26" t="s">
        <v>15</v>
      </c>
      <c r="B51" s="26" t="s">
        <v>411</v>
      </c>
      <c r="C51" s="7">
        <v>2017.0</v>
      </c>
      <c r="D51" s="9" t="s">
        <v>6</v>
      </c>
      <c r="E51" s="9" t="s">
        <v>287</v>
      </c>
      <c r="F51" s="117">
        <v>20.6</v>
      </c>
    </row>
    <row r="52" hidden="1">
      <c r="A52" s="26" t="s">
        <v>15</v>
      </c>
      <c r="B52" s="26" t="s">
        <v>411</v>
      </c>
      <c r="C52" s="7">
        <v>2019.0</v>
      </c>
      <c r="D52" s="9" t="s">
        <v>6</v>
      </c>
      <c r="E52" s="9" t="s">
        <v>287</v>
      </c>
      <c r="F52" s="118">
        <v>22.0</v>
      </c>
    </row>
    <row r="53">
      <c r="A53" s="26" t="s">
        <v>15</v>
      </c>
      <c r="B53" s="26" t="s">
        <v>411</v>
      </c>
      <c r="C53" s="7">
        <v>2021.0</v>
      </c>
      <c r="D53" s="9" t="s">
        <v>6</v>
      </c>
      <c r="E53" s="9" t="s">
        <v>287</v>
      </c>
      <c r="F53" s="117">
        <v>50.2</v>
      </c>
    </row>
    <row r="54" hidden="1">
      <c r="A54" s="26" t="s">
        <v>16</v>
      </c>
      <c r="B54" s="26" t="s">
        <v>413</v>
      </c>
      <c r="C54" s="7">
        <v>2015.0</v>
      </c>
      <c r="D54" s="9" t="s">
        <v>6</v>
      </c>
      <c r="E54" s="9" t="s">
        <v>287</v>
      </c>
      <c r="F54" s="104">
        <v>37.1</v>
      </c>
    </row>
    <row r="55" hidden="1">
      <c r="A55" s="26" t="s">
        <v>16</v>
      </c>
      <c r="B55" s="26" t="s">
        <v>413</v>
      </c>
      <c r="C55" s="7">
        <v>2017.0</v>
      </c>
      <c r="D55" s="9" t="s">
        <v>6</v>
      </c>
      <c r="E55" s="9" t="s">
        <v>287</v>
      </c>
      <c r="F55" s="117">
        <v>28.6</v>
      </c>
    </row>
    <row r="56" hidden="1">
      <c r="A56" s="26" t="s">
        <v>16</v>
      </c>
      <c r="B56" s="26" t="s">
        <v>413</v>
      </c>
      <c r="C56" s="7">
        <v>2019.0</v>
      </c>
      <c r="D56" s="9" t="s">
        <v>6</v>
      </c>
      <c r="E56" s="9" t="s">
        <v>287</v>
      </c>
      <c r="F56" s="118">
        <v>25.7</v>
      </c>
    </row>
    <row r="57">
      <c r="A57" s="26" t="s">
        <v>16</v>
      </c>
      <c r="B57" s="26" t="s">
        <v>413</v>
      </c>
      <c r="C57" s="7">
        <v>2021.0</v>
      </c>
      <c r="D57" s="9" t="s">
        <v>6</v>
      </c>
      <c r="E57" s="9" t="s">
        <v>287</v>
      </c>
      <c r="F57" s="117">
        <v>58.3</v>
      </c>
    </row>
    <row r="58" hidden="1">
      <c r="A58" s="26" t="s">
        <v>17</v>
      </c>
      <c r="B58" s="26" t="s">
        <v>414</v>
      </c>
      <c r="C58" s="7">
        <v>2015.0</v>
      </c>
      <c r="D58" s="9" t="s">
        <v>6</v>
      </c>
      <c r="E58" s="9" t="s">
        <v>287</v>
      </c>
      <c r="F58" s="104">
        <v>35.4</v>
      </c>
    </row>
    <row r="59" hidden="1">
      <c r="A59" s="26" t="s">
        <v>17</v>
      </c>
      <c r="B59" s="26" t="s">
        <v>414</v>
      </c>
      <c r="C59" s="7">
        <v>2017.0</v>
      </c>
      <c r="D59" s="9" t="s">
        <v>6</v>
      </c>
      <c r="E59" s="9" t="s">
        <v>287</v>
      </c>
      <c r="F59" s="117">
        <v>33.3</v>
      </c>
    </row>
    <row r="60" hidden="1">
      <c r="A60" s="26" t="s">
        <v>17</v>
      </c>
      <c r="B60" s="26" t="s">
        <v>414</v>
      </c>
      <c r="C60" s="7">
        <v>2019.0</v>
      </c>
      <c r="D60" s="9" t="s">
        <v>6</v>
      </c>
      <c r="E60" s="9" t="s">
        <v>287</v>
      </c>
      <c r="F60" s="118">
        <v>32.1</v>
      </c>
    </row>
    <row r="61">
      <c r="A61" s="26" t="s">
        <v>17</v>
      </c>
      <c r="B61" s="26" t="s">
        <v>414</v>
      </c>
      <c r="C61" s="7">
        <v>2021.0</v>
      </c>
      <c r="D61" s="9" t="s">
        <v>6</v>
      </c>
      <c r="E61" s="9" t="s">
        <v>287</v>
      </c>
      <c r="F61" s="117">
        <v>50.6</v>
      </c>
    </row>
    <row r="62" hidden="1">
      <c r="A62" s="26" t="s">
        <v>18</v>
      </c>
      <c r="B62" s="26" t="s">
        <v>415</v>
      </c>
      <c r="C62" s="7">
        <v>2015.0</v>
      </c>
      <c r="D62" s="9" t="s">
        <v>6</v>
      </c>
      <c r="E62" s="9" t="s">
        <v>287</v>
      </c>
      <c r="F62" s="104">
        <v>25.1</v>
      </c>
    </row>
    <row r="63" hidden="1">
      <c r="A63" s="26" t="s">
        <v>18</v>
      </c>
      <c r="B63" s="26" t="s">
        <v>415</v>
      </c>
      <c r="C63" s="7">
        <v>2017.0</v>
      </c>
      <c r="D63" s="9" t="s">
        <v>6</v>
      </c>
      <c r="E63" s="9" t="s">
        <v>287</v>
      </c>
      <c r="F63" s="117">
        <v>32.3</v>
      </c>
    </row>
    <row r="64" hidden="1">
      <c r="A64" s="26" t="s">
        <v>18</v>
      </c>
      <c r="B64" s="26" t="s">
        <v>415</v>
      </c>
      <c r="C64" s="7">
        <v>2019.0</v>
      </c>
      <c r="D64" s="9" t="s">
        <v>6</v>
      </c>
      <c r="E64" s="9" t="s">
        <v>287</v>
      </c>
      <c r="F64" s="118">
        <v>34.4</v>
      </c>
    </row>
    <row r="65">
      <c r="A65" s="26" t="s">
        <v>18</v>
      </c>
      <c r="B65" s="26" t="s">
        <v>415</v>
      </c>
      <c r="C65" s="7">
        <v>2021.0</v>
      </c>
      <c r="D65" s="9" t="s">
        <v>6</v>
      </c>
      <c r="E65" s="9" t="s">
        <v>287</v>
      </c>
      <c r="F65" s="117">
        <v>64.3</v>
      </c>
    </row>
    <row r="66" hidden="1">
      <c r="A66" s="26" t="s">
        <v>19</v>
      </c>
      <c r="B66" s="26" t="s">
        <v>416</v>
      </c>
      <c r="C66" s="7">
        <v>2015.0</v>
      </c>
      <c r="D66" s="9" t="s">
        <v>6</v>
      </c>
      <c r="E66" s="9" t="s">
        <v>287</v>
      </c>
      <c r="F66" s="104">
        <v>27.8</v>
      </c>
    </row>
    <row r="67" hidden="1">
      <c r="A67" s="26" t="s">
        <v>19</v>
      </c>
      <c r="B67" s="26" t="s">
        <v>416</v>
      </c>
      <c r="C67" s="7">
        <v>2017.0</v>
      </c>
      <c r="D67" s="9" t="s">
        <v>6</v>
      </c>
      <c r="E67" s="9" t="s">
        <v>287</v>
      </c>
      <c r="F67" s="119">
        <v>27.6</v>
      </c>
    </row>
    <row r="68" hidden="1">
      <c r="A68" s="26" t="s">
        <v>19</v>
      </c>
      <c r="B68" s="26" t="s">
        <v>416</v>
      </c>
      <c r="C68" s="7">
        <v>2019.0</v>
      </c>
      <c r="D68" s="9" t="s">
        <v>6</v>
      </c>
      <c r="E68" s="9" t="s">
        <v>287</v>
      </c>
      <c r="F68" s="118">
        <v>30.4</v>
      </c>
    </row>
    <row r="69">
      <c r="A69" s="26" t="s">
        <v>19</v>
      </c>
      <c r="B69" s="26" t="s">
        <v>416</v>
      </c>
      <c r="C69" s="7">
        <v>2021.0</v>
      </c>
      <c r="D69" s="9" t="s">
        <v>6</v>
      </c>
      <c r="E69" s="9" t="s">
        <v>287</v>
      </c>
      <c r="F69" s="117">
        <v>54.1</v>
      </c>
    </row>
    <row r="70" hidden="1">
      <c r="A70" s="26" t="s">
        <v>20</v>
      </c>
      <c r="B70" s="26" t="s">
        <v>417</v>
      </c>
      <c r="C70" s="7">
        <v>2015.0</v>
      </c>
      <c r="D70" s="9" t="s">
        <v>6</v>
      </c>
      <c r="E70" s="9" t="s">
        <v>287</v>
      </c>
      <c r="F70" s="104">
        <v>32.0</v>
      </c>
    </row>
    <row r="71" hidden="1">
      <c r="A71" s="26" t="s">
        <v>20</v>
      </c>
      <c r="B71" s="26" t="s">
        <v>417</v>
      </c>
      <c r="C71" s="7">
        <v>2017.0</v>
      </c>
      <c r="D71" s="9" t="s">
        <v>6</v>
      </c>
      <c r="E71" s="9" t="s">
        <v>287</v>
      </c>
      <c r="F71" s="117">
        <v>25.4</v>
      </c>
    </row>
    <row r="72" hidden="1">
      <c r="A72" s="26" t="s">
        <v>20</v>
      </c>
      <c r="B72" s="26" t="s">
        <v>417</v>
      </c>
      <c r="C72" s="7">
        <v>2019.0</v>
      </c>
      <c r="D72" s="9" t="s">
        <v>6</v>
      </c>
      <c r="E72" s="9" t="s">
        <v>287</v>
      </c>
      <c r="F72" s="118">
        <v>30.9</v>
      </c>
    </row>
    <row r="73">
      <c r="A73" s="26" t="s">
        <v>20</v>
      </c>
      <c r="B73" s="26" t="s">
        <v>417</v>
      </c>
      <c r="C73" s="7">
        <v>2021.0</v>
      </c>
      <c r="D73" s="9" t="s">
        <v>6</v>
      </c>
      <c r="E73" s="9" t="s">
        <v>287</v>
      </c>
      <c r="F73" s="117">
        <v>50.9</v>
      </c>
    </row>
    <row r="74" hidden="1">
      <c r="A74" s="26" t="s">
        <v>21</v>
      </c>
      <c r="B74" s="26" t="s">
        <v>419</v>
      </c>
      <c r="C74" s="7">
        <v>2015.0</v>
      </c>
      <c r="D74" s="9" t="s">
        <v>6</v>
      </c>
      <c r="E74" s="9" t="s">
        <v>287</v>
      </c>
      <c r="F74" s="104">
        <v>34.2</v>
      </c>
    </row>
    <row r="75" hidden="1">
      <c r="A75" s="26" t="s">
        <v>21</v>
      </c>
      <c r="B75" s="26" t="s">
        <v>419</v>
      </c>
      <c r="C75" s="7">
        <v>2017.0</v>
      </c>
      <c r="D75" s="9" t="s">
        <v>6</v>
      </c>
      <c r="E75" s="9" t="s">
        <v>287</v>
      </c>
      <c r="F75" s="117">
        <v>28.9</v>
      </c>
    </row>
    <row r="76" hidden="1">
      <c r="A76" s="26" t="s">
        <v>21</v>
      </c>
      <c r="B76" s="26" t="s">
        <v>419</v>
      </c>
      <c r="C76" s="7">
        <v>2019.0</v>
      </c>
      <c r="D76" s="9" t="s">
        <v>6</v>
      </c>
      <c r="E76" s="9" t="s">
        <v>287</v>
      </c>
      <c r="F76" s="118">
        <v>27.3</v>
      </c>
    </row>
    <row r="77">
      <c r="A77" s="26" t="s">
        <v>21</v>
      </c>
      <c r="B77" s="26" t="s">
        <v>419</v>
      </c>
      <c r="C77" s="7">
        <v>2021.0</v>
      </c>
      <c r="D77" s="9" t="s">
        <v>6</v>
      </c>
      <c r="E77" s="9" t="s">
        <v>287</v>
      </c>
      <c r="F77" s="117">
        <v>56.8</v>
      </c>
    </row>
    <row r="78" hidden="1">
      <c r="A78" s="26" t="s">
        <v>22</v>
      </c>
      <c r="B78" s="26" t="s">
        <v>420</v>
      </c>
      <c r="C78" s="7">
        <v>2015.0</v>
      </c>
      <c r="D78" s="9" t="s">
        <v>6</v>
      </c>
      <c r="E78" s="9" t="s">
        <v>287</v>
      </c>
      <c r="F78" s="104">
        <v>29.1</v>
      </c>
    </row>
    <row r="79" hidden="1">
      <c r="A79" s="26" t="s">
        <v>22</v>
      </c>
      <c r="B79" s="26" t="s">
        <v>420</v>
      </c>
      <c r="C79" s="7">
        <v>2017.0</v>
      </c>
      <c r="D79" s="9" t="s">
        <v>6</v>
      </c>
      <c r="E79" s="9" t="s">
        <v>287</v>
      </c>
      <c r="F79" s="117">
        <v>28.1</v>
      </c>
    </row>
    <row r="80" hidden="1">
      <c r="A80" s="26" t="s">
        <v>22</v>
      </c>
      <c r="B80" s="26" t="s">
        <v>420</v>
      </c>
      <c r="C80" s="7">
        <v>2019.0</v>
      </c>
      <c r="D80" s="9" t="s">
        <v>6</v>
      </c>
      <c r="E80" s="9" t="s">
        <v>287</v>
      </c>
      <c r="F80" s="118">
        <v>30.0</v>
      </c>
    </row>
    <row r="81">
      <c r="A81" s="26" t="s">
        <v>22</v>
      </c>
      <c r="B81" s="26" t="s">
        <v>420</v>
      </c>
      <c r="C81" s="7">
        <v>2021.0</v>
      </c>
      <c r="D81" s="9" t="s">
        <v>6</v>
      </c>
      <c r="E81" s="9" t="s">
        <v>287</v>
      </c>
      <c r="F81" s="117">
        <v>46.7</v>
      </c>
    </row>
    <row r="82" hidden="1">
      <c r="A82" s="26" t="s">
        <v>23</v>
      </c>
      <c r="B82" s="26" t="s">
        <v>421</v>
      </c>
      <c r="C82" s="7">
        <v>2015.0</v>
      </c>
      <c r="D82" s="9" t="s">
        <v>6</v>
      </c>
      <c r="E82" s="9" t="s">
        <v>287</v>
      </c>
      <c r="F82" s="104">
        <v>37.9</v>
      </c>
    </row>
    <row r="83" hidden="1">
      <c r="A83" s="26" t="s">
        <v>23</v>
      </c>
      <c r="B83" s="26" t="s">
        <v>421</v>
      </c>
      <c r="C83" s="7">
        <v>2017.0</v>
      </c>
      <c r="D83" s="9" t="s">
        <v>6</v>
      </c>
      <c r="E83" s="9" t="s">
        <v>287</v>
      </c>
      <c r="F83" s="117">
        <v>26.9</v>
      </c>
    </row>
    <row r="84" hidden="1">
      <c r="A84" s="26" t="s">
        <v>23</v>
      </c>
      <c r="B84" s="26" t="s">
        <v>421</v>
      </c>
      <c r="C84" s="7">
        <v>2019.0</v>
      </c>
      <c r="D84" s="9" t="s">
        <v>6</v>
      </c>
      <c r="E84" s="9" t="s">
        <v>287</v>
      </c>
      <c r="F84" s="118">
        <v>33.5</v>
      </c>
    </row>
    <row r="85">
      <c r="A85" s="26" t="s">
        <v>23</v>
      </c>
      <c r="B85" s="26" t="s">
        <v>421</v>
      </c>
      <c r="C85" s="7">
        <v>2021.0</v>
      </c>
      <c r="D85" s="9" t="s">
        <v>6</v>
      </c>
      <c r="E85" s="9" t="s">
        <v>287</v>
      </c>
      <c r="F85" s="117">
        <v>53.3</v>
      </c>
    </row>
    <row r="86" hidden="1">
      <c r="A86" s="26" t="s">
        <v>24</v>
      </c>
      <c r="B86" s="26" t="s">
        <v>422</v>
      </c>
      <c r="C86" s="7">
        <v>2015.0</v>
      </c>
      <c r="D86" s="9" t="s">
        <v>6</v>
      </c>
      <c r="E86" s="9" t="s">
        <v>287</v>
      </c>
      <c r="F86" s="104">
        <v>32.6</v>
      </c>
    </row>
    <row r="87" hidden="1">
      <c r="A87" s="26" t="s">
        <v>24</v>
      </c>
      <c r="B87" s="26" t="s">
        <v>422</v>
      </c>
      <c r="C87" s="7">
        <v>2017.0</v>
      </c>
      <c r="D87" s="9" t="s">
        <v>6</v>
      </c>
      <c r="E87" s="9" t="s">
        <v>287</v>
      </c>
      <c r="F87" s="117">
        <v>28.0</v>
      </c>
    </row>
    <row r="88" hidden="1">
      <c r="A88" s="26" t="s">
        <v>24</v>
      </c>
      <c r="B88" s="26" t="s">
        <v>422</v>
      </c>
      <c r="C88" s="7">
        <v>2019.0</v>
      </c>
      <c r="D88" s="9" t="s">
        <v>6</v>
      </c>
      <c r="E88" s="9" t="s">
        <v>287</v>
      </c>
      <c r="F88" s="118">
        <v>36.3</v>
      </c>
    </row>
    <row r="89">
      <c r="A89" s="26" t="s">
        <v>24</v>
      </c>
      <c r="B89" s="26" t="s">
        <v>422</v>
      </c>
      <c r="C89" s="7">
        <v>2021.0</v>
      </c>
      <c r="D89" s="9" t="s">
        <v>6</v>
      </c>
      <c r="E89" s="9" t="s">
        <v>287</v>
      </c>
      <c r="F89" s="117">
        <v>60.8</v>
      </c>
    </row>
    <row r="90" hidden="1">
      <c r="A90" s="26" t="s">
        <v>25</v>
      </c>
      <c r="B90" s="26" t="s">
        <v>423</v>
      </c>
      <c r="C90" s="7">
        <v>2015.0</v>
      </c>
      <c r="D90" s="9" t="s">
        <v>6</v>
      </c>
      <c r="E90" s="9" t="s">
        <v>287</v>
      </c>
      <c r="F90" s="104">
        <v>46.2</v>
      </c>
    </row>
    <row r="91" hidden="1">
      <c r="A91" s="26" t="s">
        <v>25</v>
      </c>
      <c r="B91" s="26" t="s">
        <v>423</v>
      </c>
      <c r="C91" s="7">
        <v>2017.0</v>
      </c>
      <c r="D91" s="9" t="s">
        <v>6</v>
      </c>
      <c r="E91" s="9" t="s">
        <v>287</v>
      </c>
      <c r="F91" s="117">
        <v>40.9</v>
      </c>
    </row>
    <row r="92" hidden="1">
      <c r="A92" s="26" t="s">
        <v>25</v>
      </c>
      <c r="B92" s="26" t="s">
        <v>423</v>
      </c>
      <c r="C92" s="7">
        <v>2019.0</v>
      </c>
      <c r="D92" s="9" t="s">
        <v>6</v>
      </c>
      <c r="E92" s="9" t="s">
        <v>287</v>
      </c>
      <c r="F92" s="118">
        <v>41.3</v>
      </c>
    </row>
    <row r="93">
      <c r="A93" s="26" t="s">
        <v>25</v>
      </c>
      <c r="B93" s="26" t="s">
        <v>423</v>
      </c>
      <c r="C93" s="7">
        <v>2021.0</v>
      </c>
      <c r="D93" s="9" t="s">
        <v>6</v>
      </c>
      <c r="E93" s="9" t="s">
        <v>287</v>
      </c>
      <c r="F93" s="117">
        <v>63.0</v>
      </c>
    </row>
    <row r="94" hidden="1">
      <c r="A94" s="26" t="s">
        <v>26</v>
      </c>
      <c r="B94" s="26" t="s">
        <v>424</v>
      </c>
      <c r="C94" s="7">
        <v>2015.0</v>
      </c>
      <c r="D94" s="9" t="s">
        <v>6</v>
      </c>
      <c r="E94" s="9" t="s">
        <v>287</v>
      </c>
      <c r="F94" s="104">
        <v>32.2</v>
      </c>
    </row>
    <row r="95" hidden="1">
      <c r="A95" s="26" t="s">
        <v>26</v>
      </c>
      <c r="B95" s="26" t="s">
        <v>424</v>
      </c>
      <c r="C95" s="7">
        <v>2017.0</v>
      </c>
      <c r="D95" s="9" t="s">
        <v>6</v>
      </c>
      <c r="E95" s="9" t="s">
        <v>287</v>
      </c>
      <c r="F95" s="120">
        <v>27.6</v>
      </c>
    </row>
    <row r="96" hidden="1">
      <c r="A96" s="26" t="s">
        <v>26</v>
      </c>
      <c r="B96" s="26" t="s">
        <v>424</v>
      </c>
      <c r="C96" s="7">
        <v>2019.0</v>
      </c>
      <c r="D96" s="9" t="s">
        <v>6</v>
      </c>
      <c r="E96" s="9" t="s">
        <v>287</v>
      </c>
      <c r="F96" s="118">
        <v>33.7</v>
      </c>
    </row>
    <row r="97">
      <c r="A97" s="26" t="s">
        <v>26</v>
      </c>
      <c r="B97" s="26" t="s">
        <v>424</v>
      </c>
      <c r="C97" s="7">
        <v>2021.0</v>
      </c>
      <c r="D97" s="9" t="s">
        <v>6</v>
      </c>
      <c r="E97" s="9" t="s">
        <v>287</v>
      </c>
      <c r="F97" s="120">
        <v>49.7</v>
      </c>
    </row>
    <row r="98" hidden="1">
      <c r="A98" s="26" t="s">
        <v>27</v>
      </c>
      <c r="B98" s="26" t="s">
        <v>426</v>
      </c>
      <c r="C98" s="7">
        <v>2015.0</v>
      </c>
      <c r="D98" s="9" t="s">
        <v>6</v>
      </c>
      <c r="E98" s="9" t="s">
        <v>287</v>
      </c>
      <c r="F98" s="104">
        <v>30.6</v>
      </c>
    </row>
    <row r="99" hidden="1">
      <c r="A99" s="26" t="s">
        <v>27</v>
      </c>
      <c r="B99" s="26" t="s">
        <v>426</v>
      </c>
      <c r="C99" s="7">
        <v>2017.0</v>
      </c>
      <c r="D99" s="9" t="s">
        <v>6</v>
      </c>
      <c r="E99" s="9" t="s">
        <v>287</v>
      </c>
      <c r="F99" s="117">
        <v>27.4</v>
      </c>
    </row>
    <row r="100" hidden="1">
      <c r="A100" s="26" t="s">
        <v>27</v>
      </c>
      <c r="B100" s="26" t="s">
        <v>426</v>
      </c>
      <c r="C100" s="7">
        <v>2019.0</v>
      </c>
      <c r="D100" s="9" t="s">
        <v>6</v>
      </c>
      <c r="E100" s="9" t="s">
        <v>287</v>
      </c>
      <c r="F100" s="118">
        <v>29.3</v>
      </c>
    </row>
    <row r="101">
      <c r="A101" s="26" t="s">
        <v>27</v>
      </c>
      <c r="B101" s="26" t="s">
        <v>426</v>
      </c>
      <c r="C101" s="7">
        <v>2021.0</v>
      </c>
      <c r="D101" s="9" t="s">
        <v>6</v>
      </c>
      <c r="E101" s="9" t="s">
        <v>287</v>
      </c>
      <c r="F101" s="117">
        <v>42.3</v>
      </c>
    </row>
    <row r="102" hidden="1">
      <c r="A102" s="26" t="s">
        <v>28</v>
      </c>
      <c r="B102" s="26" t="s">
        <v>425</v>
      </c>
      <c r="C102" s="7">
        <v>2015.0</v>
      </c>
      <c r="D102" s="9" t="s">
        <v>6</v>
      </c>
      <c r="E102" s="9" t="s">
        <v>287</v>
      </c>
      <c r="F102" s="104">
        <v>34.2</v>
      </c>
    </row>
    <row r="103" hidden="1">
      <c r="A103" s="26" t="s">
        <v>28</v>
      </c>
      <c r="B103" s="26" t="s">
        <v>425</v>
      </c>
      <c r="C103" s="7">
        <v>2017.0</v>
      </c>
      <c r="D103" s="9" t="s">
        <v>6</v>
      </c>
      <c r="E103" s="9" t="s">
        <v>287</v>
      </c>
      <c r="F103" s="120">
        <v>28.2</v>
      </c>
    </row>
    <row r="104" hidden="1">
      <c r="A104" s="26" t="s">
        <v>28</v>
      </c>
      <c r="B104" s="26" t="s">
        <v>425</v>
      </c>
      <c r="C104" s="7">
        <v>2019.0</v>
      </c>
      <c r="D104" s="9" t="s">
        <v>6</v>
      </c>
      <c r="E104" s="9" t="s">
        <v>287</v>
      </c>
      <c r="F104" s="118">
        <v>25.5</v>
      </c>
    </row>
    <row r="105">
      <c r="A105" s="26" t="s">
        <v>28</v>
      </c>
      <c r="B105" s="26" t="s">
        <v>425</v>
      </c>
      <c r="C105" s="7">
        <v>2021.0</v>
      </c>
      <c r="D105" s="9" t="s">
        <v>6</v>
      </c>
      <c r="E105" s="9" t="s">
        <v>287</v>
      </c>
      <c r="F105" s="117">
        <v>50.0</v>
      </c>
    </row>
    <row r="106" hidden="1">
      <c r="A106" s="26" t="s">
        <v>29</v>
      </c>
      <c r="B106" s="26" t="s">
        <v>427</v>
      </c>
      <c r="C106" s="7">
        <v>2015.0</v>
      </c>
      <c r="D106" s="9" t="s">
        <v>6</v>
      </c>
      <c r="E106" s="9" t="s">
        <v>287</v>
      </c>
      <c r="F106" s="104">
        <v>28.0</v>
      </c>
    </row>
    <row r="107" hidden="1">
      <c r="A107" s="26" t="s">
        <v>29</v>
      </c>
      <c r="B107" s="26" t="s">
        <v>427</v>
      </c>
      <c r="C107" s="7">
        <v>2017.0</v>
      </c>
      <c r="D107" s="9" t="s">
        <v>6</v>
      </c>
      <c r="E107" s="9" t="s">
        <v>287</v>
      </c>
      <c r="F107" s="117">
        <v>25.5</v>
      </c>
    </row>
    <row r="108" hidden="1">
      <c r="A108" s="26" t="s">
        <v>29</v>
      </c>
      <c r="B108" s="26" t="s">
        <v>427</v>
      </c>
      <c r="C108" s="7">
        <v>2019.0</v>
      </c>
      <c r="D108" s="9" t="s">
        <v>6</v>
      </c>
      <c r="E108" s="9" t="s">
        <v>287</v>
      </c>
      <c r="F108" s="118">
        <v>26.9</v>
      </c>
    </row>
    <row r="109">
      <c r="A109" s="26" t="s">
        <v>29</v>
      </c>
      <c r="B109" s="26" t="s">
        <v>427</v>
      </c>
      <c r="C109" s="7">
        <v>2021.0</v>
      </c>
      <c r="D109" s="9" t="s">
        <v>6</v>
      </c>
      <c r="E109" s="9" t="s">
        <v>287</v>
      </c>
      <c r="F109" s="117">
        <v>50.0</v>
      </c>
    </row>
    <row r="110" hidden="1">
      <c r="A110" s="26" t="s">
        <v>30</v>
      </c>
      <c r="B110" s="26" t="s">
        <v>428</v>
      </c>
      <c r="C110" s="7">
        <v>2015.0</v>
      </c>
      <c r="D110" s="9" t="s">
        <v>6</v>
      </c>
      <c r="E110" s="9" t="s">
        <v>287</v>
      </c>
      <c r="F110" s="104">
        <v>37.3</v>
      </c>
    </row>
    <row r="111" hidden="1">
      <c r="A111" s="26" t="s">
        <v>30</v>
      </c>
      <c r="B111" s="26" t="s">
        <v>428</v>
      </c>
      <c r="C111" s="7">
        <v>2017.0</v>
      </c>
      <c r="D111" s="9" t="s">
        <v>6</v>
      </c>
      <c r="E111" s="9" t="s">
        <v>287</v>
      </c>
      <c r="F111" s="117">
        <v>28.1</v>
      </c>
    </row>
    <row r="112" hidden="1">
      <c r="A112" s="26" t="s">
        <v>30</v>
      </c>
      <c r="B112" s="26" t="s">
        <v>428</v>
      </c>
      <c r="C112" s="7">
        <v>2019.0</v>
      </c>
      <c r="D112" s="9" t="s">
        <v>6</v>
      </c>
      <c r="E112" s="9" t="s">
        <v>287</v>
      </c>
      <c r="F112" s="118">
        <v>30.1</v>
      </c>
    </row>
    <row r="113">
      <c r="A113" s="26" t="s">
        <v>30</v>
      </c>
      <c r="B113" s="26" t="s">
        <v>428</v>
      </c>
      <c r="C113" s="7">
        <v>2021.0</v>
      </c>
      <c r="D113" s="9" t="s">
        <v>6</v>
      </c>
      <c r="E113" s="9" t="s">
        <v>287</v>
      </c>
      <c r="F113" s="117">
        <v>54.4</v>
      </c>
    </row>
    <row r="114" hidden="1">
      <c r="A114" s="26" t="s">
        <v>31</v>
      </c>
      <c r="B114" s="26" t="s">
        <v>429</v>
      </c>
      <c r="C114" s="7">
        <v>2015.0</v>
      </c>
      <c r="D114" s="9" t="s">
        <v>6</v>
      </c>
      <c r="E114" s="9" t="s">
        <v>287</v>
      </c>
      <c r="F114" s="104">
        <v>18.8</v>
      </c>
    </row>
    <row r="115" hidden="1">
      <c r="A115" s="26" t="s">
        <v>31</v>
      </c>
      <c r="B115" s="26" t="s">
        <v>429</v>
      </c>
      <c r="C115" s="7">
        <v>2017.0</v>
      </c>
      <c r="D115" s="9" t="s">
        <v>6</v>
      </c>
      <c r="E115" s="9" t="s">
        <v>287</v>
      </c>
      <c r="F115" s="117">
        <v>22.6</v>
      </c>
    </row>
    <row r="116" hidden="1">
      <c r="A116" s="26" t="s">
        <v>31</v>
      </c>
      <c r="B116" s="26" t="s">
        <v>429</v>
      </c>
      <c r="C116" s="7">
        <v>2019.0</v>
      </c>
      <c r="D116" s="9" t="s">
        <v>6</v>
      </c>
      <c r="E116" s="9" t="s">
        <v>287</v>
      </c>
      <c r="F116" s="118">
        <v>21.8</v>
      </c>
    </row>
    <row r="117">
      <c r="A117" s="26" t="s">
        <v>31</v>
      </c>
      <c r="B117" s="26" t="s">
        <v>429</v>
      </c>
      <c r="C117" s="7">
        <v>2021.0</v>
      </c>
      <c r="D117" s="9" t="s">
        <v>6</v>
      </c>
      <c r="E117" s="9" t="s">
        <v>287</v>
      </c>
      <c r="F117" s="117">
        <v>48.6</v>
      </c>
    </row>
    <row r="118" hidden="1">
      <c r="A118" s="26" t="s">
        <v>32</v>
      </c>
      <c r="B118" s="26" t="s">
        <v>430</v>
      </c>
      <c r="C118" s="7">
        <v>2015.0</v>
      </c>
      <c r="D118" s="9" t="s">
        <v>6</v>
      </c>
      <c r="E118" s="9" t="s">
        <v>287</v>
      </c>
      <c r="F118" s="104">
        <v>21.7</v>
      </c>
    </row>
    <row r="119" hidden="1">
      <c r="A119" s="26" t="s">
        <v>32</v>
      </c>
      <c r="B119" s="26" t="s">
        <v>430</v>
      </c>
      <c r="C119" s="7">
        <v>2017.0</v>
      </c>
      <c r="D119" s="9" t="s">
        <v>6</v>
      </c>
      <c r="E119" s="9" t="s">
        <v>287</v>
      </c>
      <c r="F119" s="117">
        <v>22.9</v>
      </c>
    </row>
    <row r="120" hidden="1">
      <c r="A120" s="26" t="s">
        <v>32</v>
      </c>
      <c r="B120" s="26" t="s">
        <v>430</v>
      </c>
      <c r="C120" s="7">
        <v>2019.0</v>
      </c>
      <c r="D120" s="9" t="s">
        <v>6</v>
      </c>
      <c r="E120" s="9" t="s">
        <v>287</v>
      </c>
      <c r="F120" s="118">
        <v>25.7</v>
      </c>
    </row>
    <row r="121">
      <c r="A121" s="26" t="s">
        <v>32</v>
      </c>
      <c r="B121" s="26" t="s">
        <v>430</v>
      </c>
      <c r="C121" s="7">
        <v>2021.0</v>
      </c>
      <c r="D121" s="9" t="s">
        <v>6</v>
      </c>
      <c r="E121" s="9" t="s">
        <v>287</v>
      </c>
      <c r="F121" s="117">
        <v>39.7</v>
      </c>
    </row>
    <row r="122" hidden="1">
      <c r="A122" s="26" t="s">
        <v>33</v>
      </c>
      <c r="B122" s="26" t="s">
        <v>431</v>
      </c>
      <c r="C122" s="7">
        <v>2015.0</v>
      </c>
      <c r="D122" s="9" t="s">
        <v>6</v>
      </c>
      <c r="E122" s="9" t="s">
        <v>287</v>
      </c>
      <c r="F122" s="104">
        <v>31.7</v>
      </c>
    </row>
    <row r="123" hidden="1">
      <c r="A123" s="26" t="s">
        <v>33</v>
      </c>
      <c r="B123" s="26" t="s">
        <v>431</v>
      </c>
      <c r="C123" s="7">
        <v>2017.0</v>
      </c>
      <c r="D123" s="9" t="s">
        <v>6</v>
      </c>
      <c r="E123" s="9" t="s">
        <v>287</v>
      </c>
      <c r="F123" s="117">
        <v>22.5</v>
      </c>
    </row>
    <row r="124" hidden="1">
      <c r="A124" s="26" t="s">
        <v>33</v>
      </c>
      <c r="B124" s="26" t="s">
        <v>431</v>
      </c>
      <c r="C124" s="7">
        <v>2019.0</v>
      </c>
      <c r="D124" s="9" t="s">
        <v>6</v>
      </c>
      <c r="E124" s="9" t="s">
        <v>287</v>
      </c>
      <c r="F124" s="118">
        <v>30.0</v>
      </c>
    </row>
    <row r="125">
      <c r="A125" s="26" t="s">
        <v>33</v>
      </c>
      <c r="B125" s="26" t="s">
        <v>431</v>
      </c>
      <c r="C125" s="7">
        <v>2021.0</v>
      </c>
      <c r="D125" s="9" t="s">
        <v>6</v>
      </c>
      <c r="E125" s="9" t="s">
        <v>287</v>
      </c>
      <c r="F125" s="117">
        <v>48.8</v>
      </c>
    </row>
    <row r="126" hidden="1">
      <c r="A126" s="26" t="s">
        <v>34</v>
      </c>
      <c r="B126" s="26" t="s">
        <v>432</v>
      </c>
      <c r="C126" s="7">
        <v>2015.0</v>
      </c>
      <c r="D126" s="9" t="s">
        <v>6</v>
      </c>
      <c r="E126" s="9" t="s">
        <v>287</v>
      </c>
      <c r="F126" s="104">
        <v>35.1</v>
      </c>
    </row>
    <row r="127" hidden="1">
      <c r="A127" s="26" t="s">
        <v>34</v>
      </c>
      <c r="B127" s="26" t="s">
        <v>432</v>
      </c>
      <c r="C127" s="7">
        <v>2017.0</v>
      </c>
      <c r="D127" s="9" t="s">
        <v>6</v>
      </c>
      <c r="E127" s="9" t="s">
        <v>287</v>
      </c>
      <c r="F127" s="117">
        <v>34.4</v>
      </c>
    </row>
    <row r="128" hidden="1">
      <c r="A128" s="26" t="s">
        <v>34</v>
      </c>
      <c r="B128" s="26" t="s">
        <v>432</v>
      </c>
      <c r="C128" s="7">
        <v>2019.0</v>
      </c>
      <c r="D128" s="9" t="s">
        <v>6</v>
      </c>
      <c r="E128" s="9" t="s">
        <v>287</v>
      </c>
      <c r="F128" s="118">
        <v>40.0</v>
      </c>
    </row>
    <row r="129">
      <c r="A129" s="26" t="s">
        <v>34</v>
      </c>
      <c r="B129" s="26" t="s">
        <v>432</v>
      </c>
      <c r="C129" s="7">
        <v>2021.0</v>
      </c>
      <c r="D129" s="9" t="s">
        <v>6</v>
      </c>
      <c r="E129" s="9" t="s">
        <v>287</v>
      </c>
      <c r="F129" s="117">
        <v>51.2</v>
      </c>
    </row>
    <row r="130" hidden="1">
      <c r="A130" s="26" t="s">
        <v>35</v>
      </c>
      <c r="B130" s="26" t="s">
        <v>433</v>
      </c>
      <c r="C130" s="7">
        <v>2015.0</v>
      </c>
      <c r="D130" s="9" t="s">
        <v>6</v>
      </c>
      <c r="E130" s="9" t="s">
        <v>287</v>
      </c>
      <c r="F130" s="104">
        <v>30.7</v>
      </c>
    </row>
    <row r="131" hidden="1">
      <c r="A131" s="26" t="s">
        <v>35</v>
      </c>
      <c r="B131" s="26" t="s">
        <v>433</v>
      </c>
      <c r="C131" s="7">
        <v>2017.0</v>
      </c>
      <c r="D131" s="9" t="s">
        <v>6</v>
      </c>
      <c r="E131" s="9" t="s">
        <v>287</v>
      </c>
      <c r="F131" s="117">
        <v>25.4</v>
      </c>
    </row>
    <row r="132" hidden="1">
      <c r="A132" s="26" t="s">
        <v>35</v>
      </c>
      <c r="B132" s="26" t="s">
        <v>433</v>
      </c>
      <c r="C132" s="7">
        <v>2019.0</v>
      </c>
      <c r="D132" s="9" t="s">
        <v>6</v>
      </c>
      <c r="E132" s="9" t="s">
        <v>287</v>
      </c>
      <c r="F132" s="121">
        <v>25.8</v>
      </c>
    </row>
    <row r="133">
      <c r="A133" s="26" t="s">
        <v>35</v>
      </c>
      <c r="B133" s="26" t="s">
        <v>433</v>
      </c>
      <c r="C133" s="7">
        <v>2021.0</v>
      </c>
      <c r="D133" s="9" t="s">
        <v>6</v>
      </c>
      <c r="E133" s="9" t="s">
        <v>287</v>
      </c>
      <c r="F133" s="119">
        <v>49.5</v>
      </c>
    </row>
    <row r="134">
      <c r="A134" s="80" t="s">
        <v>3</v>
      </c>
      <c r="B134" s="26" t="s">
        <v>418</v>
      </c>
      <c r="C134" s="7">
        <v>2023.0</v>
      </c>
      <c r="D134" s="9" t="s">
        <v>6</v>
      </c>
      <c r="E134" s="9" t="s">
        <v>287</v>
      </c>
      <c r="F134" s="115">
        <v>47.9</v>
      </c>
    </row>
    <row r="135">
      <c r="A135" s="80" t="s">
        <v>4</v>
      </c>
      <c r="B135" s="26" t="s">
        <v>401</v>
      </c>
      <c r="C135" s="7">
        <v>2023.0</v>
      </c>
      <c r="D135" s="9" t="s">
        <v>6</v>
      </c>
      <c r="E135" s="9" t="s">
        <v>287</v>
      </c>
      <c r="F135" s="117">
        <v>45.4</v>
      </c>
    </row>
    <row r="136">
      <c r="A136" s="26" t="s">
        <v>5</v>
      </c>
      <c r="B136" s="26" t="s">
        <v>402</v>
      </c>
      <c r="C136" s="7">
        <v>2023.0</v>
      </c>
      <c r="D136" s="9" t="s">
        <v>6</v>
      </c>
      <c r="E136" s="9" t="s">
        <v>287</v>
      </c>
      <c r="F136" s="117">
        <v>41.0</v>
      </c>
    </row>
    <row r="137">
      <c r="A137" s="26" t="s">
        <v>6</v>
      </c>
      <c r="B137" s="26" t="s">
        <v>403</v>
      </c>
      <c r="C137" s="7">
        <v>2023.0</v>
      </c>
      <c r="D137" s="9" t="s">
        <v>6</v>
      </c>
      <c r="E137" s="9" t="s">
        <v>287</v>
      </c>
      <c r="F137" s="117">
        <v>45.2</v>
      </c>
    </row>
    <row r="138">
      <c r="A138" s="26" t="s">
        <v>7</v>
      </c>
      <c r="B138" s="26" t="s">
        <v>404</v>
      </c>
      <c r="C138" s="7">
        <v>2023.0</v>
      </c>
      <c r="D138" s="9" t="s">
        <v>6</v>
      </c>
      <c r="E138" s="9" t="s">
        <v>287</v>
      </c>
      <c r="F138" s="117">
        <v>49.7</v>
      </c>
    </row>
    <row r="139">
      <c r="A139" s="26" t="s">
        <v>8</v>
      </c>
      <c r="B139" s="26" t="s">
        <v>408</v>
      </c>
      <c r="C139" s="7">
        <v>2023.0</v>
      </c>
      <c r="D139" s="9" t="s">
        <v>6</v>
      </c>
      <c r="E139" s="9" t="s">
        <v>287</v>
      </c>
      <c r="F139" s="117">
        <v>39.8</v>
      </c>
    </row>
    <row r="140">
      <c r="A140" s="26" t="s">
        <v>9</v>
      </c>
      <c r="B140" s="26" t="s">
        <v>409</v>
      </c>
      <c r="C140" s="7">
        <v>2023.0</v>
      </c>
      <c r="D140" s="9" t="s">
        <v>6</v>
      </c>
      <c r="E140" s="9" t="s">
        <v>287</v>
      </c>
      <c r="F140" s="117">
        <v>43.8</v>
      </c>
    </row>
    <row r="141">
      <c r="A141" s="26" t="s">
        <v>10</v>
      </c>
      <c r="B141" s="26" t="s">
        <v>407</v>
      </c>
      <c r="C141" s="7">
        <v>2023.0</v>
      </c>
      <c r="D141" s="9" t="s">
        <v>6</v>
      </c>
      <c r="E141" s="9" t="s">
        <v>287</v>
      </c>
      <c r="F141" s="117">
        <v>33.5</v>
      </c>
    </row>
    <row r="142">
      <c r="A142" s="26" t="s">
        <v>11</v>
      </c>
      <c r="B142" s="26" t="s">
        <v>406</v>
      </c>
      <c r="C142" s="7">
        <v>2023.0</v>
      </c>
      <c r="D142" s="9" t="s">
        <v>6</v>
      </c>
      <c r="E142" s="9" t="s">
        <v>287</v>
      </c>
      <c r="F142" s="117">
        <v>45.3</v>
      </c>
    </row>
    <row r="143">
      <c r="A143" s="26" t="s">
        <v>12</v>
      </c>
      <c r="B143" s="26" t="s">
        <v>405</v>
      </c>
      <c r="C143" s="7">
        <v>2023.0</v>
      </c>
      <c r="D143" s="9" t="s">
        <v>6</v>
      </c>
      <c r="E143" s="9" t="s">
        <v>287</v>
      </c>
      <c r="F143" s="117">
        <v>61.2</v>
      </c>
    </row>
    <row r="144">
      <c r="A144" s="26" t="s">
        <v>13</v>
      </c>
      <c r="B144" s="26" t="s">
        <v>410</v>
      </c>
      <c r="C144" s="7">
        <v>2023.0</v>
      </c>
      <c r="D144" s="9" t="s">
        <v>6</v>
      </c>
      <c r="E144" s="9" t="s">
        <v>287</v>
      </c>
      <c r="F144" s="117">
        <v>45.5</v>
      </c>
    </row>
    <row r="145">
      <c r="A145" s="26" t="s">
        <v>14</v>
      </c>
      <c r="B145" s="26" t="s">
        <v>412</v>
      </c>
      <c r="C145" s="7">
        <v>2023.0</v>
      </c>
      <c r="D145" s="9" t="s">
        <v>6</v>
      </c>
      <c r="E145" s="9" t="s">
        <v>287</v>
      </c>
      <c r="F145" s="117">
        <v>32.8</v>
      </c>
    </row>
    <row r="146">
      <c r="A146" s="26" t="s">
        <v>15</v>
      </c>
      <c r="B146" s="26" t="s">
        <v>411</v>
      </c>
      <c r="C146" s="7">
        <v>2023.0</v>
      </c>
      <c r="D146" s="9" t="s">
        <v>6</v>
      </c>
      <c r="E146" s="9" t="s">
        <v>287</v>
      </c>
      <c r="F146" s="117">
        <v>40.3</v>
      </c>
    </row>
    <row r="147">
      <c r="A147" s="26" t="s">
        <v>16</v>
      </c>
      <c r="B147" s="26" t="s">
        <v>413</v>
      </c>
      <c r="C147" s="7">
        <v>2023.0</v>
      </c>
      <c r="D147" s="9" t="s">
        <v>6</v>
      </c>
      <c r="E147" s="9" t="s">
        <v>287</v>
      </c>
      <c r="F147" s="117">
        <v>53.3</v>
      </c>
    </row>
    <row r="148">
      <c r="A148" s="26" t="s">
        <v>17</v>
      </c>
      <c r="B148" s="26" t="s">
        <v>414</v>
      </c>
      <c r="C148" s="7">
        <v>2023.0</v>
      </c>
      <c r="D148" s="9" t="s">
        <v>6</v>
      </c>
      <c r="E148" s="9" t="s">
        <v>287</v>
      </c>
      <c r="F148" s="117">
        <v>48.1</v>
      </c>
    </row>
    <row r="149">
      <c r="A149" s="26" t="s">
        <v>18</v>
      </c>
      <c r="B149" s="26" t="s">
        <v>415</v>
      </c>
      <c r="C149" s="7">
        <v>2023.0</v>
      </c>
      <c r="D149" s="9" t="s">
        <v>6</v>
      </c>
      <c r="E149" s="9" t="s">
        <v>287</v>
      </c>
      <c r="F149" s="117">
        <v>48.6</v>
      </c>
    </row>
    <row r="150">
      <c r="A150" s="26" t="s">
        <v>19</v>
      </c>
      <c r="B150" s="26" t="s">
        <v>416</v>
      </c>
      <c r="C150" s="7">
        <v>2023.0</v>
      </c>
      <c r="D150" s="9" t="s">
        <v>6</v>
      </c>
      <c r="E150" s="9" t="s">
        <v>287</v>
      </c>
      <c r="F150" s="117">
        <v>36.4</v>
      </c>
    </row>
    <row r="151">
      <c r="A151" s="26" t="s">
        <v>20</v>
      </c>
      <c r="B151" s="26" t="s">
        <v>417</v>
      </c>
      <c r="C151" s="7">
        <v>2023.0</v>
      </c>
      <c r="D151" s="9" t="s">
        <v>6</v>
      </c>
      <c r="E151" s="9" t="s">
        <v>287</v>
      </c>
      <c r="F151" s="117">
        <v>42.2</v>
      </c>
    </row>
    <row r="152">
      <c r="A152" s="26" t="s">
        <v>21</v>
      </c>
      <c r="B152" s="26" t="s">
        <v>419</v>
      </c>
      <c r="C152" s="7">
        <v>2023.0</v>
      </c>
      <c r="D152" s="9" t="s">
        <v>6</v>
      </c>
      <c r="E152" s="9" t="s">
        <v>287</v>
      </c>
      <c r="F152" s="117">
        <v>46.2</v>
      </c>
    </row>
    <row r="153">
      <c r="A153" s="26" t="s">
        <v>22</v>
      </c>
      <c r="B153" s="26" t="s">
        <v>420</v>
      </c>
      <c r="C153" s="7">
        <v>2023.0</v>
      </c>
      <c r="D153" s="9" t="s">
        <v>6</v>
      </c>
      <c r="E153" s="9" t="s">
        <v>287</v>
      </c>
      <c r="F153" s="117">
        <v>43.8</v>
      </c>
    </row>
    <row r="154">
      <c r="A154" s="26" t="s">
        <v>23</v>
      </c>
      <c r="B154" s="26" t="s">
        <v>421</v>
      </c>
      <c r="C154" s="7">
        <v>2023.0</v>
      </c>
      <c r="D154" s="9" t="s">
        <v>6</v>
      </c>
      <c r="E154" s="9" t="s">
        <v>287</v>
      </c>
      <c r="F154" s="117">
        <v>48.6</v>
      </c>
    </row>
    <row r="155">
      <c r="A155" s="26" t="s">
        <v>24</v>
      </c>
      <c r="B155" s="26" t="s">
        <v>422</v>
      </c>
      <c r="C155" s="7">
        <v>2023.0</v>
      </c>
      <c r="D155" s="9" t="s">
        <v>6</v>
      </c>
      <c r="E155" s="9" t="s">
        <v>287</v>
      </c>
      <c r="F155" s="117">
        <v>54.8</v>
      </c>
    </row>
    <row r="156">
      <c r="A156" s="26" t="s">
        <v>25</v>
      </c>
      <c r="B156" s="26" t="s">
        <v>423</v>
      </c>
      <c r="C156" s="7">
        <v>2023.0</v>
      </c>
      <c r="D156" s="9" t="s">
        <v>6</v>
      </c>
      <c r="E156" s="9" t="s">
        <v>287</v>
      </c>
      <c r="F156" s="117">
        <v>54.8</v>
      </c>
    </row>
    <row r="157">
      <c r="A157" s="26" t="s">
        <v>26</v>
      </c>
      <c r="B157" s="26" t="s">
        <v>424</v>
      </c>
      <c r="C157" s="7">
        <v>2023.0</v>
      </c>
      <c r="D157" s="9" t="s">
        <v>6</v>
      </c>
      <c r="E157" s="9" t="s">
        <v>287</v>
      </c>
      <c r="F157" s="120">
        <v>46.6</v>
      </c>
    </row>
    <row r="158">
      <c r="A158" s="26" t="s">
        <v>27</v>
      </c>
      <c r="B158" s="26" t="s">
        <v>426</v>
      </c>
      <c r="C158" s="7">
        <v>2023.0</v>
      </c>
      <c r="D158" s="9" t="s">
        <v>6</v>
      </c>
      <c r="E158" s="9" t="s">
        <v>287</v>
      </c>
      <c r="F158" s="117">
        <v>48.4</v>
      </c>
    </row>
    <row r="159">
      <c r="A159" s="26" t="s">
        <v>28</v>
      </c>
      <c r="B159" s="26" t="s">
        <v>425</v>
      </c>
      <c r="C159" s="7">
        <v>2023.0</v>
      </c>
      <c r="D159" s="9" t="s">
        <v>6</v>
      </c>
      <c r="E159" s="9" t="s">
        <v>287</v>
      </c>
      <c r="F159" s="117">
        <v>44.3</v>
      </c>
    </row>
    <row r="160">
      <c r="A160" s="26" t="s">
        <v>29</v>
      </c>
      <c r="B160" s="26" t="s">
        <v>427</v>
      </c>
      <c r="C160" s="7">
        <v>2023.0</v>
      </c>
      <c r="D160" s="9" t="s">
        <v>6</v>
      </c>
      <c r="E160" s="9" t="s">
        <v>287</v>
      </c>
      <c r="F160" s="117">
        <v>45.8</v>
      </c>
    </row>
    <row r="161">
      <c r="A161" s="26" t="s">
        <v>30</v>
      </c>
      <c r="B161" s="26" t="s">
        <v>428</v>
      </c>
      <c r="C161" s="7">
        <v>2023.0</v>
      </c>
      <c r="D161" s="9" t="s">
        <v>6</v>
      </c>
      <c r="E161" s="9" t="s">
        <v>287</v>
      </c>
      <c r="F161" s="117">
        <v>51.0</v>
      </c>
    </row>
    <row r="162">
      <c r="A162" s="26" t="s">
        <v>31</v>
      </c>
      <c r="B162" s="26" t="s">
        <v>429</v>
      </c>
      <c r="C162" s="7">
        <v>2023.0</v>
      </c>
      <c r="D162" s="9" t="s">
        <v>6</v>
      </c>
      <c r="E162" s="9" t="s">
        <v>287</v>
      </c>
      <c r="F162" s="117">
        <v>42.7</v>
      </c>
    </row>
    <row r="163">
      <c r="A163" s="26" t="s">
        <v>32</v>
      </c>
      <c r="B163" s="26" t="s">
        <v>430</v>
      </c>
      <c r="C163" s="7">
        <v>2023.0</v>
      </c>
      <c r="D163" s="9" t="s">
        <v>6</v>
      </c>
      <c r="E163" s="9" t="s">
        <v>287</v>
      </c>
      <c r="F163" s="117">
        <v>43.4</v>
      </c>
    </row>
    <row r="164">
      <c r="A164" s="26" t="s">
        <v>33</v>
      </c>
      <c r="B164" s="26" t="s">
        <v>431</v>
      </c>
      <c r="C164" s="7">
        <v>2023.0</v>
      </c>
      <c r="D164" s="9" t="s">
        <v>6</v>
      </c>
      <c r="E164" s="9" t="s">
        <v>287</v>
      </c>
      <c r="F164" s="117">
        <v>47.1</v>
      </c>
    </row>
    <row r="165">
      <c r="A165" s="26" t="s">
        <v>34</v>
      </c>
      <c r="B165" s="26" t="s">
        <v>432</v>
      </c>
      <c r="C165" s="7">
        <v>2023.0</v>
      </c>
      <c r="D165" s="9" t="s">
        <v>6</v>
      </c>
      <c r="E165" s="9" t="s">
        <v>287</v>
      </c>
      <c r="F165" s="117">
        <v>51.0</v>
      </c>
    </row>
    <row r="166">
      <c r="A166" s="26" t="s">
        <v>35</v>
      </c>
      <c r="B166" s="26" t="s">
        <v>433</v>
      </c>
      <c r="C166" s="7">
        <v>2023.0</v>
      </c>
      <c r="D166" s="9" t="s">
        <v>6</v>
      </c>
      <c r="E166" s="9" t="s">
        <v>287</v>
      </c>
      <c r="F166" s="119">
        <v>48.1</v>
      </c>
    </row>
    <row r="167">
      <c r="A167" s="26"/>
      <c r="B167" s="26"/>
      <c r="F167" s="122"/>
    </row>
    <row r="168">
      <c r="A168" s="26"/>
      <c r="B168" s="26"/>
      <c r="F168" s="122"/>
    </row>
    <row r="169">
      <c r="A169" s="26"/>
      <c r="B169" s="26"/>
      <c r="F169" s="122"/>
    </row>
    <row r="170">
      <c r="A170" s="26"/>
      <c r="B170" s="26"/>
      <c r="F170" s="122"/>
    </row>
    <row r="171">
      <c r="A171" s="26"/>
      <c r="B171" s="26"/>
      <c r="F171" s="122"/>
    </row>
    <row r="172">
      <c r="A172" s="26"/>
      <c r="B172" s="26"/>
      <c r="F172" s="122"/>
    </row>
    <row r="173">
      <c r="A173" s="26"/>
      <c r="B173" s="26"/>
      <c r="F173" s="122"/>
    </row>
    <row r="174">
      <c r="A174" s="26"/>
      <c r="B174" s="26"/>
      <c r="F174" s="122"/>
    </row>
    <row r="175">
      <c r="A175" s="26"/>
      <c r="B175" s="26"/>
      <c r="F175" s="122"/>
    </row>
    <row r="176">
      <c r="A176" s="26"/>
      <c r="B176" s="26"/>
      <c r="F176" s="122"/>
    </row>
    <row r="177">
      <c r="A177" s="26"/>
      <c r="B177" s="26"/>
      <c r="F177" s="122"/>
    </row>
    <row r="178">
      <c r="A178" s="26"/>
      <c r="B178" s="26"/>
      <c r="F178" s="122"/>
    </row>
    <row r="179">
      <c r="A179" s="26"/>
      <c r="B179" s="26"/>
      <c r="F179" s="122"/>
    </row>
    <row r="180">
      <c r="A180" s="26"/>
      <c r="B180" s="26"/>
      <c r="F180" s="122"/>
    </row>
    <row r="181">
      <c r="A181" s="26"/>
      <c r="B181" s="26"/>
      <c r="F181" s="122"/>
    </row>
    <row r="182">
      <c r="A182" s="26"/>
      <c r="B182" s="26"/>
      <c r="F182" s="122"/>
    </row>
    <row r="183">
      <c r="A183" s="26"/>
      <c r="B183" s="26"/>
      <c r="F183" s="122"/>
    </row>
    <row r="184">
      <c r="A184" s="26"/>
      <c r="B184" s="26"/>
      <c r="F184" s="122"/>
    </row>
    <row r="185">
      <c r="A185" s="26"/>
      <c r="B185" s="26"/>
      <c r="F185" s="122"/>
    </row>
    <row r="186">
      <c r="A186" s="26"/>
      <c r="B186" s="26"/>
      <c r="F186" s="122"/>
    </row>
    <row r="187">
      <c r="A187" s="26"/>
      <c r="B187" s="26"/>
      <c r="F187" s="122"/>
    </row>
    <row r="188">
      <c r="A188" s="26"/>
      <c r="B188" s="26"/>
      <c r="F188" s="122"/>
    </row>
    <row r="189">
      <c r="A189" s="26"/>
      <c r="B189" s="26"/>
      <c r="F189" s="122"/>
    </row>
    <row r="190">
      <c r="A190" s="26"/>
      <c r="B190" s="26"/>
      <c r="F190" s="122"/>
    </row>
    <row r="191">
      <c r="A191" s="26"/>
      <c r="B191" s="26"/>
      <c r="F191" s="122"/>
    </row>
    <row r="192">
      <c r="A192" s="26"/>
      <c r="B192" s="26"/>
      <c r="F192" s="122"/>
    </row>
    <row r="193">
      <c r="A193" s="26"/>
      <c r="B193" s="26"/>
      <c r="F193" s="122"/>
    </row>
    <row r="194">
      <c r="A194" s="26"/>
      <c r="B194" s="26"/>
      <c r="F194" s="122"/>
    </row>
    <row r="195">
      <c r="A195" s="26"/>
      <c r="B195" s="26"/>
      <c r="F195" s="122"/>
    </row>
    <row r="196">
      <c r="A196" s="26"/>
      <c r="B196" s="26"/>
      <c r="F196" s="122"/>
    </row>
    <row r="197">
      <c r="A197" s="26"/>
      <c r="B197" s="26"/>
      <c r="F197" s="122"/>
    </row>
    <row r="198">
      <c r="A198" s="26"/>
      <c r="B198" s="26"/>
      <c r="F198" s="122"/>
    </row>
    <row r="199">
      <c r="A199" s="26"/>
      <c r="B199" s="26"/>
      <c r="F199" s="122"/>
    </row>
  </sheetData>
  <autoFilter ref="$A$1:$F$166">
    <filterColumn colId="2">
      <filters>
        <filter val="2023"/>
        <filter val="2021"/>
      </filters>
    </filterColumn>
    <sortState ref="A1:F166">
      <sortCondition ref="A1:A166"/>
      <sortCondition descending="1" ref="F1:F166"/>
    </sortState>
  </autoFilter>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3" t="s">
        <v>1</v>
      </c>
      <c r="B1" s="123" t="s">
        <v>399</v>
      </c>
      <c r="C1" s="123" t="s">
        <v>0</v>
      </c>
      <c r="D1" s="123" t="s">
        <v>36</v>
      </c>
      <c r="E1" s="123" t="s">
        <v>38</v>
      </c>
      <c r="F1" s="123" t="s">
        <v>400</v>
      </c>
      <c r="O1" s="35"/>
      <c r="P1" s="35"/>
      <c r="Q1" s="35"/>
      <c r="R1" s="35"/>
    </row>
    <row r="2">
      <c r="A2" s="124" t="s">
        <v>4</v>
      </c>
      <c r="B2" s="125" t="s">
        <v>401</v>
      </c>
      <c r="C2" s="126">
        <v>2015.0</v>
      </c>
      <c r="D2" s="127" t="s">
        <v>6</v>
      </c>
      <c r="E2" s="127" t="s">
        <v>290</v>
      </c>
      <c r="F2" s="128">
        <v>0.48478519</v>
      </c>
      <c r="H2" s="5"/>
      <c r="O2" s="35"/>
      <c r="P2" s="35"/>
      <c r="Q2" s="36"/>
      <c r="R2" s="35"/>
    </row>
    <row r="3">
      <c r="A3" s="124" t="s">
        <v>5</v>
      </c>
      <c r="B3" s="125" t="s">
        <v>402</v>
      </c>
      <c r="C3" s="126">
        <v>2015.0</v>
      </c>
      <c r="D3" s="127" t="s">
        <v>6</v>
      </c>
      <c r="E3" s="127" t="s">
        <v>290</v>
      </c>
      <c r="F3" s="128">
        <v>0.3215037</v>
      </c>
      <c r="H3" s="5"/>
      <c r="O3" s="35"/>
      <c r="P3" s="35"/>
      <c r="Q3" s="36"/>
      <c r="R3" s="35"/>
    </row>
    <row r="4">
      <c r="A4" s="124" t="s">
        <v>6</v>
      </c>
      <c r="B4" s="125" t="s">
        <v>403</v>
      </c>
      <c r="C4" s="126">
        <v>2015.0</v>
      </c>
      <c r="D4" s="129" t="s">
        <v>6</v>
      </c>
      <c r="E4" s="129" t="s">
        <v>290</v>
      </c>
      <c r="F4" s="128">
        <v>0.30064074</v>
      </c>
      <c r="H4" s="5"/>
      <c r="O4" s="35"/>
      <c r="P4" s="35"/>
      <c r="Q4" s="36"/>
      <c r="R4" s="35"/>
    </row>
    <row r="5">
      <c r="A5" s="124" t="s">
        <v>7</v>
      </c>
      <c r="B5" s="125" t="s">
        <v>404</v>
      </c>
      <c r="C5" s="126">
        <v>2015.0</v>
      </c>
      <c r="D5" s="129" t="s">
        <v>6</v>
      </c>
      <c r="E5" s="129" t="s">
        <v>290</v>
      </c>
      <c r="F5" s="128">
        <v>0.2936037</v>
      </c>
      <c r="H5" s="5"/>
      <c r="O5" s="35"/>
      <c r="P5" s="35"/>
      <c r="Q5" s="36"/>
      <c r="R5" s="35"/>
    </row>
    <row r="6">
      <c r="A6" s="124" t="s">
        <v>10</v>
      </c>
      <c r="B6" s="125" t="s">
        <v>407</v>
      </c>
      <c r="C6" s="126">
        <v>2015.0</v>
      </c>
      <c r="D6" s="129" t="s">
        <v>6</v>
      </c>
      <c r="E6" s="129" t="s">
        <v>290</v>
      </c>
      <c r="F6" s="128">
        <v>0.33150741</v>
      </c>
      <c r="H6" s="5"/>
      <c r="O6" s="35"/>
      <c r="P6" s="35"/>
      <c r="Q6" s="36"/>
      <c r="R6" s="35"/>
    </row>
    <row r="7">
      <c r="A7" s="124" t="s">
        <v>11</v>
      </c>
      <c r="B7" s="125" t="s">
        <v>406</v>
      </c>
      <c r="C7" s="126">
        <v>2015.0</v>
      </c>
      <c r="D7" s="129" t="s">
        <v>6</v>
      </c>
      <c r="E7" s="129" t="s">
        <v>290</v>
      </c>
      <c r="F7" s="128">
        <v>0.28523333</v>
      </c>
      <c r="H7" s="5"/>
      <c r="O7" s="35"/>
      <c r="P7" s="35"/>
      <c r="Q7" s="36"/>
      <c r="R7" s="35"/>
    </row>
    <row r="8">
      <c r="A8" s="124" t="s">
        <v>12</v>
      </c>
      <c r="B8" s="125" t="s">
        <v>405</v>
      </c>
      <c r="C8" s="126">
        <v>2015.0</v>
      </c>
      <c r="D8" s="129" t="s">
        <v>6</v>
      </c>
      <c r="E8" s="129" t="s">
        <v>290</v>
      </c>
      <c r="F8" s="128">
        <v>0.33535385</v>
      </c>
      <c r="H8" s="5"/>
      <c r="O8" s="35"/>
      <c r="P8" s="35"/>
      <c r="Q8" s="36"/>
      <c r="R8" s="35"/>
    </row>
    <row r="9">
      <c r="A9" s="124" t="s">
        <v>8</v>
      </c>
      <c r="B9" s="125" t="s">
        <v>408</v>
      </c>
      <c r="C9" s="126">
        <v>2015.0</v>
      </c>
      <c r="D9" s="129" t="s">
        <v>6</v>
      </c>
      <c r="E9" s="129" t="s">
        <v>290</v>
      </c>
      <c r="F9" s="128">
        <v>0.3759</v>
      </c>
      <c r="H9" s="5"/>
      <c r="O9" s="35"/>
      <c r="P9" s="35"/>
      <c r="Q9" s="36"/>
      <c r="R9" s="35"/>
    </row>
    <row r="10">
      <c r="A10" s="124" t="s">
        <v>9</v>
      </c>
      <c r="B10" s="125" t="s">
        <v>409</v>
      </c>
      <c r="C10" s="126">
        <v>2015.0</v>
      </c>
      <c r="D10" s="129" t="s">
        <v>6</v>
      </c>
      <c r="E10" s="129" t="s">
        <v>290</v>
      </c>
      <c r="F10" s="128">
        <v>0.28972593</v>
      </c>
      <c r="H10" s="5"/>
      <c r="O10" s="35"/>
      <c r="P10" s="35"/>
      <c r="Q10" s="36"/>
      <c r="R10" s="35"/>
    </row>
    <row r="11">
      <c r="A11" s="130">
        <v>10.0</v>
      </c>
      <c r="B11" s="125" t="s">
        <v>410</v>
      </c>
      <c r="C11" s="126">
        <v>2015.0</v>
      </c>
      <c r="D11" s="129" t="s">
        <v>6</v>
      </c>
      <c r="E11" s="129" t="s">
        <v>290</v>
      </c>
      <c r="F11" s="128">
        <v>0.34249259</v>
      </c>
      <c r="H11" s="5"/>
      <c r="O11" s="35"/>
      <c r="P11" s="35"/>
      <c r="Q11" s="36"/>
      <c r="R11" s="35"/>
    </row>
    <row r="12">
      <c r="A12" s="130">
        <v>11.0</v>
      </c>
      <c r="B12" s="125" t="s">
        <v>412</v>
      </c>
      <c r="C12" s="126">
        <v>2015.0</v>
      </c>
      <c r="D12" s="129" t="s">
        <v>6</v>
      </c>
      <c r="E12" s="129" t="s">
        <v>290</v>
      </c>
      <c r="F12" s="128">
        <v>0.37335926</v>
      </c>
      <c r="H12" s="5"/>
      <c r="O12" s="35"/>
      <c r="P12" s="35"/>
      <c r="Q12" s="36"/>
      <c r="R12" s="35"/>
    </row>
    <row r="13">
      <c r="A13" s="130">
        <v>12.0</v>
      </c>
      <c r="B13" s="125" t="s">
        <v>411</v>
      </c>
      <c r="C13" s="126">
        <v>2015.0</v>
      </c>
      <c r="D13" s="129" t="s">
        <v>6</v>
      </c>
      <c r="E13" s="129" t="s">
        <v>290</v>
      </c>
      <c r="F13" s="128">
        <v>0.33175185</v>
      </c>
      <c r="H13" s="5"/>
      <c r="O13" s="35"/>
      <c r="P13" s="35"/>
      <c r="Q13" s="36"/>
      <c r="R13" s="35"/>
    </row>
    <row r="14">
      <c r="A14" s="130">
        <v>13.0</v>
      </c>
      <c r="B14" s="125" t="s">
        <v>413</v>
      </c>
      <c r="C14" s="126">
        <v>2015.0</v>
      </c>
      <c r="D14" s="129" t="s">
        <v>6</v>
      </c>
      <c r="E14" s="129" t="s">
        <v>290</v>
      </c>
      <c r="F14" s="128">
        <v>0.24995185</v>
      </c>
      <c r="H14" s="5"/>
      <c r="O14" s="35"/>
      <c r="P14" s="35"/>
      <c r="Q14" s="36"/>
      <c r="R14" s="35"/>
    </row>
    <row r="15">
      <c r="A15" s="130">
        <v>14.0</v>
      </c>
      <c r="B15" s="125" t="s">
        <v>414</v>
      </c>
      <c r="C15" s="126">
        <v>2015.0</v>
      </c>
      <c r="D15" s="129" t="s">
        <v>6</v>
      </c>
      <c r="E15" s="129" t="s">
        <v>290</v>
      </c>
      <c r="F15" s="128">
        <v>0.46671481</v>
      </c>
      <c r="H15" s="5"/>
      <c r="O15" s="35"/>
      <c r="P15" s="35"/>
      <c r="Q15" s="36"/>
      <c r="R15" s="35"/>
    </row>
    <row r="16">
      <c r="A16" s="130">
        <v>16.0</v>
      </c>
      <c r="B16" s="125" t="s">
        <v>416</v>
      </c>
      <c r="C16" s="126">
        <v>2015.0</v>
      </c>
      <c r="D16" s="129" t="s">
        <v>6</v>
      </c>
      <c r="E16" s="129" t="s">
        <v>290</v>
      </c>
      <c r="F16" s="128">
        <v>0.38261852</v>
      </c>
      <c r="H16" s="5"/>
      <c r="O16" s="35"/>
      <c r="P16" s="35"/>
      <c r="Q16" s="36"/>
      <c r="R16" s="35"/>
    </row>
    <row r="17">
      <c r="A17" s="130">
        <v>17.0</v>
      </c>
      <c r="B17" s="125" t="s">
        <v>417</v>
      </c>
      <c r="C17" s="126">
        <v>2015.0</v>
      </c>
      <c r="D17" s="129" t="s">
        <v>6</v>
      </c>
      <c r="E17" s="129" t="s">
        <v>290</v>
      </c>
      <c r="F17" s="128">
        <v>0.21044444</v>
      </c>
      <c r="H17" s="5"/>
      <c r="O17" s="35"/>
      <c r="P17" s="35"/>
      <c r="Q17" s="36"/>
      <c r="R17" s="35"/>
    </row>
    <row r="18">
      <c r="A18" s="130">
        <v>15.0</v>
      </c>
      <c r="B18" s="125" t="s">
        <v>415</v>
      </c>
      <c r="C18" s="126">
        <v>2015.0</v>
      </c>
      <c r="D18" s="129" t="s">
        <v>6</v>
      </c>
      <c r="E18" s="129" t="s">
        <v>290</v>
      </c>
      <c r="F18" s="128">
        <v>0.38007037</v>
      </c>
      <c r="H18" s="5"/>
      <c r="O18" s="35"/>
      <c r="P18" s="35"/>
      <c r="Q18" s="36"/>
      <c r="R18" s="35"/>
    </row>
    <row r="19">
      <c r="A19" s="130">
        <v>18.0</v>
      </c>
      <c r="B19" s="125" t="s">
        <v>419</v>
      </c>
      <c r="C19" s="126">
        <v>2015.0</v>
      </c>
      <c r="D19" s="129" t="s">
        <v>6</v>
      </c>
      <c r="E19" s="129" t="s">
        <v>290</v>
      </c>
      <c r="F19" s="128">
        <v>0.22375185</v>
      </c>
      <c r="H19" s="5"/>
      <c r="O19" s="35"/>
      <c r="P19" s="35"/>
      <c r="Q19" s="36"/>
      <c r="R19" s="35"/>
    </row>
    <row r="20">
      <c r="A20" s="130">
        <v>19.0</v>
      </c>
      <c r="B20" s="125" t="s">
        <v>420</v>
      </c>
      <c r="C20" s="126">
        <v>2015.0</v>
      </c>
      <c r="D20" s="129" t="s">
        <v>6</v>
      </c>
      <c r="E20" s="129" t="s">
        <v>290</v>
      </c>
      <c r="F20" s="128">
        <v>0.31115926</v>
      </c>
      <c r="H20" s="5"/>
      <c r="O20" s="35"/>
      <c r="P20" s="35"/>
      <c r="Q20" s="36"/>
      <c r="R20" s="35"/>
    </row>
    <row r="21">
      <c r="A21" s="130">
        <v>20.0</v>
      </c>
      <c r="B21" s="125" t="s">
        <v>421</v>
      </c>
      <c r="C21" s="126">
        <v>2015.0</v>
      </c>
      <c r="D21" s="129" t="s">
        <v>6</v>
      </c>
      <c r="E21" s="129" t="s">
        <v>290</v>
      </c>
      <c r="F21" s="128">
        <v>0.29602593</v>
      </c>
      <c r="H21" s="5"/>
      <c r="O21" s="35"/>
      <c r="P21" s="35"/>
      <c r="Q21" s="36"/>
      <c r="R21" s="35"/>
    </row>
    <row r="22">
      <c r="A22" s="130">
        <v>21.0</v>
      </c>
      <c r="B22" s="125" t="s">
        <v>422</v>
      </c>
      <c r="C22" s="126">
        <v>2015.0</v>
      </c>
      <c r="D22" s="129" t="s">
        <v>6</v>
      </c>
      <c r="E22" s="129" t="s">
        <v>290</v>
      </c>
      <c r="F22" s="128">
        <v>0.27851852</v>
      </c>
      <c r="H22" s="5"/>
      <c r="O22" s="35"/>
      <c r="P22" s="35"/>
      <c r="Q22" s="36"/>
      <c r="R22" s="35"/>
    </row>
    <row r="23">
      <c r="A23" s="130">
        <v>22.0</v>
      </c>
      <c r="B23" s="125" t="s">
        <v>423</v>
      </c>
      <c r="C23" s="126">
        <v>2015.0</v>
      </c>
      <c r="D23" s="129" t="s">
        <v>6</v>
      </c>
      <c r="E23" s="129" t="s">
        <v>290</v>
      </c>
      <c r="F23" s="128">
        <v>0.37098519</v>
      </c>
      <c r="H23" s="5"/>
      <c r="O23" s="35"/>
      <c r="P23" s="35"/>
      <c r="Q23" s="36"/>
      <c r="R23" s="35"/>
    </row>
    <row r="24">
      <c r="A24" s="130">
        <v>23.0</v>
      </c>
      <c r="B24" s="125" t="s">
        <v>424</v>
      </c>
      <c r="C24" s="126">
        <v>2015.0</v>
      </c>
      <c r="D24" s="129" t="s">
        <v>6</v>
      </c>
      <c r="E24" s="129" t="s">
        <v>290</v>
      </c>
      <c r="F24" s="128">
        <v>0.38081481</v>
      </c>
      <c r="H24" s="5"/>
      <c r="O24" s="35"/>
      <c r="P24" s="35"/>
      <c r="Q24" s="36"/>
      <c r="R24" s="35"/>
    </row>
    <row r="25">
      <c r="A25" s="130">
        <v>24.0</v>
      </c>
      <c r="B25" s="125" t="s">
        <v>426</v>
      </c>
      <c r="C25" s="126">
        <v>2015.0</v>
      </c>
      <c r="D25" s="129" t="s">
        <v>6</v>
      </c>
      <c r="E25" s="129" t="s">
        <v>290</v>
      </c>
      <c r="F25" s="128">
        <v>0.25708519</v>
      </c>
      <c r="H25" s="5"/>
      <c r="O25" s="35"/>
      <c r="P25" s="35"/>
      <c r="Q25" s="36"/>
      <c r="R25" s="35"/>
    </row>
    <row r="26">
      <c r="A26" s="130">
        <v>25.0</v>
      </c>
      <c r="B26" s="125" t="s">
        <v>425</v>
      </c>
      <c r="C26" s="126">
        <v>2015.0</v>
      </c>
      <c r="D26" s="129" t="s">
        <v>6</v>
      </c>
      <c r="E26" s="129" t="s">
        <v>290</v>
      </c>
      <c r="F26" s="128">
        <v>0.2562963</v>
      </c>
      <c r="H26" s="5"/>
      <c r="O26" s="35"/>
      <c r="P26" s="35"/>
      <c r="Q26" s="36"/>
      <c r="R26" s="35"/>
    </row>
    <row r="27">
      <c r="A27" s="130">
        <v>26.0</v>
      </c>
      <c r="B27" s="125" t="s">
        <v>427</v>
      </c>
      <c r="C27" s="126">
        <v>2015.0</v>
      </c>
      <c r="D27" s="129" t="s">
        <v>6</v>
      </c>
      <c r="E27" s="129" t="s">
        <v>290</v>
      </c>
      <c r="F27" s="128">
        <v>0.47285926</v>
      </c>
      <c r="H27" s="5"/>
      <c r="O27" s="35"/>
      <c r="P27" s="35"/>
      <c r="Q27" s="36"/>
      <c r="R27" s="35"/>
    </row>
    <row r="28">
      <c r="A28" s="130">
        <v>27.0</v>
      </c>
      <c r="B28" s="125" t="s">
        <v>428</v>
      </c>
      <c r="C28" s="126">
        <v>2015.0</v>
      </c>
      <c r="D28" s="129" t="s">
        <v>6</v>
      </c>
      <c r="E28" s="129" t="s">
        <v>290</v>
      </c>
      <c r="F28" s="128">
        <v>0.24244074</v>
      </c>
      <c r="H28" s="5"/>
      <c r="O28" s="35"/>
      <c r="P28" s="35"/>
      <c r="Q28" s="36"/>
      <c r="R28" s="35"/>
    </row>
    <row r="29">
      <c r="A29" s="130">
        <v>28.0</v>
      </c>
      <c r="B29" s="125" t="s">
        <v>429</v>
      </c>
      <c r="C29" s="126">
        <v>2015.0</v>
      </c>
      <c r="D29" s="129" t="s">
        <v>6</v>
      </c>
      <c r="E29" s="129" t="s">
        <v>290</v>
      </c>
      <c r="F29" s="128">
        <v>0.22</v>
      </c>
      <c r="H29" s="5"/>
      <c r="O29" s="35"/>
      <c r="P29" s="35"/>
      <c r="Q29" s="36"/>
      <c r="R29" s="35"/>
    </row>
    <row r="30">
      <c r="A30" s="130">
        <v>29.0</v>
      </c>
      <c r="B30" s="125" t="s">
        <v>430</v>
      </c>
      <c r="C30" s="126">
        <v>2015.0</v>
      </c>
      <c r="D30" s="129" t="s">
        <v>6</v>
      </c>
      <c r="E30" s="129" t="s">
        <v>290</v>
      </c>
      <c r="F30" s="128">
        <v>0.26761538</v>
      </c>
      <c r="H30" s="5"/>
      <c r="O30" s="35"/>
      <c r="P30" s="35"/>
      <c r="Q30" s="36"/>
      <c r="R30" s="35"/>
    </row>
    <row r="31">
      <c r="A31" s="130">
        <v>30.0</v>
      </c>
      <c r="B31" s="125" t="s">
        <v>431</v>
      </c>
      <c r="C31" s="126">
        <v>2015.0</v>
      </c>
      <c r="D31" s="129" t="s">
        <v>6</v>
      </c>
      <c r="E31" s="129" t="s">
        <v>290</v>
      </c>
      <c r="F31" s="128">
        <v>0.33666667</v>
      </c>
      <c r="H31" s="5"/>
      <c r="O31" s="35"/>
      <c r="P31" s="35"/>
      <c r="Q31" s="36"/>
      <c r="R31" s="35"/>
    </row>
    <row r="32">
      <c r="A32" s="130">
        <v>31.0</v>
      </c>
      <c r="B32" s="125" t="s">
        <v>432</v>
      </c>
      <c r="C32" s="126">
        <v>2015.0</v>
      </c>
      <c r="D32" s="129" t="s">
        <v>6</v>
      </c>
      <c r="E32" s="129" t="s">
        <v>290</v>
      </c>
      <c r="F32" s="128">
        <v>0.27738148</v>
      </c>
      <c r="H32" s="5"/>
      <c r="O32" s="35"/>
      <c r="P32" s="35"/>
      <c r="Q32" s="36"/>
      <c r="R32" s="35"/>
    </row>
    <row r="33">
      <c r="A33" s="130">
        <v>32.0</v>
      </c>
      <c r="B33" s="125" t="s">
        <v>433</v>
      </c>
      <c r="C33" s="126">
        <v>2015.0</v>
      </c>
      <c r="D33" s="129" t="s">
        <v>6</v>
      </c>
      <c r="E33" s="129" t="s">
        <v>290</v>
      </c>
      <c r="F33" s="128">
        <v>0.43098889</v>
      </c>
      <c r="H33" s="5"/>
      <c r="O33" s="35"/>
      <c r="P33" s="35"/>
      <c r="Q33" s="36"/>
      <c r="R33" s="35"/>
    </row>
    <row r="34">
      <c r="A34" s="131" t="s">
        <v>4</v>
      </c>
      <c r="B34" s="26" t="s">
        <v>401</v>
      </c>
      <c r="C34" s="35">
        <v>2017.0</v>
      </c>
      <c r="D34" s="2" t="s">
        <v>6</v>
      </c>
      <c r="E34" s="2" t="s">
        <v>290</v>
      </c>
      <c r="F34" s="36">
        <v>0.48478519</v>
      </c>
      <c r="H34" s="5"/>
      <c r="O34" s="35"/>
      <c r="P34" s="35"/>
      <c r="Q34" s="36"/>
      <c r="R34" s="35"/>
    </row>
    <row r="35">
      <c r="A35" s="131" t="s">
        <v>5</v>
      </c>
      <c r="B35" s="26" t="s">
        <v>402</v>
      </c>
      <c r="C35" s="35">
        <v>2017.0</v>
      </c>
      <c r="D35" s="2" t="s">
        <v>6</v>
      </c>
      <c r="E35" s="2" t="s">
        <v>290</v>
      </c>
      <c r="F35" s="36">
        <v>0.3215037</v>
      </c>
      <c r="H35" s="5"/>
      <c r="O35" s="35"/>
      <c r="P35" s="35"/>
      <c r="Q35" s="36"/>
      <c r="R35" s="35"/>
    </row>
    <row r="36">
      <c r="A36" s="131" t="s">
        <v>6</v>
      </c>
      <c r="B36" s="26" t="s">
        <v>403</v>
      </c>
      <c r="C36" s="35">
        <v>2017.0</v>
      </c>
      <c r="D36" s="1" t="s">
        <v>6</v>
      </c>
      <c r="E36" s="1" t="s">
        <v>290</v>
      </c>
      <c r="F36" s="36">
        <v>0.30064074</v>
      </c>
      <c r="H36" s="5"/>
      <c r="O36" s="35"/>
      <c r="P36" s="35"/>
      <c r="Q36" s="36"/>
      <c r="R36" s="35"/>
    </row>
    <row r="37">
      <c r="A37" s="131" t="s">
        <v>7</v>
      </c>
      <c r="B37" s="26" t="s">
        <v>404</v>
      </c>
      <c r="C37" s="35">
        <v>2017.0</v>
      </c>
      <c r="D37" s="1" t="s">
        <v>6</v>
      </c>
      <c r="E37" s="1" t="s">
        <v>290</v>
      </c>
      <c r="F37" s="36">
        <v>0.2936037</v>
      </c>
      <c r="H37" s="5"/>
      <c r="O37" s="35"/>
      <c r="P37" s="35"/>
      <c r="Q37" s="36"/>
      <c r="R37" s="35"/>
    </row>
    <row r="38">
      <c r="A38" s="131" t="s">
        <v>10</v>
      </c>
      <c r="B38" s="26" t="s">
        <v>407</v>
      </c>
      <c r="C38" s="35">
        <v>2017.0</v>
      </c>
      <c r="D38" s="1" t="s">
        <v>6</v>
      </c>
      <c r="E38" s="1" t="s">
        <v>290</v>
      </c>
      <c r="F38" s="36">
        <v>0.33150741</v>
      </c>
      <c r="O38" s="35"/>
      <c r="P38" s="35"/>
      <c r="Q38" s="36"/>
      <c r="R38" s="35"/>
    </row>
    <row r="39">
      <c r="A39" s="131" t="s">
        <v>11</v>
      </c>
      <c r="B39" s="26" t="s">
        <v>406</v>
      </c>
      <c r="C39" s="35">
        <v>2017.0</v>
      </c>
      <c r="D39" s="1" t="s">
        <v>6</v>
      </c>
      <c r="E39" s="1" t="s">
        <v>290</v>
      </c>
      <c r="F39" s="36">
        <v>0.28523333</v>
      </c>
      <c r="O39" s="35"/>
      <c r="P39" s="35"/>
      <c r="Q39" s="36"/>
      <c r="R39" s="35"/>
    </row>
    <row r="40">
      <c r="A40" s="131" t="s">
        <v>12</v>
      </c>
      <c r="B40" s="26" t="s">
        <v>405</v>
      </c>
      <c r="C40" s="35">
        <v>2017.0</v>
      </c>
      <c r="D40" s="1" t="s">
        <v>6</v>
      </c>
      <c r="E40" s="1" t="s">
        <v>290</v>
      </c>
      <c r="F40" s="36">
        <v>0.33535385</v>
      </c>
      <c r="O40" s="35"/>
      <c r="P40" s="35"/>
      <c r="Q40" s="36"/>
      <c r="R40" s="35"/>
    </row>
    <row r="41">
      <c r="A41" s="131" t="s">
        <v>8</v>
      </c>
      <c r="B41" s="26" t="s">
        <v>408</v>
      </c>
      <c r="C41" s="35">
        <v>2017.0</v>
      </c>
      <c r="D41" s="1" t="s">
        <v>6</v>
      </c>
      <c r="E41" s="1" t="s">
        <v>290</v>
      </c>
      <c r="F41" s="36">
        <v>0.3759</v>
      </c>
      <c r="O41" s="35"/>
      <c r="P41" s="35"/>
      <c r="Q41" s="36"/>
      <c r="R41" s="35"/>
    </row>
    <row r="42">
      <c r="A42" s="131" t="s">
        <v>9</v>
      </c>
      <c r="B42" s="26" t="s">
        <v>409</v>
      </c>
      <c r="C42" s="35">
        <v>2017.0</v>
      </c>
      <c r="D42" s="1" t="s">
        <v>6</v>
      </c>
      <c r="E42" s="1" t="s">
        <v>290</v>
      </c>
      <c r="F42" s="36">
        <v>0.28972593</v>
      </c>
      <c r="O42" s="35"/>
      <c r="P42" s="35"/>
      <c r="Q42" s="36"/>
      <c r="R42" s="35"/>
    </row>
    <row r="43">
      <c r="A43" s="5">
        <v>10.0</v>
      </c>
      <c r="B43" s="26" t="s">
        <v>410</v>
      </c>
      <c r="C43" s="35">
        <v>2017.0</v>
      </c>
      <c r="D43" s="1" t="s">
        <v>6</v>
      </c>
      <c r="E43" s="1" t="s">
        <v>290</v>
      </c>
      <c r="F43" s="36">
        <v>0.34249259</v>
      </c>
      <c r="H43" s="5"/>
      <c r="O43" s="35"/>
      <c r="P43" s="35"/>
      <c r="Q43" s="36"/>
      <c r="R43" s="35"/>
    </row>
    <row r="44">
      <c r="A44" s="5">
        <v>11.0</v>
      </c>
      <c r="B44" s="26" t="s">
        <v>412</v>
      </c>
      <c r="C44" s="35">
        <v>2017.0</v>
      </c>
      <c r="D44" s="1" t="s">
        <v>6</v>
      </c>
      <c r="E44" s="1" t="s">
        <v>290</v>
      </c>
      <c r="F44" s="36">
        <v>0.37335926</v>
      </c>
      <c r="H44" s="5"/>
      <c r="O44" s="35"/>
      <c r="P44" s="35"/>
      <c r="Q44" s="36"/>
      <c r="R44" s="35"/>
    </row>
    <row r="45">
      <c r="A45" s="5">
        <v>12.0</v>
      </c>
      <c r="B45" s="26" t="s">
        <v>411</v>
      </c>
      <c r="C45" s="35">
        <v>2017.0</v>
      </c>
      <c r="D45" s="1" t="s">
        <v>6</v>
      </c>
      <c r="E45" s="1" t="s">
        <v>290</v>
      </c>
      <c r="F45" s="36">
        <v>0.33175185</v>
      </c>
      <c r="H45" s="5"/>
      <c r="O45" s="35"/>
      <c r="P45" s="35"/>
      <c r="Q45" s="36"/>
      <c r="R45" s="35"/>
    </row>
    <row r="46">
      <c r="A46" s="5">
        <v>13.0</v>
      </c>
      <c r="B46" s="26" t="s">
        <v>413</v>
      </c>
      <c r="C46" s="35">
        <v>2017.0</v>
      </c>
      <c r="D46" s="1" t="s">
        <v>6</v>
      </c>
      <c r="E46" s="1" t="s">
        <v>290</v>
      </c>
      <c r="F46" s="36">
        <v>0.24995185</v>
      </c>
      <c r="H46" s="5"/>
      <c r="O46" s="35"/>
      <c r="P46" s="35"/>
      <c r="Q46" s="36"/>
      <c r="R46" s="35"/>
    </row>
    <row r="47">
      <c r="A47" s="5">
        <v>14.0</v>
      </c>
      <c r="B47" s="26" t="s">
        <v>414</v>
      </c>
      <c r="C47" s="35">
        <v>2017.0</v>
      </c>
      <c r="D47" s="1" t="s">
        <v>6</v>
      </c>
      <c r="E47" s="1" t="s">
        <v>290</v>
      </c>
      <c r="F47" s="36">
        <v>0.46671481</v>
      </c>
      <c r="H47" s="5"/>
      <c r="O47" s="35"/>
      <c r="P47" s="35"/>
      <c r="Q47" s="36"/>
      <c r="R47" s="35"/>
    </row>
    <row r="48">
      <c r="A48" s="5">
        <v>16.0</v>
      </c>
      <c r="B48" s="26" t="s">
        <v>416</v>
      </c>
      <c r="C48" s="35">
        <v>2017.0</v>
      </c>
      <c r="D48" s="1" t="s">
        <v>6</v>
      </c>
      <c r="E48" s="1" t="s">
        <v>290</v>
      </c>
      <c r="F48" s="36">
        <v>0.38261852</v>
      </c>
      <c r="O48" s="35"/>
      <c r="P48" s="35"/>
      <c r="Q48" s="36"/>
      <c r="R48" s="35"/>
    </row>
    <row r="49">
      <c r="A49" s="5">
        <v>17.0</v>
      </c>
      <c r="B49" s="26" t="s">
        <v>417</v>
      </c>
      <c r="C49" s="35">
        <v>2017.0</v>
      </c>
      <c r="D49" s="1" t="s">
        <v>6</v>
      </c>
      <c r="E49" s="1" t="s">
        <v>290</v>
      </c>
      <c r="F49" s="36">
        <v>0.21044444</v>
      </c>
      <c r="O49" s="35"/>
      <c r="P49" s="35"/>
      <c r="Q49" s="36"/>
      <c r="R49" s="35"/>
    </row>
    <row r="50">
      <c r="A50" s="5">
        <v>15.0</v>
      </c>
      <c r="B50" s="26" t="s">
        <v>415</v>
      </c>
      <c r="C50" s="35">
        <v>2017.0</v>
      </c>
      <c r="D50" s="1" t="s">
        <v>6</v>
      </c>
      <c r="E50" s="1" t="s">
        <v>290</v>
      </c>
      <c r="F50" s="36">
        <v>0.38007037</v>
      </c>
      <c r="O50" s="35"/>
      <c r="P50" s="35"/>
      <c r="Q50" s="36"/>
      <c r="R50" s="35"/>
    </row>
    <row r="51">
      <c r="A51" s="5">
        <v>18.0</v>
      </c>
      <c r="B51" s="26" t="s">
        <v>419</v>
      </c>
      <c r="C51" s="35">
        <v>2017.0</v>
      </c>
      <c r="D51" s="1" t="s">
        <v>6</v>
      </c>
      <c r="E51" s="1" t="s">
        <v>290</v>
      </c>
      <c r="F51" s="36">
        <v>0.22375185</v>
      </c>
      <c r="H51" s="5"/>
      <c r="O51" s="35"/>
      <c r="P51" s="35"/>
      <c r="Q51" s="36"/>
      <c r="R51" s="35"/>
    </row>
    <row r="52">
      <c r="A52" s="5">
        <v>19.0</v>
      </c>
      <c r="B52" s="26" t="s">
        <v>420</v>
      </c>
      <c r="C52" s="35">
        <v>2017.0</v>
      </c>
      <c r="D52" s="1" t="s">
        <v>6</v>
      </c>
      <c r="E52" s="1" t="s">
        <v>290</v>
      </c>
      <c r="F52" s="36">
        <v>0.31115926</v>
      </c>
      <c r="H52" s="5"/>
      <c r="O52" s="35"/>
      <c r="P52" s="35"/>
      <c r="Q52" s="36"/>
      <c r="R52" s="35"/>
    </row>
    <row r="53">
      <c r="A53" s="5">
        <v>20.0</v>
      </c>
      <c r="B53" s="26" t="s">
        <v>421</v>
      </c>
      <c r="C53" s="35">
        <v>2017.0</v>
      </c>
      <c r="D53" s="1" t="s">
        <v>6</v>
      </c>
      <c r="E53" s="1" t="s">
        <v>290</v>
      </c>
      <c r="F53" s="36">
        <v>0.29602593</v>
      </c>
      <c r="H53" s="5"/>
      <c r="O53" s="35"/>
      <c r="P53" s="35"/>
      <c r="Q53" s="36"/>
      <c r="R53" s="35"/>
    </row>
    <row r="54">
      <c r="A54" s="5">
        <v>21.0</v>
      </c>
      <c r="B54" s="26" t="s">
        <v>422</v>
      </c>
      <c r="C54" s="35">
        <v>2017.0</v>
      </c>
      <c r="D54" s="1" t="s">
        <v>6</v>
      </c>
      <c r="E54" s="1" t="s">
        <v>290</v>
      </c>
      <c r="F54" s="36">
        <v>0.27851852</v>
      </c>
      <c r="H54" s="5"/>
      <c r="O54" s="35"/>
      <c r="P54" s="35"/>
      <c r="Q54" s="36"/>
      <c r="R54" s="35"/>
    </row>
    <row r="55">
      <c r="A55" s="5">
        <v>22.0</v>
      </c>
      <c r="B55" s="26" t="s">
        <v>423</v>
      </c>
      <c r="C55" s="35">
        <v>2017.0</v>
      </c>
      <c r="D55" s="1" t="s">
        <v>6</v>
      </c>
      <c r="E55" s="1" t="s">
        <v>290</v>
      </c>
      <c r="F55" s="36">
        <v>0.37098519</v>
      </c>
      <c r="H55" s="5"/>
      <c r="O55" s="35"/>
      <c r="P55" s="35"/>
      <c r="Q55" s="36"/>
      <c r="R55" s="35"/>
    </row>
    <row r="56">
      <c r="A56" s="5">
        <v>23.0</v>
      </c>
      <c r="B56" s="26" t="s">
        <v>424</v>
      </c>
      <c r="C56" s="35">
        <v>2017.0</v>
      </c>
      <c r="D56" s="1" t="s">
        <v>6</v>
      </c>
      <c r="E56" s="1" t="s">
        <v>290</v>
      </c>
      <c r="F56" s="36">
        <v>0.38081481</v>
      </c>
      <c r="H56" s="5"/>
      <c r="O56" s="35"/>
      <c r="P56" s="35"/>
      <c r="Q56" s="36"/>
      <c r="R56" s="35"/>
    </row>
    <row r="57">
      <c r="A57" s="5">
        <v>24.0</v>
      </c>
      <c r="B57" s="26" t="s">
        <v>426</v>
      </c>
      <c r="C57" s="35">
        <v>2017.0</v>
      </c>
      <c r="D57" s="1" t="s">
        <v>6</v>
      </c>
      <c r="E57" s="1" t="s">
        <v>290</v>
      </c>
      <c r="F57" s="36">
        <v>0.25708519</v>
      </c>
      <c r="H57" s="5"/>
      <c r="O57" s="35"/>
      <c r="P57" s="35"/>
      <c r="Q57" s="36"/>
      <c r="R57" s="35"/>
    </row>
    <row r="58">
      <c r="A58" s="5">
        <v>25.0</v>
      </c>
      <c r="B58" s="26" t="s">
        <v>425</v>
      </c>
      <c r="C58" s="35">
        <v>2017.0</v>
      </c>
      <c r="D58" s="1" t="s">
        <v>6</v>
      </c>
      <c r="E58" s="1" t="s">
        <v>290</v>
      </c>
      <c r="F58" s="36">
        <v>0.2562963</v>
      </c>
      <c r="H58" s="5"/>
      <c r="O58" s="35"/>
      <c r="P58" s="35"/>
      <c r="Q58" s="36"/>
      <c r="R58" s="35"/>
    </row>
    <row r="59">
      <c r="A59" s="5">
        <v>26.0</v>
      </c>
      <c r="B59" s="26" t="s">
        <v>427</v>
      </c>
      <c r="C59" s="35">
        <v>2017.0</v>
      </c>
      <c r="D59" s="1" t="s">
        <v>6</v>
      </c>
      <c r="E59" s="1" t="s">
        <v>290</v>
      </c>
      <c r="F59" s="36">
        <v>0.47285926</v>
      </c>
      <c r="H59" s="5"/>
      <c r="O59" s="35"/>
      <c r="P59" s="35"/>
      <c r="Q59" s="36"/>
      <c r="R59" s="35"/>
    </row>
    <row r="60">
      <c r="A60" s="5">
        <v>27.0</v>
      </c>
      <c r="B60" s="26" t="s">
        <v>428</v>
      </c>
      <c r="C60" s="35">
        <v>2017.0</v>
      </c>
      <c r="D60" s="1" t="s">
        <v>6</v>
      </c>
      <c r="E60" s="1" t="s">
        <v>290</v>
      </c>
      <c r="F60" s="36">
        <v>0.24244074</v>
      </c>
      <c r="H60" s="5"/>
      <c r="O60" s="35"/>
      <c r="P60" s="35"/>
      <c r="Q60" s="36"/>
      <c r="R60" s="35"/>
    </row>
    <row r="61">
      <c r="A61" s="5">
        <v>28.0</v>
      </c>
      <c r="B61" s="26" t="s">
        <v>429</v>
      </c>
      <c r="C61" s="35">
        <v>2017.0</v>
      </c>
      <c r="D61" s="1" t="s">
        <v>6</v>
      </c>
      <c r="E61" s="1" t="s">
        <v>290</v>
      </c>
      <c r="F61" s="36">
        <v>0.22</v>
      </c>
      <c r="H61" s="5"/>
      <c r="O61" s="35"/>
      <c r="P61" s="35"/>
      <c r="Q61" s="36"/>
      <c r="R61" s="35"/>
    </row>
    <row r="62">
      <c r="A62" s="5">
        <v>29.0</v>
      </c>
      <c r="B62" s="26" t="s">
        <v>430</v>
      </c>
      <c r="C62" s="35">
        <v>2017.0</v>
      </c>
      <c r="D62" s="1" t="s">
        <v>6</v>
      </c>
      <c r="E62" s="1" t="s">
        <v>290</v>
      </c>
      <c r="F62" s="36">
        <v>0.26761538</v>
      </c>
      <c r="H62" s="5"/>
      <c r="O62" s="35"/>
      <c r="P62" s="35"/>
      <c r="Q62" s="36"/>
      <c r="R62" s="35"/>
    </row>
    <row r="63">
      <c r="A63" s="5">
        <v>30.0</v>
      </c>
      <c r="B63" s="26" t="s">
        <v>431</v>
      </c>
      <c r="C63" s="35">
        <v>2017.0</v>
      </c>
      <c r="D63" s="1" t="s">
        <v>6</v>
      </c>
      <c r="E63" s="1" t="s">
        <v>290</v>
      </c>
      <c r="F63" s="36">
        <v>0.33666667</v>
      </c>
      <c r="H63" s="5"/>
      <c r="O63" s="35"/>
      <c r="P63" s="35"/>
      <c r="Q63" s="36"/>
      <c r="R63" s="35"/>
    </row>
    <row r="64">
      <c r="A64" s="5">
        <v>31.0</v>
      </c>
      <c r="B64" s="26" t="s">
        <v>432</v>
      </c>
      <c r="C64" s="35">
        <v>2017.0</v>
      </c>
      <c r="D64" s="1" t="s">
        <v>6</v>
      </c>
      <c r="E64" s="1" t="s">
        <v>290</v>
      </c>
      <c r="F64" s="36">
        <v>0.27738148</v>
      </c>
      <c r="H64" s="5"/>
      <c r="O64" s="35"/>
      <c r="P64" s="35"/>
      <c r="Q64" s="36"/>
      <c r="R64" s="35"/>
    </row>
    <row r="65">
      <c r="A65" s="5">
        <v>32.0</v>
      </c>
      <c r="B65" s="26" t="s">
        <v>433</v>
      </c>
      <c r="C65" s="35">
        <v>2017.0</v>
      </c>
      <c r="D65" s="1" t="s">
        <v>6</v>
      </c>
      <c r="E65" s="1" t="s">
        <v>290</v>
      </c>
      <c r="F65" s="36">
        <v>0.43098889</v>
      </c>
      <c r="H65" s="5"/>
      <c r="O65" s="35"/>
      <c r="P65" s="35"/>
      <c r="Q65" s="36"/>
      <c r="R65" s="35"/>
    </row>
    <row r="66">
      <c r="A66" s="131" t="s">
        <v>4</v>
      </c>
      <c r="B66" s="26" t="s">
        <v>401</v>
      </c>
      <c r="C66" s="35">
        <v>2019.0</v>
      </c>
      <c r="D66" s="1" t="s">
        <v>6</v>
      </c>
      <c r="E66" s="1" t="s">
        <v>290</v>
      </c>
      <c r="F66" s="36">
        <v>0.59825263</v>
      </c>
      <c r="O66" s="35"/>
      <c r="P66" s="35"/>
      <c r="Q66" s="36"/>
      <c r="R66" s="35"/>
    </row>
    <row r="67">
      <c r="A67" s="131" t="s">
        <v>5</v>
      </c>
      <c r="B67" s="26" t="s">
        <v>402</v>
      </c>
      <c r="C67" s="35">
        <v>2019.0</v>
      </c>
      <c r="D67" s="1" t="s">
        <v>6</v>
      </c>
      <c r="E67" s="1" t="s">
        <v>290</v>
      </c>
      <c r="F67" s="36">
        <v>0.60021563</v>
      </c>
      <c r="O67" s="35"/>
      <c r="P67" s="35"/>
      <c r="Q67" s="36"/>
      <c r="R67" s="35"/>
    </row>
    <row r="68">
      <c r="A68" s="131" t="s">
        <v>6</v>
      </c>
      <c r="B68" s="26" t="s">
        <v>403</v>
      </c>
      <c r="C68" s="35">
        <v>2019.0</v>
      </c>
      <c r="D68" s="1" t="s">
        <v>6</v>
      </c>
      <c r="E68" s="1" t="s">
        <v>290</v>
      </c>
      <c r="F68" s="36">
        <v>0.5396</v>
      </c>
      <c r="O68" s="35"/>
      <c r="P68" s="35"/>
      <c r="Q68" s="36"/>
      <c r="R68" s="35"/>
    </row>
    <row r="69">
      <c r="A69" s="131" t="s">
        <v>7</v>
      </c>
      <c r="B69" s="26" t="s">
        <v>404</v>
      </c>
      <c r="C69" s="35">
        <v>2019.0</v>
      </c>
      <c r="D69" s="1" t="s">
        <v>6</v>
      </c>
      <c r="E69" s="1" t="s">
        <v>290</v>
      </c>
      <c r="F69" s="36">
        <v>0.49462051</v>
      </c>
      <c r="O69" s="35"/>
      <c r="P69" s="35"/>
      <c r="Q69" s="36"/>
      <c r="R69" s="35"/>
    </row>
    <row r="70">
      <c r="A70" s="131" t="s">
        <v>10</v>
      </c>
      <c r="B70" s="26" t="s">
        <v>407</v>
      </c>
      <c r="C70" s="35">
        <v>2019.0</v>
      </c>
      <c r="D70" s="1" t="s">
        <v>6</v>
      </c>
      <c r="E70" s="1" t="s">
        <v>290</v>
      </c>
      <c r="F70" s="36">
        <v>0.52167368</v>
      </c>
      <c r="O70" s="35"/>
      <c r="P70" s="35"/>
      <c r="Q70" s="36"/>
      <c r="R70" s="35"/>
    </row>
    <row r="71">
      <c r="A71" s="131" t="s">
        <v>11</v>
      </c>
      <c r="B71" s="26" t="s">
        <v>406</v>
      </c>
      <c r="C71" s="35">
        <v>2019.0</v>
      </c>
      <c r="D71" s="1" t="s">
        <v>6</v>
      </c>
      <c r="E71" s="1" t="s">
        <v>290</v>
      </c>
      <c r="F71" s="36">
        <v>0.57847838</v>
      </c>
      <c r="O71" s="35"/>
      <c r="P71" s="35"/>
      <c r="Q71" s="36"/>
      <c r="R71" s="35"/>
    </row>
    <row r="72">
      <c r="A72" s="131" t="s">
        <v>12</v>
      </c>
      <c r="B72" s="26" t="s">
        <v>405</v>
      </c>
      <c r="C72" s="35">
        <v>2019.0</v>
      </c>
      <c r="D72" s="1" t="s">
        <v>6</v>
      </c>
      <c r="E72" s="1" t="s">
        <v>290</v>
      </c>
      <c r="F72" s="36">
        <v>0.65676216</v>
      </c>
      <c r="O72" s="35"/>
      <c r="P72" s="35"/>
      <c r="Q72" s="36"/>
      <c r="R72" s="35"/>
    </row>
    <row r="73">
      <c r="A73" s="131" t="s">
        <v>8</v>
      </c>
      <c r="B73" s="26" t="s">
        <v>408</v>
      </c>
      <c r="C73" s="35">
        <v>2019.0</v>
      </c>
      <c r="D73" s="1" t="s">
        <v>6</v>
      </c>
      <c r="E73" s="1" t="s">
        <v>290</v>
      </c>
      <c r="F73" s="36">
        <v>0.51694722</v>
      </c>
      <c r="O73" s="35"/>
      <c r="P73" s="35"/>
      <c r="Q73" s="36"/>
      <c r="R73" s="35"/>
    </row>
    <row r="74">
      <c r="A74" s="131" t="s">
        <v>9</v>
      </c>
      <c r="B74" s="26" t="s">
        <v>409</v>
      </c>
      <c r="C74" s="35">
        <v>2019.0</v>
      </c>
      <c r="D74" s="1" t="s">
        <v>6</v>
      </c>
      <c r="E74" s="1" t="s">
        <v>290</v>
      </c>
      <c r="F74" s="36">
        <v>0.59624359</v>
      </c>
      <c r="O74" s="35"/>
      <c r="P74" s="35"/>
      <c r="Q74" s="36"/>
      <c r="R74" s="35"/>
    </row>
    <row r="75">
      <c r="A75" s="5">
        <v>10.0</v>
      </c>
      <c r="B75" s="26" t="s">
        <v>410</v>
      </c>
      <c r="C75" s="35">
        <v>2019.0</v>
      </c>
      <c r="D75" s="1" t="s">
        <v>6</v>
      </c>
      <c r="E75" s="1" t="s">
        <v>290</v>
      </c>
      <c r="F75" s="36">
        <v>0.52539231</v>
      </c>
      <c r="O75" s="35"/>
      <c r="P75" s="35"/>
      <c r="Q75" s="36"/>
      <c r="R75" s="35"/>
    </row>
    <row r="76">
      <c r="A76" s="5">
        <v>11.0</v>
      </c>
      <c r="B76" s="26" t="s">
        <v>412</v>
      </c>
      <c r="C76" s="35">
        <v>2019.0</v>
      </c>
      <c r="D76" s="1" t="s">
        <v>6</v>
      </c>
      <c r="E76" s="1" t="s">
        <v>290</v>
      </c>
      <c r="F76" s="36">
        <v>0.64865405</v>
      </c>
      <c r="O76" s="35"/>
      <c r="P76" s="35"/>
      <c r="Q76" s="36"/>
      <c r="R76" s="35"/>
    </row>
    <row r="77">
      <c r="A77" s="5">
        <v>12.0</v>
      </c>
      <c r="B77" s="26" t="s">
        <v>411</v>
      </c>
      <c r="C77" s="35">
        <v>2019.0</v>
      </c>
      <c r="D77" s="1" t="s">
        <v>6</v>
      </c>
      <c r="E77" s="1" t="s">
        <v>290</v>
      </c>
      <c r="F77" s="36">
        <v>0.52892432</v>
      </c>
      <c r="O77" s="35"/>
      <c r="P77" s="35"/>
      <c r="Q77" s="36"/>
      <c r="R77" s="35"/>
    </row>
    <row r="78">
      <c r="A78" s="5">
        <v>13.0</v>
      </c>
      <c r="B78" s="26" t="s">
        <v>413</v>
      </c>
      <c r="C78" s="35">
        <v>2019.0</v>
      </c>
      <c r="D78" s="1" t="s">
        <v>6</v>
      </c>
      <c r="E78" s="1" t="s">
        <v>290</v>
      </c>
      <c r="F78" s="36">
        <v>0.58802432</v>
      </c>
      <c r="O78" s="35"/>
      <c r="P78" s="35"/>
      <c r="Q78" s="36"/>
      <c r="R78" s="35"/>
    </row>
    <row r="79">
      <c r="A79" s="5">
        <v>14.0</v>
      </c>
      <c r="B79" s="26" t="s">
        <v>414</v>
      </c>
      <c r="C79" s="35">
        <v>2019.0</v>
      </c>
      <c r="D79" s="1" t="s">
        <v>6</v>
      </c>
      <c r="E79" s="1" t="s">
        <v>290</v>
      </c>
      <c r="F79" s="36">
        <v>0.65500556</v>
      </c>
      <c r="O79" s="35"/>
      <c r="P79" s="35"/>
      <c r="Q79" s="36"/>
      <c r="R79" s="35"/>
    </row>
    <row r="80">
      <c r="A80" s="5">
        <v>16.0</v>
      </c>
      <c r="B80" s="26" t="s">
        <v>416</v>
      </c>
      <c r="C80" s="35">
        <v>2019.0</v>
      </c>
      <c r="D80" s="1" t="s">
        <v>6</v>
      </c>
      <c r="E80" s="1" t="s">
        <v>290</v>
      </c>
      <c r="F80" s="36">
        <v>0.56948158</v>
      </c>
      <c r="O80" s="35"/>
      <c r="P80" s="35"/>
      <c r="Q80" s="36"/>
      <c r="R80" s="35"/>
    </row>
    <row r="81">
      <c r="A81" s="5">
        <v>17.0</v>
      </c>
      <c r="B81" s="26" t="s">
        <v>417</v>
      </c>
      <c r="C81" s="35">
        <v>2019.0</v>
      </c>
      <c r="D81" s="1" t="s">
        <v>6</v>
      </c>
      <c r="E81" s="1" t="s">
        <v>290</v>
      </c>
      <c r="F81" s="36">
        <v>0.48228421</v>
      </c>
      <c r="O81" s="35"/>
      <c r="P81" s="35"/>
      <c r="Q81" s="36"/>
      <c r="R81" s="35"/>
    </row>
    <row r="82">
      <c r="A82" s="5">
        <v>15.0</v>
      </c>
      <c r="B82" s="26" t="s">
        <v>415</v>
      </c>
      <c r="C82" s="35">
        <v>2019.0</v>
      </c>
      <c r="D82" s="1" t="s">
        <v>6</v>
      </c>
      <c r="E82" s="1" t="s">
        <v>290</v>
      </c>
      <c r="F82" s="36">
        <v>0.60789737</v>
      </c>
      <c r="O82" s="35"/>
      <c r="P82" s="35"/>
      <c r="Q82" s="36"/>
      <c r="R82" s="35"/>
    </row>
    <row r="83">
      <c r="A83" s="5">
        <v>18.0</v>
      </c>
      <c r="B83" s="26" t="s">
        <v>419</v>
      </c>
      <c r="C83" s="35">
        <v>2019.0</v>
      </c>
      <c r="D83" s="1" t="s">
        <v>6</v>
      </c>
      <c r="E83" s="1" t="s">
        <v>290</v>
      </c>
      <c r="F83" s="36">
        <v>0.58623421</v>
      </c>
      <c r="O83" s="35"/>
      <c r="P83" s="35"/>
      <c r="Q83" s="36"/>
      <c r="R83" s="35"/>
    </row>
    <row r="84">
      <c r="A84" s="5">
        <v>19.0</v>
      </c>
      <c r="B84" s="26" t="s">
        <v>420</v>
      </c>
      <c r="C84" s="35">
        <v>2019.0</v>
      </c>
      <c r="D84" s="1" t="s">
        <v>6</v>
      </c>
      <c r="E84" s="1" t="s">
        <v>290</v>
      </c>
      <c r="F84" s="36">
        <v>0.56247949</v>
      </c>
      <c r="O84" s="35"/>
      <c r="P84" s="35"/>
      <c r="Q84" s="36"/>
      <c r="R84" s="35"/>
    </row>
    <row r="85">
      <c r="A85" s="5">
        <v>20.0</v>
      </c>
      <c r="B85" s="26" t="s">
        <v>421</v>
      </c>
      <c r="C85" s="35">
        <v>2019.0</v>
      </c>
      <c r="D85" s="1" t="s">
        <v>6</v>
      </c>
      <c r="E85" s="1" t="s">
        <v>290</v>
      </c>
      <c r="F85" s="36">
        <v>0.53608235</v>
      </c>
      <c r="O85" s="35"/>
      <c r="P85" s="35"/>
      <c r="Q85" s="36"/>
      <c r="R85" s="35"/>
    </row>
    <row r="86">
      <c r="A86" s="5">
        <v>21.0</v>
      </c>
      <c r="B86" s="26" t="s">
        <v>422</v>
      </c>
      <c r="C86" s="35">
        <v>2019.0</v>
      </c>
      <c r="D86" s="1" t="s">
        <v>6</v>
      </c>
      <c r="E86" s="1" t="s">
        <v>290</v>
      </c>
      <c r="F86" s="36">
        <v>0.59803846</v>
      </c>
      <c r="O86" s="35"/>
      <c r="P86" s="35"/>
      <c r="Q86" s="36"/>
      <c r="R86" s="35"/>
    </row>
    <row r="87">
      <c r="A87" s="5">
        <v>22.0</v>
      </c>
      <c r="B87" s="26" t="s">
        <v>423</v>
      </c>
      <c r="C87" s="35">
        <v>2019.0</v>
      </c>
      <c r="D87" s="1" t="s">
        <v>6</v>
      </c>
      <c r="E87" s="1" t="s">
        <v>290</v>
      </c>
      <c r="F87" s="36">
        <v>0.62641053</v>
      </c>
      <c r="O87" s="35"/>
      <c r="P87" s="35"/>
      <c r="Q87" s="36"/>
      <c r="R87" s="35"/>
    </row>
    <row r="88">
      <c r="A88" s="5">
        <v>23.0</v>
      </c>
      <c r="B88" s="26" t="s">
        <v>424</v>
      </c>
      <c r="C88" s="35">
        <v>2019.0</v>
      </c>
      <c r="D88" s="1" t="s">
        <v>6</v>
      </c>
      <c r="E88" s="1" t="s">
        <v>290</v>
      </c>
      <c r="F88" s="36">
        <v>0.51793243</v>
      </c>
      <c r="O88" s="35"/>
      <c r="P88" s="35"/>
      <c r="Q88" s="36"/>
      <c r="R88" s="35"/>
    </row>
    <row r="89">
      <c r="A89" s="5">
        <v>24.0</v>
      </c>
      <c r="B89" s="26" t="s">
        <v>426</v>
      </c>
      <c r="C89" s="35">
        <v>2019.0</v>
      </c>
      <c r="D89" s="1" t="s">
        <v>6</v>
      </c>
      <c r="E89" s="1" t="s">
        <v>290</v>
      </c>
      <c r="F89" s="36">
        <v>0.59521795</v>
      </c>
      <c r="O89" s="35"/>
      <c r="P89" s="35"/>
      <c r="Q89" s="36"/>
      <c r="R89" s="35"/>
    </row>
    <row r="90">
      <c r="A90" s="5">
        <v>25.0</v>
      </c>
      <c r="B90" s="26" t="s">
        <v>425</v>
      </c>
      <c r="C90" s="35">
        <v>2019.0</v>
      </c>
      <c r="D90" s="1" t="s">
        <v>6</v>
      </c>
      <c r="E90" s="1" t="s">
        <v>290</v>
      </c>
      <c r="F90" s="36">
        <v>0.59061842</v>
      </c>
      <c r="O90" s="35"/>
      <c r="P90" s="35"/>
      <c r="Q90" s="36"/>
      <c r="R90" s="35"/>
    </row>
    <row r="91">
      <c r="A91" s="5">
        <v>26.0</v>
      </c>
      <c r="B91" s="26" t="s">
        <v>427</v>
      </c>
      <c r="C91" s="35">
        <v>2019.0</v>
      </c>
      <c r="D91" s="1" t="s">
        <v>6</v>
      </c>
      <c r="E91" s="1" t="s">
        <v>290</v>
      </c>
      <c r="F91" s="36">
        <v>0.61974474</v>
      </c>
      <c r="O91" s="35"/>
      <c r="P91" s="35"/>
      <c r="Q91" s="36"/>
      <c r="R91" s="35"/>
    </row>
    <row r="92">
      <c r="A92" s="5">
        <v>27.0</v>
      </c>
      <c r="B92" s="26" t="s">
        <v>428</v>
      </c>
      <c r="C92" s="35">
        <v>2019.0</v>
      </c>
      <c r="D92" s="1" t="s">
        <v>6</v>
      </c>
      <c r="E92" s="1" t="s">
        <v>290</v>
      </c>
      <c r="F92" s="36">
        <v>0.60248286</v>
      </c>
      <c r="O92" s="35"/>
      <c r="P92" s="35"/>
      <c r="Q92" s="36"/>
      <c r="R92" s="35"/>
    </row>
    <row r="93">
      <c r="A93" s="5">
        <v>28.0</v>
      </c>
      <c r="B93" s="26" t="s">
        <v>429</v>
      </c>
      <c r="C93" s="35">
        <v>2019.0</v>
      </c>
      <c r="D93" s="1" t="s">
        <v>6</v>
      </c>
      <c r="E93" s="1" t="s">
        <v>290</v>
      </c>
      <c r="F93" s="36">
        <v>0.58892162</v>
      </c>
      <c r="O93" s="35"/>
      <c r="P93" s="35"/>
      <c r="Q93" s="36"/>
      <c r="R93" s="35"/>
    </row>
    <row r="94">
      <c r="A94" s="5">
        <v>29.0</v>
      </c>
      <c r="B94" s="26" t="s">
        <v>430</v>
      </c>
      <c r="C94" s="35">
        <v>2019.0</v>
      </c>
      <c r="D94" s="1" t="s">
        <v>6</v>
      </c>
      <c r="E94" s="1" t="s">
        <v>290</v>
      </c>
      <c r="F94" s="36">
        <v>0.55424054</v>
      </c>
      <c r="O94" s="35"/>
      <c r="P94" s="35"/>
      <c r="Q94" s="36"/>
      <c r="R94" s="35"/>
    </row>
    <row r="95">
      <c r="A95" s="5">
        <v>30.0</v>
      </c>
      <c r="B95" s="26" t="s">
        <v>431</v>
      </c>
      <c r="C95" s="35">
        <v>2019.0</v>
      </c>
      <c r="D95" s="1" t="s">
        <v>6</v>
      </c>
      <c r="E95" s="1" t="s">
        <v>290</v>
      </c>
      <c r="F95" s="36">
        <v>0.5776</v>
      </c>
      <c r="O95" s="35"/>
      <c r="P95" s="35"/>
      <c r="Q95" s="36"/>
      <c r="R95" s="35"/>
    </row>
    <row r="96">
      <c r="A96" s="5">
        <v>31.0</v>
      </c>
      <c r="B96" s="26" t="s">
        <v>432</v>
      </c>
      <c r="C96" s="35">
        <v>2019.0</v>
      </c>
      <c r="D96" s="1" t="s">
        <v>6</v>
      </c>
      <c r="E96" s="1" t="s">
        <v>290</v>
      </c>
      <c r="F96" s="36">
        <v>0.5192359</v>
      </c>
      <c r="O96" s="35"/>
      <c r="P96" s="35"/>
      <c r="Q96" s="36"/>
      <c r="R96" s="35"/>
    </row>
    <row r="97">
      <c r="A97" s="5">
        <v>32.0</v>
      </c>
      <c r="B97" s="26" t="s">
        <v>433</v>
      </c>
      <c r="C97" s="35">
        <v>2019.0</v>
      </c>
      <c r="D97" s="1" t="s">
        <v>6</v>
      </c>
      <c r="E97" s="1" t="s">
        <v>290</v>
      </c>
      <c r="F97" s="36">
        <v>0.61000263</v>
      </c>
      <c r="O97" s="35"/>
      <c r="P97" s="35"/>
      <c r="Q97" s="36"/>
      <c r="R97" s="35"/>
    </row>
    <row r="98">
      <c r="A98" s="131" t="s">
        <v>4</v>
      </c>
      <c r="B98" s="26" t="s">
        <v>401</v>
      </c>
      <c r="C98" s="35">
        <v>2021.0</v>
      </c>
      <c r="D98" s="1" t="s">
        <v>6</v>
      </c>
      <c r="E98" s="1" t="s">
        <v>290</v>
      </c>
      <c r="F98" s="36">
        <v>0.54078948</v>
      </c>
      <c r="O98" s="35"/>
      <c r="P98" s="35"/>
      <c r="Q98" s="36"/>
      <c r="R98" s="35"/>
    </row>
    <row r="99">
      <c r="A99" s="131" t="s">
        <v>5</v>
      </c>
      <c r="B99" s="26" t="s">
        <v>402</v>
      </c>
      <c r="C99" s="35">
        <v>2021.0</v>
      </c>
      <c r="D99" s="1" t="s">
        <v>6</v>
      </c>
      <c r="E99" s="1" t="s">
        <v>290</v>
      </c>
      <c r="F99" s="36">
        <v>0.56947917</v>
      </c>
      <c r="O99" s="35"/>
      <c r="P99" s="35"/>
      <c r="Q99" s="36"/>
      <c r="R99" s="35"/>
    </row>
    <row r="100">
      <c r="A100" s="131" t="s">
        <v>6</v>
      </c>
      <c r="B100" s="26" t="s">
        <v>403</v>
      </c>
      <c r="C100" s="35">
        <v>2021.0</v>
      </c>
      <c r="D100" s="1" t="s">
        <v>6</v>
      </c>
      <c r="E100" s="1" t="s">
        <v>290</v>
      </c>
      <c r="F100" s="36">
        <v>0.41875</v>
      </c>
      <c r="O100" s="35"/>
      <c r="P100" s="35"/>
      <c r="Q100" s="36"/>
      <c r="R100" s="35"/>
    </row>
    <row r="101">
      <c r="A101" s="131" t="s">
        <v>7</v>
      </c>
      <c r="B101" s="26" t="s">
        <v>404</v>
      </c>
      <c r="C101" s="35">
        <v>2021.0</v>
      </c>
      <c r="D101" s="1" t="s">
        <v>6</v>
      </c>
      <c r="E101" s="1" t="s">
        <v>290</v>
      </c>
      <c r="F101" s="36">
        <v>0.37186992</v>
      </c>
      <c r="O101" s="35"/>
      <c r="P101" s="35"/>
      <c r="Q101" s="36"/>
      <c r="R101" s="35"/>
    </row>
    <row r="102">
      <c r="A102" s="131" t="s">
        <v>10</v>
      </c>
      <c r="B102" s="26" t="s">
        <v>407</v>
      </c>
      <c r="C102" s="35">
        <v>2021.0</v>
      </c>
      <c r="D102" s="1" t="s">
        <v>6</v>
      </c>
      <c r="E102" s="1" t="s">
        <v>290</v>
      </c>
      <c r="F102" s="36">
        <v>0.33751938</v>
      </c>
      <c r="O102" s="35"/>
      <c r="P102" s="35"/>
      <c r="Q102" s="36"/>
      <c r="R102" s="35"/>
    </row>
    <row r="103">
      <c r="A103" s="131" t="s">
        <v>11</v>
      </c>
      <c r="B103" s="26" t="s">
        <v>406</v>
      </c>
      <c r="C103" s="35">
        <v>2021.0</v>
      </c>
      <c r="D103" s="1" t="s">
        <v>6</v>
      </c>
      <c r="E103" s="1" t="s">
        <v>290</v>
      </c>
      <c r="F103" s="36">
        <v>0.54178295</v>
      </c>
      <c r="O103" s="35"/>
      <c r="P103" s="35"/>
      <c r="Q103" s="36"/>
      <c r="R103" s="35"/>
    </row>
    <row r="104">
      <c r="A104" s="131" t="s">
        <v>12</v>
      </c>
      <c r="B104" s="26" t="s">
        <v>405</v>
      </c>
      <c r="C104" s="35">
        <v>2021.0</v>
      </c>
      <c r="D104" s="1" t="s">
        <v>6</v>
      </c>
      <c r="E104" s="1" t="s">
        <v>290</v>
      </c>
      <c r="F104" s="36">
        <v>0.43325581</v>
      </c>
      <c r="O104" s="35"/>
      <c r="P104" s="35"/>
      <c r="Q104" s="36"/>
      <c r="R104" s="35"/>
    </row>
    <row r="105">
      <c r="A105" s="131" t="s">
        <v>8</v>
      </c>
      <c r="B105" s="26" t="s">
        <v>408</v>
      </c>
      <c r="C105" s="35">
        <v>2021.0</v>
      </c>
      <c r="D105" s="1" t="s">
        <v>6</v>
      </c>
      <c r="E105" s="1" t="s">
        <v>290</v>
      </c>
      <c r="F105" s="36">
        <v>0.54471545</v>
      </c>
      <c r="O105" s="35"/>
      <c r="P105" s="35"/>
      <c r="Q105" s="36"/>
      <c r="R105" s="35"/>
    </row>
    <row r="106">
      <c r="A106" s="131" t="s">
        <v>9</v>
      </c>
      <c r="B106" s="26" t="s">
        <v>409</v>
      </c>
      <c r="C106" s="35">
        <v>2021.0</v>
      </c>
      <c r="D106" s="1" t="s">
        <v>6</v>
      </c>
      <c r="E106" s="1" t="s">
        <v>290</v>
      </c>
      <c r="F106" s="36">
        <v>0.46394737</v>
      </c>
      <c r="O106" s="35"/>
      <c r="P106" s="35"/>
      <c r="Q106" s="36"/>
      <c r="R106" s="35"/>
    </row>
    <row r="107">
      <c r="A107" s="5">
        <v>10.0</v>
      </c>
      <c r="B107" s="26" t="s">
        <v>410</v>
      </c>
      <c r="C107" s="35">
        <v>2021.0</v>
      </c>
      <c r="D107" s="1" t="s">
        <v>6</v>
      </c>
      <c r="E107" s="1" t="s">
        <v>290</v>
      </c>
      <c r="F107" s="36">
        <v>0.43713178</v>
      </c>
      <c r="O107" s="35"/>
      <c r="P107" s="35"/>
      <c r="Q107" s="36"/>
      <c r="R107" s="35"/>
    </row>
    <row r="108">
      <c r="A108" s="5">
        <v>11.0</v>
      </c>
      <c r="B108" s="26" t="s">
        <v>412</v>
      </c>
      <c r="C108" s="35">
        <v>2021.0</v>
      </c>
      <c r="D108" s="1" t="s">
        <v>6</v>
      </c>
      <c r="E108" s="1" t="s">
        <v>290</v>
      </c>
      <c r="F108" s="36">
        <v>0.62317829</v>
      </c>
      <c r="O108" s="35"/>
      <c r="P108" s="35"/>
      <c r="Q108" s="36"/>
      <c r="R108" s="35"/>
    </row>
    <row r="109">
      <c r="A109" s="5">
        <v>12.0</v>
      </c>
      <c r="B109" s="26" t="s">
        <v>411</v>
      </c>
      <c r="C109" s="35">
        <v>2021.0</v>
      </c>
      <c r="D109" s="1" t="s">
        <v>6</v>
      </c>
      <c r="E109" s="1" t="s">
        <v>290</v>
      </c>
      <c r="F109" s="36">
        <v>0.29403101</v>
      </c>
      <c r="O109" s="35"/>
      <c r="P109" s="35"/>
      <c r="Q109" s="36"/>
      <c r="R109" s="35"/>
    </row>
    <row r="110">
      <c r="A110" s="5">
        <v>13.0</v>
      </c>
      <c r="B110" s="26" t="s">
        <v>413</v>
      </c>
      <c r="C110" s="35">
        <v>2021.0</v>
      </c>
      <c r="D110" s="1" t="s">
        <v>6</v>
      </c>
      <c r="E110" s="1" t="s">
        <v>290</v>
      </c>
      <c r="F110" s="36">
        <v>0.49087302</v>
      </c>
      <c r="O110" s="35"/>
      <c r="P110" s="35"/>
      <c r="Q110" s="36"/>
      <c r="R110" s="35"/>
    </row>
    <row r="111">
      <c r="A111" s="5">
        <v>14.0</v>
      </c>
      <c r="B111" s="26" t="s">
        <v>414</v>
      </c>
      <c r="C111" s="35">
        <v>2021.0</v>
      </c>
      <c r="D111" s="1" t="s">
        <v>6</v>
      </c>
      <c r="E111" s="1" t="s">
        <v>290</v>
      </c>
      <c r="F111" s="36">
        <v>0.50066667</v>
      </c>
      <c r="O111" s="35"/>
      <c r="P111" s="35"/>
      <c r="Q111" s="36"/>
      <c r="R111" s="35"/>
    </row>
    <row r="112">
      <c r="A112" s="5">
        <v>16.0</v>
      </c>
      <c r="B112" s="26" t="s">
        <v>416</v>
      </c>
      <c r="C112" s="35">
        <v>2021.0</v>
      </c>
      <c r="D112" s="1" t="s">
        <v>6</v>
      </c>
      <c r="E112" s="1" t="s">
        <v>290</v>
      </c>
      <c r="F112" s="36">
        <v>0.43833333</v>
      </c>
      <c r="O112" s="35"/>
      <c r="P112" s="35"/>
      <c r="Q112" s="36"/>
      <c r="R112" s="35"/>
    </row>
    <row r="113">
      <c r="A113" s="5">
        <v>17.0</v>
      </c>
      <c r="B113" s="26" t="s">
        <v>417</v>
      </c>
      <c r="C113" s="35">
        <v>2021.0</v>
      </c>
      <c r="D113" s="1" t="s">
        <v>6</v>
      </c>
      <c r="E113" s="1" t="s">
        <v>290</v>
      </c>
      <c r="F113" s="36">
        <v>0.60147287</v>
      </c>
      <c r="O113" s="35"/>
      <c r="P113" s="35"/>
      <c r="Q113" s="36"/>
      <c r="R113" s="35"/>
    </row>
    <row r="114">
      <c r="A114" s="5">
        <v>15.0</v>
      </c>
      <c r="B114" s="26" t="s">
        <v>415</v>
      </c>
      <c r="C114" s="35">
        <v>2021.0</v>
      </c>
      <c r="D114" s="1" t="s">
        <v>6</v>
      </c>
      <c r="E114" s="1" t="s">
        <v>290</v>
      </c>
      <c r="F114" s="36">
        <v>0.54286822</v>
      </c>
      <c r="O114" s="35"/>
      <c r="P114" s="35"/>
      <c r="Q114" s="36"/>
      <c r="R114" s="35"/>
    </row>
    <row r="115">
      <c r="A115" s="5">
        <v>18.0</v>
      </c>
      <c r="B115" s="26" t="s">
        <v>419</v>
      </c>
      <c r="C115" s="35">
        <v>2021.0</v>
      </c>
      <c r="D115" s="1" t="s">
        <v>6</v>
      </c>
      <c r="E115" s="1" t="s">
        <v>290</v>
      </c>
      <c r="F115" s="36">
        <v>0.56054263</v>
      </c>
      <c r="O115" s="35"/>
      <c r="P115" s="35"/>
      <c r="Q115" s="36"/>
      <c r="R115" s="35"/>
    </row>
    <row r="116">
      <c r="A116" s="5">
        <v>19.0</v>
      </c>
      <c r="B116" s="26" t="s">
        <v>420</v>
      </c>
      <c r="C116" s="35">
        <v>2021.0</v>
      </c>
      <c r="D116" s="1" t="s">
        <v>6</v>
      </c>
      <c r="E116" s="1" t="s">
        <v>290</v>
      </c>
      <c r="F116" s="36">
        <v>0.46093023</v>
      </c>
      <c r="O116" s="35"/>
      <c r="P116" s="35"/>
      <c r="Q116" s="36"/>
      <c r="R116" s="35"/>
    </row>
    <row r="117">
      <c r="A117" s="5">
        <v>20.0</v>
      </c>
      <c r="B117" s="26" t="s">
        <v>421</v>
      </c>
      <c r="C117" s="35">
        <v>2021.0</v>
      </c>
      <c r="D117" s="1" t="s">
        <v>6</v>
      </c>
      <c r="E117" s="1" t="s">
        <v>290</v>
      </c>
      <c r="F117" s="36">
        <v>0.32307692</v>
      </c>
      <c r="O117" s="35"/>
      <c r="P117" s="35"/>
      <c r="Q117" s="36"/>
      <c r="R117" s="35"/>
    </row>
    <row r="118">
      <c r="A118" s="5">
        <v>21.0</v>
      </c>
      <c r="B118" s="26" t="s">
        <v>422</v>
      </c>
      <c r="C118" s="35">
        <v>2021.0</v>
      </c>
      <c r="D118" s="1" t="s">
        <v>6</v>
      </c>
      <c r="E118" s="1" t="s">
        <v>290</v>
      </c>
      <c r="F118" s="36">
        <v>0.51813008</v>
      </c>
      <c r="O118" s="35"/>
      <c r="P118" s="35"/>
      <c r="Q118" s="36"/>
      <c r="R118" s="35"/>
    </row>
    <row r="119">
      <c r="A119" s="5">
        <v>22.0</v>
      </c>
      <c r="B119" s="26" t="s">
        <v>423</v>
      </c>
      <c r="C119" s="35">
        <v>2021.0</v>
      </c>
      <c r="D119" s="1" t="s">
        <v>6</v>
      </c>
      <c r="E119" s="1" t="s">
        <v>290</v>
      </c>
      <c r="F119" s="36">
        <v>0.57844961</v>
      </c>
      <c r="O119" s="35"/>
      <c r="P119" s="35"/>
      <c r="Q119" s="36"/>
      <c r="R119" s="35"/>
    </row>
    <row r="120">
      <c r="A120" s="5">
        <v>23.0</v>
      </c>
      <c r="B120" s="26" t="s">
        <v>424</v>
      </c>
      <c r="C120" s="35">
        <v>2021.0</v>
      </c>
      <c r="D120" s="1" t="s">
        <v>6</v>
      </c>
      <c r="E120" s="1" t="s">
        <v>290</v>
      </c>
      <c r="F120" s="36">
        <v>0.43252252</v>
      </c>
      <c r="O120" s="35"/>
      <c r="P120" s="35"/>
      <c r="Q120" s="36"/>
      <c r="R120" s="35"/>
    </row>
    <row r="121">
      <c r="A121" s="5">
        <v>24.0</v>
      </c>
      <c r="B121" s="26" t="s">
        <v>426</v>
      </c>
      <c r="C121" s="35">
        <v>2021.0</v>
      </c>
      <c r="D121" s="1" t="s">
        <v>6</v>
      </c>
      <c r="E121" s="1" t="s">
        <v>290</v>
      </c>
      <c r="F121" s="36">
        <v>0.53790697</v>
      </c>
      <c r="O121" s="35"/>
      <c r="P121" s="35"/>
      <c r="Q121" s="36"/>
      <c r="R121" s="35"/>
    </row>
    <row r="122">
      <c r="A122" s="5">
        <v>25.0</v>
      </c>
      <c r="B122" s="26" t="s">
        <v>425</v>
      </c>
      <c r="C122" s="35">
        <v>2021.0</v>
      </c>
      <c r="D122" s="1" t="s">
        <v>6</v>
      </c>
      <c r="E122" s="1" t="s">
        <v>290</v>
      </c>
      <c r="F122" s="36">
        <v>0.4205691</v>
      </c>
      <c r="O122" s="35"/>
      <c r="P122" s="35"/>
      <c r="Q122" s="36"/>
      <c r="R122" s="35"/>
    </row>
    <row r="123">
      <c r="A123" s="5">
        <v>26.0</v>
      </c>
      <c r="B123" s="26" t="s">
        <v>427</v>
      </c>
      <c r="C123" s="35">
        <v>2021.0</v>
      </c>
      <c r="D123" s="1" t="s">
        <v>6</v>
      </c>
      <c r="E123" s="1" t="s">
        <v>290</v>
      </c>
      <c r="F123" s="36">
        <v>0.54023255</v>
      </c>
      <c r="O123" s="35"/>
      <c r="P123" s="35"/>
      <c r="Q123" s="36"/>
      <c r="R123" s="35"/>
    </row>
    <row r="124">
      <c r="A124" s="5">
        <v>27.0</v>
      </c>
      <c r="B124" s="26" t="s">
        <v>428</v>
      </c>
      <c r="C124" s="35">
        <v>2021.0</v>
      </c>
      <c r="D124" s="1" t="s">
        <v>6</v>
      </c>
      <c r="E124" s="1" t="s">
        <v>290</v>
      </c>
      <c r="F124" s="36">
        <v>0.37441667</v>
      </c>
      <c r="O124" s="35"/>
      <c r="P124" s="35"/>
      <c r="Q124" s="36"/>
      <c r="R124" s="35"/>
    </row>
    <row r="125">
      <c r="A125" s="5">
        <v>28.0</v>
      </c>
      <c r="B125" s="26" t="s">
        <v>429</v>
      </c>
      <c r="C125" s="35">
        <v>2021.0</v>
      </c>
      <c r="D125" s="1" t="s">
        <v>6</v>
      </c>
      <c r="E125" s="1" t="s">
        <v>290</v>
      </c>
      <c r="F125" s="36">
        <v>0.45062015</v>
      </c>
      <c r="O125" s="35"/>
      <c r="P125" s="35"/>
      <c r="Q125" s="36"/>
      <c r="R125" s="35"/>
    </row>
    <row r="126">
      <c r="A126" s="5">
        <v>29.0</v>
      </c>
      <c r="B126" s="26" t="s">
        <v>430</v>
      </c>
      <c r="C126" s="35">
        <v>2021.0</v>
      </c>
      <c r="D126" s="1" t="s">
        <v>6</v>
      </c>
      <c r="E126" s="1" t="s">
        <v>290</v>
      </c>
      <c r="F126" s="36">
        <v>0.40219512</v>
      </c>
      <c r="O126" s="35"/>
      <c r="P126" s="35"/>
      <c r="Q126" s="36"/>
      <c r="R126" s="35"/>
    </row>
    <row r="127">
      <c r="A127" s="5">
        <v>30.0</v>
      </c>
      <c r="B127" s="26" t="s">
        <v>431</v>
      </c>
      <c r="C127" s="35">
        <v>2021.0</v>
      </c>
      <c r="D127" s="1" t="s">
        <v>6</v>
      </c>
      <c r="E127" s="1" t="s">
        <v>290</v>
      </c>
      <c r="F127" s="36">
        <v>0.43550388</v>
      </c>
      <c r="O127" s="35"/>
      <c r="P127" s="35"/>
      <c r="Q127" s="36"/>
      <c r="R127" s="35"/>
    </row>
    <row r="128">
      <c r="A128" s="5">
        <v>31.0</v>
      </c>
      <c r="B128" s="26" t="s">
        <v>432</v>
      </c>
      <c r="C128" s="35">
        <v>2021.0</v>
      </c>
      <c r="D128" s="1" t="s">
        <v>6</v>
      </c>
      <c r="E128" s="1" t="s">
        <v>290</v>
      </c>
      <c r="F128" s="36">
        <v>0.50961241</v>
      </c>
      <c r="O128" s="35"/>
      <c r="P128" s="35"/>
      <c r="Q128" s="36"/>
      <c r="R128" s="35"/>
    </row>
    <row r="129">
      <c r="A129" s="5">
        <v>32.0</v>
      </c>
      <c r="B129" s="26" t="s">
        <v>433</v>
      </c>
      <c r="C129" s="35">
        <v>2021.0</v>
      </c>
      <c r="D129" s="1" t="s">
        <v>6</v>
      </c>
      <c r="E129" s="1" t="s">
        <v>290</v>
      </c>
      <c r="F129" s="36">
        <v>0.42387597</v>
      </c>
      <c r="O129" s="35"/>
      <c r="P129" s="35"/>
      <c r="Q129" s="36"/>
      <c r="R129" s="35"/>
    </row>
    <row r="130">
      <c r="A130" s="80" t="s">
        <v>3</v>
      </c>
      <c r="B130" s="26" t="s">
        <v>418</v>
      </c>
      <c r="C130" s="26">
        <v>2015.0</v>
      </c>
      <c r="D130" s="26" t="s">
        <v>6</v>
      </c>
      <c r="E130" s="26" t="s">
        <v>290</v>
      </c>
      <c r="F130" s="26">
        <v>0.30245</v>
      </c>
      <c r="O130" s="35"/>
      <c r="P130" s="35"/>
      <c r="Q130" s="36"/>
      <c r="R130" s="35"/>
    </row>
    <row r="131">
      <c r="A131" s="80" t="s">
        <v>3</v>
      </c>
      <c r="B131" s="26" t="s">
        <v>418</v>
      </c>
      <c r="C131" s="26">
        <v>2017.0</v>
      </c>
      <c r="D131" s="26" t="s">
        <v>6</v>
      </c>
      <c r="E131" s="26" t="s">
        <v>290</v>
      </c>
      <c r="F131" s="26">
        <v>0.30245</v>
      </c>
      <c r="O131" s="35"/>
      <c r="P131" s="35"/>
      <c r="Q131" s="36"/>
      <c r="R131" s="35"/>
    </row>
    <row r="132">
      <c r="A132" s="80" t="s">
        <v>3</v>
      </c>
      <c r="B132" s="26" t="s">
        <v>418</v>
      </c>
      <c r="C132" s="26">
        <v>2019.0</v>
      </c>
      <c r="D132" s="26" t="s">
        <v>6</v>
      </c>
      <c r="E132" s="26" t="s">
        <v>290</v>
      </c>
      <c r="F132" s="26">
        <v>0.65961176</v>
      </c>
    </row>
    <row r="133">
      <c r="A133" s="80" t="s">
        <v>3</v>
      </c>
      <c r="B133" s="26" t="s">
        <v>418</v>
      </c>
      <c r="C133" s="26">
        <v>2021.0</v>
      </c>
      <c r="D133" s="26" t="s">
        <v>6</v>
      </c>
      <c r="E133" s="26" t="s">
        <v>290</v>
      </c>
      <c r="F133" s="26">
        <v>0.4329932</v>
      </c>
    </row>
    <row r="134">
      <c r="A134" s="132" t="s">
        <v>4</v>
      </c>
      <c r="B134" s="26" t="s">
        <v>401</v>
      </c>
      <c r="C134" s="7">
        <v>2023.0</v>
      </c>
      <c r="D134" s="1" t="s">
        <v>6</v>
      </c>
      <c r="E134" s="1" t="s">
        <v>290</v>
      </c>
      <c r="F134" s="133">
        <v>0.437962962962962</v>
      </c>
      <c r="G134" s="5"/>
      <c r="H134" s="26"/>
      <c r="I134" s="134"/>
      <c r="J134" s="133"/>
      <c r="K134" s="133"/>
    </row>
    <row r="135">
      <c r="A135" s="132" t="s">
        <v>5</v>
      </c>
      <c r="B135" s="26" t="s">
        <v>402</v>
      </c>
      <c r="C135" s="7">
        <v>2023.0</v>
      </c>
      <c r="D135" s="1" t="s">
        <v>6</v>
      </c>
      <c r="E135" s="1" t="s">
        <v>290</v>
      </c>
      <c r="F135" s="133">
        <v>0.458979591836734</v>
      </c>
      <c r="G135" s="5"/>
      <c r="H135" s="26"/>
      <c r="I135" s="134"/>
      <c r="J135" s="133"/>
      <c r="K135" s="133"/>
      <c r="L135" s="133"/>
      <c r="M135" s="133"/>
      <c r="N135" s="133"/>
    </row>
    <row r="136">
      <c r="A136" s="132" t="s">
        <v>6</v>
      </c>
      <c r="B136" s="26" t="s">
        <v>403</v>
      </c>
      <c r="C136" s="7">
        <v>2023.0</v>
      </c>
      <c r="D136" s="1" t="s">
        <v>6</v>
      </c>
      <c r="E136" s="1" t="s">
        <v>290</v>
      </c>
      <c r="F136" s="133">
        <v>0.443777777777777</v>
      </c>
      <c r="G136" s="5"/>
      <c r="H136" s="26"/>
      <c r="I136" s="134"/>
      <c r="J136" s="133"/>
      <c r="K136" s="133"/>
      <c r="L136" s="133"/>
      <c r="M136" s="133"/>
      <c r="N136" s="133"/>
    </row>
    <row r="137">
      <c r="A137" s="132" t="s">
        <v>7</v>
      </c>
      <c r="B137" s="26" t="s">
        <v>404</v>
      </c>
      <c r="C137" s="7">
        <v>2023.0</v>
      </c>
      <c r="D137" s="1" t="s">
        <v>6</v>
      </c>
      <c r="E137" s="1" t="s">
        <v>290</v>
      </c>
      <c r="F137" s="133">
        <v>0.381785714285714</v>
      </c>
      <c r="G137" s="5"/>
      <c r="H137" s="26"/>
      <c r="I137" s="134"/>
      <c r="J137" s="133"/>
      <c r="K137" s="133"/>
      <c r="L137" s="133"/>
      <c r="M137" s="133"/>
      <c r="N137" s="133"/>
    </row>
    <row r="138">
      <c r="A138" s="132" t="s">
        <v>10</v>
      </c>
      <c r="B138" s="26" t="s">
        <v>407</v>
      </c>
      <c r="C138" s="7">
        <v>2023.0</v>
      </c>
      <c r="D138" s="1" t="s">
        <v>6</v>
      </c>
      <c r="E138" s="1" t="s">
        <v>290</v>
      </c>
      <c r="F138" s="133">
        <v>0.349710144927536</v>
      </c>
      <c r="G138" s="5"/>
      <c r="H138" s="26"/>
      <c r="I138" s="134"/>
      <c r="J138" s="133"/>
      <c r="K138" s="133"/>
      <c r="L138" s="133"/>
      <c r="M138" s="133"/>
      <c r="N138" s="133"/>
    </row>
    <row r="139">
      <c r="A139" s="132" t="s">
        <v>11</v>
      </c>
      <c r="B139" s="26" t="s">
        <v>406</v>
      </c>
      <c r="C139" s="7">
        <v>2023.0</v>
      </c>
      <c r="D139" s="1" t="s">
        <v>6</v>
      </c>
      <c r="E139" s="1" t="s">
        <v>290</v>
      </c>
      <c r="F139" s="133">
        <v>0.439393939393939</v>
      </c>
      <c r="G139" s="5"/>
      <c r="H139" s="26"/>
      <c r="I139" s="134"/>
      <c r="J139" s="133"/>
      <c r="K139" s="133"/>
      <c r="L139" s="133"/>
      <c r="M139" s="133"/>
      <c r="N139" s="133"/>
    </row>
    <row r="140">
      <c r="A140" s="132" t="s">
        <v>12</v>
      </c>
      <c r="B140" s="26" t="s">
        <v>405</v>
      </c>
      <c r="C140" s="7">
        <v>2023.0</v>
      </c>
      <c r="D140" s="1" t="s">
        <v>6</v>
      </c>
      <c r="E140" s="1" t="s">
        <v>290</v>
      </c>
      <c r="F140" s="133">
        <v>0.485833333333333</v>
      </c>
      <c r="G140" s="5"/>
      <c r="H140" s="26"/>
      <c r="I140" s="134"/>
      <c r="J140" s="133"/>
      <c r="K140" s="133"/>
      <c r="L140" s="133"/>
      <c r="M140" s="133"/>
      <c r="N140" s="133"/>
    </row>
    <row r="141">
      <c r="A141" s="132" t="s">
        <v>8</v>
      </c>
      <c r="B141" s="26" t="s">
        <v>408</v>
      </c>
      <c r="C141" s="7">
        <v>2023.0</v>
      </c>
      <c r="D141" s="1" t="s">
        <v>6</v>
      </c>
      <c r="E141" s="1" t="s">
        <v>290</v>
      </c>
      <c r="F141" s="133">
        <v>0.401967213114754</v>
      </c>
      <c r="G141" s="5"/>
      <c r="H141" s="26"/>
      <c r="I141" s="134"/>
      <c r="J141" s="133"/>
      <c r="K141" s="133"/>
      <c r="L141" s="133"/>
      <c r="M141" s="133"/>
      <c r="N141" s="133"/>
    </row>
    <row r="142">
      <c r="A142" s="132" t="s">
        <v>9</v>
      </c>
      <c r="B142" s="26" t="s">
        <v>409</v>
      </c>
      <c r="C142" s="7">
        <v>2023.0</v>
      </c>
      <c r="D142" s="1" t="s">
        <v>6</v>
      </c>
      <c r="E142" s="1" t="s">
        <v>290</v>
      </c>
      <c r="F142" s="133">
        <v>0.447058823529411</v>
      </c>
      <c r="G142" s="5"/>
      <c r="H142" s="26"/>
      <c r="I142" s="134"/>
      <c r="J142" s="133"/>
      <c r="K142" s="133"/>
      <c r="L142" s="133"/>
      <c r="M142" s="133"/>
      <c r="N142" s="133"/>
    </row>
    <row r="143">
      <c r="A143" s="132" t="s">
        <v>13</v>
      </c>
      <c r="B143" s="26" t="s">
        <v>410</v>
      </c>
      <c r="C143" s="7">
        <v>2023.0</v>
      </c>
      <c r="D143" s="1" t="s">
        <v>6</v>
      </c>
      <c r="E143" s="1" t="s">
        <v>290</v>
      </c>
      <c r="F143" s="133">
        <v>0.472121212121212</v>
      </c>
      <c r="G143" s="5"/>
      <c r="H143" s="26"/>
      <c r="I143" s="134"/>
      <c r="J143" s="133"/>
      <c r="K143" s="133"/>
      <c r="L143" s="133"/>
      <c r="M143" s="133"/>
      <c r="N143" s="133"/>
    </row>
    <row r="144">
      <c r="A144" s="132" t="s">
        <v>18</v>
      </c>
      <c r="B144" s="26" t="s">
        <v>415</v>
      </c>
      <c r="C144" s="7">
        <v>2023.0</v>
      </c>
      <c r="D144" s="1" t="s">
        <v>6</v>
      </c>
      <c r="E144" s="1" t="s">
        <v>290</v>
      </c>
      <c r="F144" s="133">
        <v>0.478507462686567</v>
      </c>
      <c r="G144" s="5"/>
      <c r="H144" s="26"/>
      <c r="I144" s="134"/>
      <c r="J144" s="133"/>
      <c r="K144" s="133"/>
      <c r="L144" s="133"/>
      <c r="M144" s="133"/>
      <c r="N144" s="133"/>
    </row>
    <row r="145">
      <c r="A145" s="135" t="s">
        <v>3</v>
      </c>
      <c r="B145" s="7" t="s">
        <v>418</v>
      </c>
      <c r="C145" s="7">
        <v>2023.0</v>
      </c>
      <c r="D145" s="1" t="s">
        <v>6</v>
      </c>
      <c r="E145" s="1" t="s">
        <v>290</v>
      </c>
      <c r="F145" s="133">
        <v>0.473513513513513</v>
      </c>
      <c r="G145" s="5"/>
      <c r="H145" s="26"/>
      <c r="I145" s="134"/>
      <c r="J145" s="133"/>
      <c r="K145" s="133"/>
      <c r="L145" s="133"/>
      <c r="M145" s="133"/>
      <c r="N145" s="133"/>
    </row>
    <row r="146">
      <c r="A146" s="132" t="s">
        <v>14</v>
      </c>
      <c r="B146" s="26" t="s">
        <v>412</v>
      </c>
      <c r="C146" s="7">
        <v>2023.0</v>
      </c>
      <c r="D146" s="1" t="s">
        <v>6</v>
      </c>
      <c r="E146" s="1" t="s">
        <v>290</v>
      </c>
      <c r="F146" s="133">
        <v>0.543846153846153</v>
      </c>
      <c r="G146" s="5"/>
      <c r="H146" s="26"/>
      <c r="I146" s="134"/>
      <c r="J146" s="133"/>
      <c r="K146" s="133"/>
      <c r="L146" s="133"/>
      <c r="M146" s="133"/>
      <c r="N146" s="133"/>
    </row>
    <row r="147">
      <c r="A147" s="132" t="s">
        <v>15</v>
      </c>
      <c r="B147" s="26" t="s">
        <v>411</v>
      </c>
      <c r="C147" s="7">
        <v>2023.0</v>
      </c>
      <c r="D147" s="1" t="s">
        <v>6</v>
      </c>
      <c r="E147" s="1" t="s">
        <v>290</v>
      </c>
      <c r="F147" s="133">
        <v>0.486666666666666</v>
      </c>
      <c r="G147" s="5"/>
      <c r="H147" s="26"/>
      <c r="I147" s="134"/>
      <c r="J147" s="133"/>
      <c r="K147" s="133"/>
      <c r="L147" s="133"/>
      <c r="M147" s="136"/>
      <c r="N147" s="133"/>
    </row>
    <row r="148">
      <c r="A148" s="132" t="s">
        <v>16</v>
      </c>
      <c r="B148" s="26" t="s">
        <v>413</v>
      </c>
      <c r="C148" s="7">
        <v>2023.0</v>
      </c>
      <c r="D148" s="1" t="s">
        <v>6</v>
      </c>
      <c r="E148" s="1" t="s">
        <v>290</v>
      </c>
      <c r="F148" s="133">
        <v>0.453709677419354</v>
      </c>
      <c r="G148" s="5"/>
      <c r="H148" s="26"/>
      <c r="I148" s="134"/>
      <c r="J148" s="133"/>
      <c r="K148" s="133"/>
      <c r="L148" s="133"/>
      <c r="M148" s="133"/>
      <c r="N148" s="133"/>
    </row>
    <row r="149">
      <c r="A149" s="132" t="s">
        <v>17</v>
      </c>
      <c r="B149" s="26" t="s">
        <v>414</v>
      </c>
      <c r="C149" s="7">
        <v>2023.0</v>
      </c>
      <c r="D149" s="1" t="s">
        <v>6</v>
      </c>
      <c r="E149" s="1" t="s">
        <v>290</v>
      </c>
      <c r="F149" s="133">
        <v>0.480983606557377</v>
      </c>
      <c r="G149" s="5"/>
      <c r="H149" s="26"/>
      <c r="I149" s="134"/>
      <c r="J149" s="133"/>
      <c r="K149" s="133"/>
      <c r="L149" s="133"/>
      <c r="M149" s="136"/>
      <c r="N149" s="133"/>
    </row>
    <row r="150">
      <c r="A150" s="132" t="s">
        <v>19</v>
      </c>
      <c r="B150" s="26" t="s">
        <v>416</v>
      </c>
      <c r="C150" s="7">
        <v>2023.0</v>
      </c>
      <c r="D150" s="1" t="s">
        <v>6</v>
      </c>
      <c r="E150" s="1" t="s">
        <v>290</v>
      </c>
      <c r="F150" s="133">
        <v>0.432923076923076</v>
      </c>
      <c r="G150" s="5"/>
      <c r="H150" s="26"/>
      <c r="I150" s="134"/>
      <c r="J150" s="133"/>
      <c r="K150" s="133"/>
      <c r="L150" s="136"/>
      <c r="M150" s="133"/>
      <c r="N150" s="133"/>
    </row>
    <row r="151">
      <c r="A151" s="132" t="s">
        <v>20</v>
      </c>
      <c r="B151" s="26" t="s">
        <v>417</v>
      </c>
      <c r="C151" s="7">
        <v>2023.0</v>
      </c>
      <c r="D151" s="1" t="s">
        <v>6</v>
      </c>
      <c r="E151" s="1" t="s">
        <v>290</v>
      </c>
      <c r="F151" s="133">
        <v>0.411194029850746</v>
      </c>
      <c r="G151" s="5"/>
      <c r="H151" s="26"/>
      <c r="I151" s="134"/>
      <c r="J151" s="133"/>
      <c r="K151" s="133"/>
      <c r="L151" s="133"/>
      <c r="M151" s="133"/>
      <c r="N151" s="133"/>
    </row>
    <row r="152">
      <c r="A152" s="132" t="s">
        <v>21</v>
      </c>
      <c r="B152" s="26" t="s">
        <v>419</v>
      </c>
      <c r="C152" s="7">
        <v>2023.0</v>
      </c>
      <c r="D152" s="1" t="s">
        <v>6</v>
      </c>
      <c r="E152" s="1" t="s">
        <v>290</v>
      </c>
      <c r="F152" s="136">
        <v>0.459375</v>
      </c>
      <c r="G152" s="5"/>
      <c r="H152" s="26"/>
      <c r="I152" s="134"/>
      <c r="J152" s="133"/>
      <c r="K152" s="136"/>
      <c r="L152" s="133"/>
      <c r="M152" s="133"/>
      <c r="N152" s="133"/>
    </row>
    <row r="153">
      <c r="A153" s="132" t="s">
        <v>22</v>
      </c>
      <c r="B153" s="26" t="s">
        <v>420</v>
      </c>
      <c r="C153" s="7">
        <v>2023.0</v>
      </c>
      <c r="D153" s="1" t="s">
        <v>6</v>
      </c>
      <c r="E153" s="1" t="s">
        <v>290</v>
      </c>
      <c r="F153" s="136">
        <v>0.47</v>
      </c>
      <c r="G153" s="5"/>
      <c r="H153" s="26"/>
      <c r="I153" s="134"/>
      <c r="J153" s="133"/>
      <c r="K153" s="136"/>
      <c r="L153" s="136"/>
      <c r="M153" s="136"/>
      <c r="N153" s="136"/>
    </row>
    <row r="154">
      <c r="A154" s="132" t="s">
        <v>23</v>
      </c>
      <c r="B154" s="26" t="s">
        <v>421</v>
      </c>
      <c r="C154" s="7">
        <v>2023.0</v>
      </c>
      <c r="D154" s="1" t="s">
        <v>6</v>
      </c>
      <c r="E154" s="1" t="s">
        <v>290</v>
      </c>
      <c r="F154" s="133">
        <v>0.395483870967741</v>
      </c>
      <c r="G154" s="5"/>
      <c r="H154" s="26"/>
      <c r="I154" s="134"/>
      <c r="J154" s="133"/>
      <c r="K154" s="133"/>
      <c r="L154" s="133"/>
      <c r="M154" s="136"/>
      <c r="N154" s="136"/>
    </row>
    <row r="155">
      <c r="A155" s="132" t="s">
        <v>24</v>
      </c>
      <c r="B155" s="26" t="s">
        <v>422</v>
      </c>
      <c r="C155" s="7">
        <v>2023.0</v>
      </c>
      <c r="D155" s="1" t="s">
        <v>6</v>
      </c>
      <c r="E155" s="1" t="s">
        <v>290</v>
      </c>
      <c r="F155" s="133">
        <v>0.470615384615384</v>
      </c>
      <c r="G155" s="5"/>
      <c r="H155" s="26"/>
      <c r="I155" s="134"/>
      <c r="J155" s="133"/>
      <c r="K155" s="133"/>
      <c r="L155" s="133"/>
      <c r="M155" s="133"/>
      <c r="N155" s="133"/>
    </row>
    <row r="156">
      <c r="A156" s="132" t="s">
        <v>25</v>
      </c>
      <c r="B156" s="26" t="s">
        <v>423</v>
      </c>
      <c r="C156" s="7">
        <v>2023.0</v>
      </c>
      <c r="D156" s="1" t="s">
        <v>6</v>
      </c>
      <c r="E156" s="1" t="s">
        <v>290</v>
      </c>
      <c r="F156" s="133">
        <v>0.559833333333333</v>
      </c>
      <c r="G156" s="5"/>
      <c r="H156" s="26"/>
      <c r="I156" s="134"/>
      <c r="J156" s="133"/>
      <c r="K156" s="133"/>
      <c r="L156" s="133"/>
      <c r="M156" s="133"/>
      <c r="N156" s="133"/>
    </row>
    <row r="157">
      <c r="A157" s="132" t="s">
        <v>26</v>
      </c>
      <c r="B157" s="26" t="s">
        <v>424</v>
      </c>
      <c r="C157" s="7">
        <v>2023.0</v>
      </c>
      <c r="D157" s="1" t="s">
        <v>6</v>
      </c>
      <c r="E157" s="1" t="s">
        <v>290</v>
      </c>
      <c r="F157" s="133">
        <v>0.443725490196078</v>
      </c>
      <c r="G157" s="5"/>
      <c r="H157" s="26"/>
      <c r="I157" s="134"/>
      <c r="J157" s="133"/>
      <c r="K157" s="133"/>
      <c r="L157" s="133"/>
      <c r="M157" s="133"/>
      <c r="N157" s="133"/>
    </row>
    <row r="158">
      <c r="A158" s="132" t="s">
        <v>27</v>
      </c>
      <c r="B158" s="26" t="s">
        <v>426</v>
      </c>
      <c r="C158" s="7">
        <v>2023.0</v>
      </c>
      <c r="D158" s="1" t="s">
        <v>6</v>
      </c>
      <c r="E158" s="1" t="s">
        <v>290</v>
      </c>
      <c r="F158" s="133">
        <v>0.378059701492537</v>
      </c>
      <c r="G158" s="5"/>
      <c r="H158" s="26"/>
      <c r="I158" s="134"/>
      <c r="J158" s="133"/>
      <c r="K158" s="133"/>
      <c r="L158" s="133"/>
      <c r="M158" s="133"/>
      <c r="N158" s="133"/>
    </row>
    <row r="159">
      <c r="A159" s="132" t="s">
        <v>28</v>
      </c>
      <c r="B159" s="26" t="s">
        <v>425</v>
      </c>
      <c r="C159" s="7">
        <v>2023.0</v>
      </c>
      <c r="D159" s="1" t="s">
        <v>6</v>
      </c>
      <c r="E159" s="1" t="s">
        <v>290</v>
      </c>
      <c r="F159" s="136">
        <v>0.452</v>
      </c>
      <c r="G159" s="5"/>
      <c r="H159" s="26"/>
      <c r="I159" s="134"/>
      <c r="J159" s="133"/>
      <c r="K159" s="136"/>
      <c r="L159" s="133"/>
      <c r="M159" s="133"/>
      <c r="N159" s="133"/>
    </row>
    <row r="160">
      <c r="A160" s="132" t="s">
        <v>29</v>
      </c>
      <c r="B160" s="26" t="s">
        <v>427</v>
      </c>
      <c r="C160" s="7">
        <v>2023.0</v>
      </c>
      <c r="D160" s="1" t="s">
        <v>6</v>
      </c>
      <c r="E160" s="1" t="s">
        <v>290</v>
      </c>
      <c r="F160" s="133">
        <v>0.440757575757575</v>
      </c>
      <c r="G160" s="5"/>
      <c r="H160" s="26"/>
      <c r="I160" s="134"/>
      <c r="J160" s="133"/>
      <c r="K160" s="133"/>
      <c r="L160" s="136"/>
      <c r="M160" s="133"/>
      <c r="N160" s="136"/>
    </row>
    <row r="161">
      <c r="A161" s="132" t="s">
        <v>30</v>
      </c>
      <c r="B161" s="26" t="s">
        <v>428</v>
      </c>
      <c r="C161" s="7">
        <v>2023.0</v>
      </c>
      <c r="D161" s="1" t="s">
        <v>6</v>
      </c>
      <c r="E161" s="1" t="s">
        <v>290</v>
      </c>
      <c r="F161" s="133">
        <v>0.433272727272727</v>
      </c>
      <c r="G161" s="5"/>
      <c r="H161" s="26"/>
      <c r="I161" s="134"/>
      <c r="J161" s="133"/>
      <c r="K161" s="133"/>
      <c r="L161" s="133"/>
      <c r="M161" s="133"/>
      <c r="N161" s="133"/>
    </row>
    <row r="162">
      <c r="A162" s="132" t="s">
        <v>31</v>
      </c>
      <c r="B162" s="26" t="s">
        <v>429</v>
      </c>
      <c r="C162" s="7">
        <v>2023.0</v>
      </c>
      <c r="D162" s="1" t="s">
        <v>6</v>
      </c>
      <c r="E162" s="1" t="s">
        <v>290</v>
      </c>
      <c r="F162" s="136">
        <v>0.4109375</v>
      </c>
      <c r="G162" s="5"/>
      <c r="H162" s="26"/>
      <c r="I162" s="134"/>
      <c r="J162" s="133"/>
      <c r="K162" s="136"/>
      <c r="L162" s="133"/>
      <c r="M162" s="133"/>
      <c r="N162" s="133"/>
    </row>
    <row r="163">
      <c r="A163" s="132" t="s">
        <v>32</v>
      </c>
      <c r="B163" s="26" t="s">
        <v>430</v>
      </c>
      <c r="C163" s="7">
        <v>2023.0</v>
      </c>
      <c r="D163" s="1" t="s">
        <v>6</v>
      </c>
      <c r="E163" s="1" t="s">
        <v>290</v>
      </c>
      <c r="F163" s="133">
        <v>0.433870967741935</v>
      </c>
      <c r="G163" s="5"/>
      <c r="H163" s="26"/>
      <c r="I163" s="134"/>
      <c r="J163" s="133"/>
      <c r="K163" s="133"/>
      <c r="L163" s="136"/>
      <c r="M163" s="136"/>
      <c r="N163" s="136"/>
    </row>
    <row r="164">
      <c r="A164" s="132" t="s">
        <v>33</v>
      </c>
      <c r="B164" s="26" t="s">
        <v>431</v>
      </c>
      <c r="C164" s="7">
        <v>2023.0</v>
      </c>
      <c r="D164" s="1" t="s">
        <v>6</v>
      </c>
      <c r="E164" s="1" t="s">
        <v>290</v>
      </c>
      <c r="F164" s="133">
        <v>0.37391304347826</v>
      </c>
      <c r="G164" s="5"/>
      <c r="H164" s="26"/>
      <c r="I164" s="134"/>
      <c r="J164" s="133"/>
      <c r="K164" s="133"/>
      <c r="L164" s="133"/>
      <c r="M164" s="133"/>
      <c r="N164" s="133"/>
    </row>
    <row r="165">
      <c r="A165" s="132" t="s">
        <v>34</v>
      </c>
      <c r="B165" s="26" t="s">
        <v>432</v>
      </c>
      <c r="C165" s="7">
        <v>2023.0</v>
      </c>
      <c r="D165" s="1" t="s">
        <v>6</v>
      </c>
      <c r="E165" s="1" t="s">
        <v>290</v>
      </c>
      <c r="F165" s="133">
        <v>0.368805970149253</v>
      </c>
      <c r="G165" s="5"/>
      <c r="H165" s="26"/>
      <c r="I165" s="134"/>
      <c r="J165" s="133"/>
      <c r="K165" s="133"/>
      <c r="L165" s="133"/>
      <c r="M165" s="133"/>
      <c r="N165" s="133"/>
    </row>
    <row r="166">
      <c r="A166" s="132" t="s">
        <v>35</v>
      </c>
      <c r="B166" s="26" t="s">
        <v>433</v>
      </c>
      <c r="C166" s="7">
        <v>2023.0</v>
      </c>
      <c r="D166" s="1" t="s">
        <v>6</v>
      </c>
      <c r="E166" s="1" t="s">
        <v>290</v>
      </c>
      <c r="F166" s="136">
        <v>0.4271875</v>
      </c>
      <c r="G166" s="5"/>
      <c r="H166" s="26"/>
      <c r="I166" s="134"/>
      <c r="J166" s="133"/>
      <c r="K166" s="136"/>
      <c r="L166" s="133"/>
      <c r="M166" s="133"/>
      <c r="N166" s="133"/>
    </row>
    <row r="167">
      <c r="L167" s="136"/>
      <c r="M167" s="136"/>
      <c r="N167" s="136"/>
    </row>
  </sheetData>
  <autoFilter ref="$A$1:$F$166"/>
  <customSheetViews>
    <customSheetView guid="{DFEEEE61-11AD-4782-AFE8-3C72B3016A4F}" filter="1" showAutoFilter="1">
      <autoFilter ref="$A$1:$F$329"/>
    </customSheetView>
  </customSheetView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5" t="s">
        <v>36</v>
      </c>
      <c r="E1" s="25" t="s">
        <v>38</v>
      </c>
      <c r="F1" s="137" t="s">
        <v>400</v>
      </c>
    </row>
    <row r="2">
      <c r="A2" s="131" t="s">
        <v>3</v>
      </c>
      <c r="B2" s="26" t="s">
        <v>418</v>
      </c>
      <c r="C2" s="105">
        <v>2015.0</v>
      </c>
      <c r="D2" s="138" t="s">
        <v>6</v>
      </c>
      <c r="E2" s="138" t="s">
        <v>300</v>
      </c>
      <c r="F2" s="5">
        <v>68.6670625</v>
      </c>
    </row>
    <row r="3">
      <c r="A3" s="131" t="s">
        <v>4</v>
      </c>
      <c r="B3" s="26" t="s">
        <v>401</v>
      </c>
      <c r="C3" s="105">
        <v>2015.0</v>
      </c>
      <c r="D3" s="138" t="s">
        <v>6</v>
      </c>
      <c r="E3" s="138" t="s">
        <v>300</v>
      </c>
      <c r="F3" s="139">
        <v>58.6402231</v>
      </c>
    </row>
    <row r="4">
      <c r="A4" s="131" t="s">
        <v>5</v>
      </c>
      <c r="B4" s="26" t="s">
        <v>402</v>
      </c>
      <c r="C4" s="105">
        <v>2015.0</v>
      </c>
      <c r="D4" s="138" t="s">
        <v>6</v>
      </c>
      <c r="E4" s="138" t="s">
        <v>300</v>
      </c>
      <c r="F4" s="139">
        <v>60.4344905</v>
      </c>
    </row>
    <row r="5">
      <c r="A5" s="131" t="s">
        <v>6</v>
      </c>
      <c r="B5" s="26" t="s">
        <v>403</v>
      </c>
      <c r="C5" s="105">
        <v>2015.0</v>
      </c>
      <c r="D5" s="138" t="s">
        <v>6</v>
      </c>
      <c r="E5" s="138" t="s">
        <v>300</v>
      </c>
      <c r="F5" s="139">
        <v>66.1896243</v>
      </c>
    </row>
    <row r="6">
      <c r="A6" s="131" t="s">
        <v>7</v>
      </c>
      <c r="B6" s="26" t="s">
        <v>404</v>
      </c>
      <c r="C6" s="105">
        <v>2015.0</v>
      </c>
      <c r="D6" s="138" t="s">
        <v>6</v>
      </c>
      <c r="E6" s="138" t="s">
        <v>300</v>
      </c>
      <c r="F6" s="139">
        <v>63.5483687</v>
      </c>
    </row>
    <row r="7">
      <c r="A7" s="131" t="s">
        <v>8</v>
      </c>
      <c r="B7" s="26" t="s">
        <v>408</v>
      </c>
      <c r="C7" s="105">
        <v>2015.0</v>
      </c>
      <c r="D7" s="138" t="s">
        <v>6</v>
      </c>
      <c r="E7" s="138" t="s">
        <v>300</v>
      </c>
      <c r="F7" s="139">
        <v>49.9746319</v>
      </c>
    </row>
    <row r="8">
      <c r="A8" s="131" t="s">
        <v>9</v>
      </c>
      <c r="B8" s="26" t="s">
        <v>409</v>
      </c>
      <c r="C8" s="105">
        <v>2015.0</v>
      </c>
      <c r="D8" s="138" t="s">
        <v>6</v>
      </c>
      <c r="E8" s="138" t="s">
        <v>300</v>
      </c>
      <c r="F8" s="139">
        <v>62.8050253</v>
      </c>
    </row>
    <row r="9">
      <c r="A9" s="131" t="s">
        <v>10</v>
      </c>
      <c r="B9" s="26" t="s">
        <v>407</v>
      </c>
      <c r="C9" s="105">
        <v>2015.0</v>
      </c>
      <c r="D9" s="138" t="s">
        <v>6</v>
      </c>
      <c r="E9" s="138" t="s">
        <v>300</v>
      </c>
      <c r="F9" s="139">
        <v>70.5907587</v>
      </c>
    </row>
    <row r="10">
      <c r="A10" s="131" t="s">
        <v>11</v>
      </c>
      <c r="B10" s="26" t="s">
        <v>406</v>
      </c>
      <c r="C10" s="105">
        <v>2015.0</v>
      </c>
      <c r="D10" s="138" t="s">
        <v>6</v>
      </c>
      <c r="E10" s="138" t="s">
        <v>300</v>
      </c>
      <c r="F10" s="139">
        <v>65.710427</v>
      </c>
    </row>
    <row r="11">
      <c r="A11" s="131" t="s">
        <v>12</v>
      </c>
      <c r="B11" s="26" t="s">
        <v>405</v>
      </c>
      <c r="C11" s="105">
        <v>2015.0</v>
      </c>
      <c r="D11" s="138" t="s">
        <v>6</v>
      </c>
      <c r="E11" s="138" t="s">
        <v>300</v>
      </c>
      <c r="F11" s="139">
        <v>81.783446</v>
      </c>
    </row>
    <row r="12">
      <c r="A12" s="5">
        <v>10.0</v>
      </c>
      <c r="B12" s="26" t="s">
        <v>410</v>
      </c>
      <c r="C12" s="105">
        <v>2015.0</v>
      </c>
      <c r="D12" s="138" t="s">
        <v>6</v>
      </c>
      <c r="E12" s="138" t="s">
        <v>300</v>
      </c>
      <c r="F12" s="139">
        <v>66.0409337</v>
      </c>
    </row>
    <row r="13">
      <c r="A13" s="5">
        <v>11.0</v>
      </c>
      <c r="B13" s="26" t="s">
        <v>412</v>
      </c>
      <c r="C13" s="105">
        <v>2015.0</v>
      </c>
      <c r="D13" s="138" t="s">
        <v>6</v>
      </c>
      <c r="E13" s="138" t="s">
        <v>300</v>
      </c>
      <c r="F13" s="139">
        <v>63.6174457</v>
      </c>
    </row>
    <row r="14">
      <c r="A14" s="5">
        <v>12.0</v>
      </c>
      <c r="B14" s="26" t="s">
        <v>411</v>
      </c>
      <c r="C14" s="105">
        <v>2015.0</v>
      </c>
      <c r="D14" s="138" t="s">
        <v>6</v>
      </c>
      <c r="E14" s="138" t="s">
        <v>300</v>
      </c>
      <c r="F14" s="139">
        <v>71.1164263</v>
      </c>
    </row>
    <row r="15">
      <c r="A15" s="5">
        <v>13.0</v>
      </c>
      <c r="B15" s="26" t="s">
        <v>413</v>
      </c>
      <c r="C15" s="105">
        <v>2015.0</v>
      </c>
      <c r="D15" s="138" t="s">
        <v>6</v>
      </c>
      <c r="E15" s="138" t="s">
        <v>300</v>
      </c>
      <c r="F15" s="139">
        <v>55.2643976</v>
      </c>
    </row>
    <row r="16">
      <c r="A16" s="5">
        <v>14.0</v>
      </c>
      <c r="B16" s="26" t="s">
        <v>414</v>
      </c>
      <c r="C16" s="105">
        <v>2015.0</v>
      </c>
      <c r="D16" s="138" t="s">
        <v>6</v>
      </c>
      <c r="E16" s="138" t="s">
        <v>300</v>
      </c>
      <c r="F16" s="139">
        <v>74.1398117</v>
      </c>
    </row>
    <row r="17">
      <c r="A17" s="5">
        <v>15.0</v>
      </c>
      <c r="B17" s="26" t="s">
        <v>415</v>
      </c>
      <c r="C17" s="105">
        <v>2015.0</v>
      </c>
      <c r="D17" s="138" t="s">
        <v>6</v>
      </c>
      <c r="E17" s="138" t="s">
        <v>300</v>
      </c>
      <c r="F17" s="139">
        <v>73.483501</v>
      </c>
    </row>
    <row r="18">
      <c r="A18" s="5">
        <v>16.0</v>
      </c>
      <c r="B18" s="26" t="s">
        <v>416</v>
      </c>
      <c r="C18" s="105">
        <v>2015.0</v>
      </c>
      <c r="D18" s="138" t="s">
        <v>6</v>
      </c>
      <c r="E18" s="138" t="s">
        <v>300</v>
      </c>
      <c r="F18" s="139">
        <v>65.1705048</v>
      </c>
    </row>
    <row r="19">
      <c r="A19" s="5">
        <v>17.0</v>
      </c>
      <c r="B19" s="26" t="s">
        <v>417</v>
      </c>
      <c r="C19" s="105">
        <v>2015.0</v>
      </c>
      <c r="D19" s="138" t="s">
        <v>6</v>
      </c>
      <c r="E19" s="138" t="s">
        <v>300</v>
      </c>
      <c r="F19" s="139">
        <v>71.1138456</v>
      </c>
    </row>
    <row r="20">
      <c r="A20" s="5">
        <v>18.0</v>
      </c>
      <c r="B20" s="26" t="s">
        <v>419</v>
      </c>
      <c r="C20" s="105">
        <v>2015.0</v>
      </c>
      <c r="D20" s="138" t="s">
        <v>6</v>
      </c>
      <c r="E20" s="138" t="s">
        <v>300</v>
      </c>
      <c r="F20" s="139">
        <v>63.3336236</v>
      </c>
    </row>
    <row r="21">
      <c r="A21" s="5">
        <v>19.0</v>
      </c>
      <c r="B21" s="26" t="s">
        <v>420</v>
      </c>
      <c r="C21" s="105">
        <v>2015.0</v>
      </c>
      <c r="D21" s="138" t="s">
        <v>6</v>
      </c>
      <c r="E21" s="138" t="s">
        <v>300</v>
      </c>
      <c r="F21" s="139">
        <v>65.7501883</v>
      </c>
    </row>
    <row r="22">
      <c r="A22" s="5">
        <v>20.0</v>
      </c>
      <c r="B22" s="26" t="s">
        <v>421</v>
      </c>
      <c r="C22" s="105">
        <v>2015.0</v>
      </c>
      <c r="D22" s="138" t="s">
        <v>6</v>
      </c>
      <c r="E22" s="138" t="s">
        <v>300</v>
      </c>
      <c r="F22" s="139">
        <v>74.4073703</v>
      </c>
    </row>
    <row r="23">
      <c r="A23" s="5">
        <v>21.0</v>
      </c>
      <c r="B23" s="26" t="s">
        <v>422</v>
      </c>
      <c r="C23" s="105">
        <v>2015.0</v>
      </c>
      <c r="D23" s="138" t="s">
        <v>6</v>
      </c>
      <c r="E23" s="138" t="s">
        <v>300</v>
      </c>
      <c r="F23" s="139">
        <v>68.6212313</v>
      </c>
    </row>
    <row r="24">
      <c r="A24" s="5">
        <v>22.0</v>
      </c>
      <c r="B24" s="26" t="s">
        <v>423</v>
      </c>
      <c r="C24" s="105">
        <v>2015.0</v>
      </c>
      <c r="D24" s="138" t="s">
        <v>6</v>
      </c>
      <c r="E24" s="138" t="s">
        <v>300</v>
      </c>
      <c r="F24" s="139">
        <v>57.968306</v>
      </c>
    </row>
    <row r="25">
      <c r="A25" s="5">
        <v>23.0</v>
      </c>
      <c r="B25" s="26" t="s">
        <v>424</v>
      </c>
      <c r="C25" s="105">
        <v>2015.0</v>
      </c>
      <c r="D25" s="138" t="s">
        <v>6</v>
      </c>
      <c r="E25" s="138" t="s">
        <v>300</v>
      </c>
      <c r="F25" s="139">
        <v>53.1891347</v>
      </c>
    </row>
    <row r="26">
      <c r="A26" s="5">
        <v>24.0</v>
      </c>
      <c r="B26" s="26" t="s">
        <v>426</v>
      </c>
      <c r="C26" s="105">
        <v>2015.0</v>
      </c>
      <c r="D26" s="138" t="s">
        <v>6</v>
      </c>
      <c r="E26" s="138" t="s">
        <v>300</v>
      </c>
      <c r="F26" s="5">
        <v>64.9813632</v>
      </c>
    </row>
    <row r="27">
      <c r="A27" s="5">
        <v>25.0</v>
      </c>
      <c r="B27" s="26" t="s">
        <v>425</v>
      </c>
      <c r="C27" s="105">
        <v>2015.0</v>
      </c>
      <c r="D27" s="138" t="s">
        <v>6</v>
      </c>
      <c r="E27" s="138" t="s">
        <v>300</v>
      </c>
      <c r="F27" s="139">
        <v>62.4135626</v>
      </c>
    </row>
    <row r="28">
      <c r="A28" s="5">
        <v>26.0</v>
      </c>
      <c r="B28" s="26" t="s">
        <v>427</v>
      </c>
      <c r="C28" s="105">
        <v>2015.0</v>
      </c>
      <c r="D28" s="138" t="s">
        <v>6</v>
      </c>
      <c r="E28" s="138" t="s">
        <v>300</v>
      </c>
      <c r="F28" s="5">
        <v>61.1058065</v>
      </c>
    </row>
    <row r="29">
      <c r="A29" s="5">
        <v>27.0</v>
      </c>
      <c r="B29" s="26" t="s">
        <v>428</v>
      </c>
      <c r="C29" s="105">
        <v>2015.0</v>
      </c>
      <c r="D29" s="138" t="s">
        <v>6</v>
      </c>
      <c r="E29" s="138" t="s">
        <v>300</v>
      </c>
      <c r="F29" s="139">
        <v>68.8267844</v>
      </c>
    </row>
    <row r="30">
      <c r="A30" s="5">
        <v>28.0</v>
      </c>
      <c r="B30" s="26" t="s">
        <v>429</v>
      </c>
      <c r="C30" s="105">
        <v>2015.0</v>
      </c>
      <c r="D30" s="138" t="s">
        <v>6</v>
      </c>
      <c r="E30" s="138" t="s">
        <v>300</v>
      </c>
      <c r="F30" s="139">
        <v>62.6954435</v>
      </c>
    </row>
    <row r="31">
      <c r="A31" s="5">
        <v>29.0</v>
      </c>
      <c r="B31" s="26" t="s">
        <v>430</v>
      </c>
      <c r="C31" s="105">
        <v>2015.0</v>
      </c>
      <c r="D31" s="138" t="s">
        <v>6</v>
      </c>
      <c r="E31" s="138" t="s">
        <v>300</v>
      </c>
      <c r="F31" s="139">
        <v>68.2734453</v>
      </c>
    </row>
    <row r="32">
      <c r="A32" s="5">
        <v>30.0</v>
      </c>
      <c r="B32" s="26" t="s">
        <v>431</v>
      </c>
      <c r="C32" s="105">
        <v>2015.0</v>
      </c>
      <c r="D32" s="138" t="s">
        <v>6</v>
      </c>
      <c r="E32" s="138" t="s">
        <v>300</v>
      </c>
      <c r="F32" s="139">
        <v>62.1438302</v>
      </c>
    </row>
    <row r="33">
      <c r="A33" s="5">
        <v>31.0</v>
      </c>
      <c r="B33" s="26" t="s">
        <v>432</v>
      </c>
      <c r="C33" s="105">
        <v>2015.0</v>
      </c>
      <c r="D33" s="138" t="s">
        <v>6</v>
      </c>
      <c r="E33" s="138" t="s">
        <v>300</v>
      </c>
      <c r="F33" s="139">
        <v>56.3147784</v>
      </c>
    </row>
    <row r="34">
      <c r="A34" s="5">
        <v>32.0</v>
      </c>
      <c r="B34" s="26" t="s">
        <v>433</v>
      </c>
      <c r="C34" s="105">
        <v>2015.0</v>
      </c>
      <c r="D34" s="138" t="s">
        <v>6</v>
      </c>
      <c r="E34" s="138" t="s">
        <v>300</v>
      </c>
      <c r="F34" s="139">
        <v>56.5917506</v>
      </c>
    </row>
    <row r="35">
      <c r="A35" s="131" t="s">
        <v>3</v>
      </c>
      <c r="B35" s="26" t="s">
        <v>418</v>
      </c>
      <c r="C35" s="105">
        <v>2017.0</v>
      </c>
      <c r="D35" s="138" t="s">
        <v>6</v>
      </c>
      <c r="E35" s="138" t="s">
        <v>300</v>
      </c>
      <c r="F35" s="5">
        <v>70.723299</v>
      </c>
    </row>
    <row r="36">
      <c r="A36" s="131" t="s">
        <v>4</v>
      </c>
      <c r="B36" s="26" t="s">
        <v>401</v>
      </c>
      <c r="C36" s="105">
        <v>2017.0</v>
      </c>
      <c r="D36" s="138" t="s">
        <v>6</v>
      </c>
      <c r="E36" s="138" t="s">
        <v>300</v>
      </c>
      <c r="F36" s="5">
        <v>59.1662255</v>
      </c>
    </row>
    <row r="37">
      <c r="A37" s="131" t="s">
        <v>5</v>
      </c>
      <c r="B37" s="26" t="s">
        <v>402</v>
      </c>
      <c r="C37" s="105">
        <v>2017.0</v>
      </c>
      <c r="D37" s="138" t="s">
        <v>6</v>
      </c>
      <c r="E37" s="138" t="s">
        <v>300</v>
      </c>
      <c r="F37" s="5">
        <v>62.3453978</v>
      </c>
    </row>
    <row r="38">
      <c r="A38" s="131" t="s">
        <v>6</v>
      </c>
      <c r="B38" s="26" t="s">
        <v>403</v>
      </c>
      <c r="C38" s="105">
        <v>2017.0</v>
      </c>
      <c r="D38" s="138" t="s">
        <v>6</v>
      </c>
      <c r="E38" s="138" t="s">
        <v>300</v>
      </c>
      <c r="F38" s="5">
        <v>68.85918</v>
      </c>
    </row>
    <row r="39">
      <c r="A39" s="131" t="s">
        <v>7</v>
      </c>
      <c r="B39" s="26" t="s">
        <v>404</v>
      </c>
      <c r="C39" s="105">
        <v>2017.0</v>
      </c>
      <c r="D39" s="138" t="s">
        <v>6</v>
      </c>
      <c r="E39" s="138" t="s">
        <v>300</v>
      </c>
      <c r="F39" s="5">
        <v>60.5055991</v>
      </c>
    </row>
    <row r="40">
      <c r="A40" s="131" t="s">
        <v>8</v>
      </c>
      <c r="B40" s="26" t="s">
        <v>408</v>
      </c>
      <c r="C40" s="105">
        <v>2017.0</v>
      </c>
      <c r="D40" s="138" t="s">
        <v>6</v>
      </c>
      <c r="E40" s="138" t="s">
        <v>300</v>
      </c>
      <c r="F40" s="5">
        <v>56.9433062</v>
      </c>
    </row>
    <row r="41">
      <c r="A41" s="131" t="s">
        <v>9</v>
      </c>
      <c r="B41" s="26" t="s">
        <v>409</v>
      </c>
      <c r="C41" s="105">
        <v>2017.0</v>
      </c>
      <c r="D41" s="138" t="s">
        <v>6</v>
      </c>
      <c r="E41" s="138" t="s">
        <v>300</v>
      </c>
      <c r="F41" s="5">
        <v>63.0134989</v>
      </c>
    </row>
    <row r="42">
      <c r="A42" s="131" t="s">
        <v>10</v>
      </c>
      <c r="B42" s="26" t="s">
        <v>407</v>
      </c>
      <c r="C42" s="105">
        <v>2017.0</v>
      </c>
      <c r="D42" s="138" t="s">
        <v>6</v>
      </c>
      <c r="E42" s="138" t="s">
        <v>300</v>
      </c>
      <c r="F42" s="5">
        <v>69.1449652</v>
      </c>
    </row>
    <row r="43">
      <c r="A43" s="131" t="s">
        <v>11</v>
      </c>
      <c r="B43" s="26" t="s">
        <v>406</v>
      </c>
      <c r="C43" s="105">
        <v>2017.0</v>
      </c>
      <c r="D43" s="138" t="s">
        <v>6</v>
      </c>
      <c r="E43" s="138" t="s">
        <v>300</v>
      </c>
      <c r="F43" s="5">
        <v>67.671473</v>
      </c>
    </row>
    <row r="44">
      <c r="A44" s="131" t="s">
        <v>12</v>
      </c>
      <c r="B44" s="26" t="s">
        <v>405</v>
      </c>
      <c r="C44" s="105">
        <v>2017.0</v>
      </c>
      <c r="D44" s="138" t="s">
        <v>6</v>
      </c>
      <c r="E44" s="138" t="s">
        <v>300</v>
      </c>
      <c r="F44" s="5">
        <v>81.0449951</v>
      </c>
    </row>
    <row r="45">
      <c r="A45" s="5">
        <v>10.0</v>
      </c>
      <c r="B45" s="26" t="s">
        <v>410</v>
      </c>
      <c r="C45" s="105">
        <v>2017.0</v>
      </c>
      <c r="D45" s="138" t="s">
        <v>6</v>
      </c>
      <c r="E45" s="138" t="s">
        <v>300</v>
      </c>
      <c r="F45" s="5">
        <v>61.1541028</v>
      </c>
    </row>
    <row r="46">
      <c r="A46" s="5">
        <v>11.0</v>
      </c>
      <c r="B46" s="26" t="s">
        <v>412</v>
      </c>
      <c r="C46" s="105">
        <v>2017.0</v>
      </c>
      <c r="D46" s="138" t="s">
        <v>6</v>
      </c>
      <c r="E46" s="138" t="s">
        <v>300</v>
      </c>
      <c r="F46" s="5">
        <v>67.8972654</v>
      </c>
    </row>
    <row r="47">
      <c r="A47" s="5">
        <v>12.0</v>
      </c>
      <c r="B47" s="26" t="s">
        <v>411</v>
      </c>
      <c r="C47" s="105">
        <v>2017.0</v>
      </c>
      <c r="D47" s="138" t="s">
        <v>6</v>
      </c>
      <c r="E47" s="138" t="s">
        <v>300</v>
      </c>
      <c r="F47" s="5">
        <v>71.7753506</v>
      </c>
    </row>
    <row r="48">
      <c r="A48" s="5">
        <v>13.0</v>
      </c>
      <c r="B48" s="26" t="s">
        <v>413</v>
      </c>
      <c r="C48" s="105">
        <v>2017.0</v>
      </c>
      <c r="D48" s="138" t="s">
        <v>6</v>
      </c>
      <c r="E48" s="138" t="s">
        <v>300</v>
      </c>
      <c r="F48" s="5">
        <v>63.8449696</v>
      </c>
    </row>
    <row r="49">
      <c r="A49" s="5">
        <v>14.0</v>
      </c>
      <c r="B49" s="26" t="s">
        <v>414</v>
      </c>
      <c r="C49" s="105">
        <v>2017.0</v>
      </c>
      <c r="D49" s="138" t="s">
        <v>6</v>
      </c>
      <c r="E49" s="138" t="s">
        <v>300</v>
      </c>
      <c r="F49" s="5">
        <v>74.6234336</v>
      </c>
    </row>
    <row r="50">
      <c r="A50" s="5">
        <v>15.0</v>
      </c>
      <c r="B50" s="26" t="s">
        <v>415</v>
      </c>
      <c r="C50" s="105">
        <v>2017.0</v>
      </c>
      <c r="D50" s="138" t="s">
        <v>6</v>
      </c>
      <c r="E50" s="138" t="s">
        <v>300</v>
      </c>
      <c r="F50" s="5">
        <v>74.0951741</v>
      </c>
    </row>
    <row r="51">
      <c r="A51" s="5">
        <v>16.0</v>
      </c>
      <c r="B51" s="26" t="s">
        <v>416</v>
      </c>
      <c r="C51" s="105">
        <v>2017.0</v>
      </c>
      <c r="D51" s="138" t="s">
        <v>6</v>
      </c>
      <c r="E51" s="138" t="s">
        <v>300</v>
      </c>
      <c r="F51" s="5">
        <v>64.9426926</v>
      </c>
    </row>
    <row r="52">
      <c r="A52" s="5">
        <v>17.0</v>
      </c>
      <c r="B52" s="26" t="s">
        <v>417</v>
      </c>
      <c r="C52" s="105">
        <v>2017.0</v>
      </c>
      <c r="D52" s="138" t="s">
        <v>6</v>
      </c>
      <c r="E52" s="138" t="s">
        <v>300</v>
      </c>
      <c r="F52" s="5">
        <v>72.0148935</v>
      </c>
    </row>
    <row r="53">
      <c r="A53" s="5">
        <v>18.0</v>
      </c>
      <c r="B53" s="26" t="s">
        <v>419</v>
      </c>
      <c r="C53" s="105">
        <v>2017.0</v>
      </c>
      <c r="D53" s="138" t="s">
        <v>6</v>
      </c>
      <c r="E53" s="138" t="s">
        <v>300</v>
      </c>
      <c r="F53" s="5">
        <v>73.6144059</v>
      </c>
    </row>
    <row r="54">
      <c r="A54" s="5">
        <v>19.0</v>
      </c>
      <c r="B54" s="26" t="s">
        <v>420</v>
      </c>
      <c r="C54" s="105">
        <v>2017.0</v>
      </c>
      <c r="D54" s="138" t="s">
        <v>6</v>
      </c>
      <c r="E54" s="138" t="s">
        <v>300</v>
      </c>
      <c r="F54" s="5">
        <v>63.0252943</v>
      </c>
    </row>
    <row r="55">
      <c r="A55" s="5">
        <v>20.0</v>
      </c>
      <c r="B55" s="26" t="s">
        <v>421</v>
      </c>
      <c r="C55" s="105">
        <v>2017.0</v>
      </c>
      <c r="D55" s="138" t="s">
        <v>6</v>
      </c>
      <c r="E55" s="138" t="s">
        <v>300</v>
      </c>
      <c r="F55" s="5">
        <v>75.3792195</v>
      </c>
    </row>
    <row r="56">
      <c r="A56" s="5">
        <v>21.0</v>
      </c>
      <c r="B56" s="26" t="s">
        <v>422</v>
      </c>
      <c r="C56" s="105">
        <v>2017.0</v>
      </c>
      <c r="D56" s="138" t="s">
        <v>6</v>
      </c>
      <c r="E56" s="138" t="s">
        <v>300</v>
      </c>
      <c r="F56" s="5">
        <v>84.381548</v>
      </c>
    </row>
    <row r="57">
      <c r="A57" s="5">
        <v>22.0</v>
      </c>
      <c r="B57" s="26" t="s">
        <v>423</v>
      </c>
      <c r="C57" s="105">
        <v>2017.0</v>
      </c>
      <c r="D57" s="138" t="s">
        <v>6</v>
      </c>
      <c r="E57" s="138" t="s">
        <v>300</v>
      </c>
      <c r="F57" s="5">
        <v>68.6182688</v>
      </c>
    </row>
    <row r="58">
      <c r="A58" s="5">
        <v>23.0</v>
      </c>
      <c r="B58" s="26" t="s">
        <v>424</v>
      </c>
      <c r="C58" s="105">
        <v>2017.0</v>
      </c>
      <c r="D58" s="138" t="s">
        <v>6</v>
      </c>
      <c r="E58" s="138" t="s">
        <v>300</v>
      </c>
      <c r="F58" s="5">
        <v>74.9701997</v>
      </c>
    </row>
    <row r="59">
      <c r="A59" s="5">
        <v>24.0</v>
      </c>
      <c r="B59" s="26" t="s">
        <v>426</v>
      </c>
      <c r="C59" s="105">
        <v>2017.0</v>
      </c>
      <c r="D59" s="138" t="s">
        <v>6</v>
      </c>
      <c r="E59" s="138" t="s">
        <v>300</v>
      </c>
      <c r="F59" s="5">
        <v>68.3064749</v>
      </c>
    </row>
    <row r="60">
      <c r="A60" s="5">
        <v>25.0</v>
      </c>
      <c r="B60" s="26" t="s">
        <v>425</v>
      </c>
      <c r="C60" s="105">
        <v>2017.0</v>
      </c>
      <c r="D60" s="138" t="s">
        <v>6</v>
      </c>
      <c r="E60" s="138" t="s">
        <v>300</v>
      </c>
      <c r="F60" s="5">
        <v>65.6637957</v>
      </c>
    </row>
    <row r="61">
      <c r="A61" s="5">
        <v>26.0</v>
      </c>
      <c r="B61" s="26" t="s">
        <v>427</v>
      </c>
      <c r="C61" s="105">
        <v>2017.0</v>
      </c>
      <c r="D61" s="138" t="s">
        <v>6</v>
      </c>
      <c r="E61" s="138" t="s">
        <v>300</v>
      </c>
      <c r="F61" s="5">
        <v>67.3845141</v>
      </c>
    </row>
    <row r="62">
      <c r="A62" s="5">
        <v>27.0</v>
      </c>
      <c r="B62" s="26" t="s">
        <v>428</v>
      </c>
      <c r="C62" s="105">
        <v>2017.0</v>
      </c>
      <c r="D62" s="138" t="s">
        <v>6</v>
      </c>
      <c r="E62" s="138" t="s">
        <v>300</v>
      </c>
      <c r="F62" s="5">
        <v>69.6879268</v>
      </c>
    </row>
    <row r="63">
      <c r="A63" s="5">
        <v>28.0</v>
      </c>
      <c r="B63" s="26" t="s">
        <v>429</v>
      </c>
      <c r="C63" s="105">
        <v>2017.0</v>
      </c>
      <c r="D63" s="138" t="s">
        <v>6</v>
      </c>
      <c r="E63" s="138" t="s">
        <v>300</v>
      </c>
      <c r="F63" s="5">
        <v>58.6166725</v>
      </c>
    </row>
    <row r="64">
      <c r="A64" s="5">
        <v>29.0</v>
      </c>
      <c r="B64" s="26" t="s">
        <v>430</v>
      </c>
      <c r="C64" s="105">
        <v>2017.0</v>
      </c>
      <c r="D64" s="138" t="s">
        <v>6</v>
      </c>
      <c r="E64" s="138" t="s">
        <v>300</v>
      </c>
      <c r="F64" s="5">
        <v>68.4000104</v>
      </c>
    </row>
    <row r="65">
      <c r="A65" s="5">
        <v>30.0</v>
      </c>
      <c r="B65" s="26" t="s">
        <v>431</v>
      </c>
      <c r="C65" s="105">
        <v>2017.0</v>
      </c>
      <c r="D65" s="138" t="s">
        <v>6</v>
      </c>
      <c r="E65" s="138" t="s">
        <v>300</v>
      </c>
      <c r="F65" s="5">
        <v>71.7041705</v>
      </c>
    </row>
    <row r="66">
      <c r="A66" s="5">
        <v>31.0</v>
      </c>
      <c r="B66" s="26" t="s">
        <v>432</v>
      </c>
      <c r="C66" s="105">
        <v>2017.0</v>
      </c>
      <c r="D66" s="138" t="s">
        <v>6</v>
      </c>
      <c r="E66" s="138" t="s">
        <v>300</v>
      </c>
      <c r="F66" s="5">
        <v>59.9604884</v>
      </c>
    </row>
    <row r="67">
      <c r="A67" s="5">
        <v>32.0</v>
      </c>
      <c r="B67" s="26" t="s">
        <v>433</v>
      </c>
      <c r="C67" s="105">
        <v>2017.0</v>
      </c>
      <c r="D67" s="138" t="s">
        <v>6</v>
      </c>
      <c r="E67" s="138" t="s">
        <v>300</v>
      </c>
      <c r="F67" s="5">
        <v>60.5974641</v>
      </c>
    </row>
    <row r="68">
      <c r="A68" s="131" t="s">
        <v>3</v>
      </c>
      <c r="B68" s="26" t="s">
        <v>418</v>
      </c>
      <c r="C68" s="105">
        <v>2019.0</v>
      </c>
      <c r="D68" s="138" t="s">
        <v>6</v>
      </c>
      <c r="E68" s="138" t="s">
        <v>300</v>
      </c>
      <c r="F68" s="5">
        <v>69.8566242</v>
      </c>
    </row>
    <row r="69">
      <c r="A69" s="131" t="s">
        <v>4</v>
      </c>
      <c r="B69" s="26" t="s">
        <v>401</v>
      </c>
      <c r="C69" s="105">
        <v>2019.0</v>
      </c>
      <c r="D69" s="138" t="s">
        <v>6</v>
      </c>
      <c r="E69" s="138" t="s">
        <v>300</v>
      </c>
      <c r="F69" s="5">
        <v>63.741508</v>
      </c>
    </row>
    <row r="70">
      <c r="A70" s="131" t="s">
        <v>5</v>
      </c>
      <c r="B70" s="26" t="s">
        <v>402</v>
      </c>
      <c r="C70" s="105">
        <v>2019.0</v>
      </c>
      <c r="D70" s="138" t="s">
        <v>6</v>
      </c>
      <c r="E70" s="138" t="s">
        <v>300</v>
      </c>
      <c r="F70" s="5">
        <v>66.7650192</v>
      </c>
    </row>
    <row r="71">
      <c r="A71" s="131" t="s">
        <v>6</v>
      </c>
      <c r="B71" s="26" t="s">
        <v>403</v>
      </c>
      <c r="C71" s="105">
        <v>2019.0</v>
      </c>
      <c r="D71" s="138" t="s">
        <v>6</v>
      </c>
      <c r="E71" s="138" t="s">
        <v>300</v>
      </c>
      <c r="F71" s="5">
        <v>56.7245716</v>
      </c>
    </row>
    <row r="72">
      <c r="A72" s="131" t="s">
        <v>7</v>
      </c>
      <c r="B72" s="26" t="s">
        <v>404</v>
      </c>
      <c r="C72" s="105">
        <v>2019.0</v>
      </c>
      <c r="D72" s="138" t="s">
        <v>6</v>
      </c>
      <c r="E72" s="138" t="s">
        <v>300</v>
      </c>
      <c r="F72" s="5">
        <v>60.3852668</v>
      </c>
    </row>
    <row r="73">
      <c r="A73" s="131" t="s">
        <v>8</v>
      </c>
      <c r="B73" s="26" t="s">
        <v>408</v>
      </c>
      <c r="C73" s="105">
        <v>2019.0</v>
      </c>
      <c r="D73" s="138" t="s">
        <v>6</v>
      </c>
      <c r="E73" s="138" t="s">
        <v>300</v>
      </c>
      <c r="F73" s="5">
        <v>61.5184576</v>
      </c>
    </row>
    <row r="74">
      <c r="A74" s="131" t="s">
        <v>9</v>
      </c>
      <c r="B74" s="26" t="s">
        <v>409</v>
      </c>
      <c r="C74" s="105">
        <v>2019.0</v>
      </c>
      <c r="D74" s="138" t="s">
        <v>6</v>
      </c>
      <c r="E74" s="138" t="s">
        <v>300</v>
      </c>
      <c r="F74" s="5">
        <v>66.1004037</v>
      </c>
    </row>
    <row r="75">
      <c r="A75" s="131" t="s">
        <v>10</v>
      </c>
      <c r="B75" s="26" t="s">
        <v>407</v>
      </c>
      <c r="C75" s="105">
        <v>2019.0</v>
      </c>
      <c r="D75" s="138" t="s">
        <v>6</v>
      </c>
      <c r="E75" s="138" t="s">
        <v>300</v>
      </c>
      <c r="F75" s="5">
        <v>65.8582039</v>
      </c>
    </row>
    <row r="76">
      <c r="A76" s="131" t="s">
        <v>11</v>
      </c>
      <c r="B76" s="26" t="s">
        <v>406</v>
      </c>
      <c r="C76" s="105">
        <v>2019.0</v>
      </c>
      <c r="D76" s="138" t="s">
        <v>6</v>
      </c>
      <c r="E76" s="138" t="s">
        <v>300</v>
      </c>
      <c r="F76" s="5">
        <v>65.7158382</v>
      </c>
    </row>
    <row r="77">
      <c r="A77" s="131" t="s">
        <v>12</v>
      </c>
      <c r="B77" s="26" t="s">
        <v>405</v>
      </c>
      <c r="C77" s="105">
        <v>2019.0</v>
      </c>
      <c r="D77" s="138" t="s">
        <v>6</v>
      </c>
      <c r="E77" s="138" t="s">
        <v>300</v>
      </c>
      <c r="F77" s="5">
        <v>79.2995817</v>
      </c>
    </row>
    <row r="78">
      <c r="A78" s="5">
        <v>10.0</v>
      </c>
      <c r="B78" s="26" t="s">
        <v>410</v>
      </c>
      <c r="C78" s="105">
        <v>2019.0</v>
      </c>
      <c r="D78" s="138" t="s">
        <v>6</v>
      </c>
      <c r="E78" s="138" t="s">
        <v>300</v>
      </c>
      <c r="F78" s="5">
        <v>64.8226442</v>
      </c>
    </row>
    <row r="79">
      <c r="A79" s="5">
        <v>11.0</v>
      </c>
      <c r="B79" s="26" t="s">
        <v>412</v>
      </c>
      <c r="C79" s="105">
        <v>2019.0</v>
      </c>
      <c r="D79" s="138" t="s">
        <v>6</v>
      </c>
      <c r="E79" s="138" t="s">
        <v>300</v>
      </c>
      <c r="F79" s="5">
        <v>61.6836848</v>
      </c>
    </row>
    <row r="80">
      <c r="A80" s="5">
        <v>12.0</v>
      </c>
      <c r="B80" s="26" t="s">
        <v>411</v>
      </c>
      <c r="C80" s="105">
        <v>2019.0</v>
      </c>
      <c r="D80" s="138" t="s">
        <v>6</v>
      </c>
      <c r="E80" s="138" t="s">
        <v>300</v>
      </c>
      <c r="F80" s="5">
        <v>66.2197684</v>
      </c>
    </row>
    <row r="81">
      <c r="A81" s="5">
        <v>13.0</v>
      </c>
      <c r="B81" s="26" t="s">
        <v>413</v>
      </c>
      <c r="C81" s="105">
        <v>2019.0</v>
      </c>
      <c r="D81" s="138" t="s">
        <v>6</v>
      </c>
      <c r="E81" s="138" t="s">
        <v>300</v>
      </c>
      <c r="F81" s="5">
        <v>70.3544652</v>
      </c>
    </row>
    <row r="82">
      <c r="A82" s="5">
        <v>14.0</v>
      </c>
      <c r="B82" s="26" t="s">
        <v>414</v>
      </c>
      <c r="C82" s="105">
        <v>2019.0</v>
      </c>
      <c r="D82" s="138" t="s">
        <v>6</v>
      </c>
      <c r="E82" s="138" t="s">
        <v>300</v>
      </c>
      <c r="F82" s="5">
        <v>75.0193928</v>
      </c>
    </row>
    <row r="83">
      <c r="A83" s="5">
        <v>15.0</v>
      </c>
      <c r="B83" s="26" t="s">
        <v>415</v>
      </c>
      <c r="C83" s="105">
        <v>2019.0</v>
      </c>
      <c r="D83" s="138" t="s">
        <v>6</v>
      </c>
      <c r="E83" s="138" t="s">
        <v>300</v>
      </c>
      <c r="F83" s="5">
        <v>78.0389089</v>
      </c>
    </row>
    <row r="84">
      <c r="A84" s="5">
        <v>16.0</v>
      </c>
      <c r="B84" s="26" t="s">
        <v>416</v>
      </c>
      <c r="C84" s="105">
        <v>2019.0</v>
      </c>
      <c r="D84" s="138" t="s">
        <v>6</v>
      </c>
      <c r="E84" s="138" t="s">
        <v>300</v>
      </c>
      <c r="F84" s="5">
        <v>70.2028416</v>
      </c>
    </row>
    <row r="85">
      <c r="A85" s="5">
        <v>17.0</v>
      </c>
      <c r="B85" s="26" t="s">
        <v>417</v>
      </c>
      <c r="C85" s="105">
        <v>2019.0</v>
      </c>
      <c r="D85" s="138" t="s">
        <v>6</v>
      </c>
      <c r="E85" s="138" t="s">
        <v>300</v>
      </c>
      <c r="F85" s="5">
        <v>71.480646</v>
      </c>
    </row>
    <row r="86">
      <c r="A86" s="5">
        <v>18.0</v>
      </c>
      <c r="B86" s="26" t="s">
        <v>419</v>
      </c>
      <c r="C86" s="105">
        <v>2019.0</v>
      </c>
      <c r="D86" s="138" t="s">
        <v>6</v>
      </c>
      <c r="E86" s="138" t="s">
        <v>300</v>
      </c>
      <c r="F86" s="5">
        <v>65.2099161</v>
      </c>
    </row>
    <row r="87">
      <c r="A87" s="5">
        <v>19.0</v>
      </c>
      <c r="B87" s="26" t="s">
        <v>420</v>
      </c>
      <c r="C87" s="105">
        <v>2019.0</v>
      </c>
      <c r="D87" s="138" t="s">
        <v>6</v>
      </c>
      <c r="E87" s="138" t="s">
        <v>300</v>
      </c>
      <c r="F87" s="5">
        <v>59.4104181</v>
      </c>
    </row>
    <row r="88">
      <c r="A88" s="5">
        <v>20.0</v>
      </c>
      <c r="B88" s="26" t="s">
        <v>421</v>
      </c>
      <c r="C88" s="105">
        <v>2019.0</v>
      </c>
      <c r="D88" s="138" t="s">
        <v>6</v>
      </c>
      <c r="E88" s="138" t="s">
        <v>300</v>
      </c>
      <c r="F88" s="5">
        <v>71.613496</v>
      </c>
    </row>
    <row r="89">
      <c r="A89" s="5">
        <v>21.0</v>
      </c>
      <c r="B89" s="26" t="s">
        <v>422</v>
      </c>
      <c r="C89" s="105">
        <v>2019.0</v>
      </c>
      <c r="D89" s="138" t="s">
        <v>6</v>
      </c>
      <c r="E89" s="138" t="s">
        <v>300</v>
      </c>
      <c r="F89" s="5">
        <v>75.567658</v>
      </c>
    </row>
    <row r="90">
      <c r="A90" s="5">
        <v>22.0</v>
      </c>
      <c r="B90" s="26" t="s">
        <v>423</v>
      </c>
      <c r="C90" s="105">
        <v>2019.0</v>
      </c>
      <c r="D90" s="138" t="s">
        <v>6</v>
      </c>
      <c r="E90" s="138" t="s">
        <v>300</v>
      </c>
      <c r="F90" s="5">
        <v>63.8210642</v>
      </c>
    </row>
    <row r="91">
      <c r="A91" s="5">
        <v>23.0</v>
      </c>
      <c r="B91" s="26" t="s">
        <v>424</v>
      </c>
      <c r="C91" s="105">
        <v>2019.0</v>
      </c>
      <c r="D91" s="138" t="s">
        <v>6</v>
      </c>
      <c r="E91" s="138" t="s">
        <v>300</v>
      </c>
      <c r="F91" s="5">
        <v>57.4828635</v>
      </c>
    </row>
    <row r="92">
      <c r="A92" s="5">
        <v>24.0</v>
      </c>
      <c r="B92" s="26" t="s">
        <v>426</v>
      </c>
      <c r="C92" s="105">
        <v>2019.0</v>
      </c>
      <c r="D92" s="138" t="s">
        <v>6</v>
      </c>
      <c r="E92" s="138" t="s">
        <v>300</v>
      </c>
      <c r="F92" s="5">
        <v>68.1488794</v>
      </c>
    </row>
    <row r="93">
      <c r="A93" s="5">
        <v>25.0</v>
      </c>
      <c r="B93" s="26" t="s">
        <v>425</v>
      </c>
      <c r="C93" s="105">
        <v>2019.0</v>
      </c>
      <c r="D93" s="138" t="s">
        <v>6</v>
      </c>
      <c r="E93" s="138" t="s">
        <v>300</v>
      </c>
      <c r="F93" s="5">
        <v>55.3431465</v>
      </c>
    </row>
    <row r="94">
      <c r="A94" s="5">
        <v>26.0</v>
      </c>
      <c r="B94" s="26" t="s">
        <v>427</v>
      </c>
      <c r="C94" s="105">
        <v>2019.0</v>
      </c>
      <c r="D94" s="138" t="s">
        <v>6</v>
      </c>
      <c r="E94" s="138" t="s">
        <v>300</v>
      </c>
      <c r="F94" s="5">
        <v>57.9673859</v>
      </c>
    </row>
    <row r="95">
      <c r="A95" s="5">
        <v>27.0</v>
      </c>
      <c r="B95" s="26" t="s">
        <v>428</v>
      </c>
      <c r="C95" s="105">
        <v>2019.0</v>
      </c>
      <c r="D95" s="138" t="s">
        <v>6</v>
      </c>
      <c r="E95" s="138" t="s">
        <v>300</v>
      </c>
      <c r="F95" s="5">
        <v>67.529686</v>
      </c>
    </row>
    <row r="96">
      <c r="A96" s="5">
        <v>28.0</v>
      </c>
      <c r="B96" s="26" t="s">
        <v>429</v>
      </c>
      <c r="C96" s="105">
        <v>2019.0</v>
      </c>
      <c r="D96" s="138" t="s">
        <v>6</v>
      </c>
      <c r="E96" s="138" t="s">
        <v>300</v>
      </c>
      <c r="F96" s="5">
        <v>60.9108325</v>
      </c>
    </row>
    <row r="97">
      <c r="A97" s="5">
        <v>29.0</v>
      </c>
      <c r="B97" s="26" t="s">
        <v>430</v>
      </c>
      <c r="C97" s="105">
        <v>2019.0</v>
      </c>
      <c r="D97" s="138" t="s">
        <v>6</v>
      </c>
      <c r="E97" s="138" t="s">
        <v>300</v>
      </c>
      <c r="F97" s="5">
        <v>66.66081</v>
      </c>
    </row>
    <row r="98">
      <c r="A98" s="5">
        <v>30.0</v>
      </c>
      <c r="B98" s="26" t="s">
        <v>431</v>
      </c>
      <c r="C98" s="105">
        <v>2019.0</v>
      </c>
      <c r="D98" s="138" t="s">
        <v>6</v>
      </c>
      <c r="E98" s="138" t="s">
        <v>300</v>
      </c>
      <c r="F98" s="5">
        <v>71.7499658</v>
      </c>
    </row>
    <row r="99">
      <c r="A99" s="5">
        <v>31.0</v>
      </c>
      <c r="B99" s="26" t="s">
        <v>432</v>
      </c>
      <c r="C99" s="105">
        <v>2019.0</v>
      </c>
      <c r="D99" s="138" t="s">
        <v>6</v>
      </c>
      <c r="E99" s="138" t="s">
        <v>300</v>
      </c>
      <c r="F99" s="5">
        <v>56.1791484</v>
      </c>
    </row>
    <row r="100">
      <c r="A100" s="5">
        <v>32.0</v>
      </c>
      <c r="B100" s="26" t="s">
        <v>433</v>
      </c>
      <c r="C100" s="105">
        <v>2019.0</v>
      </c>
      <c r="D100" s="138" t="s">
        <v>6</v>
      </c>
      <c r="E100" s="138" t="s">
        <v>300</v>
      </c>
      <c r="F100" s="5">
        <v>69.4466187</v>
      </c>
    </row>
    <row r="101">
      <c r="A101" s="131" t="s">
        <v>3</v>
      </c>
      <c r="B101" s="26" t="s">
        <v>418</v>
      </c>
      <c r="C101" s="105">
        <v>2021.0</v>
      </c>
      <c r="D101" s="138" t="s">
        <v>6</v>
      </c>
      <c r="E101" s="138" t="s">
        <v>300</v>
      </c>
      <c r="F101" s="5">
        <v>67.6200172</v>
      </c>
    </row>
    <row r="102">
      <c r="A102" s="131" t="s">
        <v>4</v>
      </c>
      <c r="B102" s="26" t="s">
        <v>401</v>
      </c>
      <c r="C102" s="105">
        <v>2021.0</v>
      </c>
      <c r="D102" s="138" t="s">
        <v>6</v>
      </c>
      <c r="E102" s="138" t="s">
        <v>300</v>
      </c>
      <c r="F102" s="5">
        <v>59.8510396</v>
      </c>
    </row>
    <row r="103">
      <c r="A103" s="131" t="s">
        <v>5</v>
      </c>
      <c r="B103" s="26" t="s">
        <v>402</v>
      </c>
      <c r="C103" s="105">
        <v>2021.0</v>
      </c>
      <c r="D103" s="138" t="s">
        <v>6</v>
      </c>
      <c r="E103" s="138" t="s">
        <v>300</v>
      </c>
      <c r="F103" s="5">
        <v>73.3962675</v>
      </c>
    </row>
    <row r="104">
      <c r="A104" s="131" t="s">
        <v>6</v>
      </c>
      <c r="B104" s="26" t="s">
        <v>403</v>
      </c>
      <c r="C104" s="105">
        <v>2021.0</v>
      </c>
      <c r="D104" s="138" t="s">
        <v>6</v>
      </c>
      <c r="E104" s="138" t="s">
        <v>300</v>
      </c>
      <c r="F104" s="5">
        <v>66.1253073</v>
      </c>
    </row>
    <row r="105">
      <c r="A105" s="131" t="s">
        <v>7</v>
      </c>
      <c r="B105" s="26" t="s">
        <v>404</v>
      </c>
      <c r="C105" s="105">
        <v>2021.0</v>
      </c>
      <c r="D105" s="138" t="s">
        <v>6</v>
      </c>
      <c r="E105" s="138" t="s">
        <v>300</v>
      </c>
      <c r="F105" s="5">
        <v>60.3923214</v>
      </c>
    </row>
    <row r="106">
      <c r="A106" s="131" t="s">
        <v>8</v>
      </c>
      <c r="B106" s="26" t="s">
        <v>408</v>
      </c>
      <c r="C106" s="105">
        <v>2021.0</v>
      </c>
      <c r="D106" s="138" t="s">
        <v>6</v>
      </c>
      <c r="E106" s="138" t="s">
        <v>300</v>
      </c>
      <c r="F106" s="5">
        <v>55.3552405</v>
      </c>
    </row>
    <row r="107">
      <c r="A107" s="131" t="s">
        <v>9</v>
      </c>
      <c r="B107" s="26" t="s">
        <v>409</v>
      </c>
      <c r="C107" s="105">
        <v>2021.0</v>
      </c>
      <c r="D107" s="138" t="s">
        <v>6</v>
      </c>
      <c r="E107" s="138" t="s">
        <v>300</v>
      </c>
      <c r="F107" s="5">
        <v>65.8822662</v>
      </c>
    </row>
    <row r="108">
      <c r="A108" s="131" t="s">
        <v>10</v>
      </c>
      <c r="B108" s="26" t="s">
        <v>407</v>
      </c>
      <c r="C108" s="105">
        <v>2021.0</v>
      </c>
      <c r="D108" s="138" t="s">
        <v>6</v>
      </c>
      <c r="E108" s="138" t="s">
        <v>300</v>
      </c>
      <c r="F108" s="5">
        <v>68.3277117</v>
      </c>
    </row>
    <row r="109">
      <c r="A109" s="131" t="s">
        <v>11</v>
      </c>
      <c r="B109" s="26" t="s">
        <v>406</v>
      </c>
      <c r="C109" s="105">
        <v>2021.0</v>
      </c>
      <c r="D109" s="138" t="s">
        <v>6</v>
      </c>
      <c r="E109" s="138" t="s">
        <v>300</v>
      </c>
      <c r="F109" s="5">
        <v>66.6572495</v>
      </c>
    </row>
    <row r="110">
      <c r="A110" s="131" t="s">
        <v>12</v>
      </c>
      <c r="B110" s="26" t="s">
        <v>405</v>
      </c>
      <c r="C110" s="105">
        <v>2021.0</v>
      </c>
      <c r="D110" s="138" t="s">
        <v>6</v>
      </c>
      <c r="E110" s="138" t="s">
        <v>300</v>
      </c>
      <c r="F110" s="5">
        <v>75.342413</v>
      </c>
    </row>
    <row r="111">
      <c r="A111" s="5">
        <v>10.0</v>
      </c>
      <c r="B111" s="26" t="s">
        <v>410</v>
      </c>
      <c r="C111" s="105">
        <v>2021.0</v>
      </c>
      <c r="D111" s="138" t="s">
        <v>6</v>
      </c>
      <c r="E111" s="138" t="s">
        <v>300</v>
      </c>
      <c r="F111" s="5">
        <v>61.1015565</v>
      </c>
    </row>
    <row r="112">
      <c r="A112" s="5">
        <v>11.0</v>
      </c>
      <c r="B112" s="26" t="s">
        <v>412</v>
      </c>
      <c r="C112" s="105">
        <v>2021.0</v>
      </c>
      <c r="D112" s="138" t="s">
        <v>6</v>
      </c>
      <c r="E112" s="138" t="s">
        <v>300</v>
      </c>
      <c r="F112" s="5">
        <v>61.9484808</v>
      </c>
    </row>
    <row r="113">
      <c r="A113" s="5">
        <v>12.0</v>
      </c>
      <c r="B113" s="26" t="s">
        <v>411</v>
      </c>
      <c r="C113" s="105">
        <v>2021.0</v>
      </c>
      <c r="D113" s="138" t="s">
        <v>6</v>
      </c>
      <c r="E113" s="138" t="s">
        <v>300</v>
      </c>
      <c r="F113" s="5">
        <v>64.4422214</v>
      </c>
    </row>
    <row r="114">
      <c r="A114" s="5">
        <v>13.0</v>
      </c>
      <c r="B114" s="26" t="s">
        <v>413</v>
      </c>
      <c r="C114" s="105">
        <v>2021.0</v>
      </c>
      <c r="D114" s="138" t="s">
        <v>6</v>
      </c>
      <c r="E114" s="138" t="s">
        <v>300</v>
      </c>
      <c r="F114" s="5">
        <v>72.8626541</v>
      </c>
    </row>
    <row r="115">
      <c r="A115" s="5">
        <v>14.0</v>
      </c>
      <c r="B115" s="26" t="s">
        <v>414</v>
      </c>
      <c r="C115" s="105">
        <v>2021.0</v>
      </c>
      <c r="D115" s="138" t="s">
        <v>6</v>
      </c>
      <c r="E115" s="138" t="s">
        <v>300</v>
      </c>
      <c r="F115" s="5">
        <v>77.0156137</v>
      </c>
    </row>
    <row r="116">
      <c r="A116" s="5">
        <v>15.0</v>
      </c>
      <c r="B116" s="26" t="s">
        <v>415</v>
      </c>
      <c r="C116" s="105">
        <v>2021.0</v>
      </c>
      <c r="D116" s="138" t="s">
        <v>6</v>
      </c>
      <c r="E116" s="138" t="s">
        <v>300</v>
      </c>
      <c r="F116" s="5">
        <v>71.5620843</v>
      </c>
    </row>
    <row r="117">
      <c r="A117" s="5">
        <v>16.0</v>
      </c>
      <c r="B117" s="26" t="s">
        <v>416</v>
      </c>
      <c r="C117" s="105">
        <v>2021.0</v>
      </c>
      <c r="D117" s="138" t="s">
        <v>6</v>
      </c>
      <c r="E117" s="138" t="s">
        <v>300</v>
      </c>
      <c r="F117" s="5">
        <v>62.5356358</v>
      </c>
    </row>
    <row r="118">
      <c r="A118" s="5">
        <v>17.0</v>
      </c>
      <c r="B118" s="26" t="s">
        <v>417</v>
      </c>
      <c r="C118" s="105">
        <v>2021.0</v>
      </c>
      <c r="D118" s="138" t="s">
        <v>6</v>
      </c>
      <c r="E118" s="138" t="s">
        <v>300</v>
      </c>
      <c r="F118" s="5">
        <v>71.2848642</v>
      </c>
    </row>
    <row r="119">
      <c r="A119" s="5">
        <v>18.0</v>
      </c>
      <c r="B119" s="26" t="s">
        <v>419</v>
      </c>
      <c r="C119" s="105">
        <v>2021.0</v>
      </c>
      <c r="D119" s="138" t="s">
        <v>6</v>
      </c>
      <c r="E119" s="138" t="s">
        <v>300</v>
      </c>
      <c r="F119" s="5">
        <v>66.2250857</v>
      </c>
    </row>
    <row r="120">
      <c r="A120" s="5">
        <v>19.0</v>
      </c>
      <c r="B120" s="26" t="s">
        <v>420</v>
      </c>
      <c r="C120" s="105">
        <v>2021.0</v>
      </c>
      <c r="D120" s="138" t="s">
        <v>6</v>
      </c>
      <c r="E120" s="138" t="s">
        <v>300</v>
      </c>
      <c r="F120" s="5">
        <v>57.7881312</v>
      </c>
    </row>
    <row r="121">
      <c r="A121" s="5">
        <v>20.0</v>
      </c>
      <c r="B121" s="26" t="s">
        <v>421</v>
      </c>
      <c r="C121" s="105">
        <v>2021.0</v>
      </c>
      <c r="D121" s="138" t="s">
        <v>6</v>
      </c>
      <c r="E121" s="138" t="s">
        <v>300</v>
      </c>
      <c r="F121" s="5">
        <v>69.9075625</v>
      </c>
    </row>
    <row r="122">
      <c r="A122" s="5">
        <v>21.0</v>
      </c>
      <c r="B122" s="26" t="s">
        <v>422</v>
      </c>
      <c r="C122" s="105">
        <v>2021.0</v>
      </c>
      <c r="D122" s="138" t="s">
        <v>6</v>
      </c>
      <c r="E122" s="138" t="s">
        <v>300</v>
      </c>
      <c r="F122" s="5">
        <v>70.7279262</v>
      </c>
    </row>
    <row r="123">
      <c r="A123" s="5">
        <v>22.0</v>
      </c>
      <c r="B123" s="26" t="s">
        <v>423</v>
      </c>
      <c r="C123" s="105">
        <v>2021.0</v>
      </c>
      <c r="D123" s="138" t="s">
        <v>6</v>
      </c>
      <c r="E123" s="138" t="s">
        <v>300</v>
      </c>
      <c r="F123" s="5">
        <v>60.9905364</v>
      </c>
    </row>
    <row r="124">
      <c r="A124" s="5">
        <v>23.0</v>
      </c>
      <c r="B124" s="26" t="s">
        <v>424</v>
      </c>
      <c r="C124" s="105">
        <v>2021.0</v>
      </c>
      <c r="D124" s="138" t="s">
        <v>6</v>
      </c>
      <c r="E124" s="138" t="s">
        <v>300</v>
      </c>
      <c r="F124" s="5">
        <v>66.9000643</v>
      </c>
    </row>
    <row r="125">
      <c r="A125" s="5">
        <v>24.0</v>
      </c>
      <c r="B125" s="26" t="s">
        <v>426</v>
      </c>
      <c r="C125" s="105">
        <v>2021.0</v>
      </c>
      <c r="D125" s="138" t="s">
        <v>6</v>
      </c>
      <c r="E125" s="138" t="s">
        <v>300</v>
      </c>
      <c r="F125" s="5">
        <v>60.1600242</v>
      </c>
    </row>
    <row r="126">
      <c r="A126" s="5">
        <v>25.0</v>
      </c>
      <c r="B126" s="26" t="s">
        <v>425</v>
      </c>
      <c r="C126" s="105">
        <v>2021.0</v>
      </c>
      <c r="D126" s="138" t="s">
        <v>6</v>
      </c>
      <c r="E126" s="138" t="s">
        <v>300</v>
      </c>
      <c r="F126" s="5">
        <v>61.3808108</v>
      </c>
    </row>
    <row r="127">
      <c r="A127" s="5">
        <v>26.0</v>
      </c>
      <c r="B127" s="26" t="s">
        <v>427</v>
      </c>
      <c r="C127" s="105">
        <v>2021.0</v>
      </c>
      <c r="D127" s="138" t="s">
        <v>6</v>
      </c>
      <c r="E127" s="138" t="s">
        <v>300</v>
      </c>
      <c r="F127" s="5">
        <v>59.4564249</v>
      </c>
    </row>
    <row r="128">
      <c r="A128" s="5">
        <v>27.0</v>
      </c>
      <c r="B128" s="26" t="s">
        <v>428</v>
      </c>
      <c r="C128" s="105">
        <v>2021.0</v>
      </c>
      <c r="D128" s="138" t="s">
        <v>6</v>
      </c>
      <c r="E128" s="138" t="s">
        <v>300</v>
      </c>
      <c r="F128" s="5">
        <v>68.2872203</v>
      </c>
    </row>
    <row r="129">
      <c r="A129" s="5">
        <v>28.0</v>
      </c>
      <c r="B129" s="26" t="s">
        <v>429</v>
      </c>
      <c r="C129" s="105">
        <v>2021.0</v>
      </c>
      <c r="D129" s="138" t="s">
        <v>6</v>
      </c>
      <c r="E129" s="138" t="s">
        <v>300</v>
      </c>
      <c r="F129" s="5">
        <v>61.17741</v>
      </c>
    </row>
    <row r="130">
      <c r="A130" s="5">
        <v>29.0</v>
      </c>
      <c r="B130" s="26" t="s">
        <v>430</v>
      </c>
      <c r="C130" s="105">
        <v>2021.0</v>
      </c>
      <c r="D130" s="138" t="s">
        <v>6</v>
      </c>
      <c r="E130" s="138" t="s">
        <v>300</v>
      </c>
      <c r="F130" s="5">
        <v>63.5094241</v>
      </c>
    </row>
    <row r="131">
      <c r="A131" s="5">
        <v>30.0</v>
      </c>
      <c r="B131" s="26" t="s">
        <v>431</v>
      </c>
      <c r="C131" s="105">
        <v>2021.0</v>
      </c>
      <c r="D131" s="138" t="s">
        <v>6</v>
      </c>
      <c r="E131" s="138" t="s">
        <v>300</v>
      </c>
      <c r="F131" s="5">
        <v>64.8591646</v>
      </c>
    </row>
    <row r="132">
      <c r="A132" s="5">
        <v>31.0</v>
      </c>
      <c r="B132" s="26" t="s">
        <v>432</v>
      </c>
      <c r="C132" s="105">
        <v>2021.0</v>
      </c>
      <c r="D132" s="138" t="s">
        <v>6</v>
      </c>
      <c r="E132" s="138" t="s">
        <v>300</v>
      </c>
      <c r="F132" s="5">
        <v>57.455034</v>
      </c>
    </row>
    <row r="133">
      <c r="A133" s="5">
        <v>32.0</v>
      </c>
      <c r="B133" s="26" t="s">
        <v>433</v>
      </c>
      <c r="C133" s="105">
        <v>2021.0</v>
      </c>
      <c r="D133" s="138" t="s">
        <v>6</v>
      </c>
      <c r="E133" s="138" t="s">
        <v>300</v>
      </c>
      <c r="F133" s="5">
        <v>71.8336224</v>
      </c>
    </row>
    <row r="134">
      <c r="A134" s="140" t="s">
        <v>3</v>
      </c>
      <c r="B134" s="141" t="s">
        <v>418</v>
      </c>
      <c r="C134" s="142">
        <v>2023.0</v>
      </c>
      <c r="D134" s="143" t="s">
        <v>6</v>
      </c>
      <c r="E134" s="143" t="s">
        <v>300</v>
      </c>
      <c r="F134" s="144">
        <v>66.6914788638866</v>
      </c>
    </row>
    <row r="135">
      <c r="A135" s="140" t="s">
        <v>4</v>
      </c>
      <c r="B135" s="141" t="s">
        <v>401</v>
      </c>
      <c r="C135" s="142">
        <v>2023.0</v>
      </c>
      <c r="D135" s="143" t="s">
        <v>6</v>
      </c>
      <c r="E135" s="143" t="s">
        <v>300</v>
      </c>
      <c r="F135" s="144">
        <v>63.1112462981973</v>
      </c>
    </row>
    <row r="136">
      <c r="A136" s="140" t="s">
        <v>5</v>
      </c>
      <c r="B136" s="141" t="s">
        <v>402</v>
      </c>
      <c r="C136" s="142">
        <v>2023.0</v>
      </c>
      <c r="D136" s="143" t="s">
        <v>6</v>
      </c>
      <c r="E136" s="143" t="s">
        <v>300</v>
      </c>
      <c r="F136" s="144">
        <v>68.4459368312403</v>
      </c>
    </row>
    <row r="137">
      <c r="A137" s="140" t="s">
        <v>6</v>
      </c>
      <c r="B137" s="141" t="s">
        <v>403</v>
      </c>
      <c r="C137" s="142">
        <v>2023.0</v>
      </c>
      <c r="D137" s="143" t="s">
        <v>6</v>
      </c>
      <c r="E137" s="143" t="s">
        <v>300</v>
      </c>
      <c r="F137" s="144">
        <v>59.214568082959104</v>
      </c>
    </row>
    <row r="138">
      <c r="A138" s="140" t="s">
        <v>7</v>
      </c>
      <c r="B138" s="141" t="s">
        <v>404</v>
      </c>
      <c r="C138" s="142">
        <v>2023.0</v>
      </c>
      <c r="D138" s="143" t="s">
        <v>6</v>
      </c>
      <c r="E138" s="143" t="s">
        <v>300</v>
      </c>
      <c r="F138" s="144">
        <v>63.1946117132789</v>
      </c>
    </row>
    <row r="139">
      <c r="A139" s="140" t="s">
        <v>8</v>
      </c>
      <c r="B139" s="141" t="s">
        <v>408</v>
      </c>
      <c r="C139" s="142">
        <v>2023.0</v>
      </c>
      <c r="D139" s="143" t="s">
        <v>6</v>
      </c>
      <c r="E139" s="143" t="s">
        <v>300</v>
      </c>
      <c r="F139" s="144">
        <v>59.6893829587234</v>
      </c>
    </row>
    <row r="140">
      <c r="A140" s="140" t="s">
        <v>9</v>
      </c>
      <c r="B140" s="141" t="s">
        <v>409</v>
      </c>
      <c r="C140" s="142">
        <v>2023.0</v>
      </c>
      <c r="D140" s="143" t="s">
        <v>6</v>
      </c>
      <c r="E140" s="143" t="s">
        <v>300</v>
      </c>
      <c r="F140" s="144">
        <v>61.541615540680105</v>
      </c>
    </row>
    <row r="141">
      <c r="A141" s="140" t="s">
        <v>10</v>
      </c>
      <c r="B141" s="141" t="s">
        <v>407</v>
      </c>
      <c r="C141" s="142">
        <v>2023.0</v>
      </c>
      <c r="D141" s="143" t="s">
        <v>6</v>
      </c>
      <c r="E141" s="143" t="s">
        <v>300</v>
      </c>
      <c r="F141" s="144">
        <v>72.2210283135443</v>
      </c>
    </row>
    <row r="142">
      <c r="A142" s="140" t="s">
        <v>11</v>
      </c>
      <c r="B142" s="141" t="s">
        <v>406</v>
      </c>
      <c r="C142" s="142">
        <v>2023.0</v>
      </c>
      <c r="D142" s="143" t="s">
        <v>6</v>
      </c>
      <c r="E142" s="143" t="s">
        <v>300</v>
      </c>
      <c r="F142" s="144">
        <v>60.1620771581499</v>
      </c>
    </row>
    <row r="143">
      <c r="A143" s="140" t="s">
        <v>12</v>
      </c>
      <c r="B143" s="141" t="s">
        <v>405</v>
      </c>
      <c r="C143" s="142">
        <v>2023.0</v>
      </c>
      <c r="D143" s="143" t="s">
        <v>6</v>
      </c>
      <c r="E143" s="143" t="s">
        <v>300</v>
      </c>
      <c r="F143" s="144">
        <v>73.4363146586289</v>
      </c>
    </row>
    <row r="144">
      <c r="A144" s="140" t="s">
        <v>13</v>
      </c>
      <c r="B144" s="141" t="s">
        <v>410</v>
      </c>
      <c r="C144" s="142">
        <v>2023.0</v>
      </c>
      <c r="D144" s="143" t="s">
        <v>6</v>
      </c>
      <c r="E144" s="143" t="s">
        <v>300</v>
      </c>
      <c r="F144" s="144">
        <v>68.494009242093</v>
      </c>
    </row>
    <row r="145">
      <c r="A145" s="140" t="s">
        <v>14</v>
      </c>
      <c r="B145" s="141" t="s">
        <v>412</v>
      </c>
      <c r="C145" s="142">
        <v>2023.0</v>
      </c>
      <c r="D145" s="143" t="s">
        <v>6</v>
      </c>
      <c r="E145" s="143" t="s">
        <v>300</v>
      </c>
      <c r="F145" s="144">
        <v>64.4868610721521</v>
      </c>
    </row>
    <row r="146">
      <c r="A146" s="140" t="s">
        <v>15</v>
      </c>
      <c r="B146" s="141" t="s">
        <v>411</v>
      </c>
      <c r="C146" s="142">
        <v>2023.0</v>
      </c>
      <c r="D146" s="143" t="s">
        <v>6</v>
      </c>
      <c r="E146" s="143" t="s">
        <v>300</v>
      </c>
      <c r="F146" s="144">
        <v>68.9557950706551</v>
      </c>
    </row>
    <row r="147">
      <c r="A147" s="140" t="s">
        <v>16</v>
      </c>
      <c r="B147" s="141" t="s">
        <v>413</v>
      </c>
      <c r="C147" s="142">
        <v>2023.0</v>
      </c>
      <c r="D147" s="143" t="s">
        <v>6</v>
      </c>
      <c r="E147" s="143" t="s">
        <v>300</v>
      </c>
      <c r="F147" s="144">
        <v>67.2453170941206</v>
      </c>
    </row>
    <row r="148">
      <c r="A148" s="140" t="s">
        <v>17</v>
      </c>
      <c r="B148" s="141" t="s">
        <v>414</v>
      </c>
      <c r="C148" s="142">
        <v>2023.0</v>
      </c>
      <c r="D148" s="143" t="s">
        <v>6</v>
      </c>
      <c r="E148" s="143" t="s">
        <v>300</v>
      </c>
      <c r="F148" s="144">
        <v>71.3851691864651</v>
      </c>
    </row>
    <row r="149">
      <c r="A149" s="140" t="s">
        <v>18</v>
      </c>
      <c r="B149" s="141" t="s">
        <v>415</v>
      </c>
      <c r="C149" s="142">
        <v>2023.0</v>
      </c>
      <c r="D149" s="143" t="s">
        <v>6</v>
      </c>
      <c r="E149" s="143" t="s">
        <v>300</v>
      </c>
      <c r="F149" s="144">
        <v>72.64345025557719</v>
      </c>
    </row>
    <row r="150">
      <c r="A150" s="140" t="s">
        <v>19</v>
      </c>
      <c r="B150" s="141" t="s">
        <v>416</v>
      </c>
      <c r="C150" s="142">
        <v>2023.0</v>
      </c>
      <c r="D150" s="143" t="s">
        <v>6</v>
      </c>
      <c r="E150" s="143" t="s">
        <v>300</v>
      </c>
      <c r="F150" s="144">
        <v>68.9179156972025</v>
      </c>
    </row>
    <row r="151">
      <c r="A151" s="140" t="s">
        <v>20</v>
      </c>
      <c r="B151" s="141" t="s">
        <v>417</v>
      </c>
      <c r="C151" s="142">
        <v>2023.0</v>
      </c>
      <c r="D151" s="143" t="s">
        <v>6</v>
      </c>
      <c r="E151" s="143" t="s">
        <v>300</v>
      </c>
      <c r="F151" s="144">
        <v>69.4508367810487</v>
      </c>
    </row>
    <row r="152">
      <c r="A152" s="140" t="s">
        <v>21</v>
      </c>
      <c r="B152" s="141" t="s">
        <v>419</v>
      </c>
      <c r="C152" s="142">
        <v>2023.0</v>
      </c>
      <c r="D152" s="143" t="s">
        <v>6</v>
      </c>
      <c r="E152" s="143" t="s">
        <v>300</v>
      </c>
      <c r="F152" s="144">
        <v>59.06678619733191</v>
      </c>
    </row>
    <row r="153">
      <c r="A153" s="140" t="s">
        <v>22</v>
      </c>
      <c r="B153" s="141" t="s">
        <v>420</v>
      </c>
      <c r="C153" s="142">
        <v>2023.0</v>
      </c>
      <c r="D153" s="143" t="s">
        <v>6</v>
      </c>
      <c r="E153" s="143" t="s">
        <v>300</v>
      </c>
      <c r="F153" s="144">
        <v>52.627102492467095</v>
      </c>
    </row>
    <row r="154">
      <c r="A154" s="140" t="s">
        <v>23</v>
      </c>
      <c r="B154" s="141" t="s">
        <v>421</v>
      </c>
      <c r="C154" s="142">
        <v>2023.0</v>
      </c>
      <c r="D154" s="143" t="s">
        <v>6</v>
      </c>
      <c r="E154" s="143" t="s">
        <v>300</v>
      </c>
      <c r="F154" s="144">
        <v>67.7454691784905</v>
      </c>
    </row>
    <row r="155">
      <c r="A155" s="140" t="s">
        <v>24</v>
      </c>
      <c r="B155" s="141" t="s">
        <v>422</v>
      </c>
      <c r="C155" s="142">
        <v>2023.0</v>
      </c>
      <c r="D155" s="143" t="s">
        <v>6</v>
      </c>
      <c r="E155" s="143" t="s">
        <v>300</v>
      </c>
      <c r="F155" s="144">
        <v>76.0938124824365</v>
      </c>
    </row>
    <row r="156">
      <c r="A156" s="140" t="s">
        <v>25</v>
      </c>
      <c r="B156" s="141" t="s">
        <v>423</v>
      </c>
      <c r="C156" s="142">
        <v>2023.0</v>
      </c>
      <c r="D156" s="143" t="s">
        <v>6</v>
      </c>
      <c r="E156" s="143" t="s">
        <v>300</v>
      </c>
      <c r="F156" s="144">
        <v>67.8472057002988</v>
      </c>
    </row>
    <row r="157">
      <c r="A157" s="140" t="s">
        <v>26</v>
      </c>
      <c r="B157" s="141" t="s">
        <v>424</v>
      </c>
      <c r="C157" s="142">
        <v>2023.0</v>
      </c>
      <c r="D157" s="143" t="s">
        <v>6</v>
      </c>
      <c r="E157" s="143" t="s">
        <v>300</v>
      </c>
      <c r="F157" s="144">
        <v>57.786423193079</v>
      </c>
    </row>
    <row r="158">
      <c r="A158" s="140" t="s">
        <v>27</v>
      </c>
      <c r="B158" s="141" t="s">
        <v>426</v>
      </c>
      <c r="C158" s="142">
        <v>2023.0</v>
      </c>
      <c r="D158" s="143" t="s">
        <v>6</v>
      </c>
      <c r="E158" s="143" t="s">
        <v>300</v>
      </c>
      <c r="F158" s="144">
        <v>57.5471576532651</v>
      </c>
    </row>
    <row r="159">
      <c r="A159" s="140" t="s">
        <v>28</v>
      </c>
      <c r="B159" s="141" t="s">
        <v>425</v>
      </c>
      <c r="C159" s="142">
        <v>2023.0</v>
      </c>
      <c r="D159" s="143" t="s">
        <v>6</v>
      </c>
      <c r="E159" s="143" t="s">
        <v>300</v>
      </c>
      <c r="F159" s="144">
        <v>57.531883246260705</v>
      </c>
    </row>
    <row r="160">
      <c r="A160" s="140" t="s">
        <v>29</v>
      </c>
      <c r="B160" s="141" t="s">
        <v>427</v>
      </c>
      <c r="C160" s="142">
        <v>2023.0</v>
      </c>
      <c r="D160" s="143" t="s">
        <v>6</v>
      </c>
      <c r="E160" s="143" t="s">
        <v>300</v>
      </c>
      <c r="F160" s="144">
        <v>55.570633286299504</v>
      </c>
    </row>
    <row r="161">
      <c r="A161" s="140" t="s">
        <v>30</v>
      </c>
      <c r="B161" s="141" t="s">
        <v>428</v>
      </c>
      <c r="C161" s="142">
        <v>2023.0</v>
      </c>
      <c r="D161" s="143" t="s">
        <v>6</v>
      </c>
      <c r="E161" s="143" t="s">
        <v>300</v>
      </c>
      <c r="F161" s="144">
        <v>68.0132721239943</v>
      </c>
    </row>
    <row r="162">
      <c r="A162" s="140" t="s">
        <v>31</v>
      </c>
      <c r="B162" s="141" t="s">
        <v>429</v>
      </c>
      <c r="C162" s="142">
        <v>2023.0</v>
      </c>
      <c r="D162" s="143" t="s">
        <v>6</v>
      </c>
      <c r="E162" s="143" t="s">
        <v>300</v>
      </c>
      <c r="F162" s="144">
        <v>59.3822327044025</v>
      </c>
    </row>
    <row r="163">
      <c r="A163" s="140" t="s">
        <v>32</v>
      </c>
      <c r="B163" s="141" t="s">
        <v>430</v>
      </c>
      <c r="C163" s="142">
        <v>2023.0</v>
      </c>
      <c r="D163" s="143" t="s">
        <v>6</v>
      </c>
      <c r="E163" s="143" t="s">
        <v>300</v>
      </c>
      <c r="F163" s="144">
        <v>62.925045386239006</v>
      </c>
    </row>
    <row r="164">
      <c r="A164" s="140" t="s">
        <v>33</v>
      </c>
      <c r="B164" s="141" t="s">
        <v>431</v>
      </c>
      <c r="C164" s="142">
        <v>2023.0</v>
      </c>
      <c r="D164" s="143" t="s">
        <v>6</v>
      </c>
      <c r="E164" s="143" t="s">
        <v>300</v>
      </c>
      <c r="F164" s="144">
        <v>65.84702936622779</v>
      </c>
    </row>
    <row r="165">
      <c r="A165" s="140" t="s">
        <v>34</v>
      </c>
      <c r="B165" s="141" t="s">
        <v>432</v>
      </c>
      <c r="C165" s="142">
        <v>2023.0</v>
      </c>
      <c r="D165" s="143" t="s">
        <v>6</v>
      </c>
      <c r="E165" s="143" t="s">
        <v>300</v>
      </c>
      <c r="F165" s="144">
        <v>57.8470822711884</v>
      </c>
    </row>
    <row r="166">
      <c r="A166" s="140" t="s">
        <v>35</v>
      </c>
      <c r="B166" s="141" t="s">
        <v>433</v>
      </c>
      <c r="C166" s="142">
        <v>2023.0</v>
      </c>
      <c r="D166" s="143" t="s">
        <v>6</v>
      </c>
      <c r="E166" s="143" t="s">
        <v>300</v>
      </c>
      <c r="F166" s="144">
        <v>65.91163938102721</v>
      </c>
    </row>
    <row r="167">
      <c r="D167" s="34"/>
      <c r="E167" s="34"/>
    </row>
    <row r="168">
      <c r="D168" s="34"/>
      <c r="E168" s="34"/>
    </row>
    <row r="169">
      <c r="D169" s="34"/>
      <c r="E169" s="34"/>
    </row>
    <row r="170">
      <c r="D170" s="34"/>
      <c r="E170" s="34"/>
    </row>
    <row r="171">
      <c r="D171" s="34"/>
      <c r="E171" s="34"/>
    </row>
    <row r="172">
      <c r="D172" s="34"/>
      <c r="E172" s="34"/>
    </row>
    <row r="173">
      <c r="D173" s="34"/>
      <c r="E173" s="34"/>
    </row>
    <row r="174">
      <c r="D174" s="34"/>
      <c r="E174" s="34"/>
    </row>
    <row r="175">
      <c r="D175" s="34"/>
      <c r="E175" s="34"/>
    </row>
    <row r="176">
      <c r="D176" s="34"/>
      <c r="E176" s="34"/>
    </row>
    <row r="177">
      <c r="D177" s="34"/>
      <c r="E177" s="34"/>
    </row>
    <row r="178">
      <c r="D178" s="34"/>
      <c r="E178" s="34"/>
    </row>
    <row r="179">
      <c r="D179" s="34"/>
      <c r="E179" s="34"/>
    </row>
    <row r="180">
      <c r="D180" s="34"/>
      <c r="E180" s="34"/>
    </row>
    <row r="181">
      <c r="D181" s="34"/>
      <c r="E181" s="34"/>
    </row>
    <row r="182">
      <c r="D182" s="34"/>
      <c r="E182" s="34"/>
    </row>
    <row r="183">
      <c r="D183" s="34"/>
      <c r="E183" s="34"/>
    </row>
    <row r="184">
      <c r="D184" s="34"/>
      <c r="E184" s="34"/>
    </row>
    <row r="185">
      <c r="D185" s="34"/>
      <c r="E185" s="34"/>
    </row>
    <row r="186">
      <c r="D186" s="34"/>
      <c r="E186" s="34"/>
    </row>
    <row r="187">
      <c r="D187" s="34"/>
      <c r="E187" s="34"/>
    </row>
    <row r="188">
      <c r="D188" s="34"/>
      <c r="E188" s="34"/>
    </row>
    <row r="189">
      <c r="D189" s="34"/>
      <c r="E189" s="34"/>
    </row>
    <row r="190">
      <c r="D190" s="34"/>
      <c r="E190" s="34"/>
    </row>
    <row r="191">
      <c r="D191" s="34"/>
      <c r="E191" s="34"/>
    </row>
    <row r="192">
      <c r="D192" s="34"/>
      <c r="E192" s="34"/>
    </row>
    <row r="193">
      <c r="D193" s="34"/>
      <c r="E193" s="34"/>
    </row>
    <row r="194">
      <c r="D194" s="34"/>
      <c r="E194" s="34"/>
    </row>
    <row r="195">
      <c r="D195" s="34"/>
      <c r="E195" s="34"/>
    </row>
    <row r="196">
      <c r="D196" s="34"/>
      <c r="E196" s="34"/>
    </row>
    <row r="197">
      <c r="D197" s="34"/>
      <c r="E197" s="34"/>
    </row>
    <row r="198">
      <c r="D198" s="34"/>
      <c r="E198" s="34"/>
    </row>
    <row r="199">
      <c r="D199" s="34"/>
      <c r="E199" s="34"/>
    </row>
    <row r="200">
      <c r="D200" s="34"/>
      <c r="E200" s="34"/>
    </row>
    <row r="201">
      <c r="D201" s="34"/>
      <c r="E201" s="34"/>
    </row>
    <row r="202">
      <c r="D202" s="34"/>
      <c r="E202" s="34"/>
    </row>
    <row r="203">
      <c r="D203" s="34"/>
      <c r="E203" s="34"/>
    </row>
    <row r="204">
      <c r="D204" s="34"/>
      <c r="E204" s="34"/>
    </row>
    <row r="205">
      <c r="D205" s="34"/>
      <c r="E205" s="34"/>
    </row>
    <row r="206">
      <c r="D206" s="34"/>
      <c r="E206" s="34"/>
    </row>
    <row r="207">
      <c r="D207" s="34"/>
      <c r="E207" s="34"/>
    </row>
    <row r="208">
      <c r="D208" s="34"/>
      <c r="E208" s="34"/>
    </row>
    <row r="209">
      <c r="D209" s="34"/>
      <c r="E209" s="34"/>
    </row>
    <row r="210">
      <c r="D210" s="34"/>
      <c r="E210" s="34"/>
    </row>
    <row r="211">
      <c r="D211" s="34"/>
      <c r="E211" s="34"/>
    </row>
    <row r="212">
      <c r="D212" s="34"/>
      <c r="E212" s="34"/>
    </row>
    <row r="213">
      <c r="D213" s="34"/>
      <c r="E213" s="34"/>
    </row>
    <row r="214">
      <c r="D214" s="34"/>
      <c r="E214" s="34"/>
    </row>
    <row r="215">
      <c r="D215" s="34"/>
      <c r="E215" s="34"/>
    </row>
    <row r="216">
      <c r="D216" s="34"/>
      <c r="E216" s="34"/>
    </row>
    <row r="217">
      <c r="D217" s="34"/>
      <c r="E217" s="34"/>
    </row>
    <row r="218">
      <c r="D218" s="34"/>
      <c r="E218" s="34"/>
    </row>
    <row r="219">
      <c r="D219" s="34"/>
      <c r="E219" s="34"/>
    </row>
    <row r="220">
      <c r="D220" s="34"/>
      <c r="E220" s="34"/>
    </row>
    <row r="221">
      <c r="D221" s="34"/>
      <c r="E221" s="34"/>
    </row>
    <row r="222">
      <c r="D222" s="34"/>
      <c r="E222" s="34"/>
    </row>
    <row r="223">
      <c r="D223" s="34"/>
      <c r="E223" s="34"/>
    </row>
    <row r="224">
      <c r="D224" s="34"/>
      <c r="E224" s="34"/>
    </row>
    <row r="225">
      <c r="D225" s="34"/>
      <c r="E225" s="34"/>
    </row>
    <row r="226">
      <c r="D226" s="34"/>
      <c r="E226" s="34"/>
    </row>
    <row r="227">
      <c r="D227" s="34"/>
      <c r="E227" s="34"/>
    </row>
    <row r="228">
      <c r="D228" s="34"/>
      <c r="E228" s="34"/>
    </row>
    <row r="229">
      <c r="D229" s="34"/>
      <c r="E229" s="34"/>
    </row>
    <row r="230">
      <c r="D230" s="34"/>
      <c r="E230" s="34"/>
    </row>
    <row r="231">
      <c r="D231" s="34"/>
      <c r="E231" s="34"/>
    </row>
    <row r="232">
      <c r="D232" s="34"/>
      <c r="E232" s="34"/>
    </row>
    <row r="233">
      <c r="D233" s="34"/>
      <c r="E233" s="34"/>
    </row>
    <row r="234">
      <c r="D234" s="34"/>
      <c r="E234" s="34"/>
    </row>
    <row r="235">
      <c r="D235" s="34"/>
      <c r="E235" s="34"/>
    </row>
    <row r="236">
      <c r="D236" s="34"/>
      <c r="E236" s="34"/>
    </row>
    <row r="237">
      <c r="D237" s="34"/>
      <c r="E237" s="34"/>
    </row>
    <row r="238">
      <c r="D238" s="34"/>
      <c r="E238" s="34"/>
    </row>
    <row r="239">
      <c r="D239" s="34"/>
      <c r="E239" s="34"/>
    </row>
    <row r="240">
      <c r="D240" s="34"/>
      <c r="E240" s="34"/>
    </row>
    <row r="241">
      <c r="D241" s="34"/>
      <c r="E241" s="34"/>
    </row>
    <row r="242">
      <c r="D242" s="34"/>
      <c r="E242" s="34"/>
    </row>
    <row r="243">
      <c r="D243" s="34"/>
      <c r="E243" s="34"/>
    </row>
    <row r="244">
      <c r="D244" s="34"/>
      <c r="E244" s="34"/>
    </row>
    <row r="245">
      <c r="D245" s="34"/>
      <c r="E245" s="34"/>
    </row>
    <row r="246">
      <c r="D246" s="34"/>
      <c r="E246" s="34"/>
    </row>
    <row r="247">
      <c r="D247" s="34"/>
      <c r="E247" s="34"/>
    </row>
    <row r="248">
      <c r="D248" s="34"/>
      <c r="E248" s="34"/>
    </row>
    <row r="249">
      <c r="D249" s="34"/>
      <c r="E249" s="34"/>
    </row>
    <row r="250">
      <c r="D250" s="34"/>
      <c r="E250" s="34"/>
    </row>
    <row r="251">
      <c r="D251" s="34"/>
      <c r="E251" s="34"/>
    </row>
    <row r="252">
      <c r="D252" s="34"/>
      <c r="E252" s="34"/>
    </row>
    <row r="253">
      <c r="D253" s="34"/>
      <c r="E253" s="34"/>
    </row>
    <row r="254">
      <c r="D254" s="34"/>
      <c r="E254" s="34"/>
    </row>
    <row r="255">
      <c r="D255" s="34"/>
      <c r="E255" s="34"/>
    </row>
    <row r="256">
      <c r="D256" s="34"/>
      <c r="E256" s="34"/>
    </row>
    <row r="257">
      <c r="D257" s="34"/>
      <c r="E257" s="34"/>
    </row>
    <row r="258">
      <c r="D258" s="34"/>
      <c r="E258" s="34"/>
    </row>
    <row r="259">
      <c r="D259" s="34"/>
      <c r="E259" s="34"/>
    </row>
    <row r="260">
      <c r="D260" s="34"/>
      <c r="E260" s="34"/>
    </row>
    <row r="261">
      <c r="D261" s="34"/>
      <c r="E261" s="34"/>
    </row>
    <row r="262">
      <c r="D262" s="34"/>
      <c r="E262" s="34"/>
    </row>
    <row r="263">
      <c r="D263" s="34"/>
      <c r="E263" s="34"/>
    </row>
    <row r="264">
      <c r="D264" s="34"/>
      <c r="E264" s="34"/>
    </row>
    <row r="265">
      <c r="D265" s="34"/>
      <c r="E265" s="34"/>
    </row>
    <row r="266">
      <c r="D266" s="34"/>
      <c r="E266" s="34"/>
    </row>
    <row r="267">
      <c r="D267" s="34"/>
      <c r="E267" s="34"/>
    </row>
    <row r="268">
      <c r="D268" s="34"/>
      <c r="E268" s="34"/>
    </row>
    <row r="269">
      <c r="D269" s="34"/>
      <c r="E269" s="34"/>
    </row>
    <row r="270">
      <c r="D270" s="34"/>
      <c r="E270" s="34"/>
    </row>
    <row r="271">
      <c r="D271" s="34"/>
      <c r="E271" s="34"/>
    </row>
    <row r="272">
      <c r="D272" s="34"/>
      <c r="E272" s="34"/>
    </row>
    <row r="273">
      <c r="D273" s="34"/>
      <c r="E273" s="34"/>
    </row>
    <row r="274">
      <c r="D274" s="34"/>
      <c r="E274" s="34"/>
    </row>
    <row r="275">
      <c r="D275" s="34"/>
      <c r="E275" s="34"/>
    </row>
    <row r="276">
      <c r="D276" s="34"/>
      <c r="E276" s="34"/>
    </row>
    <row r="277">
      <c r="D277" s="34"/>
      <c r="E277" s="34"/>
    </row>
    <row r="278">
      <c r="D278" s="34"/>
      <c r="E278" s="34"/>
    </row>
    <row r="279">
      <c r="D279" s="34"/>
      <c r="E279" s="34"/>
    </row>
    <row r="280">
      <c r="D280" s="34"/>
      <c r="E280" s="34"/>
    </row>
    <row r="281">
      <c r="D281" s="34"/>
      <c r="E281" s="34"/>
    </row>
    <row r="282">
      <c r="D282" s="34"/>
      <c r="E282" s="34"/>
    </row>
    <row r="283">
      <c r="D283" s="34"/>
      <c r="E283" s="34"/>
    </row>
    <row r="284">
      <c r="D284" s="34"/>
      <c r="E284" s="34"/>
    </row>
    <row r="285">
      <c r="D285" s="34"/>
      <c r="E285" s="34"/>
    </row>
    <row r="286">
      <c r="D286" s="34"/>
      <c r="E286" s="34"/>
    </row>
    <row r="287">
      <c r="D287" s="34"/>
      <c r="E287" s="34"/>
    </row>
    <row r="288">
      <c r="D288" s="34"/>
      <c r="E288" s="34"/>
    </row>
    <row r="289">
      <c r="D289" s="34"/>
      <c r="E289" s="34"/>
    </row>
    <row r="290">
      <c r="D290" s="34"/>
      <c r="E290" s="34"/>
    </row>
    <row r="291">
      <c r="D291" s="34"/>
      <c r="E291" s="34"/>
    </row>
    <row r="292">
      <c r="D292" s="34"/>
      <c r="E292" s="34"/>
    </row>
    <row r="293">
      <c r="D293" s="34"/>
      <c r="E293" s="34"/>
    </row>
    <row r="294">
      <c r="D294" s="34"/>
      <c r="E294" s="34"/>
    </row>
    <row r="295">
      <c r="D295" s="34"/>
      <c r="E295" s="34"/>
    </row>
    <row r="296">
      <c r="D296" s="34"/>
      <c r="E296" s="34"/>
    </row>
    <row r="297">
      <c r="D297" s="34"/>
      <c r="E297" s="34"/>
    </row>
    <row r="298">
      <c r="D298" s="34"/>
      <c r="E298" s="34"/>
    </row>
    <row r="299">
      <c r="D299" s="34"/>
      <c r="E299" s="34"/>
    </row>
    <row r="300">
      <c r="D300" s="34"/>
      <c r="E300" s="34"/>
    </row>
    <row r="301">
      <c r="D301" s="34"/>
      <c r="E301" s="34"/>
    </row>
    <row r="302">
      <c r="D302" s="34"/>
      <c r="E302" s="34"/>
    </row>
    <row r="303">
      <c r="D303" s="34"/>
      <c r="E303" s="34"/>
    </row>
    <row r="304">
      <c r="D304" s="34"/>
      <c r="E304" s="34"/>
    </row>
    <row r="305">
      <c r="D305" s="34"/>
      <c r="E305" s="34"/>
    </row>
    <row r="306">
      <c r="D306" s="34"/>
      <c r="E306" s="34"/>
    </row>
    <row r="307">
      <c r="D307" s="34"/>
      <c r="E307" s="34"/>
    </row>
    <row r="308">
      <c r="D308" s="34"/>
      <c r="E308" s="34"/>
    </row>
    <row r="309">
      <c r="D309" s="34"/>
      <c r="E309" s="34"/>
    </row>
    <row r="310">
      <c r="D310" s="34"/>
      <c r="E310" s="34"/>
    </row>
    <row r="311">
      <c r="D311" s="34"/>
      <c r="E311" s="34"/>
    </row>
    <row r="312">
      <c r="D312" s="34"/>
      <c r="E312" s="34"/>
    </row>
    <row r="313">
      <c r="D313" s="34"/>
      <c r="E313" s="34"/>
    </row>
    <row r="314">
      <c r="D314" s="34"/>
      <c r="E314" s="34"/>
    </row>
    <row r="315">
      <c r="D315" s="34"/>
      <c r="E315" s="34"/>
    </row>
    <row r="316">
      <c r="D316" s="34"/>
      <c r="E316" s="34"/>
    </row>
    <row r="317">
      <c r="D317" s="34"/>
      <c r="E317" s="34"/>
    </row>
    <row r="318">
      <c r="D318" s="34"/>
      <c r="E318" s="34"/>
    </row>
    <row r="319">
      <c r="D319" s="34"/>
      <c r="E319" s="34"/>
    </row>
    <row r="320">
      <c r="D320" s="34"/>
      <c r="E320" s="34"/>
    </row>
    <row r="321">
      <c r="D321" s="34"/>
      <c r="E321" s="34"/>
    </row>
    <row r="322">
      <c r="D322" s="34"/>
      <c r="E322" s="34"/>
    </row>
    <row r="323">
      <c r="D323" s="34"/>
      <c r="E323" s="34"/>
    </row>
    <row r="324">
      <c r="D324" s="34"/>
      <c r="E324" s="34"/>
    </row>
    <row r="325">
      <c r="D325" s="34"/>
      <c r="E325" s="34"/>
    </row>
    <row r="326">
      <c r="D326" s="34"/>
      <c r="E326" s="34"/>
    </row>
    <row r="327">
      <c r="D327" s="34"/>
      <c r="E327" s="34"/>
    </row>
    <row r="328">
      <c r="D328" s="34"/>
      <c r="E328" s="34"/>
    </row>
    <row r="329">
      <c r="D329" s="34"/>
      <c r="E329" s="34"/>
    </row>
    <row r="330">
      <c r="D330" s="34"/>
      <c r="E330" s="34"/>
    </row>
    <row r="331">
      <c r="D331" s="34"/>
      <c r="E331" s="34"/>
    </row>
    <row r="332">
      <c r="D332" s="34"/>
      <c r="E332" s="34"/>
    </row>
    <row r="333">
      <c r="D333" s="34"/>
      <c r="E333" s="34"/>
    </row>
    <row r="334">
      <c r="D334" s="34"/>
      <c r="E334" s="34"/>
    </row>
    <row r="335">
      <c r="D335" s="34"/>
      <c r="E335" s="34"/>
    </row>
    <row r="336">
      <c r="D336" s="34"/>
      <c r="E336" s="34"/>
    </row>
    <row r="337">
      <c r="D337" s="34"/>
      <c r="E337" s="34"/>
    </row>
    <row r="338">
      <c r="D338" s="34"/>
      <c r="E338" s="34"/>
    </row>
    <row r="339">
      <c r="D339" s="34"/>
      <c r="E339" s="34"/>
    </row>
    <row r="340">
      <c r="D340" s="34"/>
      <c r="E340" s="34"/>
    </row>
    <row r="341">
      <c r="D341" s="34"/>
      <c r="E341" s="34"/>
    </row>
    <row r="342">
      <c r="D342" s="34"/>
      <c r="E342" s="34"/>
    </row>
    <row r="343">
      <c r="D343" s="34"/>
      <c r="E343" s="34"/>
    </row>
    <row r="344">
      <c r="D344" s="34"/>
      <c r="E344" s="34"/>
    </row>
    <row r="345">
      <c r="D345" s="34"/>
      <c r="E345" s="34"/>
    </row>
    <row r="346">
      <c r="D346" s="34"/>
      <c r="E346" s="34"/>
    </row>
    <row r="347">
      <c r="D347" s="34"/>
      <c r="E347" s="34"/>
    </row>
    <row r="348">
      <c r="D348" s="34"/>
      <c r="E348" s="34"/>
    </row>
    <row r="349">
      <c r="D349" s="34"/>
      <c r="E349" s="34"/>
    </row>
    <row r="350">
      <c r="D350" s="34"/>
      <c r="E350" s="34"/>
    </row>
    <row r="351">
      <c r="D351" s="34"/>
      <c r="E351" s="34"/>
    </row>
    <row r="352">
      <c r="D352" s="34"/>
      <c r="E352" s="34"/>
    </row>
    <row r="353">
      <c r="D353" s="34"/>
      <c r="E353" s="34"/>
    </row>
    <row r="354">
      <c r="D354" s="34"/>
      <c r="E354" s="34"/>
    </row>
    <row r="355">
      <c r="D355" s="34"/>
      <c r="E355" s="34"/>
    </row>
    <row r="356">
      <c r="D356" s="34"/>
      <c r="E356" s="34"/>
    </row>
    <row r="357">
      <c r="D357" s="34"/>
      <c r="E357" s="34"/>
    </row>
    <row r="358">
      <c r="D358" s="34"/>
      <c r="E358" s="34"/>
    </row>
    <row r="359">
      <c r="D359" s="34"/>
      <c r="E359" s="34"/>
    </row>
    <row r="360">
      <c r="D360" s="34"/>
      <c r="E360" s="34"/>
    </row>
    <row r="361">
      <c r="D361" s="34"/>
      <c r="E361" s="34"/>
    </row>
    <row r="362">
      <c r="D362" s="34"/>
      <c r="E362" s="34"/>
    </row>
    <row r="363">
      <c r="D363" s="34"/>
      <c r="E363" s="34"/>
    </row>
    <row r="364">
      <c r="D364" s="34"/>
      <c r="E364" s="34"/>
    </row>
    <row r="365">
      <c r="D365" s="34"/>
      <c r="E365" s="34"/>
    </row>
    <row r="366">
      <c r="D366" s="34"/>
      <c r="E366" s="34"/>
    </row>
    <row r="367">
      <c r="D367" s="34"/>
      <c r="E367" s="34"/>
    </row>
    <row r="368">
      <c r="D368" s="34"/>
      <c r="E368" s="34"/>
    </row>
    <row r="369">
      <c r="D369" s="34"/>
      <c r="E369" s="34"/>
    </row>
    <row r="370">
      <c r="D370" s="34"/>
      <c r="E370" s="34"/>
    </row>
    <row r="371">
      <c r="D371" s="34"/>
      <c r="E371" s="34"/>
    </row>
    <row r="372">
      <c r="D372" s="34"/>
      <c r="E372" s="34"/>
    </row>
    <row r="373">
      <c r="D373" s="34"/>
      <c r="E373" s="34"/>
    </row>
    <row r="374">
      <c r="D374" s="34"/>
      <c r="E374" s="34"/>
    </row>
    <row r="375">
      <c r="D375" s="34"/>
      <c r="E375" s="34"/>
    </row>
    <row r="376">
      <c r="D376" s="34"/>
      <c r="E376" s="34"/>
    </row>
    <row r="377">
      <c r="D377" s="34"/>
      <c r="E377" s="34"/>
    </row>
    <row r="378">
      <c r="D378" s="34"/>
      <c r="E378" s="34"/>
    </row>
    <row r="379">
      <c r="D379" s="34"/>
      <c r="E379" s="34"/>
    </row>
    <row r="380">
      <c r="D380" s="34"/>
      <c r="E380" s="34"/>
    </row>
    <row r="381">
      <c r="D381" s="34"/>
      <c r="E381" s="34"/>
    </row>
    <row r="382">
      <c r="D382" s="34"/>
      <c r="E382" s="34"/>
    </row>
    <row r="383">
      <c r="D383" s="34"/>
      <c r="E383" s="34"/>
    </row>
    <row r="384">
      <c r="D384" s="34"/>
      <c r="E384" s="34"/>
    </row>
    <row r="385">
      <c r="D385" s="34"/>
      <c r="E385" s="34"/>
    </row>
    <row r="386">
      <c r="D386" s="34"/>
      <c r="E386" s="34"/>
    </row>
    <row r="387">
      <c r="D387" s="34"/>
      <c r="E387" s="34"/>
    </row>
    <row r="388">
      <c r="D388" s="34"/>
      <c r="E388" s="34"/>
    </row>
    <row r="389">
      <c r="D389" s="34"/>
      <c r="E389" s="34"/>
    </row>
    <row r="390">
      <c r="D390" s="34"/>
      <c r="E390" s="34"/>
    </row>
    <row r="391">
      <c r="D391" s="34"/>
      <c r="E391" s="34"/>
    </row>
    <row r="392">
      <c r="D392" s="34"/>
      <c r="E392" s="34"/>
    </row>
    <row r="393">
      <c r="D393" s="34"/>
      <c r="E393" s="34"/>
    </row>
    <row r="394">
      <c r="D394" s="34"/>
      <c r="E394" s="34"/>
    </row>
    <row r="395">
      <c r="D395" s="34"/>
      <c r="E395" s="34"/>
    </row>
    <row r="396">
      <c r="D396" s="34"/>
      <c r="E396" s="34"/>
    </row>
    <row r="397">
      <c r="D397" s="34"/>
      <c r="E397" s="34"/>
    </row>
    <row r="398">
      <c r="D398" s="34"/>
      <c r="E398" s="34"/>
    </row>
    <row r="399">
      <c r="D399" s="34"/>
      <c r="E399" s="34"/>
    </row>
    <row r="400">
      <c r="D400" s="34"/>
      <c r="E400" s="34"/>
    </row>
    <row r="401">
      <c r="D401" s="34"/>
      <c r="E401" s="34"/>
    </row>
    <row r="402">
      <c r="D402" s="34"/>
      <c r="E402" s="34"/>
    </row>
    <row r="403">
      <c r="D403" s="34"/>
      <c r="E403" s="34"/>
    </row>
    <row r="404">
      <c r="D404" s="34"/>
      <c r="E404" s="34"/>
    </row>
    <row r="405">
      <c r="D405" s="34"/>
      <c r="E405" s="34"/>
    </row>
    <row r="406">
      <c r="D406" s="34"/>
      <c r="E406" s="34"/>
    </row>
    <row r="407">
      <c r="D407" s="34"/>
      <c r="E407" s="34"/>
    </row>
    <row r="408">
      <c r="D408" s="34"/>
      <c r="E408" s="34"/>
    </row>
    <row r="409">
      <c r="D409" s="34"/>
      <c r="E409" s="34"/>
    </row>
    <row r="410">
      <c r="D410" s="34"/>
      <c r="E410" s="34"/>
    </row>
    <row r="411">
      <c r="D411" s="34"/>
      <c r="E411" s="34"/>
    </row>
    <row r="412">
      <c r="D412" s="34"/>
      <c r="E412" s="34"/>
    </row>
    <row r="413">
      <c r="D413" s="34"/>
      <c r="E413" s="34"/>
    </row>
    <row r="414">
      <c r="D414" s="34"/>
      <c r="E414" s="34"/>
    </row>
    <row r="415">
      <c r="D415" s="34"/>
      <c r="E415" s="34"/>
    </row>
    <row r="416">
      <c r="D416" s="34"/>
      <c r="E416" s="34"/>
    </row>
    <row r="417">
      <c r="D417" s="34"/>
      <c r="E417" s="34"/>
    </row>
    <row r="418">
      <c r="D418" s="34"/>
      <c r="E418" s="34"/>
    </row>
    <row r="419">
      <c r="D419" s="34"/>
      <c r="E419" s="34"/>
    </row>
    <row r="420">
      <c r="D420" s="34"/>
      <c r="E420" s="34"/>
    </row>
    <row r="421">
      <c r="D421" s="34"/>
      <c r="E421" s="34"/>
    </row>
    <row r="422">
      <c r="D422" s="34"/>
      <c r="E422" s="34"/>
    </row>
    <row r="423">
      <c r="D423" s="34"/>
      <c r="E423" s="34"/>
    </row>
    <row r="424">
      <c r="D424" s="34"/>
      <c r="E424" s="34"/>
    </row>
    <row r="425">
      <c r="D425" s="34"/>
      <c r="E425" s="34"/>
    </row>
    <row r="426">
      <c r="D426" s="34"/>
      <c r="E426" s="34"/>
    </row>
    <row r="427">
      <c r="D427" s="34"/>
      <c r="E427" s="34"/>
    </row>
    <row r="428">
      <c r="D428" s="34"/>
      <c r="E428" s="34"/>
    </row>
    <row r="429">
      <c r="D429" s="34"/>
      <c r="E429" s="34"/>
    </row>
    <row r="430">
      <c r="D430" s="34"/>
      <c r="E430" s="34"/>
    </row>
    <row r="431">
      <c r="D431" s="34"/>
      <c r="E431" s="34"/>
    </row>
    <row r="432">
      <c r="D432" s="34"/>
      <c r="E432" s="34"/>
    </row>
    <row r="433">
      <c r="D433" s="34"/>
      <c r="E433" s="34"/>
    </row>
    <row r="434">
      <c r="D434" s="34"/>
      <c r="E434" s="34"/>
    </row>
    <row r="435">
      <c r="D435" s="34"/>
      <c r="E435" s="34"/>
    </row>
    <row r="436">
      <c r="D436" s="34"/>
      <c r="E436" s="34"/>
    </row>
    <row r="437">
      <c r="D437" s="34"/>
      <c r="E437" s="34"/>
    </row>
    <row r="438">
      <c r="D438" s="34"/>
      <c r="E438" s="34"/>
    </row>
    <row r="439">
      <c r="D439" s="34"/>
      <c r="E439" s="34"/>
    </row>
    <row r="440">
      <c r="D440" s="34"/>
      <c r="E440" s="34"/>
    </row>
    <row r="441">
      <c r="D441" s="34"/>
      <c r="E441" s="34"/>
    </row>
    <row r="442">
      <c r="D442" s="34"/>
      <c r="E442" s="34"/>
    </row>
    <row r="443">
      <c r="D443" s="34"/>
      <c r="E443" s="34"/>
    </row>
    <row r="444">
      <c r="D444" s="34"/>
      <c r="E444" s="34"/>
    </row>
    <row r="445">
      <c r="D445" s="34"/>
      <c r="E445" s="34"/>
    </row>
    <row r="446">
      <c r="D446" s="34"/>
      <c r="E446" s="34"/>
    </row>
    <row r="447">
      <c r="D447" s="34"/>
      <c r="E447" s="34"/>
    </row>
    <row r="448">
      <c r="D448" s="34"/>
      <c r="E448" s="34"/>
    </row>
    <row r="449">
      <c r="D449" s="34"/>
      <c r="E449" s="34"/>
    </row>
    <row r="450">
      <c r="D450" s="34"/>
      <c r="E450" s="34"/>
    </row>
    <row r="451">
      <c r="D451" s="34"/>
      <c r="E451" s="34"/>
    </row>
    <row r="452">
      <c r="D452" s="34"/>
      <c r="E452" s="34"/>
    </row>
    <row r="453">
      <c r="D453" s="34"/>
      <c r="E453" s="34"/>
    </row>
    <row r="454">
      <c r="D454" s="34"/>
      <c r="E454" s="34"/>
    </row>
    <row r="455">
      <c r="D455" s="34"/>
      <c r="E455" s="34"/>
    </row>
    <row r="456">
      <c r="D456" s="34"/>
      <c r="E456" s="34"/>
    </row>
    <row r="457">
      <c r="D457" s="34"/>
      <c r="E457" s="34"/>
    </row>
    <row r="458">
      <c r="D458" s="34"/>
      <c r="E458" s="34"/>
    </row>
    <row r="459">
      <c r="D459" s="34"/>
      <c r="E459" s="34"/>
    </row>
    <row r="460">
      <c r="D460" s="34"/>
      <c r="E460" s="34"/>
    </row>
    <row r="461">
      <c r="D461" s="34"/>
      <c r="E461" s="34"/>
    </row>
    <row r="462">
      <c r="D462" s="34"/>
      <c r="E462" s="34"/>
    </row>
    <row r="463">
      <c r="D463" s="34"/>
      <c r="E463" s="34"/>
    </row>
    <row r="464">
      <c r="D464" s="34"/>
      <c r="E464" s="34"/>
    </row>
    <row r="465">
      <c r="D465" s="34"/>
      <c r="E465" s="34"/>
    </row>
    <row r="466">
      <c r="D466" s="34"/>
      <c r="E466" s="34"/>
    </row>
    <row r="467">
      <c r="D467" s="34"/>
      <c r="E467" s="34"/>
    </row>
    <row r="468">
      <c r="D468" s="34"/>
      <c r="E468" s="34"/>
    </row>
    <row r="469">
      <c r="D469" s="34"/>
      <c r="E469" s="34"/>
    </row>
    <row r="470">
      <c r="D470" s="34"/>
      <c r="E470" s="34"/>
    </row>
    <row r="471">
      <c r="D471" s="34"/>
      <c r="E471" s="34"/>
    </row>
    <row r="472">
      <c r="D472" s="34"/>
      <c r="E472" s="34"/>
    </row>
    <row r="473">
      <c r="D473" s="34"/>
      <c r="E473" s="34"/>
    </row>
    <row r="474">
      <c r="D474" s="34"/>
      <c r="E474" s="34"/>
    </row>
    <row r="475">
      <c r="D475" s="34"/>
      <c r="E475" s="34"/>
    </row>
    <row r="476">
      <c r="D476" s="34"/>
      <c r="E476" s="34"/>
    </row>
    <row r="477">
      <c r="D477" s="34"/>
      <c r="E477" s="34"/>
    </row>
    <row r="478">
      <c r="D478" s="34"/>
      <c r="E478" s="34"/>
    </row>
    <row r="479">
      <c r="D479" s="34"/>
      <c r="E479" s="34"/>
    </row>
    <row r="480">
      <c r="D480" s="34"/>
      <c r="E480" s="34"/>
    </row>
    <row r="481">
      <c r="D481" s="34"/>
      <c r="E481" s="34"/>
    </row>
    <row r="482">
      <c r="D482" s="34"/>
      <c r="E482" s="34"/>
    </row>
    <row r="483">
      <c r="D483" s="34"/>
      <c r="E483" s="34"/>
    </row>
    <row r="484">
      <c r="D484" s="34"/>
      <c r="E484" s="34"/>
    </row>
    <row r="485">
      <c r="D485" s="34"/>
      <c r="E485" s="34"/>
    </row>
    <row r="486">
      <c r="D486" s="34"/>
      <c r="E486" s="34"/>
    </row>
    <row r="487">
      <c r="D487" s="34"/>
      <c r="E487" s="34"/>
    </row>
    <row r="488">
      <c r="D488" s="34"/>
      <c r="E488" s="34"/>
    </row>
    <row r="489">
      <c r="D489" s="34"/>
      <c r="E489" s="34"/>
    </row>
    <row r="490">
      <c r="D490" s="34"/>
      <c r="E490" s="34"/>
    </row>
    <row r="491">
      <c r="D491" s="34"/>
      <c r="E491" s="34"/>
    </row>
    <row r="492">
      <c r="D492" s="34"/>
      <c r="E492" s="34"/>
    </row>
    <row r="493">
      <c r="D493" s="34"/>
      <c r="E493" s="34"/>
    </row>
    <row r="494">
      <c r="D494" s="34"/>
      <c r="E494" s="34"/>
    </row>
    <row r="495">
      <c r="D495" s="34"/>
      <c r="E495" s="34"/>
    </row>
    <row r="496">
      <c r="D496" s="34"/>
      <c r="E496" s="34"/>
    </row>
    <row r="497">
      <c r="D497" s="34"/>
      <c r="E497" s="34"/>
    </row>
    <row r="498">
      <c r="D498" s="34"/>
      <c r="E498" s="34"/>
    </row>
    <row r="499">
      <c r="D499" s="34"/>
      <c r="E499" s="34"/>
    </row>
    <row r="500">
      <c r="D500" s="34"/>
      <c r="E500" s="34"/>
    </row>
    <row r="501">
      <c r="D501" s="34"/>
      <c r="E501" s="34"/>
    </row>
    <row r="502">
      <c r="D502" s="34"/>
      <c r="E502" s="34"/>
    </row>
    <row r="503">
      <c r="D503" s="34"/>
      <c r="E503" s="34"/>
    </row>
    <row r="504">
      <c r="D504" s="34"/>
      <c r="E504" s="34"/>
    </row>
    <row r="505">
      <c r="D505" s="34"/>
      <c r="E505" s="34"/>
    </row>
    <row r="506">
      <c r="D506" s="34"/>
      <c r="E506" s="34"/>
    </row>
    <row r="507">
      <c r="D507" s="34"/>
      <c r="E507" s="34"/>
    </row>
    <row r="508">
      <c r="D508" s="34"/>
      <c r="E508" s="34"/>
    </row>
    <row r="509">
      <c r="D509" s="34"/>
      <c r="E509" s="34"/>
    </row>
    <row r="510">
      <c r="D510" s="34"/>
      <c r="E510" s="34"/>
    </row>
    <row r="511">
      <c r="D511" s="34"/>
      <c r="E511" s="34"/>
    </row>
    <row r="512">
      <c r="D512" s="34"/>
      <c r="E512" s="34"/>
    </row>
    <row r="513">
      <c r="D513" s="34"/>
      <c r="E513" s="34"/>
    </row>
    <row r="514">
      <c r="D514" s="34"/>
      <c r="E514" s="34"/>
    </row>
    <row r="515">
      <c r="D515" s="34"/>
      <c r="E515" s="34"/>
    </row>
    <row r="516">
      <c r="D516" s="34"/>
      <c r="E516" s="34"/>
    </row>
    <row r="517">
      <c r="D517" s="34"/>
      <c r="E517" s="34"/>
    </row>
    <row r="518">
      <c r="D518" s="34"/>
      <c r="E518" s="34"/>
    </row>
    <row r="519">
      <c r="D519" s="34"/>
      <c r="E519" s="34"/>
    </row>
    <row r="520">
      <c r="D520" s="34"/>
      <c r="E520" s="34"/>
    </row>
    <row r="521">
      <c r="D521" s="34"/>
      <c r="E521" s="34"/>
    </row>
    <row r="522">
      <c r="D522" s="34"/>
      <c r="E522" s="34"/>
    </row>
    <row r="523">
      <c r="D523" s="34"/>
      <c r="E523" s="34"/>
    </row>
    <row r="524">
      <c r="D524" s="34"/>
      <c r="E524" s="34"/>
    </row>
    <row r="525">
      <c r="D525" s="34"/>
      <c r="E525" s="34"/>
    </row>
    <row r="526">
      <c r="D526" s="34"/>
      <c r="E526" s="34"/>
    </row>
    <row r="527">
      <c r="D527" s="34"/>
      <c r="E527" s="34"/>
    </row>
    <row r="528">
      <c r="D528" s="34"/>
      <c r="E528" s="34"/>
    </row>
    <row r="529">
      <c r="D529" s="34"/>
      <c r="E529" s="34"/>
    </row>
    <row r="530">
      <c r="D530" s="34"/>
      <c r="E530" s="34"/>
    </row>
    <row r="531">
      <c r="D531" s="34"/>
      <c r="E531" s="34"/>
    </row>
    <row r="532">
      <c r="D532" s="34"/>
      <c r="E532" s="34"/>
    </row>
    <row r="533">
      <c r="D533" s="34"/>
      <c r="E533" s="34"/>
    </row>
    <row r="534">
      <c r="D534" s="34"/>
      <c r="E534" s="34"/>
    </row>
    <row r="535">
      <c r="D535" s="34"/>
      <c r="E535" s="34"/>
    </row>
    <row r="536">
      <c r="D536" s="34"/>
      <c r="E536" s="34"/>
    </row>
    <row r="537">
      <c r="D537" s="34"/>
      <c r="E537" s="34"/>
    </row>
    <row r="538">
      <c r="D538" s="34"/>
      <c r="E538" s="34"/>
    </row>
    <row r="539">
      <c r="D539" s="34"/>
      <c r="E539" s="34"/>
    </row>
    <row r="540">
      <c r="D540" s="34"/>
      <c r="E540" s="34"/>
    </row>
    <row r="541">
      <c r="D541" s="34"/>
      <c r="E541" s="34"/>
    </row>
    <row r="542">
      <c r="D542" s="34"/>
      <c r="E542" s="34"/>
    </row>
    <row r="543">
      <c r="D543" s="34"/>
      <c r="E543" s="34"/>
    </row>
    <row r="544">
      <c r="D544" s="34"/>
      <c r="E544" s="34"/>
    </row>
    <row r="545">
      <c r="D545" s="34"/>
      <c r="E545" s="34"/>
    </row>
    <row r="546">
      <c r="D546" s="34"/>
      <c r="E546" s="34"/>
    </row>
    <row r="547">
      <c r="D547" s="34"/>
      <c r="E547" s="34"/>
    </row>
    <row r="548">
      <c r="D548" s="34"/>
      <c r="E548" s="34"/>
    </row>
    <row r="549">
      <c r="D549" s="34"/>
      <c r="E549" s="34"/>
    </row>
    <row r="550">
      <c r="D550" s="34"/>
      <c r="E550" s="34"/>
    </row>
    <row r="551">
      <c r="D551" s="34"/>
      <c r="E551" s="34"/>
    </row>
    <row r="552">
      <c r="D552" s="34"/>
      <c r="E552" s="34"/>
    </row>
    <row r="553">
      <c r="D553" s="34"/>
      <c r="E553" s="34"/>
    </row>
    <row r="554">
      <c r="D554" s="34"/>
      <c r="E554" s="34"/>
    </row>
    <row r="555">
      <c r="D555" s="34"/>
      <c r="E555" s="34"/>
    </row>
    <row r="556">
      <c r="D556" s="34"/>
      <c r="E556" s="34"/>
    </row>
    <row r="557">
      <c r="D557" s="34"/>
      <c r="E557" s="34"/>
    </row>
    <row r="558">
      <c r="D558" s="34"/>
      <c r="E558" s="34"/>
    </row>
    <row r="559">
      <c r="D559" s="34"/>
      <c r="E559" s="34"/>
    </row>
    <row r="560">
      <c r="D560" s="34"/>
      <c r="E560" s="34"/>
    </row>
    <row r="561">
      <c r="D561" s="34"/>
      <c r="E561" s="34"/>
    </row>
    <row r="562">
      <c r="D562" s="34"/>
      <c r="E562" s="34"/>
    </row>
    <row r="563">
      <c r="D563" s="34"/>
      <c r="E563" s="34"/>
    </row>
    <row r="564">
      <c r="D564" s="34"/>
      <c r="E564" s="34"/>
    </row>
    <row r="565">
      <c r="D565" s="34"/>
      <c r="E565" s="34"/>
    </row>
    <row r="566">
      <c r="D566" s="34"/>
      <c r="E566" s="34"/>
    </row>
    <row r="567">
      <c r="D567" s="34"/>
      <c r="E567" s="34"/>
    </row>
    <row r="568">
      <c r="D568" s="34"/>
      <c r="E568" s="34"/>
    </row>
    <row r="569">
      <c r="D569" s="34"/>
      <c r="E569" s="34"/>
    </row>
    <row r="570">
      <c r="D570" s="34"/>
      <c r="E570" s="34"/>
    </row>
    <row r="571">
      <c r="D571" s="34"/>
      <c r="E571" s="34"/>
    </row>
    <row r="572">
      <c r="D572" s="34"/>
      <c r="E572" s="34"/>
    </row>
    <row r="573">
      <c r="D573" s="34"/>
      <c r="E573" s="34"/>
    </row>
    <row r="574">
      <c r="D574" s="34"/>
      <c r="E574" s="34"/>
    </row>
    <row r="575">
      <c r="D575" s="34"/>
      <c r="E575" s="34"/>
    </row>
    <row r="576">
      <c r="D576" s="34"/>
      <c r="E576" s="34"/>
    </row>
    <row r="577">
      <c r="D577" s="34"/>
      <c r="E577" s="34"/>
    </row>
    <row r="578">
      <c r="D578" s="34"/>
      <c r="E578" s="34"/>
    </row>
    <row r="579">
      <c r="D579" s="34"/>
      <c r="E579" s="34"/>
    </row>
    <row r="580">
      <c r="D580" s="34"/>
      <c r="E580" s="34"/>
    </row>
    <row r="581">
      <c r="D581" s="34"/>
      <c r="E581" s="34"/>
    </row>
    <row r="582">
      <c r="D582" s="34"/>
      <c r="E582" s="34"/>
    </row>
    <row r="583">
      <c r="D583" s="34"/>
      <c r="E583" s="34"/>
    </row>
    <row r="584">
      <c r="D584" s="34"/>
      <c r="E584" s="34"/>
    </row>
    <row r="585">
      <c r="D585" s="34"/>
      <c r="E585" s="34"/>
    </row>
    <row r="586">
      <c r="D586" s="34"/>
      <c r="E586" s="34"/>
    </row>
    <row r="587">
      <c r="D587" s="34"/>
      <c r="E587" s="34"/>
    </row>
    <row r="588">
      <c r="D588" s="34"/>
      <c r="E588" s="34"/>
    </row>
    <row r="589">
      <c r="D589" s="34"/>
      <c r="E589" s="34"/>
    </row>
    <row r="590">
      <c r="D590" s="34"/>
      <c r="E590" s="34"/>
    </row>
    <row r="591">
      <c r="D591" s="34"/>
      <c r="E591" s="34"/>
    </row>
    <row r="592">
      <c r="D592" s="34"/>
      <c r="E592" s="34"/>
    </row>
    <row r="593">
      <c r="D593" s="34"/>
      <c r="E593" s="34"/>
    </row>
    <row r="594">
      <c r="D594" s="34"/>
      <c r="E594" s="34"/>
    </row>
    <row r="595">
      <c r="D595" s="34"/>
      <c r="E595" s="34"/>
    </row>
    <row r="596">
      <c r="D596" s="34"/>
      <c r="E596" s="34"/>
    </row>
    <row r="597">
      <c r="D597" s="34"/>
      <c r="E597" s="34"/>
    </row>
    <row r="598">
      <c r="D598" s="34"/>
      <c r="E598" s="34"/>
    </row>
    <row r="599">
      <c r="D599" s="34"/>
      <c r="E599" s="34"/>
    </row>
    <row r="600">
      <c r="D600" s="34"/>
      <c r="E600" s="34"/>
    </row>
    <row r="601">
      <c r="D601" s="34"/>
      <c r="E601" s="34"/>
    </row>
    <row r="602">
      <c r="D602" s="34"/>
      <c r="E602" s="34"/>
    </row>
    <row r="603">
      <c r="D603" s="34"/>
      <c r="E603" s="34"/>
    </row>
    <row r="604">
      <c r="D604" s="34"/>
      <c r="E604" s="34"/>
    </row>
    <row r="605">
      <c r="D605" s="34"/>
      <c r="E605" s="34"/>
    </row>
    <row r="606">
      <c r="D606" s="34"/>
      <c r="E606" s="34"/>
    </row>
    <row r="607">
      <c r="D607" s="34"/>
      <c r="E607" s="34"/>
    </row>
    <row r="608">
      <c r="D608" s="34"/>
      <c r="E608" s="34"/>
    </row>
    <row r="609">
      <c r="D609" s="34"/>
      <c r="E609" s="34"/>
    </row>
    <row r="610">
      <c r="D610" s="34"/>
      <c r="E610" s="34"/>
    </row>
    <row r="611">
      <c r="D611" s="34"/>
      <c r="E611" s="34"/>
    </row>
    <row r="612">
      <c r="D612" s="34"/>
      <c r="E612" s="34"/>
    </row>
    <row r="613">
      <c r="D613" s="34"/>
      <c r="E613" s="34"/>
    </row>
    <row r="614">
      <c r="D614" s="34"/>
      <c r="E614" s="34"/>
    </row>
    <row r="615">
      <c r="D615" s="34"/>
      <c r="E615" s="34"/>
    </row>
    <row r="616">
      <c r="D616" s="34"/>
      <c r="E616" s="34"/>
    </row>
    <row r="617">
      <c r="D617" s="34"/>
      <c r="E617" s="34"/>
    </row>
    <row r="618">
      <c r="D618" s="34"/>
      <c r="E618" s="34"/>
    </row>
    <row r="619">
      <c r="D619" s="34"/>
      <c r="E619" s="34"/>
    </row>
    <row r="620">
      <c r="D620" s="34"/>
      <c r="E620" s="34"/>
    </row>
    <row r="621">
      <c r="D621" s="34"/>
      <c r="E621" s="34"/>
    </row>
    <row r="622">
      <c r="D622" s="34"/>
      <c r="E622" s="34"/>
    </row>
    <row r="623">
      <c r="D623" s="34"/>
      <c r="E623" s="34"/>
    </row>
    <row r="624">
      <c r="D624" s="34"/>
      <c r="E624" s="34"/>
    </row>
    <row r="625">
      <c r="D625" s="34"/>
      <c r="E625" s="34"/>
    </row>
    <row r="626">
      <c r="D626" s="34"/>
      <c r="E626" s="34"/>
    </row>
    <row r="627">
      <c r="D627" s="34"/>
      <c r="E627" s="34"/>
    </row>
    <row r="628">
      <c r="D628" s="34"/>
      <c r="E628" s="34"/>
    </row>
    <row r="629">
      <c r="D629" s="34"/>
      <c r="E629" s="34"/>
    </row>
    <row r="630">
      <c r="D630" s="34"/>
      <c r="E630" s="34"/>
    </row>
    <row r="631">
      <c r="D631" s="34"/>
      <c r="E631" s="34"/>
    </row>
    <row r="632">
      <c r="D632" s="34"/>
      <c r="E632" s="34"/>
    </row>
    <row r="633">
      <c r="D633" s="34"/>
      <c r="E633" s="34"/>
    </row>
    <row r="634">
      <c r="D634" s="34"/>
      <c r="E634" s="34"/>
    </row>
    <row r="635">
      <c r="D635" s="34"/>
      <c r="E635" s="34"/>
    </row>
    <row r="636">
      <c r="D636" s="34"/>
      <c r="E636" s="34"/>
    </row>
    <row r="637">
      <c r="D637" s="34"/>
      <c r="E637" s="34"/>
    </row>
    <row r="638">
      <c r="D638" s="34"/>
      <c r="E638" s="34"/>
    </row>
    <row r="639">
      <c r="D639" s="34"/>
      <c r="E639" s="34"/>
    </row>
    <row r="640">
      <c r="D640" s="34"/>
      <c r="E640" s="34"/>
    </row>
    <row r="641">
      <c r="D641" s="34"/>
      <c r="E641" s="34"/>
    </row>
    <row r="642">
      <c r="D642" s="34"/>
      <c r="E642" s="34"/>
    </row>
    <row r="643">
      <c r="D643" s="34"/>
      <c r="E643" s="34"/>
    </row>
    <row r="644">
      <c r="D644" s="34"/>
      <c r="E644" s="34"/>
    </row>
    <row r="645">
      <c r="D645" s="34"/>
      <c r="E645" s="34"/>
    </row>
    <row r="646">
      <c r="D646" s="34"/>
      <c r="E646" s="34"/>
    </row>
    <row r="647">
      <c r="D647" s="34"/>
      <c r="E647" s="34"/>
    </row>
    <row r="648">
      <c r="D648" s="34"/>
      <c r="E648" s="34"/>
    </row>
    <row r="649">
      <c r="D649" s="34"/>
      <c r="E649" s="34"/>
    </row>
    <row r="650">
      <c r="D650" s="34"/>
      <c r="E650" s="34"/>
    </row>
    <row r="651">
      <c r="D651" s="34"/>
      <c r="E651" s="34"/>
    </row>
    <row r="652">
      <c r="D652" s="34"/>
      <c r="E652" s="34"/>
    </row>
    <row r="653">
      <c r="D653" s="34"/>
      <c r="E653" s="34"/>
    </row>
    <row r="654">
      <c r="D654" s="34"/>
      <c r="E654" s="34"/>
    </row>
    <row r="655">
      <c r="D655" s="34"/>
      <c r="E655" s="34"/>
    </row>
    <row r="656">
      <c r="D656" s="34"/>
      <c r="E656" s="34"/>
    </row>
    <row r="657">
      <c r="D657" s="34"/>
      <c r="E657" s="34"/>
    </row>
    <row r="658">
      <c r="D658" s="34"/>
      <c r="E658" s="34"/>
    </row>
    <row r="659">
      <c r="D659" s="34"/>
      <c r="E659" s="34"/>
    </row>
    <row r="660">
      <c r="D660" s="34"/>
      <c r="E660" s="34"/>
    </row>
    <row r="661">
      <c r="D661" s="34"/>
      <c r="E661" s="34"/>
    </row>
    <row r="662">
      <c r="D662" s="34"/>
      <c r="E662" s="34"/>
    </row>
    <row r="663">
      <c r="D663" s="34"/>
      <c r="E663" s="34"/>
    </row>
    <row r="664">
      <c r="D664" s="34"/>
      <c r="E664" s="34"/>
    </row>
    <row r="665">
      <c r="D665" s="34"/>
      <c r="E665" s="34"/>
    </row>
    <row r="666">
      <c r="D666" s="34"/>
      <c r="E666" s="34"/>
    </row>
    <row r="667">
      <c r="D667" s="34"/>
      <c r="E667" s="34"/>
    </row>
    <row r="668">
      <c r="D668" s="34"/>
      <c r="E668" s="34"/>
    </row>
    <row r="669">
      <c r="D669" s="34"/>
      <c r="E669" s="34"/>
    </row>
    <row r="670">
      <c r="D670" s="34"/>
      <c r="E670" s="34"/>
    </row>
    <row r="671">
      <c r="D671" s="34"/>
      <c r="E671" s="34"/>
    </row>
    <row r="672">
      <c r="D672" s="34"/>
      <c r="E672" s="34"/>
    </row>
    <row r="673">
      <c r="D673" s="34"/>
      <c r="E673" s="34"/>
    </row>
    <row r="674">
      <c r="D674" s="34"/>
      <c r="E674" s="34"/>
    </row>
    <row r="675">
      <c r="D675" s="34"/>
      <c r="E675" s="34"/>
    </row>
    <row r="676">
      <c r="D676" s="34"/>
      <c r="E676" s="34"/>
    </row>
    <row r="677">
      <c r="D677" s="34"/>
      <c r="E677" s="34"/>
    </row>
    <row r="678">
      <c r="D678" s="34"/>
      <c r="E678" s="34"/>
    </row>
    <row r="679">
      <c r="D679" s="34"/>
      <c r="E679" s="34"/>
    </row>
    <row r="680">
      <c r="D680" s="34"/>
      <c r="E680" s="34"/>
    </row>
    <row r="681">
      <c r="D681" s="34"/>
      <c r="E681" s="34"/>
    </row>
    <row r="682">
      <c r="D682" s="34"/>
      <c r="E682" s="34"/>
    </row>
    <row r="683">
      <c r="D683" s="34"/>
      <c r="E683" s="34"/>
    </row>
    <row r="684">
      <c r="D684" s="34"/>
      <c r="E684" s="34"/>
    </row>
    <row r="685">
      <c r="D685" s="34"/>
      <c r="E685" s="34"/>
    </row>
    <row r="686">
      <c r="D686" s="34"/>
      <c r="E686" s="34"/>
    </row>
    <row r="687">
      <c r="D687" s="34"/>
      <c r="E687" s="34"/>
    </row>
    <row r="688">
      <c r="D688" s="34"/>
      <c r="E688" s="34"/>
    </row>
    <row r="689">
      <c r="D689" s="34"/>
      <c r="E689" s="34"/>
    </row>
    <row r="690">
      <c r="D690" s="34"/>
      <c r="E690" s="34"/>
    </row>
    <row r="691">
      <c r="D691" s="34"/>
      <c r="E691" s="34"/>
    </row>
    <row r="692">
      <c r="D692" s="34"/>
      <c r="E692" s="34"/>
    </row>
    <row r="693">
      <c r="D693" s="34"/>
      <c r="E693" s="34"/>
    </row>
    <row r="694">
      <c r="D694" s="34"/>
      <c r="E694" s="34"/>
    </row>
    <row r="695">
      <c r="D695" s="34"/>
      <c r="E695" s="34"/>
    </row>
    <row r="696">
      <c r="D696" s="34"/>
      <c r="E696" s="34"/>
    </row>
    <row r="697">
      <c r="D697" s="34"/>
      <c r="E697" s="34"/>
    </row>
    <row r="698">
      <c r="D698" s="34"/>
      <c r="E698" s="34"/>
    </row>
    <row r="699">
      <c r="D699" s="34"/>
      <c r="E699" s="34"/>
    </row>
    <row r="700">
      <c r="D700" s="34"/>
      <c r="E700" s="34"/>
    </row>
    <row r="701">
      <c r="D701" s="34"/>
      <c r="E701" s="34"/>
    </row>
    <row r="702">
      <c r="D702" s="34"/>
      <c r="E702" s="34"/>
    </row>
    <row r="703">
      <c r="D703" s="34"/>
      <c r="E703" s="34"/>
    </row>
    <row r="704">
      <c r="D704" s="34"/>
      <c r="E704" s="34"/>
    </row>
    <row r="705">
      <c r="D705" s="34"/>
      <c r="E705" s="34"/>
    </row>
    <row r="706">
      <c r="D706" s="34"/>
      <c r="E706" s="34"/>
    </row>
    <row r="707">
      <c r="D707" s="34"/>
      <c r="E707" s="34"/>
    </row>
    <row r="708">
      <c r="D708" s="34"/>
      <c r="E708" s="34"/>
    </row>
    <row r="709">
      <c r="D709" s="34"/>
      <c r="E709" s="34"/>
    </row>
    <row r="710">
      <c r="D710" s="34"/>
      <c r="E710" s="34"/>
    </row>
    <row r="711">
      <c r="D711" s="34"/>
      <c r="E711" s="34"/>
    </row>
    <row r="712">
      <c r="D712" s="34"/>
      <c r="E712" s="34"/>
    </row>
    <row r="713">
      <c r="D713" s="34"/>
      <c r="E713" s="34"/>
    </row>
    <row r="714">
      <c r="D714" s="34"/>
      <c r="E714" s="34"/>
    </row>
    <row r="715">
      <c r="D715" s="34"/>
      <c r="E715" s="34"/>
    </row>
    <row r="716">
      <c r="D716" s="34"/>
      <c r="E716" s="34"/>
    </row>
    <row r="717">
      <c r="D717" s="34"/>
      <c r="E717" s="34"/>
    </row>
    <row r="718">
      <c r="D718" s="34"/>
      <c r="E718" s="34"/>
    </row>
    <row r="719">
      <c r="D719" s="34"/>
      <c r="E719" s="34"/>
    </row>
    <row r="720">
      <c r="D720" s="34"/>
      <c r="E720" s="34"/>
    </row>
    <row r="721">
      <c r="D721" s="34"/>
      <c r="E721" s="34"/>
    </row>
    <row r="722">
      <c r="D722" s="34"/>
      <c r="E722" s="34"/>
    </row>
    <row r="723">
      <c r="D723" s="34"/>
      <c r="E723" s="34"/>
    </row>
    <row r="724">
      <c r="D724" s="34"/>
      <c r="E724" s="34"/>
    </row>
    <row r="725">
      <c r="D725" s="34"/>
      <c r="E725" s="34"/>
    </row>
    <row r="726">
      <c r="D726" s="34"/>
      <c r="E726" s="34"/>
    </row>
    <row r="727">
      <c r="D727" s="34"/>
      <c r="E727" s="34"/>
    </row>
    <row r="728">
      <c r="D728" s="34"/>
      <c r="E728" s="34"/>
    </row>
    <row r="729">
      <c r="D729" s="34"/>
      <c r="E729" s="34"/>
    </row>
    <row r="730">
      <c r="D730" s="34"/>
      <c r="E730" s="34"/>
    </row>
    <row r="731">
      <c r="D731" s="34"/>
      <c r="E731" s="34"/>
    </row>
    <row r="732">
      <c r="D732" s="34"/>
      <c r="E732" s="34"/>
    </row>
    <row r="733">
      <c r="D733" s="34"/>
      <c r="E733" s="34"/>
    </row>
    <row r="734">
      <c r="D734" s="34"/>
      <c r="E734" s="34"/>
    </row>
    <row r="735">
      <c r="D735" s="34"/>
      <c r="E735" s="34"/>
    </row>
    <row r="736">
      <c r="D736" s="34"/>
      <c r="E736" s="34"/>
    </row>
    <row r="737">
      <c r="D737" s="34"/>
      <c r="E737" s="34"/>
    </row>
    <row r="738">
      <c r="D738" s="34"/>
      <c r="E738" s="34"/>
    </row>
    <row r="739">
      <c r="D739" s="34"/>
      <c r="E739" s="34"/>
    </row>
    <row r="740">
      <c r="D740" s="34"/>
      <c r="E740" s="34"/>
    </row>
    <row r="741">
      <c r="D741" s="34"/>
      <c r="E741" s="34"/>
    </row>
    <row r="742">
      <c r="D742" s="34"/>
      <c r="E742" s="34"/>
    </row>
    <row r="743">
      <c r="D743" s="34"/>
      <c r="E743" s="34"/>
    </row>
    <row r="744">
      <c r="D744" s="34"/>
      <c r="E744" s="34"/>
    </row>
    <row r="745">
      <c r="D745" s="34"/>
      <c r="E745" s="34"/>
    </row>
    <row r="746">
      <c r="D746" s="34"/>
      <c r="E746" s="34"/>
    </row>
    <row r="747">
      <c r="D747" s="34"/>
      <c r="E747" s="34"/>
    </row>
    <row r="748">
      <c r="D748" s="34"/>
      <c r="E748" s="34"/>
    </row>
    <row r="749">
      <c r="D749" s="34"/>
      <c r="E749" s="34"/>
    </row>
    <row r="750">
      <c r="D750" s="34"/>
      <c r="E750" s="34"/>
    </row>
    <row r="751">
      <c r="D751" s="34"/>
      <c r="E751" s="34"/>
    </row>
    <row r="752">
      <c r="D752" s="34"/>
      <c r="E752" s="34"/>
    </row>
    <row r="753">
      <c r="D753" s="34"/>
      <c r="E753" s="34"/>
    </row>
    <row r="754">
      <c r="D754" s="34"/>
      <c r="E754" s="34"/>
    </row>
    <row r="755">
      <c r="D755" s="34"/>
      <c r="E755" s="34"/>
    </row>
    <row r="756">
      <c r="D756" s="34"/>
      <c r="E756" s="34"/>
    </row>
    <row r="757">
      <c r="D757" s="34"/>
      <c r="E757" s="34"/>
    </row>
    <row r="758">
      <c r="D758" s="34"/>
      <c r="E758" s="34"/>
    </row>
    <row r="759">
      <c r="D759" s="34"/>
      <c r="E759" s="34"/>
    </row>
    <row r="760">
      <c r="D760" s="34"/>
      <c r="E760" s="34"/>
    </row>
    <row r="761">
      <c r="D761" s="34"/>
      <c r="E761" s="34"/>
    </row>
    <row r="762">
      <c r="D762" s="34"/>
      <c r="E762" s="34"/>
    </row>
    <row r="763">
      <c r="D763" s="34"/>
      <c r="E763" s="34"/>
    </row>
    <row r="764">
      <c r="D764" s="34"/>
      <c r="E764" s="34"/>
    </row>
    <row r="765">
      <c r="D765" s="34"/>
      <c r="E765" s="34"/>
    </row>
    <row r="766">
      <c r="D766" s="34"/>
      <c r="E766" s="34"/>
    </row>
    <row r="767">
      <c r="D767" s="34"/>
      <c r="E767" s="34"/>
    </row>
    <row r="768">
      <c r="D768" s="34"/>
      <c r="E768" s="34"/>
    </row>
    <row r="769">
      <c r="D769" s="34"/>
      <c r="E769" s="34"/>
    </row>
    <row r="770">
      <c r="D770" s="34"/>
      <c r="E770" s="34"/>
    </row>
    <row r="771">
      <c r="D771" s="34"/>
      <c r="E771" s="34"/>
    </row>
    <row r="772">
      <c r="D772" s="34"/>
      <c r="E772" s="34"/>
    </row>
    <row r="773">
      <c r="D773" s="34"/>
      <c r="E773" s="34"/>
    </row>
    <row r="774">
      <c r="D774" s="34"/>
      <c r="E774" s="34"/>
    </row>
    <row r="775">
      <c r="D775" s="34"/>
      <c r="E775" s="34"/>
    </row>
    <row r="776">
      <c r="D776" s="34"/>
      <c r="E776" s="34"/>
    </row>
    <row r="777">
      <c r="D777" s="34"/>
      <c r="E777" s="34"/>
    </row>
    <row r="778">
      <c r="D778" s="34"/>
      <c r="E778" s="34"/>
    </row>
    <row r="779">
      <c r="D779" s="34"/>
      <c r="E779" s="34"/>
    </row>
    <row r="780">
      <c r="D780" s="34"/>
      <c r="E780" s="34"/>
    </row>
    <row r="781">
      <c r="D781" s="34"/>
      <c r="E781" s="34"/>
    </row>
    <row r="782">
      <c r="D782" s="34"/>
      <c r="E782" s="34"/>
    </row>
    <row r="783">
      <c r="D783" s="34"/>
      <c r="E783" s="34"/>
    </row>
    <row r="784">
      <c r="D784" s="34"/>
      <c r="E784" s="34"/>
    </row>
    <row r="785">
      <c r="D785" s="34"/>
      <c r="E785" s="34"/>
    </row>
    <row r="786">
      <c r="D786" s="34"/>
      <c r="E786" s="34"/>
    </row>
    <row r="787">
      <c r="D787" s="34"/>
      <c r="E787" s="34"/>
    </row>
    <row r="788">
      <c r="D788" s="34"/>
      <c r="E788" s="34"/>
    </row>
    <row r="789">
      <c r="D789" s="34"/>
      <c r="E789" s="34"/>
    </row>
    <row r="790">
      <c r="D790" s="34"/>
      <c r="E790" s="34"/>
    </row>
    <row r="791">
      <c r="D791" s="34"/>
      <c r="E791" s="34"/>
    </row>
    <row r="792">
      <c r="D792" s="34"/>
      <c r="E792" s="34"/>
    </row>
    <row r="793">
      <c r="D793" s="34"/>
      <c r="E793" s="34"/>
    </row>
    <row r="794">
      <c r="D794" s="34"/>
      <c r="E794" s="34"/>
    </row>
    <row r="795">
      <c r="D795" s="34"/>
      <c r="E795" s="34"/>
    </row>
    <row r="796">
      <c r="D796" s="34"/>
      <c r="E796" s="34"/>
    </row>
    <row r="797">
      <c r="D797" s="34"/>
      <c r="E797" s="34"/>
    </row>
    <row r="798">
      <c r="D798" s="34"/>
      <c r="E798" s="34"/>
    </row>
    <row r="799">
      <c r="D799" s="34"/>
      <c r="E799" s="34"/>
    </row>
    <row r="800">
      <c r="D800" s="34"/>
      <c r="E800" s="34"/>
    </row>
    <row r="801">
      <c r="D801" s="34"/>
      <c r="E801" s="34"/>
    </row>
    <row r="802">
      <c r="D802" s="34"/>
      <c r="E802" s="34"/>
    </row>
    <row r="803">
      <c r="D803" s="34"/>
      <c r="E803" s="34"/>
    </row>
    <row r="804">
      <c r="D804" s="34"/>
      <c r="E804" s="34"/>
    </row>
    <row r="805">
      <c r="D805" s="34"/>
      <c r="E805" s="34"/>
    </row>
    <row r="806">
      <c r="D806" s="34"/>
      <c r="E806" s="34"/>
    </row>
    <row r="807">
      <c r="D807" s="34"/>
      <c r="E807" s="34"/>
    </row>
    <row r="808">
      <c r="D808" s="34"/>
      <c r="E808" s="34"/>
    </row>
    <row r="809">
      <c r="D809" s="34"/>
      <c r="E809" s="34"/>
    </row>
    <row r="810">
      <c r="D810" s="34"/>
      <c r="E810" s="34"/>
    </row>
    <row r="811">
      <c r="D811" s="34"/>
      <c r="E811" s="34"/>
    </row>
    <row r="812">
      <c r="D812" s="34"/>
      <c r="E812" s="34"/>
    </row>
    <row r="813">
      <c r="D813" s="34"/>
      <c r="E813" s="34"/>
    </row>
    <row r="814">
      <c r="D814" s="34"/>
      <c r="E814" s="34"/>
    </row>
    <row r="815">
      <c r="D815" s="34"/>
      <c r="E815" s="34"/>
    </row>
    <row r="816">
      <c r="D816" s="34"/>
      <c r="E816" s="34"/>
    </row>
    <row r="817">
      <c r="D817" s="34"/>
      <c r="E817" s="34"/>
    </row>
    <row r="818">
      <c r="D818" s="34"/>
      <c r="E818" s="34"/>
    </row>
    <row r="819">
      <c r="D819" s="34"/>
      <c r="E819" s="34"/>
    </row>
    <row r="820">
      <c r="D820" s="34"/>
      <c r="E820" s="34"/>
    </row>
    <row r="821">
      <c r="D821" s="34"/>
      <c r="E821" s="34"/>
    </row>
    <row r="822">
      <c r="D822" s="34"/>
      <c r="E822" s="34"/>
    </row>
    <row r="823">
      <c r="D823" s="34"/>
      <c r="E823" s="34"/>
    </row>
    <row r="824">
      <c r="D824" s="34"/>
      <c r="E824" s="34"/>
    </row>
    <row r="825">
      <c r="D825" s="34"/>
      <c r="E825" s="34"/>
    </row>
    <row r="826">
      <c r="D826" s="34"/>
      <c r="E826" s="34"/>
    </row>
    <row r="827">
      <c r="D827" s="34"/>
      <c r="E827" s="34"/>
    </row>
    <row r="828">
      <c r="D828" s="34"/>
      <c r="E828" s="34"/>
    </row>
    <row r="829">
      <c r="D829" s="34"/>
      <c r="E829" s="34"/>
    </row>
    <row r="830">
      <c r="D830" s="34"/>
      <c r="E830" s="34"/>
    </row>
    <row r="831">
      <c r="D831" s="34"/>
      <c r="E831" s="34"/>
    </row>
    <row r="832">
      <c r="D832" s="34"/>
      <c r="E832" s="34"/>
    </row>
    <row r="833">
      <c r="D833" s="34"/>
      <c r="E833" s="34"/>
    </row>
    <row r="834">
      <c r="D834" s="34"/>
      <c r="E834" s="34"/>
    </row>
    <row r="835">
      <c r="D835" s="34"/>
      <c r="E835" s="34"/>
    </row>
    <row r="836">
      <c r="D836" s="34"/>
      <c r="E836" s="34"/>
    </row>
    <row r="837">
      <c r="D837" s="34"/>
      <c r="E837" s="34"/>
    </row>
    <row r="838">
      <c r="D838" s="34"/>
      <c r="E838" s="34"/>
    </row>
    <row r="839">
      <c r="D839" s="34"/>
      <c r="E839" s="34"/>
    </row>
    <row r="840">
      <c r="D840" s="34"/>
      <c r="E840" s="34"/>
    </row>
    <row r="841">
      <c r="D841" s="34"/>
      <c r="E841" s="34"/>
    </row>
    <row r="842">
      <c r="D842" s="34"/>
      <c r="E842" s="34"/>
    </row>
    <row r="843">
      <c r="D843" s="34"/>
      <c r="E843" s="34"/>
    </row>
    <row r="844">
      <c r="D844" s="34"/>
      <c r="E844" s="34"/>
    </row>
    <row r="845">
      <c r="D845" s="34"/>
      <c r="E845" s="34"/>
    </row>
    <row r="846">
      <c r="D846" s="34"/>
      <c r="E846" s="34"/>
    </row>
    <row r="847">
      <c r="D847" s="34"/>
      <c r="E847" s="34"/>
    </row>
    <row r="848">
      <c r="D848" s="34"/>
      <c r="E848" s="34"/>
    </row>
    <row r="849">
      <c r="D849" s="34"/>
      <c r="E849" s="34"/>
    </row>
    <row r="850">
      <c r="D850" s="34"/>
      <c r="E850" s="34"/>
    </row>
    <row r="851">
      <c r="D851" s="34"/>
      <c r="E851" s="34"/>
    </row>
    <row r="852">
      <c r="D852" s="34"/>
      <c r="E852" s="34"/>
    </row>
    <row r="853">
      <c r="D853" s="34"/>
      <c r="E853" s="34"/>
    </row>
    <row r="854">
      <c r="D854" s="34"/>
      <c r="E854" s="34"/>
    </row>
    <row r="855">
      <c r="D855" s="34"/>
      <c r="E855" s="34"/>
    </row>
    <row r="856">
      <c r="D856" s="34"/>
      <c r="E856" s="34"/>
    </row>
    <row r="857">
      <c r="D857" s="34"/>
      <c r="E857" s="34"/>
    </row>
    <row r="858">
      <c r="D858" s="34"/>
      <c r="E858" s="34"/>
    </row>
    <row r="859">
      <c r="D859" s="34"/>
      <c r="E859" s="34"/>
    </row>
    <row r="860">
      <c r="D860" s="34"/>
      <c r="E860" s="34"/>
    </row>
    <row r="861">
      <c r="D861" s="34"/>
      <c r="E861" s="34"/>
    </row>
    <row r="862">
      <c r="D862" s="34"/>
      <c r="E862" s="34"/>
    </row>
    <row r="863">
      <c r="D863" s="34"/>
      <c r="E863" s="34"/>
    </row>
    <row r="864">
      <c r="D864" s="34"/>
      <c r="E864" s="34"/>
    </row>
    <row r="865">
      <c r="D865" s="34"/>
      <c r="E865" s="34"/>
    </row>
    <row r="866">
      <c r="D866" s="34"/>
      <c r="E866" s="34"/>
    </row>
    <row r="867">
      <c r="D867" s="34"/>
      <c r="E867" s="34"/>
    </row>
    <row r="868">
      <c r="D868" s="34"/>
      <c r="E868" s="34"/>
    </row>
    <row r="869">
      <c r="D869" s="34"/>
      <c r="E869" s="34"/>
    </row>
    <row r="870">
      <c r="D870" s="34"/>
      <c r="E870" s="34"/>
    </row>
    <row r="871">
      <c r="D871" s="34"/>
      <c r="E871" s="34"/>
    </row>
    <row r="872">
      <c r="D872" s="34"/>
      <c r="E872" s="34"/>
    </row>
    <row r="873">
      <c r="D873" s="34"/>
      <c r="E873" s="34"/>
    </row>
    <row r="874">
      <c r="D874" s="34"/>
      <c r="E874" s="34"/>
    </row>
    <row r="875">
      <c r="D875" s="34"/>
      <c r="E875" s="34"/>
    </row>
    <row r="876">
      <c r="D876" s="34"/>
      <c r="E876" s="34"/>
    </row>
    <row r="877">
      <c r="D877" s="34"/>
      <c r="E877" s="34"/>
    </row>
    <row r="878">
      <c r="D878" s="34"/>
      <c r="E878" s="34"/>
    </row>
    <row r="879">
      <c r="D879" s="34"/>
      <c r="E879" s="34"/>
    </row>
    <row r="880">
      <c r="D880" s="34"/>
      <c r="E880" s="34"/>
    </row>
    <row r="881">
      <c r="D881" s="34"/>
      <c r="E881" s="34"/>
    </row>
    <row r="882">
      <c r="D882" s="34"/>
      <c r="E882" s="34"/>
    </row>
    <row r="883">
      <c r="D883" s="34"/>
      <c r="E883" s="34"/>
    </row>
    <row r="884">
      <c r="D884" s="34"/>
      <c r="E884" s="34"/>
    </row>
    <row r="885">
      <c r="D885" s="34"/>
      <c r="E885" s="34"/>
    </row>
    <row r="886">
      <c r="D886" s="34"/>
      <c r="E886" s="34"/>
    </row>
    <row r="887">
      <c r="D887" s="34"/>
      <c r="E887" s="34"/>
    </row>
    <row r="888">
      <c r="D888" s="34"/>
      <c r="E888" s="34"/>
    </row>
    <row r="889">
      <c r="D889" s="34"/>
      <c r="E889" s="34"/>
    </row>
    <row r="890">
      <c r="D890" s="34"/>
      <c r="E890" s="34"/>
    </row>
    <row r="891">
      <c r="D891" s="34"/>
      <c r="E891" s="34"/>
    </row>
    <row r="892">
      <c r="D892" s="34"/>
      <c r="E892" s="34"/>
    </row>
    <row r="893">
      <c r="D893" s="34"/>
      <c r="E893" s="34"/>
    </row>
    <row r="894">
      <c r="D894" s="34"/>
      <c r="E894" s="34"/>
    </row>
    <row r="895">
      <c r="D895" s="34"/>
      <c r="E895" s="34"/>
    </row>
    <row r="896">
      <c r="D896" s="34"/>
      <c r="E896" s="34"/>
    </row>
    <row r="897">
      <c r="D897" s="34"/>
      <c r="E897" s="34"/>
    </row>
    <row r="898">
      <c r="D898" s="34"/>
      <c r="E898" s="34"/>
    </row>
    <row r="899">
      <c r="D899" s="34"/>
      <c r="E899" s="34"/>
    </row>
    <row r="900">
      <c r="D900" s="34"/>
      <c r="E900" s="34"/>
    </row>
    <row r="901">
      <c r="D901" s="34"/>
      <c r="E901" s="34"/>
    </row>
    <row r="902">
      <c r="D902" s="34"/>
      <c r="E902" s="34"/>
    </row>
    <row r="903">
      <c r="D903" s="34"/>
      <c r="E903" s="34"/>
    </row>
    <row r="904">
      <c r="D904" s="34"/>
      <c r="E904" s="34"/>
    </row>
    <row r="905">
      <c r="D905" s="34"/>
      <c r="E905" s="34"/>
    </row>
    <row r="906">
      <c r="D906" s="34"/>
      <c r="E906" s="34"/>
    </row>
    <row r="907">
      <c r="D907" s="34"/>
      <c r="E907" s="34"/>
    </row>
    <row r="908">
      <c r="D908" s="34"/>
      <c r="E908" s="34"/>
    </row>
    <row r="909">
      <c r="D909" s="34"/>
      <c r="E909" s="34"/>
    </row>
    <row r="910">
      <c r="D910" s="34"/>
      <c r="E910" s="34"/>
    </row>
    <row r="911">
      <c r="D911" s="34"/>
      <c r="E911" s="34"/>
    </row>
    <row r="912">
      <c r="D912" s="34"/>
      <c r="E912" s="34"/>
    </row>
    <row r="913">
      <c r="D913" s="34"/>
      <c r="E913" s="34"/>
    </row>
    <row r="914">
      <c r="D914" s="34"/>
      <c r="E914" s="34"/>
    </row>
    <row r="915">
      <c r="D915" s="34"/>
      <c r="E915" s="34"/>
    </row>
    <row r="916">
      <c r="D916" s="34"/>
      <c r="E916" s="34"/>
    </row>
    <row r="917">
      <c r="D917" s="34"/>
      <c r="E917" s="34"/>
    </row>
    <row r="918">
      <c r="D918" s="34"/>
      <c r="E918" s="34"/>
    </row>
    <row r="919">
      <c r="D919" s="34"/>
      <c r="E919" s="34"/>
    </row>
    <row r="920">
      <c r="D920" s="34"/>
      <c r="E920" s="34"/>
    </row>
    <row r="921">
      <c r="D921" s="34"/>
      <c r="E921" s="34"/>
    </row>
    <row r="922">
      <c r="D922" s="34"/>
      <c r="E922" s="34"/>
    </row>
    <row r="923">
      <c r="D923" s="34"/>
      <c r="E923" s="34"/>
    </row>
    <row r="924">
      <c r="D924" s="34"/>
      <c r="E924" s="34"/>
    </row>
    <row r="925">
      <c r="D925" s="34"/>
      <c r="E925" s="34"/>
    </row>
    <row r="926">
      <c r="D926" s="34"/>
      <c r="E926" s="34"/>
    </row>
    <row r="927">
      <c r="D927" s="34"/>
      <c r="E927" s="34"/>
    </row>
    <row r="928">
      <c r="D928" s="34"/>
      <c r="E928" s="34"/>
    </row>
    <row r="929">
      <c r="D929" s="34"/>
      <c r="E929" s="34"/>
    </row>
    <row r="930">
      <c r="D930" s="34"/>
      <c r="E930" s="34"/>
    </row>
    <row r="931">
      <c r="D931" s="34"/>
      <c r="E931" s="34"/>
    </row>
    <row r="932">
      <c r="D932" s="34"/>
      <c r="E932" s="34"/>
    </row>
    <row r="933">
      <c r="D933" s="34"/>
      <c r="E933" s="34"/>
    </row>
    <row r="934">
      <c r="D934" s="34"/>
      <c r="E934" s="34"/>
    </row>
    <row r="935">
      <c r="D935" s="34"/>
      <c r="E935" s="34"/>
    </row>
    <row r="936">
      <c r="D936" s="34"/>
      <c r="E936" s="34"/>
    </row>
    <row r="937">
      <c r="D937" s="34"/>
      <c r="E937" s="34"/>
    </row>
    <row r="938">
      <c r="D938" s="34"/>
      <c r="E938" s="34"/>
    </row>
    <row r="939">
      <c r="D939" s="34"/>
      <c r="E939" s="34"/>
    </row>
    <row r="940">
      <c r="D940" s="34"/>
      <c r="E940" s="34"/>
    </row>
    <row r="941">
      <c r="D941" s="34"/>
      <c r="E941" s="34"/>
    </row>
    <row r="942">
      <c r="D942" s="34"/>
      <c r="E942" s="34"/>
    </row>
    <row r="943">
      <c r="D943" s="34"/>
      <c r="E943" s="34"/>
    </row>
    <row r="944">
      <c r="D944" s="34"/>
      <c r="E944" s="34"/>
    </row>
    <row r="945">
      <c r="D945" s="34"/>
      <c r="E945" s="34"/>
    </row>
    <row r="946">
      <c r="D946" s="34"/>
      <c r="E946" s="34"/>
    </row>
    <row r="947">
      <c r="D947" s="34"/>
      <c r="E947" s="34"/>
    </row>
    <row r="948">
      <c r="D948" s="34"/>
      <c r="E948" s="34"/>
    </row>
    <row r="949">
      <c r="D949" s="34"/>
      <c r="E949" s="34"/>
    </row>
    <row r="950">
      <c r="D950" s="34"/>
      <c r="E950" s="34"/>
    </row>
    <row r="951">
      <c r="D951" s="34"/>
      <c r="E951" s="34"/>
    </row>
    <row r="952">
      <c r="D952" s="34"/>
      <c r="E952" s="34"/>
    </row>
    <row r="953">
      <c r="D953" s="34"/>
      <c r="E953" s="34"/>
    </row>
    <row r="954">
      <c r="D954" s="34"/>
      <c r="E954" s="34"/>
    </row>
    <row r="955">
      <c r="D955" s="34"/>
      <c r="E955" s="34"/>
    </row>
    <row r="956">
      <c r="D956" s="34"/>
      <c r="E956" s="34"/>
    </row>
    <row r="957">
      <c r="D957" s="34"/>
      <c r="E957" s="34"/>
    </row>
    <row r="958">
      <c r="D958" s="34"/>
      <c r="E958" s="34"/>
    </row>
    <row r="959">
      <c r="D959" s="34"/>
      <c r="E959" s="34"/>
    </row>
    <row r="960">
      <c r="D960" s="34"/>
      <c r="E960" s="34"/>
    </row>
    <row r="961">
      <c r="D961" s="34"/>
      <c r="E961" s="34"/>
    </row>
    <row r="962">
      <c r="D962" s="34"/>
      <c r="E962" s="34"/>
    </row>
    <row r="963">
      <c r="D963" s="34"/>
      <c r="E963" s="34"/>
    </row>
    <row r="964">
      <c r="D964" s="34"/>
      <c r="E964" s="34"/>
    </row>
    <row r="965">
      <c r="D965" s="34"/>
      <c r="E965" s="34"/>
    </row>
    <row r="966">
      <c r="D966" s="34"/>
      <c r="E966" s="34"/>
    </row>
    <row r="967">
      <c r="D967" s="34"/>
      <c r="E967" s="34"/>
    </row>
    <row r="968">
      <c r="D968" s="34"/>
      <c r="E968" s="34"/>
    </row>
    <row r="969">
      <c r="D969" s="34"/>
      <c r="E969" s="34"/>
    </row>
    <row r="970">
      <c r="D970" s="34"/>
      <c r="E970" s="34"/>
    </row>
    <row r="971">
      <c r="D971" s="34"/>
      <c r="E971" s="34"/>
    </row>
    <row r="972">
      <c r="D972" s="34"/>
      <c r="E972" s="34"/>
    </row>
    <row r="973">
      <c r="D973" s="34"/>
      <c r="E973" s="34"/>
    </row>
    <row r="974">
      <c r="D974" s="34"/>
      <c r="E974" s="34"/>
    </row>
    <row r="975">
      <c r="D975" s="34"/>
      <c r="E975" s="34"/>
    </row>
    <row r="976">
      <c r="D976" s="34"/>
      <c r="E976" s="34"/>
    </row>
    <row r="977">
      <c r="D977" s="34"/>
      <c r="E977" s="34"/>
    </row>
    <row r="978">
      <c r="D978" s="34"/>
      <c r="E978" s="34"/>
    </row>
    <row r="979">
      <c r="D979" s="34"/>
      <c r="E979" s="34"/>
    </row>
    <row r="980">
      <c r="D980" s="34"/>
      <c r="E980" s="34"/>
    </row>
    <row r="981">
      <c r="D981" s="34"/>
      <c r="E981" s="34"/>
    </row>
    <row r="982">
      <c r="D982" s="34"/>
      <c r="E982" s="34"/>
    </row>
    <row r="983">
      <c r="D983" s="34"/>
      <c r="E983" s="34"/>
    </row>
    <row r="984">
      <c r="D984" s="34"/>
      <c r="E984" s="34"/>
    </row>
    <row r="985">
      <c r="D985" s="34"/>
      <c r="E985" s="34"/>
    </row>
    <row r="986">
      <c r="D986" s="34"/>
      <c r="E986" s="34"/>
    </row>
    <row r="987">
      <c r="D987" s="34"/>
      <c r="E987" s="34"/>
    </row>
    <row r="988">
      <c r="D988" s="34"/>
      <c r="E988" s="34"/>
    </row>
    <row r="989">
      <c r="D989" s="34"/>
      <c r="E989" s="34"/>
    </row>
    <row r="990">
      <c r="D990" s="34"/>
      <c r="E990" s="34"/>
    </row>
    <row r="991">
      <c r="D991" s="34"/>
      <c r="E991" s="34"/>
    </row>
    <row r="992">
      <c r="D992" s="34"/>
      <c r="E992" s="34"/>
    </row>
    <row r="993">
      <c r="D993" s="34"/>
      <c r="E993" s="34"/>
    </row>
    <row r="994">
      <c r="D994" s="34"/>
      <c r="E994" s="34"/>
    </row>
    <row r="995">
      <c r="D995" s="34"/>
      <c r="E995" s="34"/>
    </row>
    <row r="996">
      <c r="D996" s="34"/>
      <c r="E996" s="34"/>
    </row>
    <row r="997">
      <c r="D997" s="34"/>
      <c r="E997" s="34"/>
    </row>
    <row r="998">
      <c r="D998" s="34"/>
      <c r="E998" s="34"/>
    </row>
    <row r="999">
      <c r="D999" s="34"/>
      <c r="E999" s="34"/>
    </row>
    <row r="1000">
      <c r="D1000" s="34"/>
      <c r="E1000" s="34"/>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2" t="s">
        <v>1</v>
      </c>
      <c r="B1" s="53" t="s">
        <v>399</v>
      </c>
      <c r="C1" s="53" t="s">
        <v>0</v>
      </c>
      <c r="D1" s="53" t="s">
        <v>36</v>
      </c>
      <c r="E1" s="53" t="s">
        <v>38</v>
      </c>
      <c r="F1" s="53" t="s">
        <v>400</v>
      </c>
      <c r="H1" s="53"/>
      <c r="I1" s="145"/>
      <c r="J1" s="53"/>
      <c r="K1" s="53"/>
      <c r="L1" s="53"/>
      <c r="M1" s="146"/>
      <c r="N1" s="35"/>
      <c r="O1" s="35"/>
      <c r="P1" s="35"/>
    </row>
    <row r="2">
      <c r="A2" s="37" t="s">
        <v>10</v>
      </c>
      <c r="B2" s="35" t="s">
        <v>407</v>
      </c>
      <c r="C2" s="35">
        <v>2005.0</v>
      </c>
      <c r="D2" s="35">
        <v>3.0</v>
      </c>
      <c r="E2" s="35">
        <v>40.0</v>
      </c>
      <c r="F2" s="36">
        <v>44.7817835</v>
      </c>
      <c r="H2" s="26"/>
      <c r="I2" s="26"/>
      <c r="J2" s="36"/>
      <c r="K2" s="35"/>
      <c r="L2" s="35"/>
      <c r="M2" s="36"/>
      <c r="N2" s="36"/>
      <c r="O2" s="35"/>
      <c r="P2" s="35"/>
    </row>
    <row r="3">
      <c r="A3" s="37" t="s">
        <v>35</v>
      </c>
      <c r="B3" s="35" t="s">
        <v>433</v>
      </c>
      <c r="C3" s="35">
        <v>2005.0</v>
      </c>
      <c r="D3" s="35">
        <v>3.0</v>
      </c>
      <c r="E3" s="35">
        <v>40.0</v>
      </c>
      <c r="F3" s="36">
        <v>38.6088611</v>
      </c>
      <c r="H3" s="26"/>
      <c r="I3" s="26"/>
      <c r="J3" s="36"/>
      <c r="K3" s="35"/>
      <c r="L3" s="35"/>
      <c r="M3" s="36"/>
      <c r="N3" s="36"/>
      <c r="O3" s="35"/>
      <c r="P3" s="35"/>
    </row>
    <row r="4">
      <c r="A4" s="37" t="s">
        <v>23</v>
      </c>
      <c r="B4" s="35" t="s">
        <v>421</v>
      </c>
      <c r="C4" s="35">
        <v>2005.0</v>
      </c>
      <c r="D4" s="35">
        <v>3.0</v>
      </c>
      <c r="E4" s="35">
        <v>40.0</v>
      </c>
      <c r="F4" s="36">
        <v>36.7281266</v>
      </c>
      <c r="H4" s="26"/>
      <c r="I4" s="26"/>
      <c r="J4" s="36"/>
      <c r="K4" s="35"/>
      <c r="L4" s="35"/>
      <c r="M4" s="36"/>
      <c r="N4" s="36"/>
      <c r="O4" s="35"/>
      <c r="P4" s="35"/>
    </row>
    <row r="5">
      <c r="A5" s="37" t="s">
        <v>15</v>
      </c>
      <c r="B5" s="35" t="s">
        <v>411</v>
      </c>
      <c r="C5" s="35">
        <v>2005.0</v>
      </c>
      <c r="D5" s="35">
        <v>3.0</v>
      </c>
      <c r="E5" s="35">
        <v>40.0</v>
      </c>
      <c r="F5" s="36">
        <v>36.7069109</v>
      </c>
      <c r="H5" s="26"/>
      <c r="I5" s="26"/>
      <c r="J5" s="36"/>
      <c r="K5" s="35"/>
      <c r="L5" s="35"/>
      <c r="M5" s="36"/>
      <c r="N5" s="36"/>
      <c r="O5" s="35"/>
      <c r="P5" s="35"/>
    </row>
    <row r="6">
      <c r="A6" s="37" t="s">
        <v>19</v>
      </c>
      <c r="B6" s="35" t="s">
        <v>416</v>
      </c>
      <c r="C6" s="35">
        <v>2005.0</v>
      </c>
      <c r="D6" s="35">
        <v>3.0</v>
      </c>
      <c r="E6" s="35">
        <v>40.0</v>
      </c>
      <c r="F6" s="36">
        <v>34.9244835</v>
      </c>
      <c r="H6" s="26"/>
      <c r="I6" s="26"/>
      <c r="J6" s="36"/>
      <c r="K6" s="35"/>
      <c r="L6" s="35"/>
      <c r="M6" s="36"/>
      <c r="N6" s="36"/>
      <c r="O6" s="35"/>
      <c r="P6" s="35"/>
    </row>
    <row r="7">
      <c r="A7" s="37" t="s">
        <v>24</v>
      </c>
      <c r="B7" s="35" t="s">
        <v>422</v>
      </c>
      <c r="C7" s="35">
        <v>2005.0</v>
      </c>
      <c r="D7" s="35">
        <v>3.0</v>
      </c>
      <c r="E7" s="35">
        <v>40.0</v>
      </c>
      <c r="F7" s="36">
        <v>33.2414249</v>
      </c>
      <c r="H7" s="26"/>
      <c r="I7" s="26"/>
      <c r="J7" s="36"/>
      <c r="K7" s="35"/>
      <c r="L7" s="35"/>
      <c r="M7" s="36"/>
      <c r="N7" s="36"/>
      <c r="O7" s="35"/>
      <c r="P7" s="35"/>
    </row>
    <row r="8">
      <c r="A8" s="37" t="s">
        <v>16</v>
      </c>
      <c r="B8" s="35" t="s">
        <v>413</v>
      </c>
      <c r="C8" s="35">
        <v>2005.0</v>
      </c>
      <c r="D8" s="35">
        <v>3.0</v>
      </c>
      <c r="E8" s="35">
        <v>40.0</v>
      </c>
      <c r="F8" s="36">
        <v>32.6357957</v>
      </c>
      <c r="H8" s="26"/>
      <c r="I8" s="26"/>
      <c r="J8" s="36"/>
      <c r="K8" s="35"/>
      <c r="L8" s="35"/>
      <c r="M8" s="36"/>
      <c r="N8" s="36"/>
      <c r="O8" s="35"/>
      <c r="P8" s="35"/>
    </row>
    <row r="9">
      <c r="A9" s="37" t="s">
        <v>27</v>
      </c>
      <c r="B9" s="35" t="s">
        <v>426</v>
      </c>
      <c r="C9" s="35">
        <v>2005.0</v>
      </c>
      <c r="D9" s="35">
        <v>3.0</v>
      </c>
      <c r="E9" s="35">
        <v>40.0</v>
      </c>
      <c r="F9" s="36">
        <v>30.5080927</v>
      </c>
      <c r="H9" s="26"/>
      <c r="I9" s="26"/>
      <c r="J9" s="36"/>
      <c r="K9" s="35"/>
      <c r="L9" s="35"/>
      <c r="M9" s="36"/>
      <c r="N9" s="36"/>
      <c r="O9" s="35"/>
      <c r="P9" s="35"/>
    </row>
    <row r="10">
      <c r="A10" s="37" t="s">
        <v>7</v>
      </c>
      <c r="B10" s="35" t="s">
        <v>404</v>
      </c>
      <c r="C10" s="35">
        <v>2005.0</v>
      </c>
      <c r="D10" s="35">
        <v>3.0</v>
      </c>
      <c r="E10" s="35">
        <v>40.0</v>
      </c>
      <c r="F10" s="36">
        <v>29.5521273</v>
      </c>
      <c r="H10" s="26"/>
      <c r="I10" s="26"/>
      <c r="J10" s="36"/>
      <c r="K10" s="35"/>
      <c r="L10" s="35"/>
      <c r="M10" s="36"/>
      <c r="N10" s="36"/>
      <c r="O10" s="35"/>
      <c r="P10" s="35"/>
    </row>
    <row r="11">
      <c r="A11" s="37" t="s">
        <v>13</v>
      </c>
      <c r="B11" s="35" t="s">
        <v>410</v>
      </c>
      <c r="C11" s="35">
        <v>2005.0</v>
      </c>
      <c r="D11" s="35">
        <v>3.0</v>
      </c>
      <c r="E11" s="35">
        <v>40.0</v>
      </c>
      <c r="F11" s="36">
        <v>29.4014526</v>
      </c>
      <c r="H11" s="26"/>
      <c r="I11" s="26"/>
      <c r="J11" s="36"/>
      <c r="K11" s="35"/>
      <c r="L11" s="35"/>
      <c r="M11" s="36"/>
      <c r="N11" s="36"/>
      <c r="O11" s="35"/>
      <c r="P11" s="35"/>
    </row>
    <row r="12">
      <c r="A12" s="37" t="s">
        <v>14</v>
      </c>
      <c r="B12" s="35" t="s">
        <v>412</v>
      </c>
      <c r="C12" s="35">
        <v>2005.0</v>
      </c>
      <c r="D12" s="35">
        <v>3.0</v>
      </c>
      <c r="E12" s="35">
        <v>40.0</v>
      </c>
      <c r="F12" s="36">
        <v>29.0883428</v>
      </c>
      <c r="H12" s="35"/>
      <c r="I12" s="26"/>
      <c r="J12" s="36"/>
      <c r="K12" s="35"/>
      <c r="L12" s="35"/>
      <c r="M12" s="36"/>
      <c r="N12" s="36"/>
      <c r="O12" s="35"/>
      <c r="P12" s="35"/>
    </row>
    <row r="13">
      <c r="A13" s="37" t="s">
        <v>30</v>
      </c>
      <c r="B13" s="35" t="s">
        <v>428</v>
      </c>
      <c r="C13" s="35">
        <v>2005.0</v>
      </c>
      <c r="D13" s="35">
        <v>3.0</v>
      </c>
      <c r="E13" s="35">
        <v>40.0</v>
      </c>
      <c r="F13" s="36">
        <v>28.6097085</v>
      </c>
      <c r="H13" s="35"/>
      <c r="I13" s="26"/>
      <c r="J13" s="36"/>
      <c r="K13" s="35"/>
      <c r="L13" s="35"/>
      <c r="M13" s="36"/>
      <c r="N13" s="36"/>
      <c r="O13" s="35"/>
      <c r="P13" s="35"/>
    </row>
    <row r="14">
      <c r="A14" s="37" t="s">
        <v>33</v>
      </c>
      <c r="B14" s="35" t="s">
        <v>431</v>
      </c>
      <c r="C14" s="35">
        <v>2005.0</v>
      </c>
      <c r="D14" s="35">
        <v>3.0</v>
      </c>
      <c r="E14" s="35">
        <v>40.0</v>
      </c>
      <c r="F14" s="36">
        <v>28.5355212</v>
      </c>
      <c r="H14" s="35"/>
      <c r="I14" s="26"/>
      <c r="J14" s="36"/>
      <c r="K14" s="35"/>
      <c r="L14" s="35"/>
      <c r="M14" s="36"/>
      <c r="N14" s="36"/>
      <c r="O14" s="35"/>
      <c r="P14" s="35"/>
    </row>
    <row r="15">
      <c r="A15" s="37" t="s">
        <v>21</v>
      </c>
      <c r="B15" s="35" t="s">
        <v>419</v>
      </c>
      <c r="C15" s="35">
        <v>2005.0</v>
      </c>
      <c r="D15" s="35">
        <v>3.0</v>
      </c>
      <c r="E15" s="35">
        <v>40.0</v>
      </c>
      <c r="F15" s="36">
        <v>27.0480904</v>
      </c>
      <c r="H15" s="35"/>
      <c r="I15" s="26"/>
      <c r="J15" s="36"/>
      <c r="K15" s="35"/>
      <c r="L15" s="35"/>
      <c r="M15" s="36"/>
      <c r="N15" s="36"/>
      <c r="O15" s="35"/>
      <c r="P15" s="35"/>
    </row>
    <row r="16">
      <c r="A16" s="37" t="s">
        <v>32</v>
      </c>
      <c r="B16" s="35" t="s">
        <v>430</v>
      </c>
      <c r="C16" s="35">
        <v>2005.0</v>
      </c>
      <c r="D16" s="35">
        <v>3.0</v>
      </c>
      <c r="E16" s="35">
        <v>40.0</v>
      </c>
      <c r="F16" s="36">
        <v>25.4142831</v>
      </c>
      <c r="H16" s="35"/>
      <c r="I16" s="26"/>
      <c r="J16" s="36"/>
      <c r="K16" s="35"/>
      <c r="L16" s="35"/>
      <c r="M16" s="36"/>
      <c r="N16" s="36"/>
      <c r="O16" s="35"/>
      <c r="P16" s="35"/>
    </row>
    <row r="17">
      <c r="A17" s="37" t="s">
        <v>8</v>
      </c>
      <c r="B17" s="35" t="s">
        <v>408</v>
      </c>
      <c r="C17" s="35">
        <v>2005.0</v>
      </c>
      <c r="D17" s="35">
        <v>3.0</v>
      </c>
      <c r="E17" s="35">
        <v>40.0</v>
      </c>
      <c r="F17" s="36">
        <v>24.4160998</v>
      </c>
      <c r="H17" s="35"/>
      <c r="I17" s="26"/>
      <c r="J17" s="36"/>
      <c r="K17" s="35"/>
      <c r="L17" s="35"/>
      <c r="M17" s="36"/>
      <c r="N17" s="36"/>
      <c r="O17" s="35"/>
      <c r="P17" s="35"/>
    </row>
    <row r="18">
      <c r="A18" s="37" t="s">
        <v>25</v>
      </c>
      <c r="B18" s="35" t="s">
        <v>423</v>
      </c>
      <c r="C18" s="35">
        <v>2005.0</v>
      </c>
      <c r="D18" s="35">
        <v>3.0</v>
      </c>
      <c r="E18" s="35">
        <v>40.0</v>
      </c>
      <c r="F18" s="36">
        <v>24.3696296</v>
      </c>
      <c r="H18" s="35"/>
      <c r="I18" s="26"/>
      <c r="J18" s="36"/>
      <c r="K18" s="35"/>
      <c r="L18" s="35"/>
      <c r="M18" s="36"/>
      <c r="N18" s="36"/>
      <c r="O18" s="35"/>
      <c r="P18" s="35"/>
    </row>
    <row r="19">
      <c r="A19" s="37" t="s">
        <v>17</v>
      </c>
      <c r="B19" s="35" t="s">
        <v>414</v>
      </c>
      <c r="C19" s="35">
        <v>2005.0</v>
      </c>
      <c r="D19" s="35">
        <v>3.0</v>
      </c>
      <c r="E19" s="35">
        <v>40.0</v>
      </c>
      <c r="F19" s="36">
        <v>23.6278755</v>
      </c>
      <c r="H19" s="35"/>
      <c r="I19" s="26"/>
      <c r="J19" s="36"/>
      <c r="K19" s="35"/>
      <c r="L19" s="35"/>
      <c r="M19" s="36"/>
      <c r="N19" s="36"/>
      <c r="O19" s="35"/>
      <c r="P19" s="35"/>
    </row>
    <row r="20">
      <c r="A20" s="37" t="s">
        <v>20</v>
      </c>
      <c r="B20" s="35" t="s">
        <v>417</v>
      </c>
      <c r="C20" s="35">
        <v>2005.0</v>
      </c>
      <c r="D20" s="35">
        <v>3.0</v>
      </c>
      <c r="E20" s="35">
        <v>40.0</v>
      </c>
      <c r="F20" s="36">
        <v>23.6213522</v>
      </c>
      <c r="H20" s="35"/>
      <c r="I20" s="26"/>
      <c r="J20" s="36"/>
      <c r="K20" s="35"/>
      <c r="L20" s="35"/>
      <c r="M20" s="36"/>
      <c r="N20" s="36"/>
      <c r="O20" s="35"/>
      <c r="P20" s="35"/>
    </row>
    <row r="21">
      <c r="A21" s="37" t="s">
        <v>34</v>
      </c>
      <c r="B21" s="35" t="s">
        <v>432</v>
      </c>
      <c r="C21" s="35">
        <v>2005.0</v>
      </c>
      <c r="D21" s="35">
        <v>3.0</v>
      </c>
      <c r="E21" s="35">
        <v>40.0</v>
      </c>
      <c r="F21" s="36">
        <v>22.9971234</v>
      </c>
      <c r="H21" s="35"/>
      <c r="I21" s="26"/>
      <c r="J21" s="36"/>
      <c r="K21" s="35"/>
      <c r="L21" s="35"/>
      <c r="M21" s="36"/>
      <c r="N21" s="36"/>
      <c r="O21" s="35"/>
      <c r="P21" s="35"/>
    </row>
    <row r="22">
      <c r="A22" s="37" t="s">
        <v>26</v>
      </c>
      <c r="B22" s="35" t="s">
        <v>424</v>
      </c>
      <c r="C22" s="35">
        <v>2005.0</v>
      </c>
      <c r="D22" s="35">
        <v>3.0</v>
      </c>
      <c r="E22" s="35">
        <v>40.0</v>
      </c>
      <c r="F22" s="36">
        <v>22.931033</v>
      </c>
      <c r="H22" s="35"/>
      <c r="I22" s="26"/>
      <c r="J22" s="36"/>
      <c r="K22" s="35"/>
      <c r="L22" s="35"/>
      <c r="M22" s="36"/>
      <c r="N22" s="36"/>
      <c r="O22" s="35"/>
      <c r="P22" s="35"/>
    </row>
    <row r="23">
      <c r="A23" s="37" t="s">
        <v>28</v>
      </c>
      <c r="B23" s="35" t="s">
        <v>425</v>
      </c>
      <c r="C23" s="35">
        <v>2005.0</v>
      </c>
      <c r="D23" s="35">
        <v>3.0</v>
      </c>
      <c r="E23" s="35">
        <v>40.0</v>
      </c>
      <c r="F23" s="36">
        <v>22.7662145</v>
      </c>
      <c r="H23" s="35"/>
      <c r="I23" s="26"/>
      <c r="J23" s="36"/>
      <c r="K23" s="35"/>
      <c r="L23" s="35"/>
      <c r="M23" s="36"/>
      <c r="N23" s="36"/>
      <c r="O23" s="35"/>
      <c r="P23" s="35"/>
    </row>
    <row r="24">
      <c r="A24" s="37" t="s">
        <v>4</v>
      </c>
      <c r="B24" s="35" t="s">
        <v>401</v>
      </c>
      <c r="C24" s="35">
        <v>2005.0</v>
      </c>
      <c r="D24" s="35">
        <v>3.0</v>
      </c>
      <c r="E24" s="35">
        <v>40.0</v>
      </c>
      <c r="F24" s="36">
        <v>22.4091419</v>
      </c>
      <c r="H24" s="35"/>
      <c r="I24" s="26"/>
      <c r="J24" s="36"/>
      <c r="K24" s="35"/>
      <c r="L24" s="35"/>
      <c r="M24" s="36"/>
      <c r="N24" s="36"/>
      <c r="O24" s="35"/>
      <c r="P24" s="35"/>
    </row>
    <row r="25">
      <c r="A25" s="37" t="s">
        <v>18</v>
      </c>
      <c r="B25" s="35" t="s">
        <v>415</v>
      </c>
      <c r="C25" s="35">
        <v>2005.0</v>
      </c>
      <c r="D25" s="35">
        <v>3.0</v>
      </c>
      <c r="E25" s="35">
        <v>40.0</v>
      </c>
      <c r="F25" s="36">
        <v>22.3626127</v>
      </c>
      <c r="H25" s="35"/>
      <c r="I25" s="26"/>
      <c r="J25" s="36"/>
      <c r="K25" s="35"/>
      <c r="L25" s="35"/>
      <c r="M25" s="36"/>
      <c r="N25" s="36"/>
      <c r="O25" s="35"/>
      <c r="P25" s="35"/>
    </row>
    <row r="26">
      <c r="A26" s="37" t="s">
        <v>11</v>
      </c>
      <c r="B26" s="35" t="s">
        <v>406</v>
      </c>
      <c r="C26" s="35">
        <v>2005.0</v>
      </c>
      <c r="D26" s="35">
        <v>3.0</v>
      </c>
      <c r="E26" s="35">
        <v>40.0</v>
      </c>
      <c r="F26" s="36">
        <v>20.9505195</v>
      </c>
      <c r="H26" s="35"/>
      <c r="I26" s="26"/>
      <c r="J26" s="36"/>
      <c r="K26" s="35"/>
      <c r="L26" s="35"/>
      <c r="M26" s="36"/>
      <c r="N26" s="36"/>
      <c r="O26" s="35"/>
      <c r="P26" s="35"/>
    </row>
    <row r="27">
      <c r="A27" s="37" t="s">
        <v>31</v>
      </c>
      <c r="B27" s="35" t="s">
        <v>429</v>
      </c>
      <c r="C27" s="35">
        <v>2005.0</v>
      </c>
      <c r="D27" s="35">
        <v>3.0</v>
      </c>
      <c r="E27" s="35">
        <v>40.0</v>
      </c>
      <c r="F27" s="36">
        <v>20.5730468</v>
      </c>
      <c r="H27" s="35"/>
      <c r="I27" s="26"/>
      <c r="J27" s="36"/>
      <c r="K27" s="35"/>
      <c r="L27" s="35"/>
      <c r="M27" s="36"/>
      <c r="N27" s="36"/>
      <c r="O27" s="35"/>
      <c r="P27" s="35"/>
    </row>
    <row r="28">
      <c r="A28" s="37" t="s">
        <v>5</v>
      </c>
      <c r="B28" s="35" t="s">
        <v>402</v>
      </c>
      <c r="C28" s="35">
        <v>2005.0</v>
      </c>
      <c r="D28" s="35">
        <v>3.0</v>
      </c>
      <c r="E28" s="35">
        <v>40.0</v>
      </c>
      <c r="F28" s="36">
        <v>20.0143854</v>
      </c>
      <c r="H28" s="35"/>
      <c r="I28" s="26"/>
      <c r="J28" s="36"/>
      <c r="K28" s="35"/>
      <c r="L28" s="35"/>
      <c r="M28" s="36"/>
      <c r="N28" s="36"/>
      <c r="O28" s="35"/>
      <c r="P28" s="35"/>
    </row>
    <row r="29">
      <c r="A29" s="37" t="s">
        <v>22</v>
      </c>
      <c r="B29" s="35" t="s">
        <v>420</v>
      </c>
      <c r="C29" s="35">
        <v>2005.0</v>
      </c>
      <c r="D29" s="35">
        <v>3.0</v>
      </c>
      <c r="E29" s="35">
        <v>40.0</v>
      </c>
      <c r="F29" s="36">
        <v>19.6771344</v>
      </c>
      <c r="H29" s="35"/>
      <c r="I29" s="26"/>
      <c r="J29" s="36"/>
      <c r="K29" s="35"/>
      <c r="L29" s="35"/>
      <c r="M29" s="36"/>
      <c r="N29" s="36"/>
      <c r="O29" s="35"/>
      <c r="P29" s="35"/>
    </row>
    <row r="30">
      <c r="A30" s="37" t="s">
        <v>9</v>
      </c>
      <c r="B30" s="35" t="s">
        <v>409</v>
      </c>
      <c r="C30" s="35">
        <v>2005.0</v>
      </c>
      <c r="D30" s="35">
        <v>3.0</v>
      </c>
      <c r="E30" s="35">
        <v>40.0</v>
      </c>
      <c r="F30" s="36">
        <v>19.6447897</v>
      </c>
      <c r="H30" s="35"/>
      <c r="I30" s="26"/>
      <c r="J30" s="36"/>
      <c r="K30" s="35"/>
      <c r="L30" s="35"/>
      <c r="M30" s="36"/>
      <c r="N30" s="36"/>
      <c r="O30" s="35"/>
      <c r="P30" s="35"/>
    </row>
    <row r="31">
      <c r="A31" s="37" t="s">
        <v>3</v>
      </c>
      <c r="B31" s="35" t="s">
        <v>418</v>
      </c>
      <c r="C31" s="35">
        <v>2005.0</v>
      </c>
      <c r="D31" s="35">
        <v>3.0</v>
      </c>
      <c r="E31" s="35">
        <v>40.0</v>
      </c>
      <c r="F31" s="36">
        <v>19.1784318</v>
      </c>
      <c r="H31" s="35"/>
      <c r="I31" s="26"/>
      <c r="J31" s="36"/>
      <c r="K31" s="35"/>
      <c r="L31" s="35"/>
      <c r="M31" s="36"/>
      <c r="N31" s="36"/>
      <c r="O31" s="35"/>
      <c r="P31" s="35"/>
    </row>
    <row r="32">
      <c r="A32" s="37" t="s">
        <v>6</v>
      </c>
      <c r="B32" s="35" t="s">
        <v>403</v>
      </c>
      <c r="C32" s="35">
        <v>2005.0</v>
      </c>
      <c r="D32" s="35">
        <v>3.0</v>
      </c>
      <c r="E32" s="35">
        <v>40.0</v>
      </c>
      <c r="F32" s="36">
        <v>18.1924363</v>
      </c>
      <c r="H32" s="35"/>
      <c r="I32" s="26"/>
      <c r="J32" s="36"/>
      <c r="K32" s="35"/>
      <c r="L32" s="35"/>
      <c r="M32" s="36"/>
      <c r="N32" s="36"/>
      <c r="O32" s="35"/>
      <c r="P32" s="35"/>
    </row>
    <row r="33">
      <c r="A33" s="37" t="s">
        <v>29</v>
      </c>
      <c r="B33" s="35" t="s">
        <v>427</v>
      </c>
      <c r="C33" s="35">
        <v>2005.0</v>
      </c>
      <c r="D33" s="35">
        <v>3.0</v>
      </c>
      <c r="E33" s="35">
        <v>40.0</v>
      </c>
      <c r="F33" s="36">
        <v>17.6945012</v>
      </c>
      <c r="H33" s="35"/>
      <c r="I33" s="26"/>
      <c r="J33" s="36"/>
      <c r="K33" s="35"/>
      <c r="L33" s="35"/>
      <c r="M33" s="36"/>
      <c r="N33" s="36"/>
      <c r="O33" s="35"/>
      <c r="P33" s="35"/>
    </row>
    <row r="34">
      <c r="A34" s="37" t="s">
        <v>12</v>
      </c>
      <c r="B34" s="35" t="s">
        <v>405</v>
      </c>
      <c r="C34" s="35">
        <v>2005.0</v>
      </c>
      <c r="D34" s="35">
        <v>3.0</v>
      </c>
      <c r="E34" s="35">
        <v>40.0</v>
      </c>
      <c r="F34" s="36">
        <v>14.5139374</v>
      </c>
      <c r="H34" s="35"/>
      <c r="I34" s="26"/>
      <c r="J34" s="36"/>
      <c r="K34" s="35"/>
      <c r="L34" s="35"/>
      <c r="M34" s="36"/>
      <c r="N34" s="36"/>
      <c r="O34" s="35"/>
      <c r="P34" s="35"/>
    </row>
    <row r="35">
      <c r="A35" s="37" t="s">
        <v>10</v>
      </c>
      <c r="B35" s="35" t="s">
        <v>407</v>
      </c>
      <c r="C35" s="35">
        <v>2006.0</v>
      </c>
      <c r="D35" s="35">
        <v>3.0</v>
      </c>
      <c r="E35" s="35">
        <v>40.0</v>
      </c>
      <c r="F35" s="36">
        <v>43.671973</v>
      </c>
    </row>
    <row r="36">
      <c r="A36" s="37" t="s">
        <v>23</v>
      </c>
      <c r="B36" s="35" t="s">
        <v>421</v>
      </c>
      <c r="C36" s="35">
        <v>2006.0</v>
      </c>
      <c r="D36" s="35">
        <v>3.0</v>
      </c>
      <c r="E36" s="35">
        <v>40.0</v>
      </c>
      <c r="F36" s="36">
        <v>41.4610084</v>
      </c>
    </row>
    <row r="37">
      <c r="A37" s="37" t="s">
        <v>15</v>
      </c>
      <c r="B37" s="35" t="s">
        <v>411</v>
      </c>
      <c r="C37" s="35">
        <v>2006.0</v>
      </c>
      <c r="D37" s="35">
        <v>3.0</v>
      </c>
      <c r="E37" s="35">
        <v>40.0</v>
      </c>
      <c r="F37" s="36">
        <v>40.256685</v>
      </c>
    </row>
    <row r="38">
      <c r="A38" s="37" t="s">
        <v>35</v>
      </c>
      <c r="B38" s="35" t="s">
        <v>433</v>
      </c>
      <c r="C38" s="35">
        <v>2006.0</v>
      </c>
      <c r="D38" s="35">
        <v>3.0</v>
      </c>
      <c r="E38" s="35">
        <v>40.0</v>
      </c>
      <c r="F38" s="36">
        <v>37.4994741</v>
      </c>
    </row>
    <row r="39">
      <c r="A39" s="37" t="s">
        <v>19</v>
      </c>
      <c r="B39" s="35" t="s">
        <v>416</v>
      </c>
      <c r="C39" s="35">
        <v>2006.0</v>
      </c>
      <c r="D39" s="35">
        <v>3.0</v>
      </c>
      <c r="E39" s="35">
        <v>40.0</v>
      </c>
      <c r="F39" s="36">
        <v>32.5322941</v>
      </c>
    </row>
    <row r="40">
      <c r="A40" s="37" t="s">
        <v>14</v>
      </c>
      <c r="B40" s="35" t="s">
        <v>412</v>
      </c>
      <c r="C40" s="35">
        <v>2006.0</v>
      </c>
      <c r="D40" s="35">
        <v>3.0</v>
      </c>
      <c r="E40" s="35">
        <v>40.0</v>
      </c>
      <c r="F40" s="36">
        <v>31.6443418</v>
      </c>
    </row>
    <row r="41">
      <c r="A41" s="37" t="s">
        <v>16</v>
      </c>
      <c r="B41" s="35" t="s">
        <v>413</v>
      </c>
      <c r="C41" s="35">
        <v>2006.0</v>
      </c>
      <c r="D41" s="35">
        <v>3.0</v>
      </c>
      <c r="E41" s="35">
        <v>40.0</v>
      </c>
      <c r="F41" s="36">
        <v>30.1643715</v>
      </c>
    </row>
    <row r="42">
      <c r="A42" s="37" t="s">
        <v>24</v>
      </c>
      <c r="B42" s="35" t="s">
        <v>422</v>
      </c>
      <c r="C42" s="35">
        <v>2006.0</v>
      </c>
      <c r="D42" s="35">
        <v>3.0</v>
      </c>
      <c r="E42" s="35">
        <v>40.0</v>
      </c>
      <c r="F42" s="36">
        <v>29.9688828</v>
      </c>
    </row>
    <row r="43">
      <c r="A43" s="37" t="s">
        <v>27</v>
      </c>
      <c r="B43" s="35" t="s">
        <v>426</v>
      </c>
      <c r="C43" s="35">
        <v>2006.0</v>
      </c>
      <c r="D43" s="35">
        <v>3.0</v>
      </c>
      <c r="E43" s="35">
        <v>40.0</v>
      </c>
      <c r="F43" s="36">
        <v>28.713991</v>
      </c>
    </row>
    <row r="44">
      <c r="A44" s="37" t="s">
        <v>30</v>
      </c>
      <c r="B44" s="35" t="s">
        <v>428</v>
      </c>
      <c r="C44" s="35">
        <v>2006.0</v>
      </c>
      <c r="D44" s="35">
        <v>3.0</v>
      </c>
      <c r="E44" s="35">
        <v>40.0</v>
      </c>
      <c r="F44" s="36">
        <v>28.0031239</v>
      </c>
    </row>
    <row r="45">
      <c r="A45" s="37" t="s">
        <v>13</v>
      </c>
      <c r="B45" s="35" t="s">
        <v>410</v>
      </c>
      <c r="C45" s="35">
        <v>2006.0</v>
      </c>
      <c r="D45" s="35">
        <v>3.0</v>
      </c>
      <c r="E45" s="35">
        <v>40.0</v>
      </c>
      <c r="F45" s="36">
        <v>27.7515699</v>
      </c>
    </row>
    <row r="46">
      <c r="A46" s="37" t="s">
        <v>33</v>
      </c>
      <c r="B46" s="35" t="s">
        <v>431</v>
      </c>
      <c r="C46" s="35">
        <v>2006.0</v>
      </c>
      <c r="D46" s="35">
        <v>3.0</v>
      </c>
      <c r="E46" s="35">
        <v>40.0</v>
      </c>
      <c r="F46" s="36">
        <v>27.3709955</v>
      </c>
    </row>
    <row r="47">
      <c r="A47" s="37" t="s">
        <v>7</v>
      </c>
      <c r="B47" s="35" t="s">
        <v>404</v>
      </c>
      <c r="C47" s="35">
        <v>2006.0</v>
      </c>
      <c r="D47" s="35">
        <v>3.0</v>
      </c>
      <c r="E47" s="35">
        <v>40.0</v>
      </c>
      <c r="F47" s="36">
        <v>27.1741063</v>
      </c>
    </row>
    <row r="48">
      <c r="A48" s="37" t="s">
        <v>32</v>
      </c>
      <c r="B48" s="35" t="s">
        <v>430</v>
      </c>
      <c r="C48" s="35">
        <v>2006.0</v>
      </c>
      <c r="D48" s="35">
        <v>3.0</v>
      </c>
      <c r="E48" s="35">
        <v>40.0</v>
      </c>
      <c r="F48" s="36">
        <v>27.021867</v>
      </c>
    </row>
    <row r="49">
      <c r="A49" s="37" t="s">
        <v>21</v>
      </c>
      <c r="B49" s="35" t="s">
        <v>419</v>
      </c>
      <c r="C49" s="35">
        <v>2006.0</v>
      </c>
      <c r="D49" s="35">
        <v>3.0</v>
      </c>
      <c r="E49" s="35">
        <v>40.0</v>
      </c>
      <c r="F49" s="36">
        <v>26.6022235</v>
      </c>
    </row>
    <row r="50">
      <c r="A50" s="37" t="s">
        <v>8</v>
      </c>
      <c r="B50" s="35" t="s">
        <v>408</v>
      </c>
      <c r="C50" s="35">
        <v>2006.0</v>
      </c>
      <c r="D50" s="35">
        <v>3.0</v>
      </c>
      <c r="E50" s="35">
        <v>40.0</v>
      </c>
      <c r="F50" s="36">
        <v>24.4800733</v>
      </c>
    </row>
    <row r="51">
      <c r="A51" s="37" t="s">
        <v>25</v>
      </c>
      <c r="B51" s="35" t="s">
        <v>423</v>
      </c>
      <c r="C51" s="35">
        <v>2006.0</v>
      </c>
      <c r="D51" s="35">
        <v>3.0</v>
      </c>
      <c r="E51" s="35">
        <v>40.0</v>
      </c>
      <c r="F51" s="36">
        <v>24.0829137</v>
      </c>
    </row>
    <row r="52">
      <c r="A52" s="37" t="s">
        <v>26</v>
      </c>
      <c r="B52" s="35" t="s">
        <v>424</v>
      </c>
      <c r="C52" s="35">
        <v>2006.0</v>
      </c>
      <c r="D52" s="35">
        <v>3.0</v>
      </c>
      <c r="E52" s="35">
        <v>40.0</v>
      </c>
      <c r="F52" s="36">
        <v>23.9045762</v>
      </c>
    </row>
    <row r="53">
      <c r="A53" s="37" t="s">
        <v>17</v>
      </c>
      <c r="B53" s="35" t="s">
        <v>414</v>
      </c>
      <c r="C53" s="35">
        <v>2006.0</v>
      </c>
      <c r="D53" s="35">
        <v>3.0</v>
      </c>
      <c r="E53" s="35">
        <v>40.0</v>
      </c>
      <c r="F53" s="36">
        <v>23.1093955</v>
      </c>
    </row>
    <row r="54">
      <c r="A54" s="37" t="s">
        <v>20</v>
      </c>
      <c r="B54" s="35" t="s">
        <v>417</v>
      </c>
      <c r="C54" s="35">
        <v>2006.0</v>
      </c>
      <c r="D54" s="35">
        <v>3.0</v>
      </c>
      <c r="E54" s="35">
        <v>40.0</v>
      </c>
      <c r="F54" s="36">
        <v>22.916381</v>
      </c>
    </row>
    <row r="55">
      <c r="A55" s="37" t="s">
        <v>28</v>
      </c>
      <c r="B55" s="35" t="s">
        <v>425</v>
      </c>
      <c r="C55" s="35">
        <v>2006.0</v>
      </c>
      <c r="D55" s="35">
        <v>3.0</v>
      </c>
      <c r="E55" s="35">
        <v>40.0</v>
      </c>
      <c r="F55" s="36">
        <v>22.859883</v>
      </c>
    </row>
    <row r="56">
      <c r="A56" s="37" t="s">
        <v>4</v>
      </c>
      <c r="B56" s="35" t="s">
        <v>401</v>
      </c>
      <c r="C56" s="35">
        <v>2006.0</v>
      </c>
      <c r="D56" s="35">
        <v>3.0</v>
      </c>
      <c r="E56" s="35">
        <v>40.0</v>
      </c>
      <c r="F56" s="36">
        <v>22.129939</v>
      </c>
    </row>
    <row r="57">
      <c r="A57" s="37" t="s">
        <v>34</v>
      </c>
      <c r="B57" s="35" t="s">
        <v>432</v>
      </c>
      <c r="C57" s="35">
        <v>2006.0</v>
      </c>
      <c r="D57" s="35">
        <v>3.0</v>
      </c>
      <c r="E57" s="35">
        <v>40.0</v>
      </c>
      <c r="F57" s="36">
        <v>22.0570232</v>
      </c>
    </row>
    <row r="58">
      <c r="A58" s="37" t="s">
        <v>18</v>
      </c>
      <c r="B58" s="35" t="s">
        <v>415</v>
      </c>
      <c r="C58" s="35">
        <v>2006.0</v>
      </c>
      <c r="D58" s="35">
        <v>3.0</v>
      </c>
      <c r="E58" s="35">
        <v>40.0</v>
      </c>
      <c r="F58" s="36">
        <v>21.9760143</v>
      </c>
    </row>
    <row r="59">
      <c r="A59" s="37" t="s">
        <v>11</v>
      </c>
      <c r="B59" s="35" t="s">
        <v>406</v>
      </c>
      <c r="C59" s="35">
        <v>2006.0</v>
      </c>
      <c r="D59" s="35">
        <v>3.0</v>
      </c>
      <c r="E59" s="35">
        <v>40.0</v>
      </c>
      <c r="F59" s="36">
        <v>20.7472918</v>
      </c>
    </row>
    <row r="60">
      <c r="A60" s="37" t="s">
        <v>9</v>
      </c>
      <c r="B60" s="35" t="s">
        <v>409</v>
      </c>
      <c r="C60" s="35">
        <v>2006.0</v>
      </c>
      <c r="D60" s="35">
        <v>3.0</v>
      </c>
      <c r="E60" s="35">
        <v>40.0</v>
      </c>
      <c r="F60" s="36">
        <v>20.6326384</v>
      </c>
    </row>
    <row r="61">
      <c r="A61" s="37" t="s">
        <v>31</v>
      </c>
      <c r="B61" s="35" t="s">
        <v>429</v>
      </c>
      <c r="C61" s="35">
        <v>2006.0</v>
      </c>
      <c r="D61" s="35">
        <v>3.0</v>
      </c>
      <c r="E61" s="35">
        <v>40.0</v>
      </c>
      <c r="F61" s="36">
        <v>20.5174532</v>
      </c>
    </row>
    <row r="62">
      <c r="A62" s="37" t="s">
        <v>6</v>
      </c>
      <c r="B62" s="35" t="s">
        <v>403</v>
      </c>
      <c r="C62" s="35">
        <v>2006.0</v>
      </c>
      <c r="D62" s="35">
        <v>3.0</v>
      </c>
      <c r="E62" s="35">
        <v>40.0</v>
      </c>
      <c r="F62" s="36">
        <v>20.2566579</v>
      </c>
    </row>
    <row r="63">
      <c r="A63" s="37" t="s">
        <v>22</v>
      </c>
      <c r="B63" s="35" t="s">
        <v>420</v>
      </c>
      <c r="C63" s="35">
        <v>2006.0</v>
      </c>
      <c r="D63" s="35">
        <v>3.0</v>
      </c>
      <c r="E63" s="35">
        <v>40.0</v>
      </c>
      <c r="F63" s="36">
        <v>20.1967097</v>
      </c>
    </row>
    <row r="64">
      <c r="A64" s="37" t="s">
        <v>3</v>
      </c>
      <c r="B64" s="35" t="s">
        <v>418</v>
      </c>
      <c r="C64" s="35">
        <v>2006.0</v>
      </c>
      <c r="D64" s="35">
        <v>3.0</v>
      </c>
      <c r="E64" s="35">
        <v>40.0</v>
      </c>
      <c r="F64" s="36">
        <v>19.5224399</v>
      </c>
    </row>
    <row r="65">
      <c r="A65" s="37" t="s">
        <v>29</v>
      </c>
      <c r="B65" s="35" t="s">
        <v>427</v>
      </c>
      <c r="C65" s="35">
        <v>2006.0</v>
      </c>
      <c r="D65" s="35">
        <v>3.0</v>
      </c>
      <c r="E65" s="35">
        <v>40.0</v>
      </c>
      <c r="F65" s="36">
        <v>17.5600048</v>
      </c>
    </row>
    <row r="66">
      <c r="A66" s="37" t="s">
        <v>5</v>
      </c>
      <c r="B66" s="35" t="s">
        <v>402</v>
      </c>
      <c r="C66" s="35">
        <v>2006.0</v>
      </c>
      <c r="D66" s="35">
        <v>3.0</v>
      </c>
      <c r="E66" s="35">
        <v>40.0</v>
      </c>
      <c r="F66" s="36">
        <v>16.4627705</v>
      </c>
    </row>
    <row r="67">
      <c r="A67" s="37" t="s">
        <v>12</v>
      </c>
      <c r="B67" s="35" t="s">
        <v>405</v>
      </c>
      <c r="C67" s="35">
        <v>2006.0</v>
      </c>
      <c r="D67" s="35">
        <v>3.0</v>
      </c>
      <c r="E67" s="35">
        <v>40.0</v>
      </c>
      <c r="F67" s="36">
        <v>16.227315</v>
      </c>
    </row>
    <row r="68">
      <c r="A68" s="37" t="s">
        <v>10</v>
      </c>
      <c r="B68" s="35" t="s">
        <v>407</v>
      </c>
      <c r="C68" s="35">
        <v>2007.0</v>
      </c>
      <c r="D68" s="35">
        <v>3.0</v>
      </c>
      <c r="E68" s="35">
        <v>40.0</v>
      </c>
      <c r="F68" s="36">
        <v>46.1641061</v>
      </c>
    </row>
    <row r="69">
      <c r="A69" s="37" t="s">
        <v>23</v>
      </c>
      <c r="B69" s="35" t="s">
        <v>421</v>
      </c>
      <c r="C69" s="35">
        <v>2007.0</v>
      </c>
      <c r="D69" s="35">
        <v>3.0</v>
      </c>
      <c r="E69" s="35">
        <v>40.0</v>
      </c>
      <c r="F69" s="36">
        <v>40.9270929</v>
      </c>
    </row>
    <row r="70">
      <c r="A70" s="37" t="s">
        <v>35</v>
      </c>
      <c r="B70" s="35" t="s">
        <v>433</v>
      </c>
      <c r="C70" s="35">
        <v>2007.0</v>
      </c>
      <c r="D70" s="35">
        <v>3.0</v>
      </c>
      <c r="E70" s="35">
        <v>40.0</v>
      </c>
      <c r="F70" s="36">
        <v>40.5261135</v>
      </c>
    </row>
    <row r="71">
      <c r="A71" s="37" t="s">
        <v>15</v>
      </c>
      <c r="B71" s="35" t="s">
        <v>411</v>
      </c>
      <c r="C71" s="35">
        <v>2007.0</v>
      </c>
      <c r="D71" s="35">
        <v>3.0</v>
      </c>
      <c r="E71" s="35">
        <v>40.0</v>
      </c>
      <c r="F71" s="36">
        <v>37.4278992</v>
      </c>
    </row>
    <row r="72">
      <c r="A72" s="37" t="s">
        <v>19</v>
      </c>
      <c r="B72" s="35" t="s">
        <v>416</v>
      </c>
      <c r="C72" s="35">
        <v>2007.0</v>
      </c>
      <c r="D72" s="35">
        <v>3.0</v>
      </c>
      <c r="E72" s="35">
        <v>40.0</v>
      </c>
      <c r="F72" s="36">
        <v>35.7579191</v>
      </c>
    </row>
    <row r="73">
      <c r="A73" s="37" t="s">
        <v>16</v>
      </c>
      <c r="B73" s="35" t="s">
        <v>413</v>
      </c>
      <c r="C73" s="35">
        <v>2007.0</v>
      </c>
      <c r="D73" s="35">
        <v>3.0</v>
      </c>
      <c r="E73" s="35">
        <v>40.0</v>
      </c>
      <c r="F73" s="36">
        <v>31.1890227</v>
      </c>
    </row>
    <row r="74">
      <c r="A74" s="37" t="s">
        <v>24</v>
      </c>
      <c r="B74" s="35" t="s">
        <v>422</v>
      </c>
      <c r="C74" s="35">
        <v>2007.0</v>
      </c>
      <c r="D74" s="35">
        <v>3.0</v>
      </c>
      <c r="E74" s="35">
        <v>40.0</v>
      </c>
      <c r="F74" s="36">
        <v>30.8142632</v>
      </c>
    </row>
    <row r="75">
      <c r="A75" s="37" t="s">
        <v>27</v>
      </c>
      <c r="B75" s="35" t="s">
        <v>426</v>
      </c>
      <c r="C75" s="35">
        <v>2007.0</v>
      </c>
      <c r="D75" s="35">
        <v>3.0</v>
      </c>
      <c r="E75" s="35">
        <v>40.0</v>
      </c>
      <c r="F75" s="36">
        <v>30.0219626</v>
      </c>
    </row>
    <row r="76">
      <c r="A76" s="37" t="s">
        <v>7</v>
      </c>
      <c r="B76" s="35" t="s">
        <v>404</v>
      </c>
      <c r="C76" s="35">
        <v>2007.0</v>
      </c>
      <c r="D76" s="35">
        <v>3.0</v>
      </c>
      <c r="E76" s="35">
        <v>40.0</v>
      </c>
      <c r="F76" s="36">
        <v>28.7823817</v>
      </c>
    </row>
    <row r="77">
      <c r="A77" s="37" t="s">
        <v>32</v>
      </c>
      <c r="B77" s="35" t="s">
        <v>430</v>
      </c>
      <c r="C77" s="35">
        <v>2007.0</v>
      </c>
      <c r="D77" s="35">
        <v>3.0</v>
      </c>
      <c r="E77" s="35">
        <v>40.0</v>
      </c>
      <c r="F77" s="36">
        <v>27.6448819</v>
      </c>
    </row>
    <row r="78">
      <c r="A78" s="37" t="s">
        <v>14</v>
      </c>
      <c r="B78" s="35" t="s">
        <v>412</v>
      </c>
      <c r="C78" s="35">
        <v>2007.0</v>
      </c>
      <c r="D78" s="35">
        <v>3.0</v>
      </c>
      <c r="E78" s="35">
        <v>40.0</v>
      </c>
      <c r="F78" s="36">
        <v>27.6393856</v>
      </c>
    </row>
    <row r="79">
      <c r="A79" s="37" t="s">
        <v>30</v>
      </c>
      <c r="B79" s="35" t="s">
        <v>428</v>
      </c>
      <c r="C79" s="35">
        <v>2007.0</v>
      </c>
      <c r="D79" s="35">
        <v>3.0</v>
      </c>
      <c r="E79" s="35">
        <v>40.0</v>
      </c>
      <c r="F79" s="36">
        <v>27.1346753</v>
      </c>
    </row>
    <row r="80">
      <c r="A80" s="37" t="s">
        <v>33</v>
      </c>
      <c r="B80" s="35" t="s">
        <v>431</v>
      </c>
      <c r="C80" s="35">
        <v>2007.0</v>
      </c>
      <c r="D80" s="35">
        <v>3.0</v>
      </c>
      <c r="E80" s="35">
        <v>40.0</v>
      </c>
      <c r="F80" s="36">
        <v>26.6458011</v>
      </c>
    </row>
    <row r="81">
      <c r="A81" s="37" t="s">
        <v>28</v>
      </c>
      <c r="B81" s="35" t="s">
        <v>425</v>
      </c>
      <c r="C81" s="35">
        <v>2007.0</v>
      </c>
      <c r="D81" s="35">
        <v>3.0</v>
      </c>
      <c r="E81" s="35">
        <v>40.0</v>
      </c>
      <c r="F81" s="36">
        <v>24.7742986</v>
      </c>
    </row>
    <row r="82">
      <c r="A82" s="37" t="s">
        <v>4</v>
      </c>
      <c r="B82" s="35" t="s">
        <v>401</v>
      </c>
      <c r="C82" s="35">
        <v>2007.0</v>
      </c>
      <c r="D82" s="35">
        <v>3.0</v>
      </c>
      <c r="E82" s="35">
        <v>40.0</v>
      </c>
      <c r="F82" s="36">
        <v>24.043933</v>
      </c>
    </row>
    <row r="83">
      <c r="A83" s="37" t="s">
        <v>13</v>
      </c>
      <c r="B83" s="35" t="s">
        <v>410</v>
      </c>
      <c r="C83" s="35">
        <v>2007.0</v>
      </c>
      <c r="D83" s="35">
        <v>3.0</v>
      </c>
      <c r="E83" s="35">
        <v>40.0</v>
      </c>
      <c r="F83" s="36">
        <v>23.9879698</v>
      </c>
    </row>
    <row r="84">
      <c r="A84" s="37" t="s">
        <v>25</v>
      </c>
      <c r="B84" s="35" t="s">
        <v>423</v>
      </c>
      <c r="C84" s="35">
        <v>2007.0</v>
      </c>
      <c r="D84" s="35">
        <v>3.0</v>
      </c>
      <c r="E84" s="35">
        <v>40.0</v>
      </c>
      <c r="F84" s="36">
        <v>23.8159885</v>
      </c>
    </row>
    <row r="85">
      <c r="A85" s="37" t="s">
        <v>21</v>
      </c>
      <c r="B85" s="35" t="s">
        <v>419</v>
      </c>
      <c r="C85" s="35">
        <v>2007.0</v>
      </c>
      <c r="D85" s="35">
        <v>3.0</v>
      </c>
      <c r="E85" s="35">
        <v>40.0</v>
      </c>
      <c r="F85" s="36">
        <v>23.1465524</v>
      </c>
    </row>
    <row r="86">
      <c r="A86" s="37" t="s">
        <v>11</v>
      </c>
      <c r="B86" s="35" t="s">
        <v>406</v>
      </c>
      <c r="C86" s="35">
        <v>2007.0</v>
      </c>
      <c r="D86" s="35">
        <v>3.0</v>
      </c>
      <c r="E86" s="35">
        <v>40.0</v>
      </c>
      <c r="F86" s="36">
        <v>22.7287166</v>
      </c>
    </row>
    <row r="87">
      <c r="A87" s="37" t="s">
        <v>34</v>
      </c>
      <c r="B87" s="35" t="s">
        <v>432</v>
      </c>
      <c r="C87" s="35">
        <v>2007.0</v>
      </c>
      <c r="D87" s="35">
        <v>3.0</v>
      </c>
      <c r="E87" s="35">
        <v>40.0</v>
      </c>
      <c r="F87" s="36">
        <v>22.4636691</v>
      </c>
    </row>
    <row r="88">
      <c r="A88" s="37" t="s">
        <v>31</v>
      </c>
      <c r="B88" s="35" t="s">
        <v>429</v>
      </c>
      <c r="C88" s="35">
        <v>2007.0</v>
      </c>
      <c r="D88" s="35">
        <v>3.0</v>
      </c>
      <c r="E88" s="35">
        <v>40.0</v>
      </c>
      <c r="F88" s="36">
        <v>22.3693259</v>
      </c>
    </row>
    <row r="89">
      <c r="A89" s="37" t="s">
        <v>17</v>
      </c>
      <c r="B89" s="35" t="s">
        <v>414</v>
      </c>
      <c r="C89" s="35">
        <v>2007.0</v>
      </c>
      <c r="D89" s="35">
        <v>3.0</v>
      </c>
      <c r="E89" s="35">
        <v>40.0</v>
      </c>
      <c r="F89" s="36">
        <v>22.3435757</v>
      </c>
    </row>
    <row r="90">
      <c r="A90" s="37" t="s">
        <v>20</v>
      </c>
      <c r="B90" s="35" t="s">
        <v>417</v>
      </c>
      <c r="C90" s="35">
        <v>2007.0</v>
      </c>
      <c r="D90" s="35">
        <v>3.0</v>
      </c>
      <c r="E90" s="35">
        <v>40.0</v>
      </c>
      <c r="F90" s="36">
        <v>22.3090564</v>
      </c>
    </row>
    <row r="91">
      <c r="A91" s="37" t="s">
        <v>9</v>
      </c>
      <c r="B91" s="35" t="s">
        <v>409</v>
      </c>
      <c r="C91" s="35">
        <v>2007.0</v>
      </c>
      <c r="D91" s="35">
        <v>3.0</v>
      </c>
      <c r="E91" s="35">
        <v>40.0</v>
      </c>
      <c r="F91" s="36">
        <v>21.9997666</v>
      </c>
    </row>
    <row r="92">
      <c r="A92" s="37" t="s">
        <v>26</v>
      </c>
      <c r="B92" s="35" t="s">
        <v>424</v>
      </c>
      <c r="C92" s="35">
        <v>2007.0</v>
      </c>
      <c r="D92" s="35">
        <v>3.0</v>
      </c>
      <c r="E92" s="35">
        <v>40.0</v>
      </c>
      <c r="F92" s="36">
        <v>21.1376879</v>
      </c>
    </row>
    <row r="93">
      <c r="A93" s="37" t="s">
        <v>8</v>
      </c>
      <c r="B93" s="35" t="s">
        <v>408</v>
      </c>
      <c r="C93" s="35">
        <v>2007.0</v>
      </c>
      <c r="D93" s="35">
        <v>3.0</v>
      </c>
      <c r="E93" s="35">
        <v>40.0</v>
      </c>
      <c r="F93" s="36">
        <v>20.6984907</v>
      </c>
    </row>
    <row r="94">
      <c r="A94" s="37" t="s">
        <v>18</v>
      </c>
      <c r="B94" s="35" t="s">
        <v>415</v>
      </c>
      <c r="C94" s="35">
        <v>2007.0</v>
      </c>
      <c r="D94" s="35">
        <v>3.0</v>
      </c>
      <c r="E94" s="35">
        <v>40.0</v>
      </c>
      <c r="F94" s="36">
        <v>20.1464693</v>
      </c>
    </row>
    <row r="95">
      <c r="A95" s="37" t="s">
        <v>3</v>
      </c>
      <c r="B95" s="35" t="s">
        <v>418</v>
      </c>
      <c r="C95" s="35">
        <v>2007.0</v>
      </c>
      <c r="D95" s="35">
        <v>3.0</v>
      </c>
      <c r="E95" s="35">
        <v>40.0</v>
      </c>
      <c r="F95" s="36">
        <v>18.8161102</v>
      </c>
    </row>
    <row r="96">
      <c r="A96" s="37" t="s">
        <v>6</v>
      </c>
      <c r="B96" s="35" t="s">
        <v>403</v>
      </c>
      <c r="C96" s="35">
        <v>2007.0</v>
      </c>
      <c r="D96" s="35">
        <v>3.0</v>
      </c>
      <c r="E96" s="35">
        <v>40.0</v>
      </c>
      <c r="F96" s="36">
        <v>18.3227854</v>
      </c>
    </row>
    <row r="97">
      <c r="A97" s="37" t="s">
        <v>5</v>
      </c>
      <c r="B97" s="35" t="s">
        <v>402</v>
      </c>
      <c r="C97" s="35">
        <v>2007.0</v>
      </c>
      <c r="D97" s="35">
        <v>3.0</v>
      </c>
      <c r="E97" s="35">
        <v>40.0</v>
      </c>
      <c r="F97" s="36">
        <v>17.5548999</v>
      </c>
    </row>
    <row r="98">
      <c r="A98" s="37" t="s">
        <v>29</v>
      </c>
      <c r="B98" s="35" t="s">
        <v>427</v>
      </c>
      <c r="C98" s="35">
        <v>2007.0</v>
      </c>
      <c r="D98" s="35">
        <v>3.0</v>
      </c>
      <c r="E98" s="35">
        <v>40.0</v>
      </c>
      <c r="F98" s="36">
        <v>17.2071222</v>
      </c>
    </row>
    <row r="99">
      <c r="A99" s="37" t="s">
        <v>22</v>
      </c>
      <c r="B99" s="35" t="s">
        <v>420</v>
      </c>
      <c r="C99" s="35">
        <v>2007.0</v>
      </c>
      <c r="D99" s="35">
        <v>3.0</v>
      </c>
      <c r="E99" s="35">
        <v>40.0</v>
      </c>
      <c r="F99" s="36">
        <v>16.7836321</v>
      </c>
    </row>
    <row r="100">
      <c r="A100" s="37" t="s">
        <v>12</v>
      </c>
      <c r="B100" s="35" t="s">
        <v>405</v>
      </c>
      <c r="C100" s="35">
        <v>2007.0</v>
      </c>
      <c r="D100" s="35">
        <v>3.0</v>
      </c>
      <c r="E100" s="35">
        <v>40.0</v>
      </c>
      <c r="F100" s="36">
        <v>15.1274959</v>
      </c>
    </row>
    <row r="101">
      <c r="A101" s="37" t="s">
        <v>10</v>
      </c>
      <c r="B101" s="35" t="s">
        <v>407</v>
      </c>
      <c r="C101" s="35">
        <v>2008.0</v>
      </c>
      <c r="D101" s="35">
        <v>3.0</v>
      </c>
      <c r="E101" s="35">
        <v>40.0</v>
      </c>
      <c r="F101" s="36">
        <v>46.1520721</v>
      </c>
    </row>
    <row r="102">
      <c r="A102" s="37" t="s">
        <v>23</v>
      </c>
      <c r="B102" s="35" t="s">
        <v>421</v>
      </c>
      <c r="C102" s="35">
        <v>2008.0</v>
      </c>
      <c r="D102" s="35">
        <v>3.0</v>
      </c>
      <c r="E102" s="35">
        <v>40.0</v>
      </c>
      <c r="F102" s="36">
        <v>41.4737756</v>
      </c>
    </row>
    <row r="103">
      <c r="A103" s="37" t="s">
        <v>15</v>
      </c>
      <c r="B103" s="35" t="s">
        <v>411</v>
      </c>
      <c r="C103" s="35">
        <v>2008.0</v>
      </c>
      <c r="D103" s="35">
        <v>3.0</v>
      </c>
      <c r="E103" s="35">
        <v>40.0</v>
      </c>
      <c r="F103" s="36">
        <v>39.3292494</v>
      </c>
    </row>
    <row r="104">
      <c r="A104" s="37" t="s">
        <v>35</v>
      </c>
      <c r="B104" s="35" t="s">
        <v>433</v>
      </c>
      <c r="C104" s="35">
        <v>2008.0</v>
      </c>
      <c r="D104" s="35">
        <v>3.0</v>
      </c>
      <c r="E104" s="35">
        <v>40.0</v>
      </c>
      <c r="F104" s="36">
        <v>38.5791199</v>
      </c>
    </row>
    <row r="105">
      <c r="A105" s="37" t="s">
        <v>19</v>
      </c>
      <c r="B105" s="35" t="s">
        <v>416</v>
      </c>
      <c r="C105" s="35">
        <v>2008.0</v>
      </c>
      <c r="D105" s="35">
        <v>3.0</v>
      </c>
      <c r="E105" s="35">
        <v>40.0</v>
      </c>
      <c r="F105" s="36">
        <v>35.3768485</v>
      </c>
    </row>
    <row r="106">
      <c r="A106" s="37" t="s">
        <v>16</v>
      </c>
      <c r="B106" s="35" t="s">
        <v>413</v>
      </c>
      <c r="C106" s="35">
        <v>2008.0</v>
      </c>
      <c r="D106" s="35">
        <v>3.0</v>
      </c>
      <c r="E106" s="35">
        <v>40.0</v>
      </c>
      <c r="F106" s="36">
        <v>31.1107742</v>
      </c>
    </row>
    <row r="107">
      <c r="A107" s="37" t="s">
        <v>27</v>
      </c>
      <c r="B107" s="35" t="s">
        <v>426</v>
      </c>
      <c r="C107" s="35">
        <v>2008.0</v>
      </c>
      <c r="D107" s="35">
        <v>3.0</v>
      </c>
      <c r="E107" s="35">
        <v>40.0</v>
      </c>
      <c r="F107" s="36">
        <v>30.437187</v>
      </c>
    </row>
    <row r="108">
      <c r="A108" s="37" t="s">
        <v>7</v>
      </c>
      <c r="B108" s="35" t="s">
        <v>404</v>
      </c>
      <c r="C108" s="35">
        <v>2008.0</v>
      </c>
      <c r="D108" s="35">
        <v>3.0</v>
      </c>
      <c r="E108" s="35">
        <v>40.0</v>
      </c>
      <c r="F108" s="36">
        <v>30.0060341</v>
      </c>
    </row>
    <row r="109">
      <c r="A109" s="37" t="s">
        <v>33</v>
      </c>
      <c r="B109" s="35" t="s">
        <v>431</v>
      </c>
      <c r="C109" s="35">
        <v>2008.0</v>
      </c>
      <c r="D109" s="35">
        <v>3.0</v>
      </c>
      <c r="E109" s="35">
        <v>40.0</v>
      </c>
      <c r="F109" s="36">
        <v>28.751491</v>
      </c>
    </row>
    <row r="110">
      <c r="A110" s="37" t="s">
        <v>24</v>
      </c>
      <c r="B110" s="35" t="s">
        <v>422</v>
      </c>
      <c r="C110" s="35">
        <v>2008.0</v>
      </c>
      <c r="D110" s="35">
        <v>3.0</v>
      </c>
      <c r="E110" s="35">
        <v>40.0</v>
      </c>
      <c r="F110" s="36">
        <v>28.0318659</v>
      </c>
    </row>
    <row r="111">
      <c r="A111" s="37" t="s">
        <v>14</v>
      </c>
      <c r="B111" s="35" t="s">
        <v>412</v>
      </c>
      <c r="C111" s="35">
        <v>2008.0</v>
      </c>
      <c r="D111" s="35">
        <v>3.0</v>
      </c>
      <c r="E111" s="35">
        <v>40.0</v>
      </c>
      <c r="F111" s="36">
        <v>27.2913101</v>
      </c>
    </row>
    <row r="112">
      <c r="A112" s="37" t="s">
        <v>21</v>
      </c>
      <c r="B112" s="35" t="s">
        <v>419</v>
      </c>
      <c r="C112" s="35">
        <v>2008.0</v>
      </c>
      <c r="D112" s="35">
        <v>3.0</v>
      </c>
      <c r="E112" s="35">
        <v>40.0</v>
      </c>
      <c r="F112" s="36">
        <v>27.2884582</v>
      </c>
    </row>
    <row r="113">
      <c r="A113" s="37" t="s">
        <v>13</v>
      </c>
      <c r="B113" s="35" t="s">
        <v>410</v>
      </c>
      <c r="C113" s="35">
        <v>2008.0</v>
      </c>
      <c r="D113" s="35">
        <v>3.0</v>
      </c>
      <c r="E113" s="35">
        <v>40.0</v>
      </c>
      <c r="F113" s="36">
        <v>27.175771</v>
      </c>
    </row>
    <row r="114">
      <c r="A114" s="37" t="s">
        <v>30</v>
      </c>
      <c r="B114" s="35" t="s">
        <v>428</v>
      </c>
      <c r="C114" s="35">
        <v>2008.0</v>
      </c>
      <c r="D114" s="35">
        <v>3.0</v>
      </c>
      <c r="E114" s="35">
        <v>40.0</v>
      </c>
      <c r="F114" s="36">
        <v>27.0672927</v>
      </c>
    </row>
    <row r="115">
      <c r="A115" s="37" t="s">
        <v>32</v>
      </c>
      <c r="B115" s="35" t="s">
        <v>430</v>
      </c>
      <c r="C115" s="35">
        <v>2008.0</v>
      </c>
      <c r="D115" s="35">
        <v>3.0</v>
      </c>
      <c r="E115" s="35">
        <v>40.0</v>
      </c>
      <c r="F115" s="36">
        <v>26.0490569</v>
      </c>
    </row>
    <row r="116">
      <c r="A116" s="37" t="s">
        <v>20</v>
      </c>
      <c r="B116" s="35" t="s">
        <v>417</v>
      </c>
      <c r="C116" s="35">
        <v>2008.0</v>
      </c>
      <c r="D116" s="35">
        <v>3.0</v>
      </c>
      <c r="E116" s="35">
        <v>40.0</v>
      </c>
      <c r="F116" s="36">
        <v>25.6183684</v>
      </c>
    </row>
    <row r="117">
      <c r="A117" s="37" t="s">
        <v>25</v>
      </c>
      <c r="B117" s="35" t="s">
        <v>423</v>
      </c>
      <c r="C117" s="35">
        <v>2008.0</v>
      </c>
      <c r="D117" s="35">
        <v>3.0</v>
      </c>
      <c r="E117" s="35">
        <v>40.0</v>
      </c>
      <c r="F117" s="36">
        <v>23.7738976</v>
      </c>
    </row>
    <row r="118">
      <c r="A118" s="37" t="s">
        <v>34</v>
      </c>
      <c r="B118" s="35" t="s">
        <v>432</v>
      </c>
      <c r="C118" s="35">
        <v>2008.0</v>
      </c>
      <c r="D118" s="35">
        <v>3.0</v>
      </c>
      <c r="E118" s="35">
        <v>40.0</v>
      </c>
      <c r="F118" s="36">
        <v>23.750675</v>
      </c>
    </row>
    <row r="119">
      <c r="A119" s="37" t="s">
        <v>4</v>
      </c>
      <c r="B119" s="35" t="s">
        <v>401</v>
      </c>
      <c r="C119" s="35">
        <v>2008.0</v>
      </c>
      <c r="D119" s="35">
        <v>3.0</v>
      </c>
      <c r="E119" s="35">
        <v>40.0</v>
      </c>
      <c r="F119" s="36">
        <v>23.2768785</v>
      </c>
    </row>
    <row r="120">
      <c r="A120" s="37" t="s">
        <v>18</v>
      </c>
      <c r="B120" s="35" t="s">
        <v>415</v>
      </c>
      <c r="C120" s="35">
        <v>2008.0</v>
      </c>
      <c r="D120" s="35">
        <v>3.0</v>
      </c>
      <c r="E120" s="35">
        <v>40.0</v>
      </c>
      <c r="F120" s="36">
        <v>22.9418718</v>
      </c>
    </row>
    <row r="121">
      <c r="A121" s="37" t="s">
        <v>8</v>
      </c>
      <c r="B121" s="35" t="s">
        <v>408</v>
      </c>
      <c r="C121" s="35">
        <v>2008.0</v>
      </c>
      <c r="D121" s="35">
        <v>3.0</v>
      </c>
      <c r="E121" s="35">
        <v>40.0</v>
      </c>
      <c r="F121" s="36">
        <v>22.2597514</v>
      </c>
    </row>
    <row r="122">
      <c r="A122" s="37" t="s">
        <v>17</v>
      </c>
      <c r="B122" s="35" t="s">
        <v>414</v>
      </c>
      <c r="C122" s="35">
        <v>2008.0</v>
      </c>
      <c r="D122" s="35">
        <v>3.0</v>
      </c>
      <c r="E122" s="35">
        <v>40.0</v>
      </c>
      <c r="F122" s="36">
        <v>22.148435</v>
      </c>
    </row>
    <row r="123">
      <c r="A123" s="37" t="s">
        <v>26</v>
      </c>
      <c r="B123" s="35" t="s">
        <v>424</v>
      </c>
      <c r="C123" s="35">
        <v>2008.0</v>
      </c>
      <c r="D123" s="35">
        <v>3.0</v>
      </c>
      <c r="E123" s="35">
        <v>40.0</v>
      </c>
      <c r="F123" s="36">
        <v>21.9716598</v>
      </c>
    </row>
    <row r="124">
      <c r="A124" s="37" t="s">
        <v>31</v>
      </c>
      <c r="B124" s="35" t="s">
        <v>429</v>
      </c>
      <c r="C124" s="35">
        <v>2008.0</v>
      </c>
      <c r="D124" s="35">
        <v>3.0</v>
      </c>
      <c r="E124" s="35">
        <v>40.0</v>
      </c>
      <c r="F124" s="36">
        <v>21.5996107</v>
      </c>
    </row>
    <row r="125">
      <c r="A125" s="37" t="s">
        <v>9</v>
      </c>
      <c r="B125" s="35" t="s">
        <v>409</v>
      </c>
      <c r="C125" s="35">
        <v>2008.0</v>
      </c>
      <c r="D125" s="35">
        <v>3.0</v>
      </c>
      <c r="E125" s="35">
        <v>40.0</v>
      </c>
      <c r="F125" s="36">
        <v>21.4091938</v>
      </c>
    </row>
    <row r="126">
      <c r="A126" s="37" t="s">
        <v>11</v>
      </c>
      <c r="B126" s="35" t="s">
        <v>406</v>
      </c>
      <c r="C126" s="35">
        <v>2008.0</v>
      </c>
      <c r="D126" s="35">
        <v>3.0</v>
      </c>
      <c r="E126" s="35">
        <v>40.0</v>
      </c>
      <c r="F126" s="36">
        <v>21.0595496</v>
      </c>
    </row>
    <row r="127">
      <c r="A127" s="37" t="s">
        <v>5</v>
      </c>
      <c r="B127" s="35" t="s">
        <v>402</v>
      </c>
      <c r="C127" s="35">
        <v>2008.0</v>
      </c>
      <c r="D127" s="35">
        <v>3.0</v>
      </c>
      <c r="E127" s="35">
        <v>40.0</v>
      </c>
      <c r="F127" s="36">
        <v>19.7468888</v>
      </c>
    </row>
    <row r="128">
      <c r="A128" s="37" t="s">
        <v>28</v>
      </c>
      <c r="B128" s="35" t="s">
        <v>425</v>
      </c>
      <c r="C128" s="35">
        <v>2008.0</v>
      </c>
      <c r="D128" s="35">
        <v>3.0</v>
      </c>
      <c r="E128" s="35">
        <v>40.0</v>
      </c>
      <c r="F128" s="36">
        <v>19.6837585</v>
      </c>
    </row>
    <row r="129">
      <c r="A129" s="37" t="s">
        <v>3</v>
      </c>
      <c r="B129" s="35" t="s">
        <v>418</v>
      </c>
      <c r="C129" s="35">
        <v>2008.0</v>
      </c>
      <c r="D129" s="35">
        <v>3.0</v>
      </c>
      <c r="E129" s="35">
        <v>40.0</v>
      </c>
      <c r="F129" s="36">
        <v>19.3227048</v>
      </c>
    </row>
    <row r="130">
      <c r="A130" s="37" t="s">
        <v>22</v>
      </c>
      <c r="B130" s="35" t="s">
        <v>420</v>
      </c>
      <c r="C130" s="35">
        <v>2008.0</v>
      </c>
      <c r="D130" s="35">
        <v>3.0</v>
      </c>
      <c r="E130" s="35">
        <v>40.0</v>
      </c>
      <c r="F130" s="36">
        <v>17.6308611</v>
      </c>
    </row>
    <row r="131">
      <c r="A131" s="37" t="s">
        <v>29</v>
      </c>
      <c r="B131" s="35" t="s">
        <v>427</v>
      </c>
      <c r="C131" s="35">
        <v>2008.0</v>
      </c>
      <c r="D131" s="35">
        <v>3.0</v>
      </c>
      <c r="E131" s="35">
        <v>40.0</v>
      </c>
      <c r="F131" s="36">
        <v>17.4951682</v>
      </c>
    </row>
    <row r="132">
      <c r="A132" s="37" t="s">
        <v>6</v>
      </c>
      <c r="B132" s="35" t="s">
        <v>403</v>
      </c>
      <c r="C132" s="35">
        <v>2008.0</v>
      </c>
      <c r="D132" s="35">
        <v>3.0</v>
      </c>
      <c r="E132" s="35">
        <v>40.0</v>
      </c>
      <c r="F132" s="36">
        <v>17.3700371</v>
      </c>
    </row>
    <row r="133">
      <c r="A133" s="37" t="s">
        <v>12</v>
      </c>
      <c r="B133" s="35" t="s">
        <v>405</v>
      </c>
      <c r="C133" s="35">
        <v>2008.0</v>
      </c>
      <c r="D133" s="35">
        <v>3.0</v>
      </c>
      <c r="E133" s="35">
        <v>40.0</v>
      </c>
      <c r="F133" s="36">
        <v>14.5083871</v>
      </c>
    </row>
    <row r="134">
      <c r="A134" s="37" t="s">
        <v>10</v>
      </c>
      <c r="B134" s="35" t="s">
        <v>407</v>
      </c>
      <c r="C134" s="35">
        <v>2009.0</v>
      </c>
      <c r="D134" s="35">
        <v>3.0</v>
      </c>
      <c r="E134" s="35">
        <v>40.0</v>
      </c>
      <c r="F134" s="36">
        <v>43.4097693</v>
      </c>
    </row>
    <row r="135">
      <c r="A135" s="37" t="s">
        <v>15</v>
      </c>
      <c r="B135" s="35" t="s">
        <v>411</v>
      </c>
      <c r="C135" s="35">
        <v>2009.0</v>
      </c>
      <c r="D135" s="35">
        <v>3.0</v>
      </c>
      <c r="E135" s="35">
        <v>40.0</v>
      </c>
      <c r="F135" s="36">
        <v>40.9105394</v>
      </c>
    </row>
    <row r="136">
      <c r="A136" s="37" t="s">
        <v>35</v>
      </c>
      <c r="B136" s="35" t="s">
        <v>433</v>
      </c>
      <c r="C136" s="35">
        <v>2009.0</v>
      </c>
      <c r="D136" s="35">
        <v>3.0</v>
      </c>
      <c r="E136" s="35">
        <v>40.0</v>
      </c>
      <c r="F136" s="36">
        <v>39.8181805</v>
      </c>
    </row>
    <row r="137">
      <c r="A137" s="37" t="s">
        <v>23</v>
      </c>
      <c r="B137" s="35" t="s">
        <v>421</v>
      </c>
      <c r="C137" s="35">
        <v>2009.0</v>
      </c>
      <c r="D137" s="35">
        <v>3.0</v>
      </c>
      <c r="E137" s="35">
        <v>40.0</v>
      </c>
      <c r="F137" s="36">
        <v>37.4365998</v>
      </c>
    </row>
    <row r="138">
      <c r="A138" s="37" t="s">
        <v>19</v>
      </c>
      <c r="B138" s="35" t="s">
        <v>416</v>
      </c>
      <c r="C138" s="35">
        <v>2009.0</v>
      </c>
      <c r="D138" s="35">
        <v>3.0</v>
      </c>
      <c r="E138" s="35">
        <v>40.0</v>
      </c>
      <c r="F138" s="36">
        <v>29.9873848</v>
      </c>
    </row>
    <row r="139">
      <c r="A139" s="37" t="s">
        <v>14</v>
      </c>
      <c r="B139" s="35" t="s">
        <v>412</v>
      </c>
      <c r="C139" s="35">
        <v>2009.0</v>
      </c>
      <c r="D139" s="35">
        <v>3.0</v>
      </c>
      <c r="E139" s="35">
        <v>40.0</v>
      </c>
      <c r="F139" s="36">
        <v>29.1187439</v>
      </c>
    </row>
    <row r="140">
      <c r="A140" s="37" t="s">
        <v>7</v>
      </c>
      <c r="B140" s="35" t="s">
        <v>404</v>
      </c>
      <c r="C140" s="35">
        <v>2009.0</v>
      </c>
      <c r="D140" s="35">
        <v>3.0</v>
      </c>
      <c r="E140" s="35">
        <v>40.0</v>
      </c>
      <c r="F140" s="36">
        <v>28.8318511</v>
      </c>
    </row>
    <row r="141">
      <c r="A141" s="37" t="s">
        <v>27</v>
      </c>
      <c r="B141" s="35" t="s">
        <v>426</v>
      </c>
      <c r="C141" s="35">
        <v>2009.0</v>
      </c>
      <c r="D141" s="35">
        <v>3.0</v>
      </c>
      <c r="E141" s="35">
        <v>40.0</v>
      </c>
      <c r="F141" s="36">
        <v>28.0642379</v>
      </c>
    </row>
    <row r="142">
      <c r="A142" s="37" t="s">
        <v>16</v>
      </c>
      <c r="B142" s="35" t="s">
        <v>413</v>
      </c>
      <c r="C142" s="35">
        <v>2009.0</v>
      </c>
      <c r="D142" s="35">
        <v>3.0</v>
      </c>
      <c r="E142" s="35">
        <v>40.0</v>
      </c>
      <c r="F142" s="36">
        <v>27.9943786</v>
      </c>
    </row>
    <row r="143">
      <c r="A143" s="37" t="s">
        <v>33</v>
      </c>
      <c r="B143" s="35" t="s">
        <v>431</v>
      </c>
      <c r="C143" s="35">
        <v>2009.0</v>
      </c>
      <c r="D143" s="35">
        <v>3.0</v>
      </c>
      <c r="E143" s="35">
        <v>40.0</v>
      </c>
      <c r="F143" s="36">
        <v>27.9672838</v>
      </c>
    </row>
    <row r="144">
      <c r="A144" s="37" t="s">
        <v>30</v>
      </c>
      <c r="B144" s="35" t="s">
        <v>428</v>
      </c>
      <c r="C144" s="35">
        <v>2009.0</v>
      </c>
      <c r="D144" s="35">
        <v>3.0</v>
      </c>
      <c r="E144" s="35">
        <v>40.0</v>
      </c>
      <c r="F144" s="36">
        <v>27.6902358</v>
      </c>
    </row>
    <row r="145">
      <c r="A145" s="37" t="s">
        <v>13</v>
      </c>
      <c r="B145" s="35" t="s">
        <v>410</v>
      </c>
      <c r="C145" s="35">
        <v>2009.0</v>
      </c>
      <c r="D145" s="35">
        <v>3.0</v>
      </c>
      <c r="E145" s="35">
        <v>40.0</v>
      </c>
      <c r="F145" s="36">
        <v>26.7103711</v>
      </c>
    </row>
    <row r="146">
      <c r="A146" s="37" t="s">
        <v>21</v>
      </c>
      <c r="B146" s="35" t="s">
        <v>419</v>
      </c>
      <c r="C146" s="35">
        <v>2009.0</v>
      </c>
      <c r="D146" s="35">
        <v>3.0</v>
      </c>
      <c r="E146" s="35">
        <v>40.0</v>
      </c>
      <c r="F146" s="36">
        <v>26.4025743</v>
      </c>
    </row>
    <row r="147">
      <c r="A147" s="37" t="s">
        <v>24</v>
      </c>
      <c r="B147" s="35" t="s">
        <v>422</v>
      </c>
      <c r="C147" s="35">
        <v>2009.0</v>
      </c>
      <c r="D147" s="35">
        <v>3.0</v>
      </c>
      <c r="E147" s="35">
        <v>40.0</v>
      </c>
      <c r="F147" s="36">
        <v>25.8371139</v>
      </c>
    </row>
    <row r="148">
      <c r="A148" s="37" t="s">
        <v>4</v>
      </c>
      <c r="B148" s="35" t="s">
        <v>401</v>
      </c>
      <c r="C148" s="35">
        <v>2009.0</v>
      </c>
      <c r="D148" s="35">
        <v>3.0</v>
      </c>
      <c r="E148" s="35">
        <v>40.0</v>
      </c>
      <c r="F148" s="36">
        <v>24.9353323</v>
      </c>
    </row>
    <row r="149">
      <c r="A149" s="37" t="s">
        <v>32</v>
      </c>
      <c r="B149" s="35" t="s">
        <v>430</v>
      </c>
      <c r="C149" s="35">
        <v>2009.0</v>
      </c>
      <c r="D149" s="35">
        <v>3.0</v>
      </c>
      <c r="E149" s="35">
        <v>40.0</v>
      </c>
      <c r="F149" s="36">
        <v>24.8945673</v>
      </c>
    </row>
    <row r="150">
      <c r="A150" s="37" t="s">
        <v>20</v>
      </c>
      <c r="B150" s="35" t="s">
        <v>417</v>
      </c>
      <c r="C150" s="35">
        <v>2009.0</v>
      </c>
      <c r="D150" s="35">
        <v>3.0</v>
      </c>
      <c r="E150" s="35">
        <v>40.0</v>
      </c>
      <c r="F150" s="36">
        <v>23.9796435</v>
      </c>
    </row>
    <row r="151">
      <c r="A151" s="37" t="s">
        <v>25</v>
      </c>
      <c r="B151" s="35" t="s">
        <v>423</v>
      </c>
      <c r="C151" s="35">
        <v>2009.0</v>
      </c>
      <c r="D151" s="35">
        <v>3.0</v>
      </c>
      <c r="E151" s="35">
        <v>40.0</v>
      </c>
      <c r="F151" s="36">
        <v>22.99329</v>
      </c>
    </row>
    <row r="152">
      <c r="A152" s="37" t="s">
        <v>34</v>
      </c>
      <c r="B152" s="35" t="s">
        <v>432</v>
      </c>
      <c r="C152" s="35">
        <v>2009.0</v>
      </c>
      <c r="D152" s="35">
        <v>3.0</v>
      </c>
      <c r="E152" s="35">
        <v>40.0</v>
      </c>
      <c r="F152" s="36">
        <v>22.8675069</v>
      </c>
    </row>
    <row r="153">
      <c r="A153" s="37" t="s">
        <v>17</v>
      </c>
      <c r="B153" s="35" t="s">
        <v>414</v>
      </c>
      <c r="C153" s="35">
        <v>2009.0</v>
      </c>
      <c r="D153" s="35">
        <v>3.0</v>
      </c>
      <c r="E153" s="35">
        <v>40.0</v>
      </c>
      <c r="F153" s="36">
        <v>22.3007048</v>
      </c>
    </row>
    <row r="154">
      <c r="A154" s="37" t="s">
        <v>9</v>
      </c>
      <c r="B154" s="35" t="s">
        <v>409</v>
      </c>
      <c r="C154" s="35">
        <v>2009.0</v>
      </c>
      <c r="D154" s="35">
        <v>3.0</v>
      </c>
      <c r="E154" s="35">
        <v>40.0</v>
      </c>
      <c r="F154" s="36">
        <v>22.0623058</v>
      </c>
    </row>
    <row r="155">
      <c r="A155" s="37" t="s">
        <v>11</v>
      </c>
      <c r="B155" s="35" t="s">
        <v>406</v>
      </c>
      <c r="C155" s="35">
        <v>2009.0</v>
      </c>
      <c r="D155" s="35">
        <v>3.0</v>
      </c>
      <c r="E155" s="35">
        <v>40.0</v>
      </c>
      <c r="F155" s="36">
        <v>21.7274562</v>
      </c>
    </row>
    <row r="156">
      <c r="A156" s="37" t="s">
        <v>31</v>
      </c>
      <c r="B156" s="35" t="s">
        <v>429</v>
      </c>
      <c r="C156" s="35">
        <v>2009.0</v>
      </c>
      <c r="D156" s="35">
        <v>3.0</v>
      </c>
      <c r="E156" s="35">
        <v>40.0</v>
      </c>
      <c r="F156" s="36">
        <v>21.3628195</v>
      </c>
    </row>
    <row r="157">
      <c r="A157" s="37" t="s">
        <v>8</v>
      </c>
      <c r="B157" s="35" t="s">
        <v>408</v>
      </c>
      <c r="C157" s="35">
        <v>2009.0</v>
      </c>
      <c r="D157" s="35">
        <v>3.0</v>
      </c>
      <c r="E157" s="35">
        <v>40.0</v>
      </c>
      <c r="F157" s="36">
        <v>20.9289824</v>
      </c>
    </row>
    <row r="158">
      <c r="A158" s="37" t="s">
        <v>18</v>
      </c>
      <c r="B158" s="35" t="s">
        <v>415</v>
      </c>
      <c r="C158" s="35">
        <v>2009.0</v>
      </c>
      <c r="D158" s="35">
        <v>3.0</v>
      </c>
      <c r="E158" s="35">
        <v>40.0</v>
      </c>
      <c r="F158" s="36">
        <v>20.7924705</v>
      </c>
    </row>
    <row r="159">
      <c r="A159" s="37" t="s">
        <v>28</v>
      </c>
      <c r="B159" s="35" t="s">
        <v>425</v>
      </c>
      <c r="C159" s="35">
        <v>2009.0</v>
      </c>
      <c r="D159" s="35">
        <v>3.0</v>
      </c>
      <c r="E159" s="35">
        <v>40.0</v>
      </c>
      <c r="F159" s="36">
        <v>20.6392193</v>
      </c>
    </row>
    <row r="160">
      <c r="A160" s="37" t="s">
        <v>26</v>
      </c>
      <c r="B160" s="35" t="s">
        <v>424</v>
      </c>
      <c r="C160" s="35">
        <v>2009.0</v>
      </c>
      <c r="D160" s="35">
        <v>3.0</v>
      </c>
      <c r="E160" s="35">
        <v>40.0</v>
      </c>
      <c r="F160" s="36">
        <v>20.4955691</v>
      </c>
    </row>
    <row r="161">
      <c r="A161" s="37" t="s">
        <v>22</v>
      </c>
      <c r="B161" s="35" t="s">
        <v>420</v>
      </c>
      <c r="C161" s="35">
        <v>2009.0</v>
      </c>
      <c r="D161" s="35">
        <v>3.0</v>
      </c>
      <c r="E161" s="35">
        <v>40.0</v>
      </c>
      <c r="F161" s="36">
        <v>19.662172</v>
      </c>
    </row>
    <row r="162">
      <c r="A162" s="37" t="s">
        <v>3</v>
      </c>
      <c r="B162" s="35" t="s">
        <v>418</v>
      </c>
      <c r="C162" s="35">
        <v>2009.0</v>
      </c>
      <c r="D162" s="35">
        <v>3.0</v>
      </c>
      <c r="E162" s="35">
        <v>40.0</v>
      </c>
      <c r="F162" s="36">
        <v>19.2655875</v>
      </c>
    </row>
    <row r="163">
      <c r="A163" s="37" t="s">
        <v>5</v>
      </c>
      <c r="B163" s="35" t="s">
        <v>402</v>
      </c>
      <c r="C163" s="35">
        <v>2009.0</v>
      </c>
      <c r="D163" s="35">
        <v>3.0</v>
      </c>
      <c r="E163" s="35">
        <v>40.0</v>
      </c>
      <c r="F163" s="36">
        <v>18.4049542</v>
      </c>
    </row>
    <row r="164">
      <c r="A164" s="37" t="s">
        <v>6</v>
      </c>
      <c r="B164" s="35" t="s">
        <v>403</v>
      </c>
      <c r="C164" s="35">
        <v>2009.0</v>
      </c>
      <c r="D164" s="35">
        <v>3.0</v>
      </c>
      <c r="E164" s="35">
        <v>40.0</v>
      </c>
      <c r="F164" s="36">
        <v>18.1717609</v>
      </c>
    </row>
    <row r="165">
      <c r="A165" s="37" t="s">
        <v>29</v>
      </c>
      <c r="B165" s="35" t="s">
        <v>427</v>
      </c>
      <c r="C165" s="35">
        <v>2009.0</v>
      </c>
      <c r="D165" s="35">
        <v>3.0</v>
      </c>
      <c r="E165" s="35">
        <v>40.0</v>
      </c>
      <c r="F165" s="36">
        <v>18.069421</v>
      </c>
    </row>
    <row r="166">
      <c r="A166" s="37" t="s">
        <v>12</v>
      </c>
      <c r="B166" s="35" t="s">
        <v>405</v>
      </c>
      <c r="C166" s="35">
        <v>2009.0</v>
      </c>
      <c r="D166" s="35">
        <v>3.0</v>
      </c>
      <c r="E166" s="35">
        <v>40.0</v>
      </c>
      <c r="F166" s="36">
        <v>14.3894561</v>
      </c>
    </row>
    <row r="167">
      <c r="A167" s="37" t="s">
        <v>10</v>
      </c>
      <c r="B167" s="35" t="s">
        <v>407</v>
      </c>
      <c r="C167" s="35">
        <v>2010.0</v>
      </c>
      <c r="D167" s="35">
        <v>3.0</v>
      </c>
      <c r="E167" s="35">
        <v>40.0</v>
      </c>
      <c r="F167" s="36">
        <v>42.0858437</v>
      </c>
    </row>
    <row r="168">
      <c r="A168" s="37" t="s">
        <v>15</v>
      </c>
      <c r="B168" s="35" t="s">
        <v>411</v>
      </c>
      <c r="C168" s="35">
        <v>2010.0</v>
      </c>
      <c r="D168" s="35">
        <v>3.0</v>
      </c>
      <c r="E168" s="35">
        <v>40.0</v>
      </c>
      <c r="F168" s="36">
        <v>40.9794451</v>
      </c>
    </row>
    <row r="169">
      <c r="A169" s="37" t="s">
        <v>23</v>
      </c>
      <c r="B169" s="35" t="s">
        <v>421</v>
      </c>
      <c r="C169" s="35">
        <v>2010.0</v>
      </c>
      <c r="D169" s="35">
        <v>3.0</v>
      </c>
      <c r="E169" s="35">
        <v>40.0</v>
      </c>
      <c r="F169" s="36">
        <v>40.0245753</v>
      </c>
    </row>
    <row r="170">
      <c r="A170" s="37" t="s">
        <v>35</v>
      </c>
      <c r="B170" s="35" t="s">
        <v>433</v>
      </c>
      <c r="C170" s="35">
        <v>2010.0</v>
      </c>
      <c r="D170" s="35">
        <v>3.0</v>
      </c>
      <c r="E170" s="35">
        <v>40.0</v>
      </c>
      <c r="F170" s="36">
        <v>37.2762324</v>
      </c>
    </row>
    <row r="171">
      <c r="A171" s="37" t="s">
        <v>16</v>
      </c>
      <c r="B171" s="35" t="s">
        <v>413</v>
      </c>
      <c r="C171" s="35">
        <v>2010.0</v>
      </c>
      <c r="D171" s="35">
        <v>3.0</v>
      </c>
      <c r="E171" s="35">
        <v>40.0</v>
      </c>
      <c r="F171" s="36">
        <v>30.0952733</v>
      </c>
    </row>
    <row r="172">
      <c r="A172" s="37" t="s">
        <v>19</v>
      </c>
      <c r="B172" s="35" t="s">
        <v>416</v>
      </c>
      <c r="C172" s="35">
        <v>2010.0</v>
      </c>
      <c r="D172" s="35">
        <v>3.0</v>
      </c>
      <c r="E172" s="35">
        <v>40.0</v>
      </c>
      <c r="F172" s="36">
        <v>30.028782</v>
      </c>
    </row>
    <row r="173">
      <c r="A173" s="37" t="s">
        <v>24</v>
      </c>
      <c r="B173" s="35" t="s">
        <v>422</v>
      </c>
      <c r="C173" s="35">
        <v>2010.0</v>
      </c>
      <c r="D173" s="35">
        <v>3.0</v>
      </c>
      <c r="E173" s="35">
        <v>40.0</v>
      </c>
      <c r="F173" s="36">
        <v>29.895499</v>
      </c>
    </row>
    <row r="174">
      <c r="A174" s="37" t="s">
        <v>13</v>
      </c>
      <c r="B174" s="35" t="s">
        <v>410</v>
      </c>
      <c r="C174" s="35">
        <v>2010.0</v>
      </c>
      <c r="D174" s="35">
        <v>3.0</v>
      </c>
      <c r="E174" s="35">
        <v>40.0</v>
      </c>
      <c r="F174" s="36">
        <v>29.3683815</v>
      </c>
    </row>
    <row r="175">
      <c r="A175" s="37" t="s">
        <v>7</v>
      </c>
      <c r="B175" s="35" t="s">
        <v>404</v>
      </c>
      <c r="C175" s="35">
        <v>2010.0</v>
      </c>
      <c r="D175" s="35">
        <v>3.0</v>
      </c>
      <c r="E175" s="35">
        <v>40.0</v>
      </c>
      <c r="F175" s="36">
        <v>29.1720076</v>
      </c>
    </row>
    <row r="176">
      <c r="A176" s="37" t="s">
        <v>30</v>
      </c>
      <c r="B176" s="35" t="s">
        <v>428</v>
      </c>
      <c r="C176" s="35">
        <v>2010.0</v>
      </c>
      <c r="D176" s="35">
        <v>3.0</v>
      </c>
      <c r="E176" s="35">
        <v>40.0</v>
      </c>
      <c r="F176" s="36">
        <v>28.5986862</v>
      </c>
    </row>
    <row r="177">
      <c r="A177" s="37" t="s">
        <v>27</v>
      </c>
      <c r="B177" s="35" t="s">
        <v>426</v>
      </c>
      <c r="C177" s="35">
        <v>2010.0</v>
      </c>
      <c r="D177" s="35">
        <v>3.0</v>
      </c>
      <c r="E177" s="35">
        <v>40.0</v>
      </c>
      <c r="F177" s="36">
        <v>28.1942488</v>
      </c>
    </row>
    <row r="178">
      <c r="A178" s="37" t="s">
        <v>14</v>
      </c>
      <c r="B178" s="35" t="s">
        <v>412</v>
      </c>
      <c r="C178" s="35">
        <v>2010.0</v>
      </c>
      <c r="D178" s="35">
        <v>3.0</v>
      </c>
      <c r="E178" s="35">
        <v>40.0</v>
      </c>
      <c r="F178" s="36">
        <v>28.0068538</v>
      </c>
    </row>
    <row r="179">
      <c r="A179" s="37" t="s">
        <v>33</v>
      </c>
      <c r="B179" s="35" t="s">
        <v>431</v>
      </c>
      <c r="C179" s="35">
        <v>2010.0</v>
      </c>
      <c r="D179" s="35">
        <v>3.0</v>
      </c>
      <c r="E179" s="35">
        <v>40.0</v>
      </c>
      <c r="F179" s="36">
        <v>27.6890791</v>
      </c>
    </row>
    <row r="180">
      <c r="A180" s="37" t="s">
        <v>32</v>
      </c>
      <c r="B180" s="35" t="s">
        <v>430</v>
      </c>
      <c r="C180" s="35">
        <v>2010.0</v>
      </c>
      <c r="D180" s="35">
        <v>3.0</v>
      </c>
      <c r="E180" s="35">
        <v>40.0</v>
      </c>
      <c r="F180" s="36">
        <v>27.4799961</v>
      </c>
    </row>
    <row r="181">
      <c r="A181" s="37" t="s">
        <v>21</v>
      </c>
      <c r="B181" s="35" t="s">
        <v>419</v>
      </c>
      <c r="C181" s="35">
        <v>2010.0</v>
      </c>
      <c r="D181" s="35">
        <v>3.0</v>
      </c>
      <c r="E181" s="35">
        <v>40.0</v>
      </c>
      <c r="F181" s="36">
        <v>25.8329085</v>
      </c>
    </row>
    <row r="182">
      <c r="A182" s="37" t="s">
        <v>31</v>
      </c>
      <c r="B182" s="35" t="s">
        <v>429</v>
      </c>
      <c r="C182" s="35">
        <v>2010.0</v>
      </c>
      <c r="D182" s="35">
        <v>3.0</v>
      </c>
      <c r="E182" s="35">
        <v>40.0</v>
      </c>
      <c r="F182" s="36">
        <v>23.6883068</v>
      </c>
    </row>
    <row r="183">
      <c r="A183" s="37" t="s">
        <v>25</v>
      </c>
      <c r="B183" s="35" t="s">
        <v>423</v>
      </c>
      <c r="C183" s="35">
        <v>2010.0</v>
      </c>
      <c r="D183" s="35">
        <v>3.0</v>
      </c>
      <c r="E183" s="35">
        <v>40.0</v>
      </c>
      <c r="F183" s="36">
        <v>23.439438</v>
      </c>
    </row>
    <row r="184">
      <c r="A184" s="37" t="s">
        <v>17</v>
      </c>
      <c r="B184" s="35" t="s">
        <v>414</v>
      </c>
      <c r="C184" s="35">
        <v>2010.0</v>
      </c>
      <c r="D184" s="35">
        <v>3.0</v>
      </c>
      <c r="E184" s="35">
        <v>40.0</v>
      </c>
      <c r="F184" s="36">
        <v>22.905693</v>
      </c>
    </row>
    <row r="185">
      <c r="A185" s="37" t="s">
        <v>20</v>
      </c>
      <c r="B185" s="35" t="s">
        <v>417</v>
      </c>
      <c r="C185" s="35">
        <v>2010.0</v>
      </c>
      <c r="D185" s="35">
        <v>3.0</v>
      </c>
      <c r="E185" s="35">
        <v>40.0</v>
      </c>
      <c r="F185" s="36">
        <v>22.5913415</v>
      </c>
    </row>
    <row r="186">
      <c r="A186" s="37" t="s">
        <v>34</v>
      </c>
      <c r="B186" s="35" t="s">
        <v>432</v>
      </c>
      <c r="C186" s="35">
        <v>2010.0</v>
      </c>
      <c r="D186" s="35">
        <v>3.0</v>
      </c>
      <c r="E186" s="35">
        <v>40.0</v>
      </c>
      <c r="F186" s="36">
        <v>22.3563916</v>
      </c>
    </row>
    <row r="187">
      <c r="A187" s="37" t="s">
        <v>8</v>
      </c>
      <c r="B187" s="35" t="s">
        <v>408</v>
      </c>
      <c r="C187" s="35">
        <v>2010.0</v>
      </c>
      <c r="D187" s="35">
        <v>3.0</v>
      </c>
      <c r="E187" s="35">
        <v>40.0</v>
      </c>
      <c r="F187" s="36">
        <v>21.5576856</v>
      </c>
    </row>
    <row r="188">
      <c r="A188" s="37" t="s">
        <v>28</v>
      </c>
      <c r="B188" s="35" t="s">
        <v>425</v>
      </c>
      <c r="C188" s="35">
        <v>2010.0</v>
      </c>
      <c r="D188" s="35">
        <v>3.0</v>
      </c>
      <c r="E188" s="35">
        <v>40.0</v>
      </c>
      <c r="F188" s="36">
        <v>21.5383308</v>
      </c>
    </row>
    <row r="189">
      <c r="A189" s="37" t="s">
        <v>11</v>
      </c>
      <c r="B189" s="35" t="s">
        <v>406</v>
      </c>
      <c r="C189" s="35">
        <v>2010.0</v>
      </c>
      <c r="D189" s="35">
        <v>3.0</v>
      </c>
      <c r="E189" s="35">
        <v>40.0</v>
      </c>
      <c r="F189" s="36">
        <v>21.4615007</v>
      </c>
    </row>
    <row r="190">
      <c r="A190" s="37" t="s">
        <v>18</v>
      </c>
      <c r="B190" s="35" t="s">
        <v>415</v>
      </c>
      <c r="C190" s="35">
        <v>2010.0</v>
      </c>
      <c r="D190" s="35">
        <v>3.0</v>
      </c>
      <c r="E190" s="35">
        <v>40.0</v>
      </c>
      <c r="F190" s="36">
        <v>20.8935643</v>
      </c>
    </row>
    <row r="191">
      <c r="A191" s="37" t="s">
        <v>4</v>
      </c>
      <c r="B191" s="35" t="s">
        <v>401</v>
      </c>
      <c r="C191" s="35">
        <v>2010.0</v>
      </c>
      <c r="D191" s="35">
        <v>3.0</v>
      </c>
      <c r="E191" s="35">
        <v>40.0</v>
      </c>
      <c r="F191" s="36">
        <v>20.6914665</v>
      </c>
    </row>
    <row r="192">
      <c r="A192" s="37" t="s">
        <v>26</v>
      </c>
      <c r="B192" s="35" t="s">
        <v>424</v>
      </c>
      <c r="C192" s="35">
        <v>2010.0</v>
      </c>
      <c r="D192" s="35">
        <v>3.0</v>
      </c>
      <c r="E192" s="35">
        <v>40.0</v>
      </c>
      <c r="F192" s="36">
        <v>20.4113018</v>
      </c>
    </row>
    <row r="193">
      <c r="A193" s="37" t="s">
        <v>9</v>
      </c>
      <c r="B193" s="35" t="s">
        <v>409</v>
      </c>
      <c r="C193" s="35">
        <v>2010.0</v>
      </c>
      <c r="D193" s="35">
        <v>3.0</v>
      </c>
      <c r="E193" s="35">
        <v>40.0</v>
      </c>
      <c r="F193" s="36">
        <v>20.2118734</v>
      </c>
    </row>
    <row r="194">
      <c r="A194" s="37" t="s">
        <v>5</v>
      </c>
      <c r="B194" s="35" t="s">
        <v>402</v>
      </c>
      <c r="C194" s="35">
        <v>2010.0</v>
      </c>
      <c r="D194" s="35">
        <v>3.0</v>
      </c>
      <c r="E194" s="35">
        <v>40.0</v>
      </c>
      <c r="F194" s="36">
        <v>19.8405187</v>
      </c>
    </row>
    <row r="195">
      <c r="A195" s="37" t="s">
        <v>22</v>
      </c>
      <c r="B195" s="35" t="s">
        <v>420</v>
      </c>
      <c r="C195" s="35">
        <v>2010.0</v>
      </c>
      <c r="D195" s="35">
        <v>3.0</v>
      </c>
      <c r="E195" s="35">
        <v>40.0</v>
      </c>
      <c r="F195" s="36">
        <v>19.6684099</v>
      </c>
    </row>
    <row r="196">
      <c r="A196" s="37" t="s">
        <v>3</v>
      </c>
      <c r="B196" s="35" t="s">
        <v>418</v>
      </c>
      <c r="C196" s="35">
        <v>2010.0</v>
      </c>
      <c r="D196" s="35">
        <v>3.0</v>
      </c>
      <c r="E196" s="35">
        <v>40.0</v>
      </c>
      <c r="F196" s="36">
        <v>19.1510221</v>
      </c>
    </row>
    <row r="197">
      <c r="A197" s="37" t="s">
        <v>29</v>
      </c>
      <c r="B197" s="35" t="s">
        <v>427</v>
      </c>
      <c r="C197" s="35">
        <v>2010.0</v>
      </c>
      <c r="D197" s="35">
        <v>3.0</v>
      </c>
      <c r="E197" s="35">
        <v>40.0</v>
      </c>
      <c r="F197" s="36">
        <v>19.1490423</v>
      </c>
    </row>
    <row r="198">
      <c r="A198" s="37" t="s">
        <v>6</v>
      </c>
      <c r="B198" s="35" t="s">
        <v>403</v>
      </c>
      <c r="C198" s="35">
        <v>2010.0</v>
      </c>
      <c r="D198" s="35">
        <v>3.0</v>
      </c>
      <c r="E198" s="35">
        <v>40.0</v>
      </c>
      <c r="F198" s="36">
        <v>16.8158848</v>
      </c>
    </row>
    <row r="199">
      <c r="A199" s="37" t="s">
        <v>12</v>
      </c>
      <c r="B199" s="35" t="s">
        <v>405</v>
      </c>
      <c r="C199" s="35">
        <v>2010.0</v>
      </c>
      <c r="D199" s="35">
        <v>3.0</v>
      </c>
      <c r="E199" s="35">
        <v>40.0</v>
      </c>
      <c r="F199" s="36">
        <v>15.4319572</v>
      </c>
    </row>
    <row r="200">
      <c r="A200" s="37" t="s">
        <v>10</v>
      </c>
      <c r="B200" s="35" t="s">
        <v>407</v>
      </c>
      <c r="C200" s="35">
        <v>2011.0</v>
      </c>
      <c r="D200" s="35">
        <v>3.0</v>
      </c>
      <c r="E200" s="35">
        <v>40.0</v>
      </c>
      <c r="F200" s="36">
        <v>43.566015</v>
      </c>
    </row>
    <row r="201">
      <c r="A201" s="37" t="s">
        <v>23</v>
      </c>
      <c r="B201" s="35" t="s">
        <v>421</v>
      </c>
      <c r="C201" s="35">
        <v>2011.0</v>
      </c>
      <c r="D201" s="35">
        <v>3.0</v>
      </c>
      <c r="E201" s="35">
        <v>40.0</v>
      </c>
      <c r="F201" s="36">
        <v>41.7614434</v>
      </c>
    </row>
    <row r="202">
      <c r="A202" s="37" t="s">
        <v>15</v>
      </c>
      <c r="B202" s="35" t="s">
        <v>411</v>
      </c>
      <c r="C202" s="35">
        <v>2011.0</v>
      </c>
      <c r="D202" s="35">
        <v>3.0</v>
      </c>
      <c r="E202" s="35">
        <v>40.0</v>
      </c>
      <c r="F202" s="36">
        <v>39.7087915</v>
      </c>
    </row>
    <row r="203">
      <c r="A203" s="37" t="s">
        <v>35</v>
      </c>
      <c r="B203" s="35" t="s">
        <v>433</v>
      </c>
      <c r="C203" s="35">
        <v>2011.0</v>
      </c>
      <c r="D203" s="35">
        <v>3.0</v>
      </c>
      <c r="E203" s="35">
        <v>40.0</v>
      </c>
      <c r="F203" s="36">
        <v>35.8501211</v>
      </c>
    </row>
    <row r="204">
      <c r="A204" s="37" t="s">
        <v>19</v>
      </c>
      <c r="B204" s="35" t="s">
        <v>416</v>
      </c>
      <c r="C204" s="35">
        <v>2011.0</v>
      </c>
      <c r="D204" s="35">
        <v>3.0</v>
      </c>
      <c r="E204" s="35">
        <v>40.0</v>
      </c>
      <c r="F204" s="36">
        <v>33.4964403</v>
      </c>
    </row>
    <row r="205">
      <c r="A205" s="37" t="s">
        <v>24</v>
      </c>
      <c r="B205" s="35" t="s">
        <v>422</v>
      </c>
      <c r="C205" s="35">
        <v>2011.0</v>
      </c>
      <c r="D205" s="35">
        <v>3.0</v>
      </c>
      <c r="E205" s="35">
        <v>40.0</v>
      </c>
      <c r="F205" s="36">
        <v>30.774433</v>
      </c>
    </row>
    <row r="206">
      <c r="A206" s="37" t="s">
        <v>7</v>
      </c>
      <c r="B206" s="35" t="s">
        <v>404</v>
      </c>
      <c r="C206" s="35">
        <v>2011.0</v>
      </c>
      <c r="D206" s="35">
        <v>3.0</v>
      </c>
      <c r="E206" s="35">
        <v>40.0</v>
      </c>
      <c r="F206" s="36">
        <v>29.0765175</v>
      </c>
    </row>
    <row r="207">
      <c r="A207" s="37" t="s">
        <v>14</v>
      </c>
      <c r="B207" s="35" t="s">
        <v>412</v>
      </c>
      <c r="C207" s="35">
        <v>2011.0</v>
      </c>
      <c r="D207" s="35">
        <v>3.0</v>
      </c>
      <c r="E207" s="35">
        <v>40.0</v>
      </c>
      <c r="F207" s="36">
        <v>27.753298</v>
      </c>
    </row>
    <row r="208">
      <c r="A208" s="37" t="s">
        <v>16</v>
      </c>
      <c r="B208" s="35" t="s">
        <v>413</v>
      </c>
      <c r="C208" s="35">
        <v>2011.0</v>
      </c>
      <c r="D208" s="35">
        <v>3.0</v>
      </c>
      <c r="E208" s="35">
        <v>40.0</v>
      </c>
      <c r="F208" s="36">
        <v>27.4122309</v>
      </c>
    </row>
    <row r="209">
      <c r="A209" s="37" t="s">
        <v>13</v>
      </c>
      <c r="B209" s="35" t="s">
        <v>410</v>
      </c>
      <c r="C209" s="35">
        <v>2011.0</v>
      </c>
      <c r="D209" s="35">
        <v>3.0</v>
      </c>
      <c r="E209" s="35">
        <v>40.0</v>
      </c>
      <c r="F209" s="36">
        <v>26.7580577</v>
      </c>
    </row>
    <row r="210">
      <c r="A210" s="37" t="s">
        <v>33</v>
      </c>
      <c r="B210" s="35" t="s">
        <v>431</v>
      </c>
      <c r="C210" s="35">
        <v>2011.0</v>
      </c>
      <c r="D210" s="35">
        <v>3.0</v>
      </c>
      <c r="E210" s="35">
        <v>40.0</v>
      </c>
      <c r="F210" s="36">
        <v>26.6872539</v>
      </c>
    </row>
    <row r="211">
      <c r="A211" s="37" t="s">
        <v>27</v>
      </c>
      <c r="B211" s="35" t="s">
        <v>426</v>
      </c>
      <c r="C211" s="35">
        <v>2011.0</v>
      </c>
      <c r="D211" s="35">
        <v>3.0</v>
      </c>
      <c r="E211" s="35">
        <v>40.0</v>
      </c>
      <c r="F211" s="36">
        <v>26.5574273</v>
      </c>
    </row>
    <row r="212">
      <c r="A212" s="37" t="s">
        <v>32</v>
      </c>
      <c r="B212" s="35" t="s">
        <v>430</v>
      </c>
      <c r="C212" s="35">
        <v>2011.0</v>
      </c>
      <c r="D212" s="35">
        <v>3.0</v>
      </c>
      <c r="E212" s="35">
        <v>40.0</v>
      </c>
      <c r="F212" s="36">
        <v>26.4837693</v>
      </c>
    </row>
    <row r="213">
      <c r="A213" s="37" t="s">
        <v>30</v>
      </c>
      <c r="B213" s="35" t="s">
        <v>428</v>
      </c>
      <c r="C213" s="35">
        <v>2011.0</v>
      </c>
      <c r="D213" s="35">
        <v>3.0</v>
      </c>
      <c r="E213" s="35">
        <v>40.0</v>
      </c>
      <c r="F213" s="36">
        <v>25.6690378</v>
      </c>
    </row>
    <row r="214">
      <c r="A214" s="37" t="s">
        <v>21</v>
      </c>
      <c r="B214" s="35" t="s">
        <v>419</v>
      </c>
      <c r="C214" s="35">
        <v>2011.0</v>
      </c>
      <c r="D214" s="35">
        <v>3.0</v>
      </c>
      <c r="E214" s="35">
        <v>40.0</v>
      </c>
      <c r="F214" s="36">
        <v>25.3536514</v>
      </c>
    </row>
    <row r="215">
      <c r="A215" s="37" t="s">
        <v>4</v>
      </c>
      <c r="B215" s="35" t="s">
        <v>401</v>
      </c>
      <c r="C215" s="35">
        <v>2011.0</v>
      </c>
      <c r="D215" s="35">
        <v>3.0</v>
      </c>
      <c r="E215" s="35">
        <v>40.0</v>
      </c>
      <c r="F215" s="36">
        <v>23.6823044</v>
      </c>
    </row>
    <row r="216">
      <c r="A216" s="37" t="s">
        <v>20</v>
      </c>
      <c r="B216" s="35" t="s">
        <v>417</v>
      </c>
      <c r="C216" s="35">
        <v>2011.0</v>
      </c>
      <c r="D216" s="35">
        <v>3.0</v>
      </c>
      <c r="E216" s="35">
        <v>40.0</v>
      </c>
      <c r="F216" s="36">
        <v>23.5582826</v>
      </c>
    </row>
    <row r="217">
      <c r="A217" s="37" t="s">
        <v>31</v>
      </c>
      <c r="B217" s="35" t="s">
        <v>429</v>
      </c>
      <c r="C217" s="35">
        <v>2011.0</v>
      </c>
      <c r="D217" s="35">
        <v>3.0</v>
      </c>
      <c r="E217" s="35">
        <v>40.0</v>
      </c>
      <c r="F217" s="36">
        <v>23.4471661</v>
      </c>
    </row>
    <row r="218">
      <c r="A218" s="37" t="s">
        <v>17</v>
      </c>
      <c r="B218" s="35" t="s">
        <v>414</v>
      </c>
      <c r="C218" s="35">
        <v>2011.0</v>
      </c>
      <c r="D218" s="35">
        <v>3.0</v>
      </c>
      <c r="E218" s="35">
        <v>40.0</v>
      </c>
      <c r="F218" s="36">
        <v>22.8877837</v>
      </c>
    </row>
    <row r="219">
      <c r="A219" s="37" t="s">
        <v>25</v>
      </c>
      <c r="B219" s="35" t="s">
        <v>423</v>
      </c>
      <c r="C219" s="35">
        <v>2011.0</v>
      </c>
      <c r="D219" s="35">
        <v>3.0</v>
      </c>
      <c r="E219" s="35">
        <v>40.0</v>
      </c>
      <c r="F219" s="36">
        <v>22.2155267</v>
      </c>
    </row>
    <row r="220">
      <c r="A220" s="37" t="s">
        <v>28</v>
      </c>
      <c r="B220" s="35" t="s">
        <v>425</v>
      </c>
      <c r="C220" s="35">
        <v>2011.0</v>
      </c>
      <c r="D220" s="35">
        <v>3.0</v>
      </c>
      <c r="E220" s="35">
        <v>40.0</v>
      </c>
      <c r="F220" s="36">
        <v>22.0737663</v>
      </c>
    </row>
    <row r="221">
      <c r="A221" s="37" t="s">
        <v>9</v>
      </c>
      <c r="B221" s="35" t="s">
        <v>409</v>
      </c>
      <c r="C221" s="35">
        <v>2011.0</v>
      </c>
      <c r="D221" s="35">
        <v>3.0</v>
      </c>
      <c r="E221" s="35">
        <v>40.0</v>
      </c>
      <c r="F221" s="36">
        <v>22.0591474</v>
      </c>
    </row>
    <row r="222">
      <c r="A222" s="37" t="s">
        <v>11</v>
      </c>
      <c r="B222" s="35" t="s">
        <v>406</v>
      </c>
      <c r="C222" s="35">
        <v>2011.0</v>
      </c>
      <c r="D222" s="35">
        <v>3.0</v>
      </c>
      <c r="E222" s="35">
        <v>40.0</v>
      </c>
      <c r="F222" s="36">
        <v>21.8300568</v>
      </c>
    </row>
    <row r="223">
      <c r="A223" s="37" t="s">
        <v>34</v>
      </c>
      <c r="B223" s="35" t="s">
        <v>432</v>
      </c>
      <c r="C223" s="35">
        <v>2011.0</v>
      </c>
      <c r="D223" s="35">
        <v>3.0</v>
      </c>
      <c r="E223" s="35">
        <v>40.0</v>
      </c>
      <c r="F223" s="36">
        <v>20.9322289</v>
      </c>
    </row>
    <row r="224">
      <c r="A224" s="37" t="s">
        <v>8</v>
      </c>
      <c r="B224" s="35" t="s">
        <v>408</v>
      </c>
      <c r="C224" s="35">
        <v>2011.0</v>
      </c>
      <c r="D224" s="35">
        <v>3.0</v>
      </c>
      <c r="E224" s="35">
        <v>40.0</v>
      </c>
      <c r="F224" s="36">
        <v>20.9310812</v>
      </c>
    </row>
    <row r="225">
      <c r="A225" s="37" t="s">
        <v>26</v>
      </c>
      <c r="B225" s="35" t="s">
        <v>424</v>
      </c>
      <c r="C225" s="35">
        <v>2011.0</v>
      </c>
      <c r="D225" s="35">
        <v>3.0</v>
      </c>
      <c r="E225" s="35">
        <v>40.0</v>
      </c>
      <c r="F225" s="36">
        <v>20.4869645</v>
      </c>
    </row>
    <row r="226">
      <c r="A226" s="37" t="s">
        <v>18</v>
      </c>
      <c r="B226" s="35" t="s">
        <v>415</v>
      </c>
      <c r="C226" s="35">
        <v>2011.0</v>
      </c>
      <c r="D226" s="35">
        <v>3.0</v>
      </c>
      <c r="E226" s="35">
        <v>40.0</v>
      </c>
      <c r="F226" s="36">
        <v>19.5400681</v>
      </c>
    </row>
    <row r="227">
      <c r="A227" s="37" t="s">
        <v>5</v>
      </c>
      <c r="B227" s="35" t="s">
        <v>402</v>
      </c>
      <c r="C227" s="35">
        <v>2011.0</v>
      </c>
      <c r="D227" s="35">
        <v>3.0</v>
      </c>
      <c r="E227" s="35">
        <v>40.0</v>
      </c>
      <c r="F227" s="36">
        <v>19.3902984</v>
      </c>
    </row>
    <row r="228">
      <c r="A228" s="37" t="s">
        <v>3</v>
      </c>
      <c r="B228" s="35" t="s">
        <v>418</v>
      </c>
      <c r="C228" s="35">
        <v>2011.0</v>
      </c>
      <c r="D228" s="35">
        <v>3.0</v>
      </c>
      <c r="E228" s="35">
        <v>40.0</v>
      </c>
      <c r="F228" s="36">
        <v>19.3035772</v>
      </c>
    </row>
    <row r="229">
      <c r="A229" s="37" t="s">
        <v>22</v>
      </c>
      <c r="B229" s="35" t="s">
        <v>420</v>
      </c>
      <c r="C229" s="35">
        <v>2011.0</v>
      </c>
      <c r="D229" s="35">
        <v>3.0</v>
      </c>
      <c r="E229" s="35">
        <v>40.0</v>
      </c>
      <c r="F229" s="36">
        <v>18.8569393</v>
      </c>
    </row>
    <row r="230">
      <c r="A230" s="37" t="s">
        <v>6</v>
      </c>
      <c r="B230" s="35" t="s">
        <v>403</v>
      </c>
      <c r="C230" s="35">
        <v>2011.0</v>
      </c>
      <c r="D230" s="35">
        <v>3.0</v>
      </c>
      <c r="E230" s="35">
        <v>40.0</v>
      </c>
      <c r="F230" s="36">
        <v>17.5375846</v>
      </c>
    </row>
    <row r="231">
      <c r="A231" s="37" t="s">
        <v>29</v>
      </c>
      <c r="B231" s="35" t="s">
        <v>427</v>
      </c>
      <c r="C231" s="35">
        <v>2011.0</v>
      </c>
      <c r="D231" s="35">
        <v>3.0</v>
      </c>
      <c r="E231" s="35">
        <v>40.0</v>
      </c>
      <c r="F231" s="36">
        <v>15.6371169</v>
      </c>
    </row>
    <row r="232">
      <c r="A232" s="37" t="s">
        <v>12</v>
      </c>
      <c r="B232" s="35" t="s">
        <v>405</v>
      </c>
      <c r="C232" s="35">
        <v>2011.0</v>
      </c>
      <c r="D232" s="35">
        <v>3.0</v>
      </c>
      <c r="E232" s="35">
        <v>40.0</v>
      </c>
      <c r="F232" s="36">
        <v>15.4724271</v>
      </c>
    </row>
    <row r="233">
      <c r="A233" s="37" t="s">
        <v>10</v>
      </c>
      <c r="B233" s="35" t="s">
        <v>407</v>
      </c>
      <c r="C233" s="35">
        <v>2012.0</v>
      </c>
      <c r="D233" s="35">
        <v>3.0</v>
      </c>
      <c r="E233" s="35">
        <v>40.0</v>
      </c>
      <c r="F233" s="36">
        <v>43.9883919</v>
      </c>
    </row>
    <row r="234">
      <c r="A234" s="37" t="s">
        <v>15</v>
      </c>
      <c r="B234" s="35" t="s">
        <v>411</v>
      </c>
      <c r="C234" s="35">
        <v>2012.0</v>
      </c>
      <c r="D234" s="35">
        <v>3.0</v>
      </c>
      <c r="E234" s="35">
        <v>40.0</v>
      </c>
      <c r="F234" s="36">
        <v>40.0905232</v>
      </c>
    </row>
    <row r="235">
      <c r="A235" s="37" t="s">
        <v>23</v>
      </c>
      <c r="B235" s="35" t="s">
        <v>421</v>
      </c>
      <c r="C235" s="35">
        <v>2012.0</v>
      </c>
      <c r="D235" s="35">
        <v>3.0</v>
      </c>
      <c r="E235" s="35">
        <v>40.0</v>
      </c>
      <c r="F235" s="36">
        <v>38.9740165</v>
      </c>
    </row>
    <row r="236">
      <c r="A236" s="37" t="s">
        <v>35</v>
      </c>
      <c r="B236" s="35" t="s">
        <v>433</v>
      </c>
      <c r="C236" s="35">
        <v>2012.0</v>
      </c>
      <c r="D236" s="35">
        <v>3.0</v>
      </c>
      <c r="E236" s="35">
        <v>40.0</v>
      </c>
      <c r="F236" s="36">
        <v>34.6107069</v>
      </c>
    </row>
    <row r="237">
      <c r="A237" s="37" t="s">
        <v>24</v>
      </c>
      <c r="B237" s="35" t="s">
        <v>422</v>
      </c>
      <c r="C237" s="35">
        <v>2012.0</v>
      </c>
      <c r="D237" s="35">
        <v>3.0</v>
      </c>
      <c r="E237" s="35">
        <v>40.0</v>
      </c>
      <c r="F237" s="36">
        <v>29.0129891</v>
      </c>
    </row>
    <row r="238">
      <c r="A238" s="37" t="s">
        <v>19</v>
      </c>
      <c r="B238" s="35" t="s">
        <v>416</v>
      </c>
      <c r="C238" s="35">
        <v>2012.0</v>
      </c>
      <c r="D238" s="35">
        <v>3.0</v>
      </c>
      <c r="E238" s="35">
        <v>40.0</v>
      </c>
      <c r="F238" s="36">
        <v>28.4277848</v>
      </c>
    </row>
    <row r="239">
      <c r="A239" s="37" t="s">
        <v>7</v>
      </c>
      <c r="B239" s="35" t="s">
        <v>404</v>
      </c>
      <c r="C239" s="35">
        <v>2012.0</v>
      </c>
      <c r="D239" s="35">
        <v>3.0</v>
      </c>
      <c r="E239" s="35">
        <v>40.0</v>
      </c>
      <c r="F239" s="36">
        <v>28.0277299</v>
      </c>
    </row>
    <row r="240">
      <c r="A240" s="37" t="s">
        <v>27</v>
      </c>
      <c r="B240" s="35" t="s">
        <v>426</v>
      </c>
      <c r="C240" s="35">
        <v>2012.0</v>
      </c>
      <c r="D240" s="35">
        <v>3.0</v>
      </c>
      <c r="E240" s="35">
        <v>40.0</v>
      </c>
      <c r="F240" s="36">
        <v>27.9462529</v>
      </c>
    </row>
    <row r="241">
      <c r="A241" s="37" t="s">
        <v>14</v>
      </c>
      <c r="B241" s="35" t="s">
        <v>412</v>
      </c>
      <c r="C241" s="35">
        <v>2012.0</v>
      </c>
      <c r="D241" s="35">
        <v>3.0</v>
      </c>
      <c r="E241" s="35">
        <v>40.0</v>
      </c>
      <c r="F241" s="36">
        <v>27.3414881</v>
      </c>
    </row>
    <row r="242">
      <c r="A242" s="37" t="s">
        <v>13</v>
      </c>
      <c r="B242" s="35" t="s">
        <v>410</v>
      </c>
      <c r="C242" s="35">
        <v>2012.0</v>
      </c>
      <c r="D242" s="35">
        <v>3.0</v>
      </c>
      <c r="E242" s="35">
        <v>40.0</v>
      </c>
      <c r="F242" s="36">
        <v>27.0221508</v>
      </c>
    </row>
    <row r="243">
      <c r="A243" s="37" t="s">
        <v>16</v>
      </c>
      <c r="B243" s="35" t="s">
        <v>413</v>
      </c>
      <c r="C243" s="35">
        <v>2012.0</v>
      </c>
      <c r="D243" s="35">
        <v>3.0</v>
      </c>
      <c r="E243" s="35">
        <v>40.0</v>
      </c>
      <c r="F243" s="36">
        <v>26.5723584</v>
      </c>
    </row>
    <row r="244">
      <c r="A244" s="37" t="s">
        <v>30</v>
      </c>
      <c r="B244" s="35" t="s">
        <v>428</v>
      </c>
      <c r="C244" s="35">
        <v>2012.0</v>
      </c>
      <c r="D244" s="35">
        <v>3.0</v>
      </c>
      <c r="E244" s="35">
        <v>40.0</v>
      </c>
      <c r="F244" s="36">
        <v>26.564037</v>
      </c>
    </row>
    <row r="245">
      <c r="A245" s="37" t="s">
        <v>33</v>
      </c>
      <c r="B245" s="35" t="s">
        <v>431</v>
      </c>
      <c r="C245" s="35">
        <v>2012.0</v>
      </c>
      <c r="D245" s="35">
        <v>3.0</v>
      </c>
      <c r="E245" s="35">
        <v>40.0</v>
      </c>
      <c r="F245" s="36">
        <v>26.4557705</v>
      </c>
    </row>
    <row r="246">
      <c r="A246" s="37" t="s">
        <v>32</v>
      </c>
      <c r="B246" s="35" t="s">
        <v>430</v>
      </c>
      <c r="C246" s="35">
        <v>2012.0</v>
      </c>
      <c r="D246" s="35">
        <v>3.0</v>
      </c>
      <c r="E246" s="35">
        <v>40.0</v>
      </c>
      <c r="F246" s="36">
        <v>25.3053281</v>
      </c>
    </row>
    <row r="247">
      <c r="A247" s="37" t="s">
        <v>21</v>
      </c>
      <c r="B247" s="35" t="s">
        <v>419</v>
      </c>
      <c r="C247" s="35">
        <v>2012.0</v>
      </c>
      <c r="D247" s="35">
        <v>3.0</v>
      </c>
      <c r="E247" s="35">
        <v>40.0</v>
      </c>
      <c r="F247" s="36">
        <v>22.836142</v>
      </c>
    </row>
    <row r="248">
      <c r="A248" s="37" t="s">
        <v>9</v>
      </c>
      <c r="B248" s="35" t="s">
        <v>409</v>
      </c>
      <c r="C248" s="35">
        <v>2012.0</v>
      </c>
      <c r="D248" s="35">
        <v>3.0</v>
      </c>
      <c r="E248" s="35">
        <v>40.0</v>
      </c>
      <c r="F248" s="36">
        <v>22.675652</v>
      </c>
    </row>
    <row r="249">
      <c r="A249" s="37" t="s">
        <v>25</v>
      </c>
      <c r="B249" s="35" t="s">
        <v>423</v>
      </c>
      <c r="C249" s="35">
        <v>2012.0</v>
      </c>
      <c r="D249" s="35">
        <v>3.0</v>
      </c>
      <c r="E249" s="35">
        <v>40.0</v>
      </c>
      <c r="F249" s="36">
        <v>22.59443</v>
      </c>
    </row>
    <row r="250">
      <c r="A250" s="37" t="s">
        <v>4</v>
      </c>
      <c r="B250" s="35" t="s">
        <v>401</v>
      </c>
      <c r="C250" s="35">
        <v>2012.0</v>
      </c>
      <c r="D250" s="35">
        <v>3.0</v>
      </c>
      <c r="E250" s="35">
        <v>40.0</v>
      </c>
      <c r="F250" s="36">
        <v>22.2950013</v>
      </c>
    </row>
    <row r="251">
      <c r="A251" s="37" t="s">
        <v>34</v>
      </c>
      <c r="B251" s="35" t="s">
        <v>432</v>
      </c>
      <c r="C251" s="35">
        <v>2012.0</v>
      </c>
      <c r="D251" s="35">
        <v>3.0</v>
      </c>
      <c r="E251" s="35">
        <v>40.0</v>
      </c>
      <c r="F251" s="36">
        <v>22.0336615</v>
      </c>
    </row>
    <row r="252">
      <c r="A252" s="37" t="s">
        <v>18</v>
      </c>
      <c r="B252" s="35" t="s">
        <v>415</v>
      </c>
      <c r="C252" s="35">
        <v>2012.0</v>
      </c>
      <c r="D252" s="35">
        <v>3.0</v>
      </c>
      <c r="E252" s="35">
        <v>40.0</v>
      </c>
      <c r="F252" s="36">
        <v>21.2782652</v>
      </c>
    </row>
    <row r="253">
      <c r="A253" s="37" t="s">
        <v>26</v>
      </c>
      <c r="B253" s="35" t="s">
        <v>424</v>
      </c>
      <c r="C253" s="35">
        <v>2012.0</v>
      </c>
      <c r="D253" s="35">
        <v>3.0</v>
      </c>
      <c r="E253" s="35">
        <v>40.0</v>
      </c>
      <c r="F253" s="36">
        <v>20.8626923</v>
      </c>
    </row>
    <row r="254">
      <c r="A254" s="37" t="s">
        <v>28</v>
      </c>
      <c r="B254" s="35" t="s">
        <v>425</v>
      </c>
      <c r="C254" s="35">
        <v>2012.0</v>
      </c>
      <c r="D254" s="35">
        <v>3.0</v>
      </c>
      <c r="E254" s="35">
        <v>40.0</v>
      </c>
      <c r="F254" s="36">
        <v>20.6381531</v>
      </c>
    </row>
    <row r="255">
      <c r="A255" s="37" t="s">
        <v>8</v>
      </c>
      <c r="B255" s="35" t="s">
        <v>408</v>
      </c>
      <c r="C255" s="35">
        <v>2012.0</v>
      </c>
      <c r="D255" s="35">
        <v>3.0</v>
      </c>
      <c r="E255" s="35">
        <v>40.0</v>
      </c>
      <c r="F255" s="36">
        <v>20.5405934</v>
      </c>
    </row>
    <row r="256">
      <c r="A256" s="37" t="s">
        <v>17</v>
      </c>
      <c r="B256" s="35" t="s">
        <v>414</v>
      </c>
      <c r="C256" s="35">
        <v>2012.0</v>
      </c>
      <c r="D256" s="35">
        <v>3.0</v>
      </c>
      <c r="E256" s="35">
        <v>40.0</v>
      </c>
      <c r="F256" s="36">
        <v>20.4517301</v>
      </c>
    </row>
    <row r="257">
      <c r="A257" s="37" t="s">
        <v>20</v>
      </c>
      <c r="B257" s="35" t="s">
        <v>417</v>
      </c>
      <c r="C257" s="35">
        <v>2012.0</v>
      </c>
      <c r="D257" s="35">
        <v>3.0</v>
      </c>
      <c r="E257" s="35">
        <v>40.0</v>
      </c>
      <c r="F257" s="36">
        <v>20.3369549</v>
      </c>
    </row>
    <row r="258">
      <c r="A258" s="37" t="s">
        <v>31</v>
      </c>
      <c r="B258" s="35" t="s">
        <v>429</v>
      </c>
      <c r="C258" s="35">
        <v>2012.0</v>
      </c>
      <c r="D258" s="35">
        <v>3.0</v>
      </c>
      <c r="E258" s="35">
        <v>40.0</v>
      </c>
      <c r="F258" s="36">
        <v>19.6896133</v>
      </c>
    </row>
    <row r="259">
      <c r="A259" s="37" t="s">
        <v>11</v>
      </c>
      <c r="B259" s="35" t="s">
        <v>406</v>
      </c>
      <c r="C259" s="35">
        <v>2012.0</v>
      </c>
      <c r="D259" s="35">
        <v>3.0</v>
      </c>
      <c r="E259" s="35">
        <v>40.0</v>
      </c>
      <c r="F259" s="36">
        <v>19.6490145</v>
      </c>
    </row>
    <row r="260">
      <c r="A260" s="37" t="s">
        <v>5</v>
      </c>
      <c r="B260" s="35" t="s">
        <v>402</v>
      </c>
      <c r="C260" s="35">
        <v>2012.0</v>
      </c>
      <c r="D260" s="35">
        <v>3.0</v>
      </c>
      <c r="E260" s="35">
        <v>40.0</v>
      </c>
      <c r="F260" s="36">
        <v>19.5086071</v>
      </c>
    </row>
    <row r="261">
      <c r="A261" s="37" t="s">
        <v>3</v>
      </c>
      <c r="B261" s="35" t="s">
        <v>418</v>
      </c>
      <c r="C261" s="35">
        <v>2012.0</v>
      </c>
      <c r="D261" s="35">
        <v>3.0</v>
      </c>
      <c r="E261" s="35">
        <v>40.0</v>
      </c>
      <c r="F261" s="36">
        <v>18.6440043</v>
      </c>
    </row>
    <row r="262">
      <c r="A262" s="37" t="s">
        <v>22</v>
      </c>
      <c r="B262" s="35" t="s">
        <v>420</v>
      </c>
      <c r="C262" s="35">
        <v>2012.0</v>
      </c>
      <c r="D262" s="35">
        <v>3.0</v>
      </c>
      <c r="E262" s="35">
        <v>40.0</v>
      </c>
      <c r="F262" s="36">
        <v>18.2768184</v>
      </c>
    </row>
    <row r="263">
      <c r="A263" s="37" t="s">
        <v>12</v>
      </c>
      <c r="B263" s="35" t="s">
        <v>405</v>
      </c>
      <c r="C263" s="35">
        <v>2012.0</v>
      </c>
      <c r="D263" s="35">
        <v>3.0</v>
      </c>
      <c r="E263" s="35">
        <v>40.0</v>
      </c>
      <c r="F263" s="36">
        <v>15.9352245</v>
      </c>
    </row>
    <row r="264">
      <c r="A264" s="37" t="s">
        <v>29</v>
      </c>
      <c r="B264" s="35" t="s">
        <v>427</v>
      </c>
      <c r="C264" s="35">
        <v>2012.0</v>
      </c>
      <c r="D264" s="35">
        <v>3.0</v>
      </c>
      <c r="E264" s="35">
        <v>40.0</v>
      </c>
      <c r="F264" s="36">
        <v>15.8797592</v>
      </c>
    </row>
    <row r="265">
      <c r="A265" s="37" t="s">
        <v>6</v>
      </c>
      <c r="B265" s="35" t="s">
        <v>403</v>
      </c>
      <c r="C265" s="35">
        <v>2012.0</v>
      </c>
      <c r="D265" s="35">
        <v>3.0</v>
      </c>
      <c r="E265" s="35">
        <v>40.0</v>
      </c>
      <c r="F265" s="36">
        <v>15.826992</v>
      </c>
    </row>
    <row r="266">
      <c r="A266" s="37" t="s">
        <v>15</v>
      </c>
      <c r="B266" s="35" t="s">
        <v>411</v>
      </c>
      <c r="C266" s="35">
        <v>2013.0</v>
      </c>
      <c r="D266" s="35">
        <v>3.0</v>
      </c>
      <c r="E266" s="35">
        <v>40.0</v>
      </c>
      <c r="F266" s="36">
        <v>42.5194418</v>
      </c>
    </row>
    <row r="267">
      <c r="A267" s="37" t="s">
        <v>10</v>
      </c>
      <c r="B267" s="35" t="s">
        <v>407</v>
      </c>
      <c r="C267" s="35">
        <v>2013.0</v>
      </c>
      <c r="D267" s="35">
        <v>3.0</v>
      </c>
      <c r="E267" s="35">
        <v>40.0</v>
      </c>
      <c r="F267" s="36">
        <v>42.3459338</v>
      </c>
    </row>
    <row r="268">
      <c r="A268" s="37" t="s">
        <v>23</v>
      </c>
      <c r="B268" s="35" t="s">
        <v>421</v>
      </c>
      <c r="C268" s="35">
        <v>2013.0</v>
      </c>
      <c r="D268" s="35">
        <v>3.0</v>
      </c>
      <c r="E268" s="35">
        <v>40.0</v>
      </c>
      <c r="F268" s="36">
        <v>39.2708508</v>
      </c>
    </row>
    <row r="269">
      <c r="A269" s="37" t="s">
        <v>35</v>
      </c>
      <c r="B269" s="35" t="s">
        <v>433</v>
      </c>
      <c r="C269" s="35">
        <v>2013.0</v>
      </c>
      <c r="D269" s="35">
        <v>3.0</v>
      </c>
      <c r="E269" s="35">
        <v>40.0</v>
      </c>
      <c r="F269" s="36">
        <v>34.369604</v>
      </c>
    </row>
    <row r="270">
      <c r="A270" s="37" t="s">
        <v>19</v>
      </c>
      <c r="B270" s="35" t="s">
        <v>416</v>
      </c>
      <c r="C270" s="35">
        <v>2013.0</v>
      </c>
      <c r="D270" s="35">
        <v>3.0</v>
      </c>
      <c r="E270" s="35">
        <v>40.0</v>
      </c>
      <c r="F270" s="36">
        <v>30.3957644</v>
      </c>
    </row>
    <row r="271">
      <c r="A271" s="37" t="s">
        <v>16</v>
      </c>
      <c r="B271" s="35" t="s">
        <v>413</v>
      </c>
      <c r="C271" s="35">
        <v>2013.0</v>
      </c>
      <c r="D271" s="35">
        <v>3.0</v>
      </c>
      <c r="E271" s="35">
        <v>40.0</v>
      </c>
      <c r="F271" s="36">
        <v>28.952089</v>
      </c>
    </row>
    <row r="272">
      <c r="A272" s="37" t="s">
        <v>24</v>
      </c>
      <c r="B272" s="35" t="s">
        <v>422</v>
      </c>
      <c r="C272" s="35">
        <v>2013.0</v>
      </c>
      <c r="D272" s="35">
        <v>3.0</v>
      </c>
      <c r="E272" s="35">
        <v>40.0</v>
      </c>
      <c r="F272" s="36">
        <v>28.1782325</v>
      </c>
    </row>
    <row r="273">
      <c r="A273" s="37" t="s">
        <v>14</v>
      </c>
      <c r="B273" s="35" t="s">
        <v>412</v>
      </c>
      <c r="C273" s="35">
        <v>2013.0</v>
      </c>
      <c r="D273" s="35">
        <v>3.0</v>
      </c>
      <c r="E273" s="35">
        <v>40.0</v>
      </c>
      <c r="F273" s="36">
        <v>27.5430287</v>
      </c>
    </row>
    <row r="274">
      <c r="A274" s="37" t="s">
        <v>33</v>
      </c>
      <c r="B274" s="35" t="s">
        <v>431</v>
      </c>
      <c r="C274" s="35">
        <v>2013.0</v>
      </c>
      <c r="D274" s="35">
        <v>3.0</v>
      </c>
      <c r="E274" s="35">
        <v>40.0</v>
      </c>
      <c r="F274" s="36">
        <v>26.7286038</v>
      </c>
    </row>
    <row r="275">
      <c r="A275" s="37" t="s">
        <v>7</v>
      </c>
      <c r="B275" s="35" t="s">
        <v>404</v>
      </c>
      <c r="C275" s="35">
        <v>2013.0</v>
      </c>
      <c r="D275" s="35">
        <v>3.0</v>
      </c>
      <c r="E275" s="35">
        <v>40.0</v>
      </c>
      <c r="F275" s="36">
        <v>26.4408912</v>
      </c>
    </row>
    <row r="276">
      <c r="A276" s="37" t="s">
        <v>27</v>
      </c>
      <c r="B276" s="35" t="s">
        <v>426</v>
      </c>
      <c r="C276" s="35">
        <v>2013.0</v>
      </c>
      <c r="D276" s="35">
        <v>3.0</v>
      </c>
      <c r="E276" s="35">
        <v>40.0</v>
      </c>
      <c r="F276" s="36">
        <v>26.3854529</v>
      </c>
    </row>
    <row r="277">
      <c r="A277" s="37" t="s">
        <v>13</v>
      </c>
      <c r="B277" s="35" t="s">
        <v>410</v>
      </c>
      <c r="C277" s="35">
        <v>2013.0</v>
      </c>
      <c r="D277" s="35">
        <v>3.0</v>
      </c>
      <c r="E277" s="35">
        <v>40.0</v>
      </c>
      <c r="F277" s="36">
        <v>26.2887122</v>
      </c>
    </row>
    <row r="278">
      <c r="A278" s="37" t="s">
        <v>21</v>
      </c>
      <c r="B278" s="35" t="s">
        <v>419</v>
      </c>
      <c r="C278" s="35">
        <v>2013.0</v>
      </c>
      <c r="D278" s="35">
        <v>3.0</v>
      </c>
      <c r="E278" s="35">
        <v>40.0</v>
      </c>
      <c r="F278" s="36">
        <v>25.094069</v>
      </c>
    </row>
    <row r="279">
      <c r="A279" s="37" t="s">
        <v>30</v>
      </c>
      <c r="B279" s="35" t="s">
        <v>428</v>
      </c>
      <c r="C279" s="35">
        <v>2013.0</v>
      </c>
      <c r="D279" s="35">
        <v>3.0</v>
      </c>
      <c r="E279" s="35">
        <v>40.0</v>
      </c>
      <c r="F279" s="36">
        <v>24.7961044</v>
      </c>
    </row>
    <row r="280">
      <c r="A280" s="37" t="s">
        <v>20</v>
      </c>
      <c r="B280" s="35" t="s">
        <v>417</v>
      </c>
      <c r="C280" s="35">
        <v>2013.0</v>
      </c>
      <c r="D280" s="35">
        <v>3.0</v>
      </c>
      <c r="E280" s="35">
        <v>40.0</v>
      </c>
      <c r="F280" s="36">
        <v>23.7185499</v>
      </c>
    </row>
    <row r="281">
      <c r="A281" s="37" t="s">
        <v>32</v>
      </c>
      <c r="B281" s="35" t="s">
        <v>430</v>
      </c>
      <c r="C281" s="35">
        <v>2013.0</v>
      </c>
      <c r="D281" s="35">
        <v>3.0</v>
      </c>
      <c r="E281" s="35">
        <v>40.0</v>
      </c>
      <c r="F281" s="36">
        <v>23.2882045</v>
      </c>
    </row>
    <row r="282">
      <c r="A282" s="37" t="s">
        <v>25</v>
      </c>
      <c r="B282" s="35" t="s">
        <v>423</v>
      </c>
      <c r="C282" s="35">
        <v>2013.0</v>
      </c>
      <c r="D282" s="35">
        <v>3.0</v>
      </c>
      <c r="E282" s="35">
        <v>40.0</v>
      </c>
      <c r="F282" s="36">
        <v>22.0492421</v>
      </c>
    </row>
    <row r="283">
      <c r="A283" s="37" t="s">
        <v>4</v>
      </c>
      <c r="B283" s="35" t="s">
        <v>401</v>
      </c>
      <c r="C283" s="35">
        <v>2013.0</v>
      </c>
      <c r="D283" s="35">
        <v>3.0</v>
      </c>
      <c r="E283" s="35">
        <v>40.0</v>
      </c>
      <c r="F283" s="36">
        <v>21.6788997</v>
      </c>
    </row>
    <row r="284">
      <c r="A284" s="37" t="s">
        <v>9</v>
      </c>
      <c r="B284" s="35" t="s">
        <v>409</v>
      </c>
      <c r="C284" s="35">
        <v>2013.0</v>
      </c>
      <c r="D284" s="35">
        <v>3.0</v>
      </c>
      <c r="E284" s="35">
        <v>40.0</v>
      </c>
      <c r="F284" s="36">
        <v>21.429564</v>
      </c>
    </row>
    <row r="285">
      <c r="A285" s="37" t="s">
        <v>34</v>
      </c>
      <c r="B285" s="35" t="s">
        <v>432</v>
      </c>
      <c r="C285" s="35">
        <v>2013.0</v>
      </c>
      <c r="D285" s="35">
        <v>3.0</v>
      </c>
      <c r="E285" s="35">
        <v>40.0</v>
      </c>
      <c r="F285" s="36">
        <v>21.1296244</v>
      </c>
    </row>
    <row r="286">
      <c r="A286" s="37" t="s">
        <v>26</v>
      </c>
      <c r="B286" s="35" t="s">
        <v>424</v>
      </c>
      <c r="C286" s="35">
        <v>2013.0</v>
      </c>
      <c r="D286" s="35">
        <v>3.0</v>
      </c>
      <c r="E286" s="35">
        <v>40.0</v>
      </c>
      <c r="F286" s="36">
        <v>20.3989262</v>
      </c>
    </row>
    <row r="287">
      <c r="A287" s="37" t="s">
        <v>31</v>
      </c>
      <c r="B287" s="35" t="s">
        <v>429</v>
      </c>
      <c r="C287" s="35">
        <v>2013.0</v>
      </c>
      <c r="D287" s="35">
        <v>3.0</v>
      </c>
      <c r="E287" s="35">
        <v>40.0</v>
      </c>
      <c r="F287" s="36">
        <v>20.2464698</v>
      </c>
    </row>
    <row r="288">
      <c r="A288" s="37" t="s">
        <v>17</v>
      </c>
      <c r="B288" s="35" t="s">
        <v>414</v>
      </c>
      <c r="C288" s="35">
        <v>2013.0</v>
      </c>
      <c r="D288" s="35">
        <v>3.0</v>
      </c>
      <c r="E288" s="35">
        <v>40.0</v>
      </c>
      <c r="F288" s="36">
        <v>19.8367061</v>
      </c>
    </row>
    <row r="289">
      <c r="A289" s="37" t="s">
        <v>8</v>
      </c>
      <c r="B289" s="35" t="s">
        <v>408</v>
      </c>
      <c r="C289" s="35">
        <v>2013.0</v>
      </c>
      <c r="D289" s="35">
        <v>3.0</v>
      </c>
      <c r="E289" s="35">
        <v>40.0</v>
      </c>
      <c r="F289" s="36">
        <v>19.7371837</v>
      </c>
    </row>
    <row r="290">
      <c r="A290" s="37" t="s">
        <v>11</v>
      </c>
      <c r="B290" s="35" t="s">
        <v>406</v>
      </c>
      <c r="C290" s="35">
        <v>2013.0</v>
      </c>
      <c r="D290" s="35">
        <v>3.0</v>
      </c>
      <c r="E290" s="35">
        <v>40.0</v>
      </c>
      <c r="F290" s="36">
        <v>19.5125962</v>
      </c>
    </row>
    <row r="291">
      <c r="A291" s="37" t="s">
        <v>18</v>
      </c>
      <c r="B291" s="35" t="s">
        <v>415</v>
      </c>
      <c r="C291" s="35">
        <v>2013.0</v>
      </c>
      <c r="D291" s="35">
        <v>3.0</v>
      </c>
      <c r="E291" s="35">
        <v>40.0</v>
      </c>
      <c r="F291" s="36">
        <v>19.3672962</v>
      </c>
    </row>
    <row r="292">
      <c r="A292" s="37" t="s">
        <v>22</v>
      </c>
      <c r="B292" s="35" t="s">
        <v>420</v>
      </c>
      <c r="C292" s="35">
        <v>2013.0</v>
      </c>
      <c r="D292" s="35">
        <v>3.0</v>
      </c>
      <c r="E292" s="35">
        <v>40.0</v>
      </c>
      <c r="F292" s="36">
        <v>19.1780883</v>
      </c>
    </row>
    <row r="293">
      <c r="A293" s="37" t="s">
        <v>28</v>
      </c>
      <c r="B293" s="35" t="s">
        <v>425</v>
      </c>
      <c r="C293" s="35">
        <v>2013.0</v>
      </c>
      <c r="D293" s="35">
        <v>3.0</v>
      </c>
      <c r="E293" s="35">
        <v>40.0</v>
      </c>
      <c r="F293" s="36">
        <v>18.815186</v>
      </c>
    </row>
    <row r="294">
      <c r="A294" s="37" t="s">
        <v>3</v>
      </c>
      <c r="B294" s="35" t="s">
        <v>418</v>
      </c>
      <c r="C294" s="35">
        <v>2013.0</v>
      </c>
      <c r="D294" s="35">
        <v>3.0</v>
      </c>
      <c r="E294" s="35">
        <v>40.0</v>
      </c>
      <c r="F294" s="36">
        <v>18.6078926</v>
      </c>
    </row>
    <row r="295">
      <c r="A295" s="37" t="s">
        <v>5</v>
      </c>
      <c r="B295" s="35" t="s">
        <v>402</v>
      </c>
      <c r="C295" s="35">
        <v>2013.0</v>
      </c>
      <c r="D295" s="35">
        <v>3.0</v>
      </c>
      <c r="E295" s="35">
        <v>40.0</v>
      </c>
      <c r="F295" s="36">
        <v>17.6364487</v>
      </c>
    </row>
    <row r="296">
      <c r="A296" s="37" t="s">
        <v>29</v>
      </c>
      <c r="B296" s="35" t="s">
        <v>427</v>
      </c>
      <c r="C296" s="35">
        <v>2013.0</v>
      </c>
      <c r="D296" s="35">
        <v>3.0</v>
      </c>
      <c r="E296" s="35">
        <v>40.0</v>
      </c>
      <c r="F296" s="36">
        <v>15.9926286</v>
      </c>
    </row>
    <row r="297">
      <c r="A297" s="37" t="s">
        <v>6</v>
      </c>
      <c r="B297" s="35" t="s">
        <v>403</v>
      </c>
      <c r="C297" s="35">
        <v>2013.0</v>
      </c>
      <c r="D297" s="35">
        <v>3.0</v>
      </c>
      <c r="E297" s="35">
        <v>40.0</v>
      </c>
      <c r="F297" s="36">
        <v>15.6207601</v>
      </c>
    </row>
    <row r="298">
      <c r="A298" s="37" t="s">
        <v>12</v>
      </c>
      <c r="B298" s="35" t="s">
        <v>405</v>
      </c>
      <c r="C298" s="35">
        <v>2013.0</v>
      </c>
      <c r="D298" s="35">
        <v>3.0</v>
      </c>
      <c r="E298" s="35">
        <v>40.0</v>
      </c>
      <c r="F298" s="36">
        <v>14.5829435</v>
      </c>
    </row>
    <row r="299">
      <c r="A299" s="37" t="s">
        <v>23</v>
      </c>
      <c r="B299" s="35" t="s">
        <v>421</v>
      </c>
      <c r="C299" s="35">
        <v>2014.0</v>
      </c>
      <c r="D299" s="35">
        <v>3.0</v>
      </c>
      <c r="E299" s="35">
        <v>40.0</v>
      </c>
      <c r="F299" s="36">
        <v>40.5851427</v>
      </c>
    </row>
    <row r="300">
      <c r="A300" s="37" t="s">
        <v>15</v>
      </c>
      <c r="B300" s="35" t="s">
        <v>411</v>
      </c>
      <c r="C300" s="35">
        <v>2014.0</v>
      </c>
      <c r="D300" s="35">
        <v>3.0</v>
      </c>
      <c r="E300" s="35">
        <v>40.0</v>
      </c>
      <c r="F300" s="36">
        <v>40.0156969</v>
      </c>
    </row>
    <row r="301">
      <c r="A301" s="37" t="s">
        <v>10</v>
      </c>
      <c r="B301" s="35" t="s">
        <v>407</v>
      </c>
      <c r="C301" s="35">
        <v>2014.0</v>
      </c>
      <c r="D301" s="35">
        <v>3.0</v>
      </c>
      <c r="E301" s="35">
        <v>40.0</v>
      </c>
      <c r="F301" s="36">
        <v>39.8136742</v>
      </c>
    </row>
    <row r="302">
      <c r="A302" s="37" t="s">
        <v>35</v>
      </c>
      <c r="B302" s="35" t="s">
        <v>433</v>
      </c>
      <c r="C302" s="35">
        <v>2014.0</v>
      </c>
      <c r="D302" s="35">
        <v>3.0</v>
      </c>
      <c r="E302" s="35">
        <v>40.0</v>
      </c>
      <c r="F302" s="36">
        <v>33.8476049</v>
      </c>
    </row>
    <row r="303">
      <c r="A303" s="37" t="s">
        <v>19</v>
      </c>
      <c r="B303" s="35" t="s">
        <v>416</v>
      </c>
      <c r="C303" s="35">
        <v>2014.0</v>
      </c>
      <c r="D303" s="35">
        <v>3.0</v>
      </c>
      <c r="E303" s="35">
        <v>40.0</v>
      </c>
      <c r="F303" s="36">
        <v>31.1057062</v>
      </c>
    </row>
    <row r="304">
      <c r="A304" s="37" t="s">
        <v>24</v>
      </c>
      <c r="B304" s="35" t="s">
        <v>422</v>
      </c>
      <c r="C304" s="35">
        <v>2014.0</v>
      </c>
      <c r="D304" s="35">
        <v>3.0</v>
      </c>
      <c r="E304" s="35">
        <v>40.0</v>
      </c>
      <c r="F304" s="36">
        <v>27.1337064</v>
      </c>
    </row>
    <row r="305">
      <c r="A305" s="37" t="s">
        <v>30</v>
      </c>
      <c r="B305" s="35" t="s">
        <v>428</v>
      </c>
      <c r="C305" s="35">
        <v>2014.0</v>
      </c>
      <c r="D305" s="35">
        <v>3.0</v>
      </c>
      <c r="E305" s="35">
        <v>40.0</v>
      </c>
      <c r="F305" s="36">
        <v>26.7455523</v>
      </c>
    </row>
    <row r="306">
      <c r="A306" s="37" t="s">
        <v>27</v>
      </c>
      <c r="B306" s="35" t="s">
        <v>426</v>
      </c>
      <c r="C306" s="35">
        <v>2014.0</v>
      </c>
      <c r="D306" s="35">
        <v>3.0</v>
      </c>
      <c r="E306" s="35">
        <v>40.0</v>
      </c>
      <c r="F306" s="36">
        <v>26.3227766</v>
      </c>
    </row>
    <row r="307">
      <c r="A307" s="37" t="s">
        <v>33</v>
      </c>
      <c r="B307" s="35" t="s">
        <v>431</v>
      </c>
      <c r="C307" s="35">
        <v>2014.0</v>
      </c>
      <c r="D307" s="35">
        <v>3.0</v>
      </c>
      <c r="E307" s="35">
        <v>40.0</v>
      </c>
      <c r="F307" s="36">
        <v>25.9034118</v>
      </c>
    </row>
    <row r="308">
      <c r="A308" s="37" t="s">
        <v>7</v>
      </c>
      <c r="B308" s="35" t="s">
        <v>404</v>
      </c>
      <c r="C308" s="35">
        <v>2014.0</v>
      </c>
      <c r="D308" s="35">
        <v>3.0</v>
      </c>
      <c r="E308" s="35">
        <v>40.0</v>
      </c>
      <c r="F308" s="36">
        <v>25.8145096</v>
      </c>
    </row>
    <row r="309">
      <c r="A309" s="37" t="s">
        <v>13</v>
      </c>
      <c r="B309" s="35" t="s">
        <v>410</v>
      </c>
      <c r="C309" s="35">
        <v>2014.0</v>
      </c>
      <c r="D309" s="35">
        <v>3.0</v>
      </c>
      <c r="E309" s="35">
        <v>40.0</v>
      </c>
      <c r="F309" s="36">
        <v>25.5620279</v>
      </c>
    </row>
    <row r="310">
      <c r="A310" s="37" t="s">
        <v>14</v>
      </c>
      <c r="B310" s="35" t="s">
        <v>412</v>
      </c>
      <c r="C310" s="35">
        <v>2014.0</v>
      </c>
      <c r="D310" s="35">
        <v>3.0</v>
      </c>
      <c r="E310" s="35">
        <v>40.0</v>
      </c>
      <c r="F310" s="36">
        <v>25.0322732</v>
      </c>
    </row>
    <row r="311">
      <c r="A311" s="37" t="s">
        <v>21</v>
      </c>
      <c r="B311" s="35" t="s">
        <v>419</v>
      </c>
      <c r="C311" s="35">
        <v>2014.0</v>
      </c>
      <c r="D311" s="35">
        <v>3.0</v>
      </c>
      <c r="E311" s="35">
        <v>40.0</v>
      </c>
      <c r="F311" s="36">
        <v>24.0328289</v>
      </c>
    </row>
    <row r="312">
      <c r="A312" s="37" t="s">
        <v>32</v>
      </c>
      <c r="B312" s="35" t="s">
        <v>430</v>
      </c>
      <c r="C312" s="35">
        <v>2014.0</v>
      </c>
      <c r="D312" s="35">
        <v>3.0</v>
      </c>
      <c r="E312" s="35">
        <v>40.0</v>
      </c>
      <c r="F312" s="36">
        <v>23.473315</v>
      </c>
    </row>
    <row r="313">
      <c r="A313" s="37" t="s">
        <v>20</v>
      </c>
      <c r="B313" s="35" t="s">
        <v>417</v>
      </c>
      <c r="C313" s="35">
        <v>2014.0</v>
      </c>
      <c r="D313" s="35">
        <v>3.0</v>
      </c>
      <c r="E313" s="35">
        <v>40.0</v>
      </c>
      <c r="F313" s="36">
        <v>23.3747127</v>
      </c>
    </row>
    <row r="314">
      <c r="A314" s="37" t="s">
        <v>16</v>
      </c>
      <c r="B314" s="35" t="s">
        <v>413</v>
      </c>
      <c r="C314" s="35">
        <v>2014.0</v>
      </c>
      <c r="D314" s="35">
        <v>3.0</v>
      </c>
      <c r="E314" s="35">
        <v>40.0</v>
      </c>
      <c r="F314" s="36">
        <v>22.860604</v>
      </c>
    </row>
    <row r="315">
      <c r="A315" s="37" t="s">
        <v>34</v>
      </c>
      <c r="B315" s="35" t="s">
        <v>432</v>
      </c>
      <c r="C315" s="35">
        <v>2014.0</v>
      </c>
      <c r="D315" s="35">
        <v>3.0</v>
      </c>
      <c r="E315" s="35">
        <v>40.0</v>
      </c>
      <c r="F315" s="36">
        <v>22.2345949</v>
      </c>
    </row>
    <row r="316">
      <c r="A316" s="37" t="s">
        <v>31</v>
      </c>
      <c r="B316" s="35" t="s">
        <v>429</v>
      </c>
      <c r="C316" s="35">
        <v>2014.0</v>
      </c>
      <c r="D316" s="35">
        <v>3.0</v>
      </c>
      <c r="E316" s="35">
        <v>40.0</v>
      </c>
      <c r="F316" s="36">
        <v>21.1189899</v>
      </c>
    </row>
    <row r="317">
      <c r="A317" s="37" t="s">
        <v>9</v>
      </c>
      <c r="B317" s="35" t="s">
        <v>409</v>
      </c>
      <c r="C317" s="35">
        <v>2014.0</v>
      </c>
      <c r="D317" s="35">
        <v>3.0</v>
      </c>
      <c r="E317" s="35">
        <v>40.0</v>
      </c>
      <c r="F317" s="36">
        <v>20.7418635</v>
      </c>
    </row>
    <row r="318">
      <c r="A318" s="37" t="s">
        <v>25</v>
      </c>
      <c r="B318" s="35" t="s">
        <v>423</v>
      </c>
      <c r="C318" s="35">
        <v>2014.0</v>
      </c>
      <c r="D318" s="35">
        <v>3.0</v>
      </c>
      <c r="E318" s="35">
        <v>40.0</v>
      </c>
      <c r="F318" s="36">
        <v>20.6834824</v>
      </c>
    </row>
    <row r="319">
      <c r="A319" s="37" t="s">
        <v>26</v>
      </c>
      <c r="B319" s="35" t="s">
        <v>424</v>
      </c>
      <c r="C319" s="35">
        <v>2014.0</v>
      </c>
      <c r="D319" s="35">
        <v>3.0</v>
      </c>
      <c r="E319" s="35">
        <v>40.0</v>
      </c>
      <c r="F319" s="36">
        <v>20.431371</v>
      </c>
    </row>
    <row r="320">
      <c r="A320" s="37" t="s">
        <v>17</v>
      </c>
      <c r="B320" s="35" t="s">
        <v>414</v>
      </c>
      <c r="C320" s="35">
        <v>2014.0</v>
      </c>
      <c r="D320" s="35">
        <v>3.0</v>
      </c>
      <c r="E320" s="35">
        <v>40.0</v>
      </c>
      <c r="F320" s="36">
        <v>20.1364503</v>
      </c>
    </row>
    <row r="321">
      <c r="A321" s="37" t="s">
        <v>18</v>
      </c>
      <c r="B321" s="35" t="s">
        <v>415</v>
      </c>
      <c r="C321" s="35">
        <v>2014.0</v>
      </c>
      <c r="D321" s="35">
        <v>3.0</v>
      </c>
      <c r="E321" s="35">
        <v>40.0</v>
      </c>
      <c r="F321" s="36">
        <v>20.0714373</v>
      </c>
    </row>
    <row r="322">
      <c r="A322" s="37" t="s">
        <v>11</v>
      </c>
      <c r="B322" s="35" t="s">
        <v>406</v>
      </c>
      <c r="C322" s="35">
        <v>2014.0</v>
      </c>
      <c r="D322" s="35">
        <v>3.0</v>
      </c>
      <c r="E322" s="35">
        <v>40.0</v>
      </c>
      <c r="F322" s="36">
        <v>20.0597307</v>
      </c>
    </row>
    <row r="323">
      <c r="A323" s="37" t="s">
        <v>4</v>
      </c>
      <c r="B323" s="35" t="s">
        <v>401</v>
      </c>
      <c r="C323" s="35">
        <v>2014.0</v>
      </c>
      <c r="D323" s="35">
        <v>3.0</v>
      </c>
      <c r="E323" s="35">
        <v>40.0</v>
      </c>
      <c r="F323" s="36">
        <v>19.9802478</v>
      </c>
    </row>
    <row r="324">
      <c r="A324" s="37" t="s">
        <v>8</v>
      </c>
      <c r="B324" s="35" t="s">
        <v>408</v>
      </c>
      <c r="C324" s="35">
        <v>2014.0</v>
      </c>
      <c r="D324" s="35">
        <v>3.0</v>
      </c>
      <c r="E324" s="35">
        <v>40.0</v>
      </c>
      <c r="F324" s="36">
        <v>19.4703622</v>
      </c>
    </row>
    <row r="325">
      <c r="A325" s="37" t="s">
        <v>28</v>
      </c>
      <c r="B325" s="35" t="s">
        <v>425</v>
      </c>
      <c r="C325" s="35">
        <v>2014.0</v>
      </c>
      <c r="D325" s="35">
        <v>3.0</v>
      </c>
      <c r="E325" s="35">
        <v>40.0</v>
      </c>
      <c r="F325" s="36">
        <v>18.8447756</v>
      </c>
    </row>
    <row r="326">
      <c r="A326" s="37" t="s">
        <v>22</v>
      </c>
      <c r="B326" s="35" t="s">
        <v>420</v>
      </c>
      <c r="C326" s="35">
        <v>2014.0</v>
      </c>
      <c r="D326" s="35">
        <v>3.0</v>
      </c>
      <c r="E326" s="35">
        <v>40.0</v>
      </c>
      <c r="F326" s="36">
        <v>18.6179363</v>
      </c>
    </row>
    <row r="327">
      <c r="A327" s="37" t="s">
        <v>3</v>
      </c>
      <c r="B327" s="35" t="s">
        <v>418</v>
      </c>
      <c r="C327" s="35">
        <v>2014.0</v>
      </c>
      <c r="D327" s="35">
        <v>3.0</v>
      </c>
      <c r="E327" s="35">
        <v>40.0</v>
      </c>
      <c r="F327" s="36">
        <v>18.1392659</v>
      </c>
    </row>
    <row r="328">
      <c r="A328" s="37" t="s">
        <v>5</v>
      </c>
      <c r="B328" s="35" t="s">
        <v>402</v>
      </c>
      <c r="C328" s="35">
        <v>2014.0</v>
      </c>
      <c r="D328" s="35">
        <v>3.0</v>
      </c>
      <c r="E328" s="35">
        <v>40.0</v>
      </c>
      <c r="F328" s="36">
        <v>17.2126635</v>
      </c>
    </row>
    <row r="329">
      <c r="A329" s="37" t="s">
        <v>29</v>
      </c>
      <c r="B329" s="35" t="s">
        <v>427</v>
      </c>
      <c r="C329" s="35">
        <v>2014.0</v>
      </c>
      <c r="D329" s="35">
        <v>3.0</v>
      </c>
      <c r="E329" s="35">
        <v>40.0</v>
      </c>
      <c r="F329" s="36">
        <v>16.0086019</v>
      </c>
    </row>
    <row r="330">
      <c r="A330" s="37" t="s">
        <v>6</v>
      </c>
      <c r="B330" s="35" t="s">
        <v>403</v>
      </c>
      <c r="C330" s="35">
        <v>2014.0</v>
      </c>
      <c r="D330" s="35">
        <v>3.0</v>
      </c>
      <c r="E330" s="35">
        <v>40.0</v>
      </c>
      <c r="F330" s="36">
        <v>15.3322444</v>
      </c>
    </row>
    <row r="331">
      <c r="A331" s="37" t="s">
        <v>12</v>
      </c>
      <c r="B331" s="35" t="s">
        <v>405</v>
      </c>
      <c r="C331" s="35">
        <v>2014.0</v>
      </c>
      <c r="D331" s="35">
        <v>3.0</v>
      </c>
      <c r="E331" s="35">
        <v>40.0</v>
      </c>
      <c r="F331" s="36">
        <v>13.6976778</v>
      </c>
    </row>
    <row r="332">
      <c r="A332" s="37" t="s">
        <v>10</v>
      </c>
      <c r="B332" s="35" t="s">
        <v>407</v>
      </c>
      <c r="C332" s="35">
        <v>2015.0</v>
      </c>
      <c r="D332" s="35">
        <v>3.0</v>
      </c>
      <c r="E332" s="35">
        <v>40.0</v>
      </c>
      <c r="F332" s="36">
        <v>39.7502531</v>
      </c>
    </row>
    <row r="333">
      <c r="A333" s="37" t="s">
        <v>23</v>
      </c>
      <c r="B333" s="35" t="s">
        <v>421</v>
      </c>
      <c r="C333" s="35">
        <v>2015.0</v>
      </c>
      <c r="D333" s="35">
        <v>3.0</v>
      </c>
      <c r="E333" s="35">
        <v>40.0</v>
      </c>
      <c r="F333" s="36">
        <v>38.0820925</v>
      </c>
    </row>
    <row r="334">
      <c r="A334" s="37" t="s">
        <v>15</v>
      </c>
      <c r="B334" s="35" t="s">
        <v>411</v>
      </c>
      <c r="C334" s="35">
        <v>2015.0</v>
      </c>
      <c r="D334" s="35">
        <v>3.0</v>
      </c>
      <c r="E334" s="35">
        <v>40.0</v>
      </c>
      <c r="F334" s="36">
        <v>37.2792575</v>
      </c>
    </row>
    <row r="335">
      <c r="A335" s="37" t="s">
        <v>35</v>
      </c>
      <c r="B335" s="35" t="s">
        <v>433</v>
      </c>
      <c r="C335" s="35">
        <v>2015.0</v>
      </c>
      <c r="D335" s="35">
        <v>3.0</v>
      </c>
      <c r="E335" s="35">
        <v>40.0</v>
      </c>
      <c r="F335" s="36">
        <v>33.3549135</v>
      </c>
    </row>
    <row r="336">
      <c r="A336" s="37" t="s">
        <v>19</v>
      </c>
      <c r="B336" s="35" t="s">
        <v>416</v>
      </c>
      <c r="C336" s="35">
        <v>2015.0</v>
      </c>
      <c r="D336" s="35">
        <v>3.0</v>
      </c>
      <c r="E336" s="35">
        <v>40.0</v>
      </c>
      <c r="F336" s="36">
        <v>30.0210073</v>
      </c>
    </row>
    <row r="337">
      <c r="A337" s="37" t="s">
        <v>7</v>
      </c>
      <c r="B337" s="35" t="s">
        <v>404</v>
      </c>
      <c r="C337" s="35">
        <v>2015.0</v>
      </c>
      <c r="D337" s="35">
        <v>3.0</v>
      </c>
      <c r="E337" s="35">
        <v>40.0</v>
      </c>
      <c r="F337" s="36">
        <v>28.1501701</v>
      </c>
    </row>
    <row r="338">
      <c r="A338" s="37" t="s">
        <v>33</v>
      </c>
      <c r="B338" s="35" t="s">
        <v>431</v>
      </c>
      <c r="C338" s="35">
        <v>2015.0</v>
      </c>
      <c r="D338" s="35">
        <v>3.0</v>
      </c>
      <c r="E338" s="35">
        <v>40.0</v>
      </c>
      <c r="F338" s="36">
        <v>27.1721218</v>
      </c>
    </row>
    <row r="339">
      <c r="A339" s="37" t="s">
        <v>24</v>
      </c>
      <c r="B339" s="35" t="s">
        <v>422</v>
      </c>
      <c r="C339" s="35">
        <v>2015.0</v>
      </c>
      <c r="D339" s="35">
        <v>3.0</v>
      </c>
      <c r="E339" s="35">
        <v>40.0</v>
      </c>
      <c r="F339" s="36">
        <v>25.8385268</v>
      </c>
    </row>
    <row r="340">
      <c r="A340" s="37" t="s">
        <v>13</v>
      </c>
      <c r="B340" s="35" t="s">
        <v>410</v>
      </c>
      <c r="C340" s="35">
        <v>2015.0</v>
      </c>
      <c r="D340" s="35">
        <v>3.0</v>
      </c>
      <c r="E340" s="35">
        <v>40.0</v>
      </c>
      <c r="F340" s="36">
        <v>25.3028394</v>
      </c>
    </row>
    <row r="341">
      <c r="A341" s="37" t="s">
        <v>14</v>
      </c>
      <c r="B341" s="35" t="s">
        <v>412</v>
      </c>
      <c r="C341" s="35">
        <v>2015.0</v>
      </c>
      <c r="D341" s="35">
        <v>3.0</v>
      </c>
      <c r="E341" s="35">
        <v>40.0</v>
      </c>
      <c r="F341" s="36">
        <v>24.0416937</v>
      </c>
    </row>
    <row r="342">
      <c r="A342" s="37" t="s">
        <v>27</v>
      </c>
      <c r="B342" s="35" t="s">
        <v>426</v>
      </c>
      <c r="C342" s="35">
        <v>2015.0</v>
      </c>
      <c r="D342" s="35">
        <v>3.0</v>
      </c>
      <c r="E342" s="35">
        <v>40.0</v>
      </c>
      <c r="F342" s="36">
        <v>24.0003286</v>
      </c>
    </row>
    <row r="343">
      <c r="A343" s="37" t="s">
        <v>30</v>
      </c>
      <c r="B343" s="35" t="s">
        <v>428</v>
      </c>
      <c r="C343" s="35">
        <v>2015.0</v>
      </c>
      <c r="D343" s="35">
        <v>3.0</v>
      </c>
      <c r="E343" s="35">
        <v>40.0</v>
      </c>
      <c r="F343" s="36">
        <v>23.2829195</v>
      </c>
    </row>
    <row r="344">
      <c r="A344" s="37" t="s">
        <v>32</v>
      </c>
      <c r="B344" s="35" t="s">
        <v>430</v>
      </c>
      <c r="C344" s="35">
        <v>2015.0</v>
      </c>
      <c r="D344" s="35">
        <v>3.0</v>
      </c>
      <c r="E344" s="35">
        <v>40.0</v>
      </c>
      <c r="F344" s="36">
        <v>23.1615685</v>
      </c>
    </row>
    <row r="345">
      <c r="A345" s="37" t="s">
        <v>20</v>
      </c>
      <c r="B345" s="35" t="s">
        <v>417</v>
      </c>
      <c r="C345" s="35">
        <v>2015.0</v>
      </c>
      <c r="D345" s="35">
        <v>3.0</v>
      </c>
      <c r="E345" s="35">
        <v>40.0</v>
      </c>
      <c r="F345" s="36">
        <v>22.669515</v>
      </c>
    </row>
    <row r="346">
      <c r="A346" s="37" t="s">
        <v>11</v>
      </c>
      <c r="B346" s="35" t="s">
        <v>406</v>
      </c>
      <c r="C346" s="35">
        <v>2015.0</v>
      </c>
      <c r="D346" s="35">
        <v>3.0</v>
      </c>
      <c r="E346" s="35">
        <v>40.0</v>
      </c>
      <c r="F346" s="36">
        <v>22.551473</v>
      </c>
    </row>
    <row r="347">
      <c r="A347" s="37" t="s">
        <v>21</v>
      </c>
      <c r="B347" s="35" t="s">
        <v>419</v>
      </c>
      <c r="C347" s="35">
        <v>2015.0</v>
      </c>
      <c r="D347" s="35">
        <v>3.0</v>
      </c>
      <c r="E347" s="35">
        <v>40.0</v>
      </c>
      <c r="F347" s="36">
        <v>22.5228869</v>
      </c>
    </row>
    <row r="348">
      <c r="A348" s="37" t="s">
        <v>16</v>
      </c>
      <c r="B348" s="35" t="s">
        <v>413</v>
      </c>
      <c r="C348" s="35">
        <v>2015.0</v>
      </c>
      <c r="D348" s="35">
        <v>3.0</v>
      </c>
      <c r="E348" s="35">
        <v>40.0</v>
      </c>
      <c r="F348" s="36">
        <v>22.2534366</v>
      </c>
    </row>
    <row r="349">
      <c r="A349" s="37" t="s">
        <v>25</v>
      </c>
      <c r="B349" s="35" t="s">
        <v>423</v>
      </c>
      <c r="C349" s="35">
        <v>2015.0</v>
      </c>
      <c r="D349" s="35">
        <v>3.0</v>
      </c>
      <c r="E349" s="35">
        <v>40.0</v>
      </c>
      <c r="F349" s="36">
        <v>21.3048506</v>
      </c>
    </row>
    <row r="350">
      <c r="A350" s="37" t="s">
        <v>8</v>
      </c>
      <c r="B350" s="35" t="s">
        <v>408</v>
      </c>
      <c r="C350" s="35">
        <v>2015.0</v>
      </c>
      <c r="D350" s="35">
        <v>3.0</v>
      </c>
      <c r="E350" s="35">
        <v>40.0</v>
      </c>
      <c r="F350" s="36">
        <v>20.5355843</v>
      </c>
    </row>
    <row r="351">
      <c r="A351" s="37" t="s">
        <v>31</v>
      </c>
      <c r="B351" s="35" t="s">
        <v>429</v>
      </c>
      <c r="C351" s="35">
        <v>2015.0</v>
      </c>
      <c r="D351" s="35">
        <v>3.0</v>
      </c>
      <c r="E351" s="35">
        <v>40.0</v>
      </c>
      <c r="F351" s="36">
        <v>20.5230565</v>
      </c>
    </row>
    <row r="352">
      <c r="A352" s="37" t="s">
        <v>26</v>
      </c>
      <c r="B352" s="35" t="s">
        <v>424</v>
      </c>
      <c r="C352" s="35">
        <v>2015.0</v>
      </c>
      <c r="D352" s="35">
        <v>3.0</v>
      </c>
      <c r="E352" s="35">
        <v>40.0</v>
      </c>
      <c r="F352" s="36">
        <v>20.4921222</v>
      </c>
    </row>
    <row r="353">
      <c r="A353" s="37" t="s">
        <v>34</v>
      </c>
      <c r="B353" s="35" t="s">
        <v>432</v>
      </c>
      <c r="C353" s="35">
        <v>2015.0</v>
      </c>
      <c r="D353" s="35">
        <v>3.0</v>
      </c>
      <c r="E353" s="35">
        <v>40.0</v>
      </c>
      <c r="F353" s="36">
        <v>20.299642</v>
      </c>
    </row>
    <row r="354">
      <c r="A354" s="37" t="s">
        <v>4</v>
      </c>
      <c r="B354" s="35" t="s">
        <v>401</v>
      </c>
      <c r="C354" s="35">
        <v>2015.0</v>
      </c>
      <c r="D354" s="35">
        <v>3.0</v>
      </c>
      <c r="E354" s="35">
        <v>40.0</v>
      </c>
      <c r="F354" s="36">
        <v>19.5904737</v>
      </c>
    </row>
    <row r="355">
      <c r="A355" s="37" t="s">
        <v>17</v>
      </c>
      <c r="B355" s="35" t="s">
        <v>414</v>
      </c>
      <c r="C355" s="35">
        <v>2015.0</v>
      </c>
      <c r="D355" s="35">
        <v>3.0</v>
      </c>
      <c r="E355" s="35">
        <v>40.0</v>
      </c>
      <c r="F355" s="36">
        <v>19.4951044</v>
      </c>
    </row>
    <row r="356">
      <c r="A356" s="37" t="s">
        <v>18</v>
      </c>
      <c r="B356" s="35" t="s">
        <v>415</v>
      </c>
      <c r="C356" s="35">
        <v>2015.0</v>
      </c>
      <c r="D356" s="35">
        <v>3.0</v>
      </c>
      <c r="E356" s="35">
        <v>40.0</v>
      </c>
      <c r="F356" s="36">
        <v>18.7001062</v>
      </c>
    </row>
    <row r="357">
      <c r="A357" s="37" t="s">
        <v>9</v>
      </c>
      <c r="B357" s="35" t="s">
        <v>409</v>
      </c>
      <c r="C357" s="35">
        <v>2015.0</v>
      </c>
      <c r="D357" s="35">
        <v>3.0</v>
      </c>
      <c r="E357" s="35">
        <v>40.0</v>
      </c>
      <c r="F357" s="36">
        <v>17.9410606</v>
      </c>
    </row>
    <row r="358">
      <c r="A358" s="37" t="s">
        <v>3</v>
      </c>
      <c r="B358" s="35" t="s">
        <v>418</v>
      </c>
      <c r="C358" s="35">
        <v>2015.0</v>
      </c>
      <c r="D358" s="35">
        <v>3.0</v>
      </c>
      <c r="E358" s="35">
        <v>40.0</v>
      </c>
      <c r="F358" s="36">
        <v>17.8207496</v>
      </c>
    </row>
    <row r="359">
      <c r="A359" s="37" t="s">
        <v>29</v>
      </c>
      <c r="B359" s="35" t="s">
        <v>427</v>
      </c>
      <c r="C359" s="35">
        <v>2015.0</v>
      </c>
      <c r="D359" s="35">
        <v>3.0</v>
      </c>
      <c r="E359" s="35">
        <v>40.0</v>
      </c>
      <c r="F359" s="36">
        <v>17.4487947</v>
      </c>
    </row>
    <row r="360">
      <c r="A360" s="37" t="s">
        <v>22</v>
      </c>
      <c r="B360" s="35" t="s">
        <v>420</v>
      </c>
      <c r="C360" s="35">
        <v>2015.0</v>
      </c>
      <c r="D360" s="35">
        <v>3.0</v>
      </c>
      <c r="E360" s="35">
        <v>40.0</v>
      </c>
      <c r="F360" s="36">
        <v>17.3514627</v>
      </c>
    </row>
    <row r="361">
      <c r="A361" s="37" t="s">
        <v>5</v>
      </c>
      <c r="B361" s="35" t="s">
        <v>402</v>
      </c>
      <c r="C361" s="35">
        <v>2015.0</v>
      </c>
      <c r="D361" s="35">
        <v>3.0</v>
      </c>
      <c r="E361" s="35">
        <v>40.0</v>
      </c>
      <c r="F361" s="36">
        <v>16.9431801</v>
      </c>
    </row>
    <row r="362">
      <c r="A362" s="37" t="s">
        <v>6</v>
      </c>
      <c r="B362" s="35" t="s">
        <v>403</v>
      </c>
      <c r="C362" s="35">
        <v>2015.0</v>
      </c>
      <c r="D362" s="35">
        <v>3.0</v>
      </c>
      <c r="E362" s="35">
        <v>40.0</v>
      </c>
      <c r="F362" s="36">
        <v>16.0840365</v>
      </c>
    </row>
    <row r="363">
      <c r="A363" s="37" t="s">
        <v>28</v>
      </c>
      <c r="B363" s="35" t="s">
        <v>425</v>
      </c>
      <c r="C363" s="35">
        <v>2015.0</v>
      </c>
      <c r="D363" s="35">
        <v>3.0</v>
      </c>
      <c r="E363" s="35">
        <v>40.0</v>
      </c>
      <c r="F363" s="36">
        <v>15.9365533</v>
      </c>
    </row>
    <row r="364">
      <c r="A364" s="37" t="s">
        <v>12</v>
      </c>
      <c r="B364" s="35" t="s">
        <v>405</v>
      </c>
      <c r="C364" s="35">
        <v>2015.0</v>
      </c>
      <c r="D364" s="35">
        <v>3.0</v>
      </c>
      <c r="E364" s="35">
        <v>40.0</v>
      </c>
      <c r="F364" s="36">
        <v>13.7528398</v>
      </c>
    </row>
    <row r="365">
      <c r="A365" s="37" t="s">
        <v>23</v>
      </c>
      <c r="B365" s="35" t="s">
        <v>421</v>
      </c>
      <c r="C365" s="35">
        <v>2016.0</v>
      </c>
      <c r="D365" s="35">
        <v>3.0</v>
      </c>
      <c r="E365" s="35">
        <v>40.0</v>
      </c>
      <c r="F365" s="36">
        <v>39.4596577</v>
      </c>
    </row>
    <row r="366">
      <c r="A366" s="37" t="s">
        <v>15</v>
      </c>
      <c r="B366" s="35" t="s">
        <v>411</v>
      </c>
      <c r="C366" s="35">
        <v>2016.0</v>
      </c>
      <c r="D366" s="35">
        <v>3.0</v>
      </c>
      <c r="E366" s="35">
        <v>40.0</v>
      </c>
      <c r="F366" s="36">
        <v>39.2485692</v>
      </c>
    </row>
    <row r="367">
      <c r="A367" s="37" t="s">
        <v>10</v>
      </c>
      <c r="B367" s="35" t="s">
        <v>407</v>
      </c>
      <c r="C367" s="35">
        <v>2016.0</v>
      </c>
      <c r="D367" s="35">
        <v>3.0</v>
      </c>
      <c r="E367" s="35">
        <v>40.0</v>
      </c>
      <c r="F367" s="36">
        <v>38.7956485</v>
      </c>
    </row>
    <row r="368">
      <c r="A368" s="37" t="s">
        <v>35</v>
      </c>
      <c r="B368" s="35" t="s">
        <v>433</v>
      </c>
      <c r="C368" s="35">
        <v>2016.0</v>
      </c>
      <c r="D368" s="35">
        <v>3.0</v>
      </c>
      <c r="E368" s="35">
        <v>40.0</v>
      </c>
      <c r="F368" s="36">
        <v>32.1857721</v>
      </c>
    </row>
    <row r="369">
      <c r="A369" s="37" t="s">
        <v>19</v>
      </c>
      <c r="B369" s="35" t="s">
        <v>416</v>
      </c>
      <c r="C369" s="35">
        <v>2016.0</v>
      </c>
      <c r="D369" s="35">
        <v>3.0</v>
      </c>
      <c r="E369" s="35">
        <v>40.0</v>
      </c>
      <c r="F369" s="36">
        <v>28.847733</v>
      </c>
    </row>
    <row r="370">
      <c r="A370" s="37" t="s">
        <v>33</v>
      </c>
      <c r="B370" s="35" t="s">
        <v>431</v>
      </c>
      <c r="C370" s="35">
        <v>2016.0</v>
      </c>
      <c r="D370" s="35">
        <v>3.0</v>
      </c>
      <c r="E370" s="35">
        <v>40.0</v>
      </c>
      <c r="F370" s="36">
        <v>27.2377716</v>
      </c>
    </row>
    <row r="371">
      <c r="A371" s="37" t="s">
        <v>30</v>
      </c>
      <c r="B371" s="35" t="s">
        <v>428</v>
      </c>
      <c r="C371" s="35">
        <v>2016.0</v>
      </c>
      <c r="D371" s="35">
        <v>3.0</v>
      </c>
      <c r="E371" s="35">
        <v>40.0</v>
      </c>
      <c r="F371" s="36">
        <v>26.9729587</v>
      </c>
    </row>
    <row r="372">
      <c r="A372" s="37" t="s">
        <v>7</v>
      </c>
      <c r="B372" s="35" t="s">
        <v>404</v>
      </c>
      <c r="C372" s="35">
        <v>2016.0</v>
      </c>
      <c r="D372" s="35">
        <v>3.0</v>
      </c>
      <c r="E372" s="35">
        <v>40.0</v>
      </c>
      <c r="F372" s="36">
        <v>26.7257507</v>
      </c>
    </row>
    <row r="373">
      <c r="A373" s="37" t="s">
        <v>24</v>
      </c>
      <c r="B373" s="35" t="s">
        <v>422</v>
      </c>
      <c r="C373" s="35">
        <v>2016.0</v>
      </c>
      <c r="D373" s="35">
        <v>3.0</v>
      </c>
      <c r="E373" s="35">
        <v>40.0</v>
      </c>
      <c r="F373" s="36">
        <v>26.3374038</v>
      </c>
    </row>
    <row r="374">
      <c r="A374" s="37" t="s">
        <v>27</v>
      </c>
      <c r="B374" s="35" t="s">
        <v>426</v>
      </c>
      <c r="C374" s="35">
        <v>2016.0</v>
      </c>
      <c r="D374" s="35">
        <v>3.0</v>
      </c>
      <c r="E374" s="35">
        <v>40.0</v>
      </c>
      <c r="F374" s="36">
        <v>25.45524</v>
      </c>
    </row>
    <row r="375">
      <c r="A375" s="37" t="s">
        <v>13</v>
      </c>
      <c r="B375" s="35" t="s">
        <v>410</v>
      </c>
      <c r="C375" s="35">
        <v>2016.0</v>
      </c>
      <c r="D375" s="35">
        <v>3.0</v>
      </c>
      <c r="E375" s="35">
        <v>40.0</v>
      </c>
      <c r="F375" s="36">
        <v>23.7186005</v>
      </c>
    </row>
    <row r="376">
      <c r="A376" s="37" t="s">
        <v>32</v>
      </c>
      <c r="B376" s="35" t="s">
        <v>430</v>
      </c>
      <c r="C376" s="35">
        <v>2016.0</v>
      </c>
      <c r="D376" s="35">
        <v>3.0</v>
      </c>
      <c r="E376" s="35">
        <v>40.0</v>
      </c>
      <c r="F376" s="36">
        <v>23.4168962</v>
      </c>
    </row>
    <row r="377">
      <c r="A377" s="37" t="s">
        <v>34</v>
      </c>
      <c r="B377" s="35" t="s">
        <v>432</v>
      </c>
      <c r="C377" s="35">
        <v>2016.0</v>
      </c>
      <c r="D377" s="35">
        <v>3.0</v>
      </c>
      <c r="E377" s="35">
        <v>40.0</v>
      </c>
      <c r="F377" s="36">
        <v>23.1343459</v>
      </c>
    </row>
    <row r="378">
      <c r="A378" s="37" t="s">
        <v>21</v>
      </c>
      <c r="B378" s="35" t="s">
        <v>419</v>
      </c>
      <c r="C378" s="35">
        <v>2016.0</v>
      </c>
      <c r="D378" s="35">
        <v>3.0</v>
      </c>
      <c r="E378" s="35">
        <v>40.0</v>
      </c>
      <c r="F378" s="36">
        <v>22.7199431</v>
      </c>
    </row>
    <row r="379">
      <c r="A379" s="37" t="s">
        <v>16</v>
      </c>
      <c r="B379" s="35" t="s">
        <v>413</v>
      </c>
      <c r="C379" s="35">
        <v>2016.0</v>
      </c>
      <c r="D379" s="35">
        <v>3.0</v>
      </c>
      <c r="E379" s="35">
        <v>40.0</v>
      </c>
      <c r="F379" s="36">
        <v>22.3326414</v>
      </c>
    </row>
    <row r="380">
      <c r="A380" s="37" t="s">
        <v>20</v>
      </c>
      <c r="B380" s="35" t="s">
        <v>417</v>
      </c>
      <c r="C380" s="35">
        <v>2016.0</v>
      </c>
      <c r="D380" s="35">
        <v>3.0</v>
      </c>
      <c r="E380" s="35">
        <v>40.0</v>
      </c>
      <c r="F380" s="36">
        <v>21.5618407</v>
      </c>
    </row>
    <row r="381">
      <c r="A381" s="37" t="s">
        <v>8</v>
      </c>
      <c r="B381" s="35" t="s">
        <v>408</v>
      </c>
      <c r="C381" s="35">
        <v>2016.0</v>
      </c>
      <c r="D381" s="35">
        <v>3.0</v>
      </c>
      <c r="E381" s="35">
        <v>40.0</v>
      </c>
      <c r="F381" s="36">
        <v>21.1463624</v>
      </c>
    </row>
    <row r="382">
      <c r="A382" s="37" t="s">
        <v>14</v>
      </c>
      <c r="B382" s="35" t="s">
        <v>412</v>
      </c>
      <c r="C382" s="35">
        <v>2016.0</v>
      </c>
      <c r="D382" s="35">
        <v>3.0</v>
      </c>
      <c r="E382" s="35">
        <v>40.0</v>
      </c>
      <c r="F382" s="36">
        <v>20.9829044</v>
      </c>
    </row>
    <row r="383">
      <c r="A383" s="37" t="s">
        <v>4</v>
      </c>
      <c r="B383" s="35" t="s">
        <v>401</v>
      </c>
      <c r="C383" s="35">
        <v>2016.0</v>
      </c>
      <c r="D383" s="35">
        <v>3.0</v>
      </c>
      <c r="E383" s="35">
        <v>40.0</v>
      </c>
      <c r="F383" s="36">
        <v>20.5160319</v>
      </c>
    </row>
    <row r="384">
      <c r="A384" s="37" t="s">
        <v>31</v>
      </c>
      <c r="B384" s="35" t="s">
        <v>429</v>
      </c>
      <c r="C384" s="35">
        <v>2016.0</v>
      </c>
      <c r="D384" s="35">
        <v>3.0</v>
      </c>
      <c r="E384" s="35">
        <v>40.0</v>
      </c>
      <c r="F384" s="36">
        <v>19.9553769</v>
      </c>
    </row>
    <row r="385">
      <c r="A385" s="37" t="s">
        <v>9</v>
      </c>
      <c r="B385" s="35" t="s">
        <v>409</v>
      </c>
      <c r="C385" s="35">
        <v>2016.0</v>
      </c>
      <c r="D385" s="35">
        <v>3.0</v>
      </c>
      <c r="E385" s="35">
        <v>40.0</v>
      </c>
      <c r="F385" s="36">
        <v>19.3768355</v>
      </c>
    </row>
    <row r="386">
      <c r="A386" s="37" t="s">
        <v>18</v>
      </c>
      <c r="B386" s="35" t="s">
        <v>415</v>
      </c>
      <c r="C386" s="35">
        <v>2016.0</v>
      </c>
      <c r="D386" s="35">
        <v>3.0</v>
      </c>
      <c r="E386" s="35">
        <v>40.0</v>
      </c>
      <c r="F386" s="36">
        <v>19.2356183</v>
      </c>
    </row>
    <row r="387">
      <c r="A387" s="37" t="s">
        <v>25</v>
      </c>
      <c r="B387" s="35" t="s">
        <v>423</v>
      </c>
      <c r="C387" s="35">
        <v>2016.0</v>
      </c>
      <c r="D387" s="35">
        <v>3.0</v>
      </c>
      <c r="E387" s="35">
        <v>40.0</v>
      </c>
      <c r="F387" s="36">
        <v>18.9786989</v>
      </c>
    </row>
    <row r="388">
      <c r="A388" s="37" t="s">
        <v>11</v>
      </c>
      <c r="B388" s="35" t="s">
        <v>406</v>
      </c>
      <c r="C388" s="35">
        <v>2016.0</v>
      </c>
      <c r="D388" s="35">
        <v>3.0</v>
      </c>
      <c r="E388" s="35">
        <v>40.0</v>
      </c>
      <c r="F388" s="36">
        <v>18.8744316</v>
      </c>
    </row>
    <row r="389">
      <c r="A389" s="37" t="s">
        <v>26</v>
      </c>
      <c r="B389" s="35" t="s">
        <v>424</v>
      </c>
      <c r="C389" s="35">
        <v>2016.0</v>
      </c>
      <c r="D389" s="35">
        <v>3.0</v>
      </c>
      <c r="E389" s="35">
        <v>40.0</v>
      </c>
      <c r="F389" s="36">
        <v>18.5617359</v>
      </c>
    </row>
    <row r="390">
      <c r="A390" s="37" t="s">
        <v>28</v>
      </c>
      <c r="B390" s="35" t="s">
        <v>425</v>
      </c>
      <c r="C390" s="35">
        <v>2016.0</v>
      </c>
      <c r="D390" s="35">
        <v>3.0</v>
      </c>
      <c r="E390" s="35">
        <v>40.0</v>
      </c>
      <c r="F390" s="36">
        <v>18.3469767</v>
      </c>
    </row>
    <row r="391">
      <c r="A391" s="37" t="s">
        <v>17</v>
      </c>
      <c r="B391" s="35" t="s">
        <v>414</v>
      </c>
      <c r="C391" s="35">
        <v>2016.0</v>
      </c>
      <c r="D391" s="35">
        <v>3.0</v>
      </c>
      <c r="E391" s="35">
        <v>40.0</v>
      </c>
      <c r="F391" s="36">
        <v>18.2426954</v>
      </c>
    </row>
    <row r="392">
      <c r="A392" s="37" t="s">
        <v>22</v>
      </c>
      <c r="B392" s="35" t="s">
        <v>420</v>
      </c>
      <c r="C392" s="35">
        <v>2016.0</v>
      </c>
      <c r="D392" s="35">
        <v>3.0</v>
      </c>
      <c r="E392" s="35">
        <v>40.0</v>
      </c>
      <c r="F392" s="36">
        <v>18.0624115</v>
      </c>
    </row>
    <row r="393">
      <c r="A393" s="37" t="s">
        <v>3</v>
      </c>
      <c r="B393" s="35" t="s">
        <v>418</v>
      </c>
      <c r="C393" s="35">
        <v>2016.0</v>
      </c>
      <c r="D393" s="35">
        <v>3.0</v>
      </c>
      <c r="E393" s="35">
        <v>40.0</v>
      </c>
      <c r="F393" s="36">
        <v>17.938454</v>
      </c>
    </row>
    <row r="394">
      <c r="A394" s="37" t="s">
        <v>29</v>
      </c>
      <c r="B394" s="35" t="s">
        <v>427</v>
      </c>
      <c r="C394" s="35">
        <v>2016.0</v>
      </c>
      <c r="D394" s="35">
        <v>3.0</v>
      </c>
      <c r="E394" s="35">
        <v>40.0</v>
      </c>
      <c r="F394" s="36">
        <v>17.3317492</v>
      </c>
    </row>
    <row r="395">
      <c r="A395" s="37" t="s">
        <v>6</v>
      </c>
      <c r="B395" s="35" t="s">
        <v>403</v>
      </c>
      <c r="C395" s="35">
        <v>2016.0</v>
      </c>
      <c r="D395" s="35">
        <v>3.0</v>
      </c>
      <c r="E395" s="35">
        <v>40.0</v>
      </c>
      <c r="F395" s="36">
        <v>17.1716757</v>
      </c>
    </row>
    <row r="396">
      <c r="A396" s="37" t="s">
        <v>5</v>
      </c>
      <c r="B396" s="35" t="s">
        <v>402</v>
      </c>
      <c r="C396" s="35">
        <v>2016.0</v>
      </c>
      <c r="D396" s="35">
        <v>3.0</v>
      </c>
      <c r="E396" s="35">
        <v>40.0</v>
      </c>
      <c r="F396" s="36">
        <v>15.4621738</v>
      </c>
    </row>
    <row r="397">
      <c r="A397" s="37" t="s">
        <v>12</v>
      </c>
      <c r="B397" s="35" t="s">
        <v>405</v>
      </c>
      <c r="C397" s="35">
        <v>2016.0</v>
      </c>
      <c r="D397" s="35">
        <v>3.0</v>
      </c>
      <c r="E397" s="35">
        <v>40.0</v>
      </c>
      <c r="F397" s="36">
        <v>12.495241</v>
      </c>
    </row>
    <row r="398">
      <c r="A398" s="37" t="s">
        <v>10</v>
      </c>
      <c r="B398" s="35" t="s">
        <v>407</v>
      </c>
      <c r="C398" s="35">
        <v>2017.0</v>
      </c>
      <c r="D398" s="35">
        <v>3.0</v>
      </c>
      <c r="E398" s="35">
        <v>40.0</v>
      </c>
      <c r="F398" s="36">
        <v>40.794371</v>
      </c>
    </row>
    <row r="399">
      <c r="A399" s="37" t="s">
        <v>15</v>
      </c>
      <c r="B399" s="35" t="s">
        <v>411</v>
      </c>
      <c r="C399" s="35">
        <v>2017.0</v>
      </c>
      <c r="D399" s="35">
        <v>3.0</v>
      </c>
      <c r="E399" s="35">
        <v>40.0</v>
      </c>
      <c r="F399" s="36">
        <v>37.4126895</v>
      </c>
    </row>
    <row r="400">
      <c r="A400" s="37" t="s">
        <v>23</v>
      </c>
      <c r="B400" s="35" t="s">
        <v>421</v>
      </c>
      <c r="C400" s="35">
        <v>2017.0</v>
      </c>
      <c r="D400" s="35">
        <v>3.0</v>
      </c>
      <c r="E400" s="35">
        <v>40.0</v>
      </c>
      <c r="F400" s="36">
        <v>34.4625552</v>
      </c>
    </row>
    <row r="401">
      <c r="A401" s="37" t="s">
        <v>35</v>
      </c>
      <c r="B401" s="35" t="s">
        <v>433</v>
      </c>
      <c r="C401" s="35">
        <v>2017.0</v>
      </c>
      <c r="D401" s="35">
        <v>3.0</v>
      </c>
      <c r="E401" s="35">
        <v>40.0</v>
      </c>
      <c r="F401" s="36">
        <v>29.4751029</v>
      </c>
    </row>
    <row r="402">
      <c r="A402" s="37" t="s">
        <v>30</v>
      </c>
      <c r="B402" s="35" t="s">
        <v>428</v>
      </c>
      <c r="C402" s="35">
        <v>2017.0</v>
      </c>
      <c r="D402" s="35">
        <v>3.0</v>
      </c>
      <c r="E402" s="35">
        <v>40.0</v>
      </c>
      <c r="F402" s="36">
        <v>26.681926</v>
      </c>
    </row>
    <row r="403">
      <c r="A403" s="37" t="s">
        <v>16</v>
      </c>
      <c r="B403" s="35" t="s">
        <v>413</v>
      </c>
      <c r="C403" s="35">
        <v>2017.0</v>
      </c>
      <c r="D403" s="35">
        <v>3.0</v>
      </c>
      <c r="E403" s="35">
        <v>40.0</v>
      </c>
      <c r="F403" s="36">
        <v>26.2599502</v>
      </c>
    </row>
    <row r="404">
      <c r="A404" s="37" t="s">
        <v>7</v>
      </c>
      <c r="B404" s="35" t="s">
        <v>404</v>
      </c>
      <c r="C404" s="35">
        <v>2017.0</v>
      </c>
      <c r="D404" s="35">
        <v>3.0</v>
      </c>
      <c r="E404" s="35">
        <v>40.0</v>
      </c>
      <c r="F404" s="36">
        <v>25.4246295</v>
      </c>
    </row>
    <row r="405">
      <c r="A405" s="37" t="s">
        <v>33</v>
      </c>
      <c r="B405" s="35" t="s">
        <v>431</v>
      </c>
      <c r="C405" s="35">
        <v>2017.0</v>
      </c>
      <c r="D405" s="35">
        <v>3.0</v>
      </c>
      <c r="E405" s="35">
        <v>40.0</v>
      </c>
      <c r="F405" s="36">
        <v>25.3844015</v>
      </c>
    </row>
    <row r="406">
      <c r="A406" s="37" t="s">
        <v>24</v>
      </c>
      <c r="B406" s="35" t="s">
        <v>422</v>
      </c>
      <c r="C406" s="35">
        <v>2017.0</v>
      </c>
      <c r="D406" s="35">
        <v>3.0</v>
      </c>
      <c r="E406" s="35">
        <v>40.0</v>
      </c>
      <c r="F406" s="36">
        <v>25.2384789</v>
      </c>
    </row>
    <row r="407">
      <c r="A407" s="37" t="s">
        <v>27</v>
      </c>
      <c r="B407" s="35" t="s">
        <v>426</v>
      </c>
      <c r="C407" s="35">
        <v>2017.0</v>
      </c>
      <c r="D407" s="35">
        <v>3.0</v>
      </c>
      <c r="E407" s="35">
        <v>40.0</v>
      </c>
      <c r="F407" s="36">
        <v>24.8641063</v>
      </c>
    </row>
    <row r="408">
      <c r="A408" s="37" t="s">
        <v>19</v>
      </c>
      <c r="B408" s="35" t="s">
        <v>416</v>
      </c>
      <c r="C408" s="35">
        <v>2017.0</v>
      </c>
      <c r="D408" s="35">
        <v>3.0</v>
      </c>
      <c r="E408" s="35">
        <v>40.0</v>
      </c>
      <c r="F408" s="36">
        <v>24.599964</v>
      </c>
    </row>
    <row r="409">
      <c r="A409" s="37" t="s">
        <v>20</v>
      </c>
      <c r="B409" s="35" t="s">
        <v>417</v>
      </c>
      <c r="C409" s="35">
        <v>2017.0</v>
      </c>
      <c r="D409" s="35">
        <v>3.0</v>
      </c>
      <c r="E409" s="35">
        <v>40.0</v>
      </c>
      <c r="F409" s="36">
        <v>23.4390571</v>
      </c>
    </row>
    <row r="410">
      <c r="A410" s="37" t="s">
        <v>13</v>
      </c>
      <c r="B410" s="35" t="s">
        <v>410</v>
      </c>
      <c r="C410" s="35">
        <v>2017.0</v>
      </c>
      <c r="D410" s="35">
        <v>3.0</v>
      </c>
      <c r="E410" s="35">
        <v>40.0</v>
      </c>
      <c r="F410" s="36">
        <v>22.6884492</v>
      </c>
    </row>
    <row r="411">
      <c r="A411" s="37" t="s">
        <v>32</v>
      </c>
      <c r="B411" s="35" t="s">
        <v>430</v>
      </c>
      <c r="C411" s="35">
        <v>2017.0</v>
      </c>
      <c r="D411" s="35">
        <v>3.0</v>
      </c>
      <c r="E411" s="35">
        <v>40.0</v>
      </c>
      <c r="F411" s="36">
        <v>21.8337604</v>
      </c>
    </row>
    <row r="412">
      <c r="A412" s="37" t="s">
        <v>14</v>
      </c>
      <c r="B412" s="35" t="s">
        <v>412</v>
      </c>
      <c r="C412" s="35">
        <v>2017.0</v>
      </c>
      <c r="D412" s="35">
        <v>3.0</v>
      </c>
      <c r="E412" s="35">
        <v>40.0</v>
      </c>
      <c r="F412" s="36">
        <v>21.8019245</v>
      </c>
    </row>
    <row r="413">
      <c r="A413" s="37" t="s">
        <v>34</v>
      </c>
      <c r="B413" s="35" t="s">
        <v>432</v>
      </c>
      <c r="C413" s="35">
        <v>2017.0</v>
      </c>
      <c r="D413" s="35">
        <v>3.0</v>
      </c>
      <c r="E413" s="35">
        <v>40.0</v>
      </c>
      <c r="F413" s="36">
        <v>19.9051794</v>
      </c>
    </row>
    <row r="414">
      <c r="A414" s="37" t="s">
        <v>21</v>
      </c>
      <c r="B414" s="35" t="s">
        <v>419</v>
      </c>
      <c r="C414" s="35">
        <v>2017.0</v>
      </c>
      <c r="D414" s="35">
        <v>3.0</v>
      </c>
      <c r="E414" s="35">
        <v>40.0</v>
      </c>
      <c r="F414" s="36">
        <v>19.5576365</v>
      </c>
    </row>
    <row r="415">
      <c r="A415" s="37" t="s">
        <v>9</v>
      </c>
      <c r="B415" s="35" t="s">
        <v>409</v>
      </c>
      <c r="C415" s="35">
        <v>2017.0</v>
      </c>
      <c r="D415" s="35">
        <v>3.0</v>
      </c>
      <c r="E415" s="35">
        <v>40.0</v>
      </c>
      <c r="F415" s="36">
        <v>19.2641528</v>
      </c>
    </row>
    <row r="416">
      <c r="A416" s="37" t="s">
        <v>17</v>
      </c>
      <c r="B416" s="35" t="s">
        <v>414</v>
      </c>
      <c r="C416" s="35">
        <v>2017.0</v>
      </c>
      <c r="D416" s="35">
        <v>3.0</v>
      </c>
      <c r="E416" s="35">
        <v>40.0</v>
      </c>
      <c r="F416" s="36">
        <v>19.1077829</v>
      </c>
    </row>
    <row r="417">
      <c r="A417" s="37" t="s">
        <v>26</v>
      </c>
      <c r="B417" s="35" t="s">
        <v>424</v>
      </c>
      <c r="C417" s="35">
        <v>2017.0</v>
      </c>
      <c r="D417" s="35">
        <v>3.0</v>
      </c>
      <c r="E417" s="35">
        <v>40.0</v>
      </c>
      <c r="F417" s="36">
        <v>19.0672337</v>
      </c>
    </row>
    <row r="418">
      <c r="A418" s="37" t="s">
        <v>25</v>
      </c>
      <c r="B418" s="35" t="s">
        <v>423</v>
      </c>
      <c r="C418" s="35">
        <v>2017.0</v>
      </c>
      <c r="D418" s="35">
        <v>3.0</v>
      </c>
      <c r="E418" s="35">
        <v>40.0</v>
      </c>
      <c r="F418" s="36">
        <v>19.0649408</v>
      </c>
    </row>
    <row r="419">
      <c r="A419" s="37" t="s">
        <v>11</v>
      </c>
      <c r="B419" s="35" t="s">
        <v>406</v>
      </c>
      <c r="C419" s="35">
        <v>2017.0</v>
      </c>
      <c r="D419" s="35">
        <v>3.0</v>
      </c>
      <c r="E419" s="35">
        <v>40.0</v>
      </c>
      <c r="F419" s="36">
        <v>18.9769061</v>
      </c>
    </row>
    <row r="420">
      <c r="A420" s="37" t="s">
        <v>18</v>
      </c>
      <c r="B420" s="35" t="s">
        <v>415</v>
      </c>
      <c r="C420" s="35">
        <v>2017.0</v>
      </c>
      <c r="D420" s="35">
        <v>3.0</v>
      </c>
      <c r="E420" s="35">
        <v>40.0</v>
      </c>
      <c r="F420" s="36">
        <v>18.9323473</v>
      </c>
    </row>
    <row r="421">
      <c r="A421" s="37" t="s">
        <v>31</v>
      </c>
      <c r="B421" s="35" t="s">
        <v>429</v>
      </c>
      <c r="C421" s="35">
        <v>2017.0</v>
      </c>
      <c r="D421" s="35">
        <v>3.0</v>
      </c>
      <c r="E421" s="35">
        <v>40.0</v>
      </c>
      <c r="F421" s="36">
        <v>18.8963531</v>
      </c>
    </row>
    <row r="422">
      <c r="A422" s="37" t="s">
        <v>4</v>
      </c>
      <c r="B422" s="35" t="s">
        <v>401</v>
      </c>
      <c r="C422" s="35">
        <v>2017.0</v>
      </c>
      <c r="D422" s="35">
        <v>3.0</v>
      </c>
      <c r="E422" s="35">
        <v>40.0</v>
      </c>
      <c r="F422" s="36">
        <v>18.7190548</v>
      </c>
    </row>
    <row r="423">
      <c r="A423" s="37" t="s">
        <v>8</v>
      </c>
      <c r="B423" s="35" t="s">
        <v>408</v>
      </c>
      <c r="C423" s="35">
        <v>2017.0</v>
      </c>
      <c r="D423" s="35">
        <v>3.0</v>
      </c>
      <c r="E423" s="35">
        <v>40.0</v>
      </c>
      <c r="F423" s="36">
        <v>17.8036484</v>
      </c>
    </row>
    <row r="424">
      <c r="A424" s="37" t="s">
        <v>3</v>
      </c>
      <c r="B424" s="35" t="s">
        <v>418</v>
      </c>
      <c r="C424" s="35">
        <v>2017.0</v>
      </c>
      <c r="D424" s="35">
        <v>3.0</v>
      </c>
      <c r="E424" s="35">
        <v>40.0</v>
      </c>
      <c r="F424" s="36">
        <v>17.6734524</v>
      </c>
    </row>
    <row r="425">
      <c r="A425" s="37" t="s">
        <v>22</v>
      </c>
      <c r="B425" s="35" t="s">
        <v>420</v>
      </c>
      <c r="C425" s="35">
        <v>2017.0</v>
      </c>
      <c r="D425" s="35">
        <v>3.0</v>
      </c>
      <c r="E425" s="35">
        <v>40.0</v>
      </c>
      <c r="F425" s="36">
        <v>17.1609876</v>
      </c>
    </row>
    <row r="426">
      <c r="A426" s="37" t="s">
        <v>28</v>
      </c>
      <c r="B426" s="35" t="s">
        <v>425</v>
      </c>
      <c r="C426" s="35">
        <v>2017.0</v>
      </c>
      <c r="D426" s="35">
        <v>3.0</v>
      </c>
      <c r="E426" s="35">
        <v>40.0</v>
      </c>
      <c r="F426" s="36">
        <v>17.0281248</v>
      </c>
    </row>
    <row r="427">
      <c r="A427" s="37" t="s">
        <v>29</v>
      </c>
      <c r="B427" s="35" t="s">
        <v>427</v>
      </c>
      <c r="C427" s="35">
        <v>2017.0</v>
      </c>
      <c r="D427" s="35">
        <v>3.0</v>
      </c>
      <c r="E427" s="35">
        <v>40.0</v>
      </c>
      <c r="F427" s="36">
        <v>16.3986929</v>
      </c>
    </row>
    <row r="428">
      <c r="A428" s="37" t="s">
        <v>5</v>
      </c>
      <c r="B428" s="35" t="s">
        <v>402</v>
      </c>
      <c r="C428" s="35">
        <v>2017.0</v>
      </c>
      <c r="D428" s="35">
        <v>3.0</v>
      </c>
      <c r="E428" s="35">
        <v>40.0</v>
      </c>
      <c r="F428" s="36">
        <v>15.6658581</v>
      </c>
    </row>
    <row r="429">
      <c r="A429" s="37" t="s">
        <v>12</v>
      </c>
      <c r="B429" s="35" t="s">
        <v>405</v>
      </c>
      <c r="C429" s="35">
        <v>2017.0</v>
      </c>
      <c r="D429" s="35">
        <v>3.0</v>
      </c>
      <c r="E429" s="35">
        <v>40.0</v>
      </c>
      <c r="F429" s="36">
        <v>12.447836</v>
      </c>
    </row>
    <row r="430">
      <c r="A430" s="37" t="s">
        <v>6</v>
      </c>
      <c r="B430" s="35" t="s">
        <v>403</v>
      </c>
      <c r="C430" s="35">
        <v>2017.0</v>
      </c>
      <c r="D430" s="35">
        <v>3.0</v>
      </c>
      <c r="E430" s="35">
        <v>40.0</v>
      </c>
      <c r="F430" s="36">
        <v>12.4237047</v>
      </c>
    </row>
    <row r="431">
      <c r="A431" s="37" t="s">
        <v>10</v>
      </c>
      <c r="B431" s="35" t="s">
        <v>407</v>
      </c>
      <c r="C431" s="35">
        <v>2018.0</v>
      </c>
      <c r="D431" s="35">
        <v>3.0</v>
      </c>
      <c r="E431" s="35">
        <v>40.0</v>
      </c>
      <c r="F431" s="36">
        <v>40.6595879</v>
      </c>
    </row>
    <row r="432">
      <c r="A432" s="37" t="s">
        <v>15</v>
      </c>
      <c r="B432" s="35" t="s">
        <v>411</v>
      </c>
      <c r="C432" s="35">
        <v>2018.0</v>
      </c>
      <c r="D432" s="35">
        <v>3.0</v>
      </c>
      <c r="E432" s="35">
        <v>40.0</v>
      </c>
      <c r="F432" s="36">
        <v>39.7086194</v>
      </c>
    </row>
    <row r="433">
      <c r="A433" s="37" t="s">
        <v>23</v>
      </c>
      <c r="B433" s="35" t="s">
        <v>421</v>
      </c>
      <c r="C433" s="35">
        <v>2018.0</v>
      </c>
      <c r="D433" s="35">
        <v>3.0</v>
      </c>
      <c r="E433" s="35">
        <v>40.0</v>
      </c>
      <c r="F433" s="36">
        <v>39.3647172</v>
      </c>
    </row>
    <row r="434">
      <c r="A434" s="37" t="s">
        <v>35</v>
      </c>
      <c r="B434" s="35" t="s">
        <v>433</v>
      </c>
      <c r="C434" s="35">
        <v>2018.0</v>
      </c>
      <c r="D434" s="35">
        <v>3.0</v>
      </c>
      <c r="E434" s="35">
        <v>40.0</v>
      </c>
      <c r="F434" s="36">
        <v>27.9164464</v>
      </c>
    </row>
    <row r="435">
      <c r="A435" s="37" t="s">
        <v>24</v>
      </c>
      <c r="B435" s="35" t="s">
        <v>422</v>
      </c>
      <c r="C435" s="35">
        <v>2018.0</v>
      </c>
      <c r="D435" s="35">
        <v>3.0</v>
      </c>
      <c r="E435" s="35">
        <v>40.0</v>
      </c>
      <c r="F435" s="36">
        <v>27.0663021</v>
      </c>
    </row>
    <row r="436">
      <c r="A436" s="37" t="s">
        <v>19</v>
      </c>
      <c r="B436" s="35" t="s">
        <v>416</v>
      </c>
      <c r="C436" s="35">
        <v>2018.0</v>
      </c>
      <c r="D436" s="35">
        <v>3.0</v>
      </c>
      <c r="E436" s="35">
        <v>40.0</v>
      </c>
      <c r="F436" s="36">
        <v>26.5504899</v>
      </c>
    </row>
    <row r="437">
      <c r="A437" s="37" t="s">
        <v>7</v>
      </c>
      <c r="B437" s="35" t="s">
        <v>404</v>
      </c>
      <c r="C437" s="35">
        <v>2018.0</v>
      </c>
      <c r="D437" s="35">
        <v>3.0</v>
      </c>
      <c r="E437" s="35">
        <v>40.0</v>
      </c>
      <c r="F437" s="36">
        <v>26.1055079</v>
      </c>
    </row>
    <row r="438">
      <c r="A438" s="37" t="s">
        <v>33</v>
      </c>
      <c r="B438" s="35" t="s">
        <v>431</v>
      </c>
      <c r="C438" s="35">
        <v>2018.0</v>
      </c>
      <c r="D438" s="35">
        <v>3.0</v>
      </c>
      <c r="E438" s="35">
        <v>40.0</v>
      </c>
      <c r="F438" s="36">
        <v>25.799597</v>
      </c>
    </row>
    <row r="439">
      <c r="A439" s="37" t="s">
        <v>27</v>
      </c>
      <c r="B439" s="35" t="s">
        <v>426</v>
      </c>
      <c r="C439" s="35">
        <v>2018.0</v>
      </c>
      <c r="D439" s="35">
        <v>3.0</v>
      </c>
      <c r="E439" s="35">
        <v>40.0</v>
      </c>
      <c r="F439" s="36">
        <v>25.1323599</v>
      </c>
    </row>
    <row r="440">
      <c r="A440" s="37" t="s">
        <v>30</v>
      </c>
      <c r="B440" s="35" t="s">
        <v>428</v>
      </c>
      <c r="C440" s="35">
        <v>2018.0</v>
      </c>
      <c r="D440" s="35">
        <v>3.0</v>
      </c>
      <c r="E440" s="35">
        <v>40.0</v>
      </c>
      <c r="F440" s="36">
        <v>24.9108891</v>
      </c>
    </row>
    <row r="441">
      <c r="A441" s="37" t="s">
        <v>16</v>
      </c>
      <c r="B441" s="35" t="s">
        <v>413</v>
      </c>
      <c r="C441" s="35">
        <v>2018.0</v>
      </c>
      <c r="D441" s="35">
        <v>3.0</v>
      </c>
      <c r="E441" s="35">
        <v>40.0</v>
      </c>
      <c r="F441" s="36">
        <v>24.3270735</v>
      </c>
    </row>
    <row r="442">
      <c r="A442" s="37" t="s">
        <v>20</v>
      </c>
      <c r="B442" s="35" t="s">
        <v>417</v>
      </c>
      <c r="C442" s="35">
        <v>2018.0</v>
      </c>
      <c r="D442" s="35">
        <v>3.0</v>
      </c>
      <c r="E442" s="35">
        <v>40.0</v>
      </c>
      <c r="F442" s="36">
        <v>23.2976385</v>
      </c>
    </row>
    <row r="443">
      <c r="A443" s="37" t="s">
        <v>21</v>
      </c>
      <c r="B443" s="35" t="s">
        <v>419</v>
      </c>
      <c r="C443" s="35">
        <v>2018.0</v>
      </c>
      <c r="D443" s="35">
        <v>3.0</v>
      </c>
      <c r="E443" s="35">
        <v>40.0</v>
      </c>
      <c r="F443" s="36">
        <v>22.9637244</v>
      </c>
    </row>
    <row r="444">
      <c r="A444" s="37" t="s">
        <v>14</v>
      </c>
      <c r="B444" s="35" t="s">
        <v>412</v>
      </c>
      <c r="C444" s="35">
        <v>2018.0</v>
      </c>
      <c r="D444" s="35">
        <v>3.0</v>
      </c>
      <c r="E444" s="35">
        <v>40.0</v>
      </c>
      <c r="F444" s="36">
        <v>22.2656121</v>
      </c>
    </row>
    <row r="445">
      <c r="A445" s="37" t="s">
        <v>13</v>
      </c>
      <c r="B445" s="35" t="s">
        <v>410</v>
      </c>
      <c r="C445" s="35">
        <v>2018.0</v>
      </c>
      <c r="D445" s="35">
        <v>3.0</v>
      </c>
      <c r="E445" s="35">
        <v>40.0</v>
      </c>
      <c r="F445" s="36">
        <v>21.7774939</v>
      </c>
    </row>
    <row r="446">
      <c r="A446" s="37" t="s">
        <v>32</v>
      </c>
      <c r="B446" s="35" t="s">
        <v>430</v>
      </c>
      <c r="C446" s="35">
        <v>2018.0</v>
      </c>
      <c r="D446" s="35">
        <v>3.0</v>
      </c>
      <c r="E446" s="35">
        <v>40.0</v>
      </c>
      <c r="F446" s="36">
        <v>21.2967208</v>
      </c>
    </row>
    <row r="447">
      <c r="A447" s="37" t="s">
        <v>34</v>
      </c>
      <c r="B447" s="35" t="s">
        <v>432</v>
      </c>
      <c r="C447" s="35">
        <v>2018.0</v>
      </c>
      <c r="D447" s="35">
        <v>3.0</v>
      </c>
      <c r="E447" s="35">
        <v>40.0</v>
      </c>
      <c r="F447" s="36">
        <v>21.2309321</v>
      </c>
    </row>
    <row r="448">
      <c r="A448" s="37" t="s">
        <v>31</v>
      </c>
      <c r="B448" s="35" t="s">
        <v>429</v>
      </c>
      <c r="C448" s="35">
        <v>2018.0</v>
      </c>
      <c r="D448" s="35">
        <v>3.0</v>
      </c>
      <c r="E448" s="35">
        <v>40.0</v>
      </c>
      <c r="F448" s="36">
        <v>19.320443</v>
      </c>
    </row>
    <row r="449">
      <c r="A449" s="37" t="s">
        <v>8</v>
      </c>
      <c r="B449" s="35" t="s">
        <v>408</v>
      </c>
      <c r="C449" s="35">
        <v>2018.0</v>
      </c>
      <c r="D449" s="35">
        <v>3.0</v>
      </c>
      <c r="E449" s="35">
        <v>40.0</v>
      </c>
      <c r="F449" s="36">
        <v>18.988071</v>
      </c>
    </row>
    <row r="450">
      <c r="A450" s="37" t="s">
        <v>26</v>
      </c>
      <c r="B450" s="35" t="s">
        <v>424</v>
      </c>
      <c r="C450" s="35">
        <v>2018.0</v>
      </c>
      <c r="D450" s="35">
        <v>3.0</v>
      </c>
      <c r="E450" s="35">
        <v>40.0</v>
      </c>
      <c r="F450" s="36">
        <v>18.6257224</v>
      </c>
    </row>
    <row r="451">
      <c r="A451" s="37" t="s">
        <v>4</v>
      </c>
      <c r="B451" s="35" t="s">
        <v>401</v>
      </c>
      <c r="C451" s="35">
        <v>2018.0</v>
      </c>
      <c r="D451" s="35">
        <v>3.0</v>
      </c>
      <c r="E451" s="35">
        <v>40.0</v>
      </c>
      <c r="F451" s="36">
        <v>17.7559461</v>
      </c>
    </row>
    <row r="452">
      <c r="A452" s="37" t="s">
        <v>17</v>
      </c>
      <c r="B452" s="35" t="s">
        <v>414</v>
      </c>
      <c r="C452" s="35">
        <v>2018.0</v>
      </c>
      <c r="D452" s="35">
        <v>3.0</v>
      </c>
      <c r="E452" s="35">
        <v>40.0</v>
      </c>
      <c r="F452" s="36">
        <v>17.4490229</v>
      </c>
    </row>
    <row r="453">
      <c r="A453" s="37" t="s">
        <v>3</v>
      </c>
      <c r="B453" s="35" t="s">
        <v>418</v>
      </c>
      <c r="C453" s="35">
        <v>2018.0</v>
      </c>
      <c r="D453" s="35">
        <v>3.0</v>
      </c>
      <c r="E453" s="35">
        <v>40.0</v>
      </c>
      <c r="F453" s="36">
        <v>17.3129618</v>
      </c>
    </row>
    <row r="454">
      <c r="A454" s="37" t="s">
        <v>9</v>
      </c>
      <c r="B454" s="35" t="s">
        <v>409</v>
      </c>
      <c r="C454" s="35">
        <v>2018.0</v>
      </c>
      <c r="D454" s="35">
        <v>3.0</v>
      </c>
      <c r="E454" s="35">
        <v>40.0</v>
      </c>
      <c r="F454" s="36">
        <v>17.2433599</v>
      </c>
    </row>
    <row r="455">
      <c r="A455" s="37" t="s">
        <v>18</v>
      </c>
      <c r="B455" s="35" t="s">
        <v>415</v>
      </c>
      <c r="C455" s="35">
        <v>2018.0</v>
      </c>
      <c r="D455" s="35">
        <v>3.0</v>
      </c>
      <c r="E455" s="35">
        <v>40.0</v>
      </c>
      <c r="F455" s="36">
        <v>17.0838627</v>
      </c>
    </row>
    <row r="456">
      <c r="A456" s="37" t="s">
        <v>25</v>
      </c>
      <c r="B456" s="35" t="s">
        <v>423</v>
      </c>
      <c r="C456" s="35">
        <v>2018.0</v>
      </c>
      <c r="D456" s="35">
        <v>3.0</v>
      </c>
      <c r="E456" s="35">
        <v>40.0</v>
      </c>
      <c r="F456" s="36">
        <v>16.214457</v>
      </c>
    </row>
    <row r="457">
      <c r="A457" s="37" t="s">
        <v>29</v>
      </c>
      <c r="B457" s="35" t="s">
        <v>427</v>
      </c>
      <c r="C457" s="35">
        <v>2018.0</v>
      </c>
      <c r="D457" s="35">
        <v>3.0</v>
      </c>
      <c r="E457" s="35">
        <v>40.0</v>
      </c>
      <c r="F457" s="36">
        <v>15.8915666</v>
      </c>
    </row>
    <row r="458">
      <c r="A458" s="37" t="s">
        <v>22</v>
      </c>
      <c r="B458" s="35" t="s">
        <v>420</v>
      </c>
      <c r="C458" s="35">
        <v>2018.0</v>
      </c>
      <c r="D458" s="35">
        <v>3.0</v>
      </c>
      <c r="E458" s="35">
        <v>40.0</v>
      </c>
      <c r="F458" s="36">
        <v>15.8674319</v>
      </c>
    </row>
    <row r="459">
      <c r="A459" s="37" t="s">
        <v>28</v>
      </c>
      <c r="B459" s="35" t="s">
        <v>425</v>
      </c>
      <c r="C459" s="35">
        <v>2018.0</v>
      </c>
      <c r="D459" s="35">
        <v>3.0</v>
      </c>
      <c r="E459" s="35">
        <v>40.0</v>
      </c>
      <c r="F459" s="36">
        <v>15.6629639</v>
      </c>
    </row>
    <row r="460">
      <c r="A460" s="37" t="s">
        <v>5</v>
      </c>
      <c r="B460" s="35" t="s">
        <v>402</v>
      </c>
      <c r="C460" s="35">
        <v>2018.0</v>
      </c>
      <c r="D460" s="35">
        <v>3.0</v>
      </c>
      <c r="E460" s="35">
        <v>40.0</v>
      </c>
      <c r="F460" s="36">
        <v>15.6242961</v>
      </c>
    </row>
    <row r="461">
      <c r="A461" s="37" t="s">
        <v>11</v>
      </c>
      <c r="B461" s="35" t="s">
        <v>406</v>
      </c>
      <c r="C461" s="35">
        <v>2018.0</v>
      </c>
      <c r="D461" s="35">
        <v>3.0</v>
      </c>
      <c r="E461" s="35">
        <v>40.0</v>
      </c>
      <c r="F461" s="36">
        <v>15.2815504</v>
      </c>
    </row>
    <row r="462">
      <c r="A462" s="37" t="s">
        <v>6</v>
      </c>
      <c r="B462" s="35" t="s">
        <v>403</v>
      </c>
      <c r="C462" s="35">
        <v>2018.0</v>
      </c>
      <c r="D462" s="35">
        <v>3.0</v>
      </c>
      <c r="E462" s="35">
        <v>40.0</v>
      </c>
      <c r="F462" s="36">
        <v>14.2402929</v>
      </c>
    </row>
    <row r="463">
      <c r="A463" s="37" t="s">
        <v>12</v>
      </c>
      <c r="B463" s="35" t="s">
        <v>405</v>
      </c>
      <c r="C463" s="35">
        <v>2018.0</v>
      </c>
      <c r="D463" s="35">
        <v>3.0</v>
      </c>
      <c r="E463" s="35">
        <v>40.0</v>
      </c>
      <c r="F463" s="36">
        <v>11.4881764</v>
      </c>
    </row>
    <row r="464">
      <c r="A464" s="37" t="s">
        <v>10</v>
      </c>
      <c r="B464" s="35" t="s">
        <v>407</v>
      </c>
      <c r="C464" s="35">
        <v>2019.0</v>
      </c>
      <c r="D464" s="35">
        <v>3.0</v>
      </c>
      <c r="E464" s="35">
        <v>40.0</v>
      </c>
      <c r="F464" s="36">
        <v>43.1355806</v>
      </c>
    </row>
    <row r="465">
      <c r="A465" s="37" t="s">
        <v>15</v>
      </c>
      <c r="B465" s="35" t="s">
        <v>411</v>
      </c>
      <c r="C465" s="35">
        <v>2019.0</v>
      </c>
      <c r="D465" s="35">
        <v>3.0</v>
      </c>
      <c r="E465" s="35">
        <v>40.0</v>
      </c>
      <c r="F465" s="36">
        <v>38.054079</v>
      </c>
    </row>
    <row r="466">
      <c r="A466" s="37" t="s">
        <v>23</v>
      </c>
      <c r="B466" s="35" t="s">
        <v>421</v>
      </c>
      <c r="C466" s="35">
        <v>2019.0</v>
      </c>
      <c r="D466" s="35">
        <v>3.0</v>
      </c>
      <c r="E466" s="35">
        <v>40.0</v>
      </c>
      <c r="F466" s="36">
        <v>34.8048661</v>
      </c>
    </row>
    <row r="467">
      <c r="A467" s="37" t="s">
        <v>35</v>
      </c>
      <c r="B467" s="35" t="s">
        <v>433</v>
      </c>
      <c r="C467" s="35">
        <v>2019.0</v>
      </c>
      <c r="D467" s="35">
        <v>3.0</v>
      </c>
      <c r="E467" s="35">
        <v>40.0</v>
      </c>
      <c r="F467" s="36">
        <v>27.5218397</v>
      </c>
    </row>
    <row r="468">
      <c r="A468" s="37" t="s">
        <v>24</v>
      </c>
      <c r="B468" s="35" t="s">
        <v>422</v>
      </c>
      <c r="C468" s="35">
        <v>2019.0</v>
      </c>
      <c r="D468" s="35">
        <v>3.0</v>
      </c>
      <c r="E468" s="35">
        <v>40.0</v>
      </c>
      <c r="F468" s="36">
        <v>27.4394561</v>
      </c>
    </row>
    <row r="469">
      <c r="A469" s="37" t="s">
        <v>33</v>
      </c>
      <c r="B469" s="35" t="s">
        <v>431</v>
      </c>
      <c r="C469" s="35">
        <v>2019.0</v>
      </c>
      <c r="D469" s="35">
        <v>3.0</v>
      </c>
      <c r="E469" s="35">
        <v>40.0</v>
      </c>
      <c r="F469" s="36">
        <v>26.5552372</v>
      </c>
    </row>
    <row r="470">
      <c r="A470" s="37" t="s">
        <v>7</v>
      </c>
      <c r="B470" s="35" t="s">
        <v>404</v>
      </c>
      <c r="C470" s="35">
        <v>2019.0</v>
      </c>
      <c r="D470" s="35">
        <v>3.0</v>
      </c>
      <c r="E470" s="35">
        <v>40.0</v>
      </c>
      <c r="F470" s="36">
        <v>26.2702167</v>
      </c>
    </row>
    <row r="471">
      <c r="A471" s="37" t="s">
        <v>14</v>
      </c>
      <c r="B471" s="35" t="s">
        <v>412</v>
      </c>
      <c r="C471" s="35">
        <v>2019.0</v>
      </c>
      <c r="D471" s="35">
        <v>3.0</v>
      </c>
      <c r="E471" s="35">
        <v>40.0</v>
      </c>
      <c r="F471" s="36">
        <v>24.4977276</v>
      </c>
    </row>
    <row r="472">
      <c r="A472" s="37" t="s">
        <v>30</v>
      </c>
      <c r="B472" s="35" t="s">
        <v>428</v>
      </c>
      <c r="C472" s="35">
        <v>2019.0</v>
      </c>
      <c r="D472" s="35">
        <v>3.0</v>
      </c>
      <c r="E472" s="35">
        <v>40.0</v>
      </c>
      <c r="F472" s="36">
        <v>23.873165</v>
      </c>
    </row>
    <row r="473">
      <c r="A473" s="37" t="s">
        <v>19</v>
      </c>
      <c r="B473" s="35" t="s">
        <v>416</v>
      </c>
      <c r="C473" s="35">
        <v>2019.0</v>
      </c>
      <c r="D473" s="35">
        <v>3.0</v>
      </c>
      <c r="E473" s="35">
        <v>40.0</v>
      </c>
      <c r="F473" s="36">
        <v>23.6191976</v>
      </c>
    </row>
    <row r="474">
      <c r="A474" s="37" t="s">
        <v>27</v>
      </c>
      <c r="B474" s="35" t="s">
        <v>426</v>
      </c>
      <c r="C474" s="35">
        <v>2019.0</v>
      </c>
      <c r="D474" s="35">
        <v>3.0</v>
      </c>
      <c r="E474" s="35">
        <v>40.0</v>
      </c>
      <c r="F474" s="36">
        <v>23.3707452</v>
      </c>
    </row>
    <row r="475">
      <c r="A475" s="37" t="s">
        <v>21</v>
      </c>
      <c r="B475" s="35" t="s">
        <v>419</v>
      </c>
      <c r="C475" s="35">
        <v>2019.0</v>
      </c>
      <c r="D475" s="35">
        <v>3.0</v>
      </c>
      <c r="E475" s="35">
        <v>40.0</v>
      </c>
      <c r="F475" s="36">
        <v>22.3528944</v>
      </c>
    </row>
    <row r="476">
      <c r="A476" s="37" t="s">
        <v>32</v>
      </c>
      <c r="B476" s="35" t="s">
        <v>430</v>
      </c>
      <c r="C476" s="35">
        <v>2019.0</v>
      </c>
      <c r="D476" s="35">
        <v>3.0</v>
      </c>
      <c r="E476" s="35">
        <v>40.0</v>
      </c>
      <c r="F476" s="36">
        <v>22.1715581</v>
      </c>
    </row>
    <row r="477">
      <c r="A477" s="37" t="s">
        <v>16</v>
      </c>
      <c r="B477" s="35" t="s">
        <v>413</v>
      </c>
      <c r="C477" s="35">
        <v>2019.0</v>
      </c>
      <c r="D477" s="35">
        <v>3.0</v>
      </c>
      <c r="E477" s="35">
        <v>40.0</v>
      </c>
      <c r="F477" s="36">
        <v>21.9234825</v>
      </c>
    </row>
    <row r="478">
      <c r="A478" s="37" t="s">
        <v>13</v>
      </c>
      <c r="B478" s="35" t="s">
        <v>410</v>
      </c>
      <c r="C478" s="35">
        <v>2019.0</v>
      </c>
      <c r="D478" s="35">
        <v>3.0</v>
      </c>
      <c r="E478" s="35">
        <v>40.0</v>
      </c>
      <c r="F478" s="36">
        <v>19.8724831</v>
      </c>
    </row>
    <row r="479">
      <c r="A479" s="37" t="s">
        <v>31</v>
      </c>
      <c r="B479" s="35" t="s">
        <v>429</v>
      </c>
      <c r="C479" s="35">
        <v>2019.0</v>
      </c>
      <c r="D479" s="35">
        <v>3.0</v>
      </c>
      <c r="E479" s="35">
        <v>40.0</v>
      </c>
      <c r="F479" s="36">
        <v>19.8477526</v>
      </c>
    </row>
    <row r="480">
      <c r="A480" s="37" t="s">
        <v>20</v>
      </c>
      <c r="B480" s="35" t="s">
        <v>417</v>
      </c>
      <c r="C480" s="35">
        <v>2019.0</v>
      </c>
      <c r="D480" s="35">
        <v>3.0</v>
      </c>
      <c r="E480" s="35">
        <v>40.0</v>
      </c>
      <c r="F480" s="36">
        <v>19.5768956</v>
      </c>
    </row>
    <row r="481">
      <c r="A481" s="37" t="s">
        <v>34</v>
      </c>
      <c r="B481" s="35" t="s">
        <v>432</v>
      </c>
      <c r="C481" s="35">
        <v>2019.0</v>
      </c>
      <c r="D481" s="35">
        <v>3.0</v>
      </c>
      <c r="E481" s="35">
        <v>40.0</v>
      </c>
      <c r="F481" s="36">
        <v>19.3414191</v>
      </c>
    </row>
    <row r="482">
      <c r="A482" s="37" t="s">
        <v>9</v>
      </c>
      <c r="B482" s="35" t="s">
        <v>409</v>
      </c>
      <c r="C482" s="35">
        <v>2019.0</v>
      </c>
      <c r="D482" s="35">
        <v>3.0</v>
      </c>
      <c r="E482" s="35">
        <v>40.0</v>
      </c>
      <c r="F482" s="36">
        <v>18.5648683</v>
      </c>
    </row>
    <row r="483">
      <c r="A483" s="37" t="s">
        <v>18</v>
      </c>
      <c r="B483" s="35" t="s">
        <v>415</v>
      </c>
      <c r="C483" s="35">
        <v>2019.0</v>
      </c>
      <c r="D483" s="35">
        <v>3.0</v>
      </c>
      <c r="E483" s="35">
        <v>40.0</v>
      </c>
      <c r="F483" s="36">
        <v>18.2179112</v>
      </c>
    </row>
    <row r="484">
      <c r="A484" s="37" t="s">
        <v>25</v>
      </c>
      <c r="B484" s="35" t="s">
        <v>423</v>
      </c>
      <c r="C484" s="35">
        <v>2019.0</v>
      </c>
      <c r="D484" s="35">
        <v>3.0</v>
      </c>
      <c r="E484" s="35">
        <v>40.0</v>
      </c>
      <c r="F484" s="36">
        <v>18.0971901</v>
      </c>
    </row>
    <row r="485">
      <c r="A485" s="37" t="s">
        <v>4</v>
      </c>
      <c r="B485" s="35" t="s">
        <v>401</v>
      </c>
      <c r="C485" s="35">
        <v>2019.0</v>
      </c>
      <c r="D485" s="35">
        <v>3.0</v>
      </c>
      <c r="E485" s="35">
        <v>40.0</v>
      </c>
      <c r="F485" s="36">
        <v>17.804791</v>
      </c>
    </row>
    <row r="486">
      <c r="A486" s="37" t="s">
        <v>11</v>
      </c>
      <c r="B486" s="35" t="s">
        <v>406</v>
      </c>
      <c r="C486" s="35">
        <v>2019.0</v>
      </c>
      <c r="D486" s="35">
        <v>3.0</v>
      </c>
      <c r="E486" s="35">
        <v>40.0</v>
      </c>
      <c r="F486" s="36">
        <v>17.6136492</v>
      </c>
    </row>
    <row r="487">
      <c r="A487" s="37" t="s">
        <v>29</v>
      </c>
      <c r="B487" s="35" t="s">
        <v>427</v>
      </c>
      <c r="C487" s="35">
        <v>2019.0</v>
      </c>
      <c r="D487" s="35">
        <v>3.0</v>
      </c>
      <c r="E487" s="35">
        <v>40.0</v>
      </c>
      <c r="F487" s="36">
        <v>17.3711862</v>
      </c>
    </row>
    <row r="488">
      <c r="A488" s="37" t="s">
        <v>3</v>
      </c>
      <c r="B488" s="35" t="s">
        <v>418</v>
      </c>
      <c r="C488" s="35">
        <v>2019.0</v>
      </c>
      <c r="D488" s="35">
        <v>3.0</v>
      </c>
      <c r="E488" s="35">
        <v>40.0</v>
      </c>
      <c r="F488" s="36">
        <v>17.1655958</v>
      </c>
    </row>
    <row r="489">
      <c r="A489" s="37" t="s">
        <v>28</v>
      </c>
      <c r="B489" s="35" t="s">
        <v>425</v>
      </c>
      <c r="C489" s="35">
        <v>2019.0</v>
      </c>
      <c r="D489" s="35">
        <v>3.0</v>
      </c>
      <c r="E489" s="35">
        <v>40.0</v>
      </c>
      <c r="F489" s="36">
        <v>17.1254707</v>
      </c>
    </row>
    <row r="490">
      <c r="A490" s="37" t="s">
        <v>26</v>
      </c>
      <c r="B490" s="35" t="s">
        <v>424</v>
      </c>
      <c r="C490" s="35">
        <v>2019.0</v>
      </c>
      <c r="D490" s="35">
        <v>3.0</v>
      </c>
      <c r="E490" s="35">
        <v>40.0</v>
      </c>
      <c r="F490" s="36">
        <v>16.763143</v>
      </c>
    </row>
    <row r="491">
      <c r="A491" s="37" t="s">
        <v>17</v>
      </c>
      <c r="B491" s="35" t="s">
        <v>414</v>
      </c>
      <c r="C491" s="35">
        <v>2019.0</v>
      </c>
      <c r="D491" s="35">
        <v>3.0</v>
      </c>
      <c r="E491" s="35">
        <v>40.0</v>
      </c>
      <c r="F491" s="36">
        <v>16.6104511</v>
      </c>
    </row>
    <row r="492">
      <c r="A492" s="37" t="s">
        <v>8</v>
      </c>
      <c r="B492" s="35" t="s">
        <v>408</v>
      </c>
      <c r="C492" s="35">
        <v>2019.0</v>
      </c>
      <c r="D492" s="35">
        <v>3.0</v>
      </c>
      <c r="E492" s="35">
        <v>40.0</v>
      </c>
      <c r="F492" s="36">
        <v>16.3189052</v>
      </c>
    </row>
    <row r="493">
      <c r="A493" s="37" t="s">
        <v>22</v>
      </c>
      <c r="B493" s="35" t="s">
        <v>420</v>
      </c>
      <c r="C493" s="35">
        <v>2019.0</v>
      </c>
      <c r="D493" s="35">
        <v>3.0</v>
      </c>
      <c r="E493" s="35">
        <v>40.0</v>
      </c>
      <c r="F493" s="36">
        <v>15.8917312</v>
      </c>
    </row>
    <row r="494">
      <c r="A494" s="37" t="s">
        <v>5</v>
      </c>
      <c r="B494" s="35" t="s">
        <v>402</v>
      </c>
      <c r="C494" s="35">
        <v>2019.0</v>
      </c>
      <c r="D494" s="35">
        <v>3.0</v>
      </c>
      <c r="E494" s="35">
        <v>40.0</v>
      </c>
      <c r="F494" s="36">
        <v>14.8083025</v>
      </c>
    </row>
    <row r="495">
      <c r="A495" s="37" t="s">
        <v>6</v>
      </c>
      <c r="B495" s="35" t="s">
        <v>403</v>
      </c>
      <c r="C495" s="35">
        <v>2019.0</v>
      </c>
      <c r="D495" s="35">
        <v>3.0</v>
      </c>
      <c r="E495" s="35">
        <v>40.0</v>
      </c>
      <c r="F495" s="36">
        <v>13.7889998</v>
      </c>
    </row>
    <row r="496">
      <c r="A496" s="37" t="s">
        <v>12</v>
      </c>
      <c r="B496" s="35" t="s">
        <v>405</v>
      </c>
      <c r="C496" s="35">
        <v>2019.0</v>
      </c>
      <c r="D496" s="35">
        <v>3.0</v>
      </c>
      <c r="E496" s="35">
        <v>40.0</v>
      </c>
      <c r="F496" s="36">
        <v>13.6974522</v>
      </c>
    </row>
    <row r="497">
      <c r="A497" s="37" t="s">
        <v>10</v>
      </c>
      <c r="B497" s="35" t="s">
        <v>407</v>
      </c>
      <c r="C497" s="35">
        <v>2020.0</v>
      </c>
      <c r="D497" s="35">
        <v>3.0</v>
      </c>
      <c r="E497" s="35">
        <v>40.0</v>
      </c>
      <c r="F497" s="36">
        <v>40.8375442</v>
      </c>
    </row>
    <row r="498">
      <c r="A498" s="37" t="s">
        <v>15</v>
      </c>
      <c r="B498" s="35" t="s">
        <v>411</v>
      </c>
      <c r="C498" s="35">
        <v>2020.0</v>
      </c>
      <c r="D498" s="35">
        <v>3.0</v>
      </c>
      <c r="E498" s="35">
        <v>40.0</v>
      </c>
      <c r="F498" s="36">
        <v>33.0293404</v>
      </c>
    </row>
    <row r="499">
      <c r="A499" s="37" t="s">
        <v>23</v>
      </c>
      <c r="B499" s="35" t="s">
        <v>421</v>
      </c>
      <c r="C499" s="35">
        <v>2020.0</v>
      </c>
      <c r="D499" s="35">
        <v>3.0</v>
      </c>
      <c r="E499" s="35">
        <v>40.0</v>
      </c>
      <c r="F499" s="36">
        <v>31.4911426</v>
      </c>
    </row>
    <row r="500">
      <c r="A500" s="37" t="s">
        <v>35</v>
      </c>
      <c r="B500" s="35" t="s">
        <v>433</v>
      </c>
      <c r="C500" s="35">
        <v>2020.0</v>
      </c>
      <c r="D500" s="35">
        <v>3.0</v>
      </c>
      <c r="E500" s="35">
        <v>40.0</v>
      </c>
      <c r="F500" s="36">
        <v>27.3176217</v>
      </c>
    </row>
    <row r="501">
      <c r="A501" s="37" t="s">
        <v>24</v>
      </c>
      <c r="B501" s="35" t="s">
        <v>422</v>
      </c>
      <c r="C501" s="35">
        <v>2020.0</v>
      </c>
      <c r="D501" s="35">
        <v>3.0</v>
      </c>
      <c r="E501" s="35">
        <v>40.0</v>
      </c>
      <c r="F501" s="36">
        <v>25.6152443</v>
      </c>
    </row>
    <row r="502">
      <c r="A502" s="37" t="s">
        <v>19</v>
      </c>
      <c r="B502" s="35" t="s">
        <v>416</v>
      </c>
      <c r="C502" s="35">
        <v>2020.0</v>
      </c>
      <c r="D502" s="35">
        <v>3.0</v>
      </c>
      <c r="E502" s="35">
        <v>40.0</v>
      </c>
      <c r="F502" s="36">
        <v>25.1965544</v>
      </c>
    </row>
    <row r="503">
      <c r="A503" s="37" t="s">
        <v>7</v>
      </c>
      <c r="B503" s="35" t="s">
        <v>404</v>
      </c>
      <c r="C503" s="35">
        <v>2020.0</v>
      </c>
      <c r="D503" s="35">
        <v>3.0</v>
      </c>
      <c r="E503" s="35">
        <v>40.0</v>
      </c>
      <c r="F503" s="36">
        <v>25.0291991</v>
      </c>
    </row>
    <row r="504">
      <c r="A504" s="37" t="s">
        <v>33</v>
      </c>
      <c r="B504" s="35" t="s">
        <v>431</v>
      </c>
      <c r="C504" s="35">
        <v>2020.0</v>
      </c>
      <c r="D504" s="35">
        <v>3.0</v>
      </c>
      <c r="E504" s="35">
        <v>40.0</v>
      </c>
      <c r="F504" s="36">
        <v>24.7953299</v>
      </c>
    </row>
    <row r="505">
      <c r="A505" s="37" t="s">
        <v>16</v>
      </c>
      <c r="B505" s="35" t="s">
        <v>413</v>
      </c>
      <c r="C505" s="35">
        <v>2020.0</v>
      </c>
      <c r="D505" s="35">
        <v>3.0</v>
      </c>
      <c r="E505" s="35">
        <v>40.0</v>
      </c>
      <c r="F505" s="36">
        <v>23.2738368</v>
      </c>
    </row>
    <row r="506">
      <c r="A506" s="37" t="s">
        <v>27</v>
      </c>
      <c r="B506" s="35" t="s">
        <v>426</v>
      </c>
      <c r="C506" s="35">
        <v>2020.0</v>
      </c>
      <c r="D506" s="35">
        <v>3.0</v>
      </c>
      <c r="E506" s="35">
        <v>40.0</v>
      </c>
      <c r="F506" s="36">
        <v>23.2589091</v>
      </c>
    </row>
    <row r="507">
      <c r="A507" s="37" t="s">
        <v>14</v>
      </c>
      <c r="B507" s="35" t="s">
        <v>412</v>
      </c>
      <c r="C507" s="35">
        <v>2020.0</v>
      </c>
      <c r="D507" s="35">
        <v>3.0</v>
      </c>
      <c r="E507" s="35">
        <v>40.0</v>
      </c>
      <c r="F507" s="36">
        <v>21.7442947</v>
      </c>
    </row>
    <row r="508">
      <c r="A508" s="37" t="s">
        <v>32</v>
      </c>
      <c r="B508" s="35" t="s">
        <v>430</v>
      </c>
      <c r="C508" s="35">
        <v>2020.0</v>
      </c>
      <c r="D508" s="35">
        <v>3.0</v>
      </c>
      <c r="E508" s="35">
        <v>40.0</v>
      </c>
      <c r="F508" s="36">
        <v>20.7237067</v>
      </c>
    </row>
    <row r="509">
      <c r="A509" s="37" t="s">
        <v>30</v>
      </c>
      <c r="B509" s="35" t="s">
        <v>428</v>
      </c>
      <c r="C509" s="35">
        <v>2020.0</v>
      </c>
      <c r="D509" s="35">
        <v>3.0</v>
      </c>
      <c r="E509" s="35">
        <v>40.0</v>
      </c>
      <c r="F509" s="36">
        <v>20.3881738</v>
      </c>
    </row>
    <row r="510">
      <c r="A510" s="37" t="s">
        <v>21</v>
      </c>
      <c r="B510" s="35" t="s">
        <v>419</v>
      </c>
      <c r="C510" s="35">
        <v>2020.0</v>
      </c>
      <c r="D510" s="35">
        <v>3.0</v>
      </c>
      <c r="E510" s="35">
        <v>40.0</v>
      </c>
      <c r="F510" s="36">
        <v>20.3443166</v>
      </c>
    </row>
    <row r="511">
      <c r="A511" s="37" t="s">
        <v>13</v>
      </c>
      <c r="B511" s="35" t="s">
        <v>410</v>
      </c>
      <c r="C511" s="35">
        <v>2020.0</v>
      </c>
      <c r="D511" s="35">
        <v>3.0</v>
      </c>
      <c r="E511" s="35">
        <v>40.0</v>
      </c>
      <c r="F511" s="36">
        <v>20.3181198</v>
      </c>
    </row>
    <row r="512">
      <c r="A512" s="37" t="s">
        <v>20</v>
      </c>
      <c r="B512" s="35" t="s">
        <v>417</v>
      </c>
      <c r="C512" s="35">
        <v>2020.0</v>
      </c>
      <c r="D512" s="35">
        <v>3.0</v>
      </c>
      <c r="E512" s="35">
        <v>40.0</v>
      </c>
      <c r="F512" s="36">
        <v>19.9929443</v>
      </c>
    </row>
    <row r="513">
      <c r="A513" s="37" t="s">
        <v>26</v>
      </c>
      <c r="B513" s="35" t="s">
        <v>424</v>
      </c>
      <c r="C513" s="35">
        <v>2020.0</v>
      </c>
      <c r="D513" s="35">
        <v>3.0</v>
      </c>
      <c r="E513" s="35">
        <v>40.0</v>
      </c>
      <c r="F513" s="36">
        <v>19.0222238</v>
      </c>
    </row>
    <row r="514">
      <c r="A514" s="37" t="s">
        <v>18</v>
      </c>
      <c r="B514" s="35" t="s">
        <v>415</v>
      </c>
      <c r="C514" s="35">
        <v>2020.0</v>
      </c>
      <c r="D514" s="35">
        <v>3.0</v>
      </c>
      <c r="E514" s="35">
        <v>40.0</v>
      </c>
      <c r="F514" s="36">
        <v>18.3818817</v>
      </c>
    </row>
    <row r="515">
      <c r="A515" s="37" t="s">
        <v>34</v>
      </c>
      <c r="B515" s="35" t="s">
        <v>432</v>
      </c>
      <c r="C515" s="35">
        <v>2020.0</v>
      </c>
      <c r="D515" s="35">
        <v>3.0</v>
      </c>
      <c r="E515" s="35">
        <v>40.0</v>
      </c>
      <c r="F515" s="36">
        <v>18.0059799</v>
      </c>
    </row>
    <row r="516">
      <c r="A516" s="37" t="s">
        <v>11</v>
      </c>
      <c r="B516" s="35" t="s">
        <v>406</v>
      </c>
      <c r="C516" s="35">
        <v>2020.0</v>
      </c>
      <c r="D516" s="35">
        <v>3.0</v>
      </c>
      <c r="E516" s="35">
        <v>40.0</v>
      </c>
      <c r="F516" s="36">
        <v>17.2527407</v>
      </c>
    </row>
    <row r="517">
      <c r="A517" s="37" t="s">
        <v>25</v>
      </c>
      <c r="B517" s="35" t="s">
        <v>423</v>
      </c>
      <c r="C517" s="35">
        <v>2020.0</v>
      </c>
      <c r="D517" s="35">
        <v>3.0</v>
      </c>
      <c r="E517" s="35">
        <v>40.0</v>
      </c>
      <c r="F517" s="36">
        <v>17.1914347</v>
      </c>
    </row>
    <row r="518">
      <c r="A518" s="37" t="s">
        <v>4</v>
      </c>
      <c r="B518" s="35" t="s">
        <v>401</v>
      </c>
      <c r="C518" s="35">
        <v>2020.0</v>
      </c>
      <c r="D518" s="35">
        <v>3.0</v>
      </c>
      <c r="E518" s="35">
        <v>40.0</v>
      </c>
      <c r="F518" s="36">
        <v>16.9171084</v>
      </c>
    </row>
    <row r="519">
      <c r="A519" s="37" t="s">
        <v>8</v>
      </c>
      <c r="B519" s="35" t="s">
        <v>408</v>
      </c>
      <c r="C519" s="35">
        <v>2020.0</v>
      </c>
      <c r="D519" s="35">
        <v>3.0</v>
      </c>
      <c r="E519" s="35">
        <v>40.0</v>
      </c>
      <c r="F519" s="36">
        <v>16.7926568</v>
      </c>
    </row>
    <row r="520">
      <c r="A520" s="37" t="s">
        <v>3</v>
      </c>
      <c r="B520" s="35" t="s">
        <v>418</v>
      </c>
      <c r="C520" s="35">
        <v>2020.0</v>
      </c>
      <c r="D520" s="35">
        <v>3.0</v>
      </c>
      <c r="E520" s="35">
        <v>40.0</v>
      </c>
      <c r="F520" s="36">
        <v>16.5600401</v>
      </c>
    </row>
    <row r="521">
      <c r="A521" s="37" t="s">
        <v>17</v>
      </c>
      <c r="B521" s="35" t="s">
        <v>414</v>
      </c>
      <c r="C521" s="35">
        <v>2020.0</v>
      </c>
      <c r="D521" s="35">
        <v>3.0</v>
      </c>
      <c r="E521" s="35">
        <v>40.0</v>
      </c>
      <c r="F521" s="36">
        <v>16.4967368</v>
      </c>
    </row>
    <row r="522">
      <c r="A522" s="37" t="s">
        <v>22</v>
      </c>
      <c r="B522" s="35" t="s">
        <v>420</v>
      </c>
      <c r="C522" s="35">
        <v>2020.0</v>
      </c>
      <c r="D522" s="35">
        <v>3.0</v>
      </c>
      <c r="E522" s="35">
        <v>40.0</v>
      </c>
      <c r="F522" s="36">
        <v>15.9229656</v>
      </c>
    </row>
    <row r="523">
      <c r="A523" s="37" t="s">
        <v>29</v>
      </c>
      <c r="B523" s="35" t="s">
        <v>427</v>
      </c>
      <c r="C523" s="35">
        <v>2020.0</v>
      </c>
      <c r="D523" s="35">
        <v>3.0</v>
      </c>
      <c r="E523" s="35">
        <v>40.0</v>
      </c>
      <c r="F523" s="36">
        <v>15.864328</v>
      </c>
    </row>
    <row r="524">
      <c r="A524" s="37" t="s">
        <v>9</v>
      </c>
      <c r="B524" s="35" t="s">
        <v>409</v>
      </c>
      <c r="C524" s="35">
        <v>2020.0</v>
      </c>
      <c r="D524" s="35">
        <v>3.0</v>
      </c>
      <c r="E524" s="35">
        <v>40.0</v>
      </c>
      <c r="F524" s="36">
        <v>15.7115768</v>
      </c>
    </row>
    <row r="525">
      <c r="A525" s="37" t="s">
        <v>31</v>
      </c>
      <c r="B525" s="35" t="s">
        <v>429</v>
      </c>
      <c r="C525" s="35">
        <v>2020.0</v>
      </c>
      <c r="D525" s="35">
        <v>3.0</v>
      </c>
      <c r="E525" s="35">
        <v>40.0</v>
      </c>
      <c r="F525" s="36">
        <v>15.2292254</v>
      </c>
    </row>
    <row r="526">
      <c r="A526" s="37" t="s">
        <v>28</v>
      </c>
      <c r="B526" s="35" t="s">
        <v>425</v>
      </c>
      <c r="C526" s="35">
        <v>2020.0</v>
      </c>
      <c r="D526" s="35">
        <v>3.0</v>
      </c>
      <c r="E526" s="35">
        <v>40.0</v>
      </c>
      <c r="F526" s="36">
        <v>14.5037324</v>
      </c>
    </row>
    <row r="527">
      <c r="A527" s="37" t="s">
        <v>5</v>
      </c>
      <c r="B527" s="35" t="s">
        <v>402</v>
      </c>
      <c r="C527" s="35">
        <v>2020.0</v>
      </c>
      <c r="D527" s="35">
        <v>3.0</v>
      </c>
      <c r="E527" s="35">
        <v>40.0</v>
      </c>
      <c r="F527" s="36">
        <v>14.1945222</v>
      </c>
    </row>
    <row r="528">
      <c r="A528" s="37" t="s">
        <v>12</v>
      </c>
      <c r="B528" s="35" t="s">
        <v>405</v>
      </c>
      <c r="C528" s="35">
        <v>2020.0</v>
      </c>
      <c r="D528" s="35">
        <v>3.0</v>
      </c>
      <c r="E528" s="35">
        <v>40.0</v>
      </c>
      <c r="F528" s="36">
        <v>13.9764431</v>
      </c>
    </row>
    <row r="529">
      <c r="A529" s="37" t="s">
        <v>6</v>
      </c>
      <c r="B529" s="35" t="s">
        <v>403</v>
      </c>
      <c r="C529" s="35">
        <v>2020.0</v>
      </c>
      <c r="D529" s="35">
        <v>3.0</v>
      </c>
      <c r="E529" s="35">
        <v>40.0</v>
      </c>
      <c r="F529" s="36">
        <v>13.6791072</v>
      </c>
    </row>
    <row r="530">
      <c r="A530" s="37" t="s">
        <v>10</v>
      </c>
      <c r="B530" s="35" t="s">
        <v>407</v>
      </c>
      <c r="C530" s="35">
        <v>2021.0</v>
      </c>
      <c r="D530" s="35">
        <v>3.0</v>
      </c>
      <c r="E530" s="35">
        <v>40.0</v>
      </c>
      <c r="F530" s="36">
        <v>40.3327651</v>
      </c>
    </row>
    <row r="531">
      <c r="A531" s="37" t="s">
        <v>15</v>
      </c>
      <c r="B531" s="35" t="s">
        <v>411</v>
      </c>
      <c r="C531" s="35">
        <v>2021.0</v>
      </c>
      <c r="D531" s="35">
        <v>3.0</v>
      </c>
      <c r="E531" s="35">
        <v>40.0</v>
      </c>
      <c r="F531" s="36">
        <v>35.9866044</v>
      </c>
    </row>
    <row r="532">
      <c r="A532" s="37" t="s">
        <v>23</v>
      </c>
      <c r="B532" s="35" t="s">
        <v>421</v>
      </c>
      <c r="C532" s="35">
        <v>2021.0</v>
      </c>
      <c r="D532" s="35">
        <v>3.0</v>
      </c>
      <c r="E532" s="35">
        <v>40.0</v>
      </c>
      <c r="F532" s="36">
        <v>33.5344345</v>
      </c>
    </row>
    <row r="533">
      <c r="A533" s="37" t="s">
        <v>33</v>
      </c>
      <c r="B533" s="35" t="s">
        <v>431</v>
      </c>
      <c r="C533" s="35">
        <v>2021.0</v>
      </c>
      <c r="D533" s="35">
        <v>3.0</v>
      </c>
      <c r="E533" s="35">
        <v>40.0</v>
      </c>
      <c r="F533" s="36">
        <v>28.2061863</v>
      </c>
    </row>
    <row r="534">
      <c r="A534" s="37" t="s">
        <v>27</v>
      </c>
      <c r="B534" s="35" t="s">
        <v>426</v>
      </c>
      <c r="C534" s="35">
        <v>2021.0</v>
      </c>
      <c r="D534" s="35">
        <v>3.0</v>
      </c>
      <c r="E534" s="35">
        <v>40.0</v>
      </c>
      <c r="F534" s="36">
        <v>26.4262233</v>
      </c>
    </row>
    <row r="535">
      <c r="A535" s="37" t="s">
        <v>7</v>
      </c>
      <c r="B535" s="35" t="s">
        <v>404</v>
      </c>
      <c r="C535" s="35">
        <v>2021.0</v>
      </c>
      <c r="D535" s="35">
        <v>3.0</v>
      </c>
      <c r="E535" s="35">
        <v>40.0</v>
      </c>
      <c r="F535" s="36">
        <v>25.2652742</v>
      </c>
    </row>
    <row r="536">
      <c r="A536" s="37" t="s">
        <v>32</v>
      </c>
      <c r="B536" s="35" t="s">
        <v>430</v>
      </c>
      <c r="C536" s="35">
        <v>2021.0</v>
      </c>
      <c r="D536" s="35">
        <v>3.0</v>
      </c>
      <c r="E536" s="35">
        <v>40.0</v>
      </c>
      <c r="F536" s="36">
        <v>23.1632928</v>
      </c>
    </row>
    <row r="537">
      <c r="A537" s="37" t="s">
        <v>14</v>
      </c>
      <c r="B537" s="35" t="s">
        <v>412</v>
      </c>
      <c r="C537" s="35">
        <v>2021.0</v>
      </c>
      <c r="D537" s="35">
        <v>3.0</v>
      </c>
      <c r="E537" s="35">
        <v>40.0</v>
      </c>
      <c r="F537" s="36">
        <v>23.0626668</v>
      </c>
    </row>
    <row r="538">
      <c r="A538" s="37" t="s">
        <v>24</v>
      </c>
      <c r="B538" s="35" t="s">
        <v>422</v>
      </c>
      <c r="C538" s="35">
        <v>2021.0</v>
      </c>
      <c r="D538" s="35">
        <v>3.0</v>
      </c>
      <c r="E538" s="35">
        <v>40.0</v>
      </c>
      <c r="F538" s="36">
        <v>23.0502957</v>
      </c>
    </row>
    <row r="539">
      <c r="A539" s="37" t="s">
        <v>35</v>
      </c>
      <c r="B539" s="35" t="s">
        <v>433</v>
      </c>
      <c r="C539" s="35">
        <v>2021.0</v>
      </c>
      <c r="D539" s="35">
        <v>3.0</v>
      </c>
      <c r="E539" s="35">
        <v>40.0</v>
      </c>
      <c r="F539" s="36">
        <v>23.0337844</v>
      </c>
    </row>
    <row r="540">
      <c r="A540" s="37" t="s">
        <v>19</v>
      </c>
      <c r="B540" s="35" t="s">
        <v>416</v>
      </c>
      <c r="C540" s="35">
        <v>2021.0</v>
      </c>
      <c r="D540" s="35">
        <v>3.0</v>
      </c>
      <c r="E540" s="35">
        <v>40.0</v>
      </c>
      <c r="F540" s="36">
        <v>22.8836056</v>
      </c>
    </row>
    <row r="541">
      <c r="A541" s="37" t="s">
        <v>16</v>
      </c>
      <c r="B541" s="35" t="s">
        <v>413</v>
      </c>
      <c r="C541" s="35">
        <v>2021.0</v>
      </c>
      <c r="D541" s="35">
        <v>3.0</v>
      </c>
      <c r="E541" s="35">
        <v>40.0</v>
      </c>
      <c r="F541" s="36">
        <v>21.942961</v>
      </c>
    </row>
    <row r="542">
      <c r="A542" s="37" t="s">
        <v>13</v>
      </c>
      <c r="B542" s="35" t="s">
        <v>410</v>
      </c>
      <c r="C542" s="35">
        <v>2021.0</v>
      </c>
      <c r="D542" s="35">
        <v>3.0</v>
      </c>
      <c r="E542" s="35">
        <v>40.0</v>
      </c>
      <c r="F542" s="36">
        <v>21.6918828</v>
      </c>
    </row>
    <row r="543">
      <c r="A543" s="37" t="s">
        <v>20</v>
      </c>
      <c r="B543" s="35" t="s">
        <v>417</v>
      </c>
      <c r="C543" s="35">
        <v>2021.0</v>
      </c>
      <c r="D543" s="35">
        <v>3.0</v>
      </c>
      <c r="E543" s="35">
        <v>40.0</v>
      </c>
      <c r="F543" s="36">
        <v>21.674158</v>
      </c>
    </row>
    <row r="544">
      <c r="A544" s="37" t="s">
        <v>26</v>
      </c>
      <c r="B544" s="35" t="s">
        <v>424</v>
      </c>
      <c r="C544" s="35">
        <v>2021.0</v>
      </c>
      <c r="D544" s="35">
        <v>3.0</v>
      </c>
      <c r="E544" s="35">
        <v>40.0</v>
      </c>
      <c r="F544" s="36">
        <v>21.1456569</v>
      </c>
    </row>
    <row r="545">
      <c r="A545" s="37" t="s">
        <v>25</v>
      </c>
      <c r="B545" s="35" t="s">
        <v>423</v>
      </c>
      <c r="C545" s="35">
        <v>2021.0</v>
      </c>
      <c r="D545" s="35">
        <v>3.0</v>
      </c>
      <c r="E545" s="35">
        <v>40.0</v>
      </c>
      <c r="F545" s="36">
        <v>21.0930872</v>
      </c>
    </row>
    <row r="546">
      <c r="A546" s="37" t="s">
        <v>21</v>
      </c>
      <c r="B546" s="35" t="s">
        <v>419</v>
      </c>
      <c r="C546" s="35">
        <v>2021.0</v>
      </c>
      <c r="D546" s="35">
        <v>3.0</v>
      </c>
      <c r="E546" s="35">
        <v>40.0</v>
      </c>
      <c r="F546" s="36">
        <v>20.9645047</v>
      </c>
    </row>
    <row r="547">
      <c r="A547" s="37" t="s">
        <v>30</v>
      </c>
      <c r="B547" s="35" t="s">
        <v>428</v>
      </c>
      <c r="C547" s="35">
        <v>2021.0</v>
      </c>
      <c r="D547" s="35">
        <v>3.0</v>
      </c>
      <c r="E547" s="35">
        <v>40.0</v>
      </c>
      <c r="F547" s="36">
        <v>19.9876054</v>
      </c>
    </row>
    <row r="548">
      <c r="A548" s="37" t="s">
        <v>8</v>
      </c>
      <c r="B548" s="35" t="s">
        <v>408</v>
      </c>
      <c r="C548" s="35">
        <v>2021.0</v>
      </c>
      <c r="D548" s="35">
        <v>3.0</v>
      </c>
      <c r="E548" s="35">
        <v>40.0</v>
      </c>
      <c r="F548" s="36">
        <v>19.3022685</v>
      </c>
    </row>
    <row r="549">
      <c r="A549" s="37" t="s">
        <v>18</v>
      </c>
      <c r="B549" s="35" t="s">
        <v>415</v>
      </c>
      <c r="C549" s="35">
        <v>2021.0</v>
      </c>
      <c r="D549" s="35">
        <v>3.0</v>
      </c>
      <c r="E549" s="35">
        <v>40.0</v>
      </c>
      <c r="F549" s="36">
        <v>18.9663466</v>
      </c>
    </row>
    <row r="550">
      <c r="A550" s="37" t="s">
        <v>31</v>
      </c>
      <c r="B550" s="35" t="s">
        <v>429</v>
      </c>
      <c r="C550" s="35">
        <v>2021.0</v>
      </c>
      <c r="D550" s="35">
        <v>3.0</v>
      </c>
      <c r="E550" s="35">
        <v>40.0</v>
      </c>
      <c r="F550" s="36">
        <v>18.6311024</v>
      </c>
    </row>
    <row r="551">
      <c r="A551" s="37" t="s">
        <v>4</v>
      </c>
      <c r="B551" s="35" t="s">
        <v>401</v>
      </c>
      <c r="C551" s="35">
        <v>2021.0</v>
      </c>
      <c r="D551" s="35">
        <v>3.0</v>
      </c>
      <c r="E551" s="35">
        <v>40.0</v>
      </c>
      <c r="F551" s="36">
        <v>18.5662378</v>
      </c>
    </row>
    <row r="552">
      <c r="A552" s="37" t="s">
        <v>11</v>
      </c>
      <c r="B552" s="35" t="s">
        <v>406</v>
      </c>
      <c r="C552" s="35">
        <v>2021.0</v>
      </c>
      <c r="D552" s="35">
        <v>3.0</v>
      </c>
      <c r="E552" s="35">
        <v>40.0</v>
      </c>
      <c r="F552" s="36">
        <v>18.4584857</v>
      </c>
    </row>
    <row r="553">
      <c r="A553" s="37" t="s">
        <v>22</v>
      </c>
      <c r="B553" s="35" t="s">
        <v>420</v>
      </c>
      <c r="C553" s="35">
        <v>2021.0</v>
      </c>
      <c r="D553" s="35">
        <v>3.0</v>
      </c>
      <c r="E553" s="35">
        <v>40.0</v>
      </c>
      <c r="F553" s="36">
        <v>17.9756433</v>
      </c>
    </row>
    <row r="554">
      <c r="A554" s="37" t="s">
        <v>3</v>
      </c>
      <c r="B554" s="35" t="s">
        <v>418</v>
      </c>
      <c r="C554" s="35">
        <v>2021.0</v>
      </c>
      <c r="D554" s="35">
        <v>3.0</v>
      </c>
      <c r="E554" s="35">
        <v>40.0</v>
      </c>
      <c r="F554" s="36">
        <v>17.6716784</v>
      </c>
    </row>
    <row r="555">
      <c r="A555" s="37" t="s">
        <v>9</v>
      </c>
      <c r="B555" s="35" t="s">
        <v>409</v>
      </c>
      <c r="C555" s="35">
        <v>2021.0</v>
      </c>
      <c r="D555" s="35">
        <v>3.0</v>
      </c>
      <c r="E555" s="35">
        <v>40.0</v>
      </c>
      <c r="F555" s="36">
        <v>17.4775196</v>
      </c>
    </row>
    <row r="556">
      <c r="A556" s="37" t="s">
        <v>5</v>
      </c>
      <c r="B556" s="35" t="s">
        <v>402</v>
      </c>
      <c r="C556" s="35">
        <v>2021.0</v>
      </c>
      <c r="D556" s="35">
        <v>3.0</v>
      </c>
      <c r="E556" s="35">
        <v>40.0</v>
      </c>
      <c r="F556" s="36">
        <v>16.8703447</v>
      </c>
    </row>
    <row r="557">
      <c r="A557" s="37" t="s">
        <v>6</v>
      </c>
      <c r="B557" s="35" t="s">
        <v>403</v>
      </c>
      <c r="C557" s="35">
        <v>2021.0</v>
      </c>
      <c r="D557" s="35">
        <v>3.0</v>
      </c>
      <c r="E557" s="35">
        <v>40.0</v>
      </c>
      <c r="F557" s="36">
        <v>16.8447911</v>
      </c>
    </row>
    <row r="558">
      <c r="A558" s="37" t="s">
        <v>17</v>
      </c>
      <c r="B558" s="35" t="s">
        <v>414</v>
      </c>
      <c r="C558" s="35">
        <v>2021.0</v>
      </c>
      <c r="D558" s="35">
        <v>3.0</v>
      </c>
      <c r="E558" s="35">
        <v>40.0</v>
      </c>
      <c r="F558" s="36">
        <v>16.5637652</v>
      </c>
    </row>
    <row r="559">
      <c r="A559" s="37" t="s">
        <v>12</v>
      </c>
      <c r="B559" s="35" t="s">
        <v>405</v>
      </c>
      <c r="C559" s="35">
        <v>2021.0</v>
      </c>
      <c r="D559" s="35">
        <v>3.0</v>
      </c>
      <c r="E559" s="35">
        <v>40.0</v>
      </c>
      <c r="F559" s="36">
        <v>16.5410528</v>
      </c>
    </row>
    <row r="560">
      <c r="A560" s="37" t="s">
        <v>34</v>
      </c>
      <c r="B560" s="35" t="s">
        <v>432</v>
      </c>
      <c r="C560" s="35">
        <v>2021.0</v>
      </c>
      <c r="D560" s="35">
        <v>3.0</v>
      </c>
      <c r="E560" s="35">
        <v>40.0</v>
      </c>
      <c r="F560" s="36">
        <v>15.9785581</v>
      </c>
    </row>
    <row r="561">
      <c r="A561" s="37" t="s">
        <v>28</v>
      </c>
      <c r="B561" s="35" t="s">
        <v>425</v>
      </c>
      <c r="C561" s="35">
        <v>2021.0</v>
      </c>
      <c r="D561" s="35">
        <v>3.0</v>
      </c>
      <c r="E561" s="35">
        <v>40.0</v>
      </c>
      <c r="F561" s="36">
        <v>14.651085</v>
      </c>
    </row>
    <row r="562">
      <c r="A562" s="37" t="s">
        <v>29</v>
      </c>
      <c r="B562" s="35" t="s">
        <v>427</v>
      </c>
      <c r="C562" s="35">
        <v>2021.0</v>
      </c>
      <c r="D562" s="35">
        <v>3.0</v>
      </c>
      <c r="E562" s="35">
        <v>40.0</v>
      </c>
      <c r="F562" s="36">
        <v>14.3239242</v>
      </c>
    </row>
    <row r="563">
      <c r="A563" s="37" t="s">
        <v>10</v>
      </c>
      <c r="B563" s="35" t="s">
        <v>407</v>
      </c>
      <c r="C563" s="35">
        <v>2022.0</v>
      </c>
      <c r="D563" s="35">
        <v>3.0</v>
      </c>
      <c r="E563" s="35">
        <v>40.0</v>
      </c>
      <c r="F563" s="36">
        <v>39.8910391</v>
      </c>
    </row>
    <row r="564">
      <c r="A564" s="37" t="s">
        <v>15</v>
      </c>
      <c r="B564" s="35" t="s">
        <v>411</v>
      </c>
      <c r="C564" s="35">
        <v>2022.0</v>
      </c>
      <c r="D564" s="35">
        <v>3.0</v>
      </c>
      <c r="E564" s="35">
        <v>40.0</v>
      </c>
      <c r="F564" s="36">
        <v>38.2549056</v>
      </c>
    </row>
    <row r="565">
      <c r="A565" s="37" t="s">
        <v>23</v>
      </c>
      <c r="B565" s="35" t="s">
        <v>421</v>
      </c>
      <c r="C565" s="35">
        <v>2022.0</v>
      </c>
      <c r="D565" s="35">
        <v>3.0</v>
      </c>
      <c r="E565" s="35">
        <v>40.0</v>
      </c>
      <c r="F565" s="36">
        <v>30.8914707</v>
      </c>
    </row>
    <row r="566">
      <c r="A566" s="37" t="s">
        <v>35</v>
      </c>
      <c r="B566" s="35" t="s">
        <v>433</v>
      </c>
      <c r="C566" s="35">
        <v>2022.0</v>
      </c>
      <c r="D566" s="35">
        <v>3.0</v>
      </c>
      <c r="E566" s="35">
        <v>40.0</v>
      </c>
      <c r="F566" s="36">
        <v>26.5797584</v>
      </c>
    </row>
    <row r="567">
      <c r="A567" s="37" t="s">
        <v>33</v>
      </c>
      <c r="B567" s="35" t="s">
        <v>431</v>
      </c>
      <c r="C567" s="35">
        <v>2022.0</v>
      </c>
      <c r="D567" s="35">
        <v>3.0</v>
      </c>
      <c r="E567" s="35">
        <v>40.0</v>
      </c>
      <c r="F567" s="36">
        <v>26.4426719</v>
      </c>
    </row>
    <row r="568">
      <c r="A568" s="37" t="s">
        <v>24</v>
      </c>
      <c r="B568" s="35" t="s">
        <v>422</v>
      </c>
      <c r="C568" s="35">
        <v>2022.0</v>
      </c>
      <c r="D568" s="35">
        <v>3.0</v>
      </c>
      <c r="E568" s="35">
        <v>40.0</v>
      </c>
      <c r="F568" s="36">
        <v>24.2104975</v>
      </c>
    </row>
    <row r="569">
      <c r="A569" s="37" t="s">
        <v>30</v>
      </c>
      <c r="B569" s="35" t="s">
        <v>428</v>
      </c>
      <c r="C569" s="35">
        <v>2022.0</v>
      </c>
      <c r="D569" s="35">
        <v>3.0</v>
      </c>
      <c r="E569" s="35">
        <v>40.0</v>
      </c>
      <c r="F569" s="36">
        <v>24.0350908</v>
      </c>
    </row>
    <row r="570">
      <c r="A570" s="37" t="s">
        <v>27</v>
      </c>
      <c r="B570" s="35" t="s">
        <v>426</v>
      </c>
      <c r="C570" s="35">
        <v>2022.0</v>
      </c>
      <c r="D570" s="35">
        <v>3.0</v>
      </c>
      <c r="E570" s="35">
        <v>40.0</v>
      </c>
      <c r="F570" s="36">
        <v>23.8074012</v>
      </c>
    </row>
    <row r="571">
      <c r="A571" s="37" t="s">
        <v>19</v>
      </c>
      <c r="B571" s="35" t="s">
        <v>416</v>
      </c>
      <c r="C571" s="35">
        <v>2022.0</v>
      </c>
      <c r="D571" s="35">
        <v>3.0</v>
      </c>
      <c r="E571" s="35">
        <v>40.0</v>
      </c>
      <c r="F571" s="36">
        <v>22.1180623</v>
      </c>
    </row>
    <row r="572">
      <c r="A572" s="37" t="s">
        <v>14</v>
      </c>
      <c r="B572" s="35" t="s">
        <v>412</v>
      </c>
      <c r="C572" s="35">
        <v>2022.0</v>
      </c>
      <c r="D572" s="35">
        <v>3.0</v>
      </c>
      <c r="E572" s="35">
        <v>40.0</v>
      </c>
      <c r="F572" s="36">
        <v>21.5080793</v>
      </c>
    </row>
    <row r="573">
      <c r="A573" s="37" t="s">
        <v>13</v>
      </c>
      <c r="B573" s="35" t="s">
        <v>410</v>
      </c>
      <c r="C573" s="35">
        <v>2022.0</v>
      </c>
      <c r="D573" s="35">
        <v>3.0</v>
      </c>
      <c r="E573" s="35">
        <v>40.0</v>
      </c>
      <c r="F573" s="36">
        <v>21.4180718</v>
      </c>
    </row>
    <row r="574">
      <c r="A574" s="37" t="s">
        <v>7</v>
      </c>
      <c r="B574" s="35" t="s">
        <v>404</v>
      </c>
      <c r="C574" s="35">
        <v>2022.0</v>
      </c>
      <c r="D574" s="35">
        <v>3.0</v>
      </c>
      <c r="E574" s="35">
        <v>40.0</v>
      </c>
      <c r="F574" s="36">
        <v>21.2842064</v>
      </c>
    </row>
    <row r="575">
      <c r="A575" s="37" t="s">
        <v>16</v>
      </c>
      <c r="B575" s="35" t="s">
        <v>413</v>
      </c>
      <c r="C575" s="35">
        <v>2022.0</v>
      </c>
      <c r="D575" s="35">
        <v>3.0</v>
      </c>
      <c r="E575" s="35">
        <v>40.0</v>
      </c>
      <c r="F575" s="36">
        <v>21.1076462</v>
      </c>
    </row>
    <row r="576">
      <c r="A576" s="37" t="s">
        <v>20</v>
      </c>
      <c r="B576" s="35" t="s">
        <v>417</v>
      </c>
      <c r="C576" s="35">
        <v>2022.0</v>
      </c>
      <c r="D576" s="35">
        <v>3.0</v>
      </c>
      <c r="E576" s="35">
        <v>40.0</v>
      </c>
      <c r="F576" s="36">
        <v>20.9546956</v>
      </c>
    </row>
    <row r="577">
      <c r="A577" s="37" t="s">
        <v>32</v>
      </c>
      <c r="B577" s="35" t="s">
        <v>430</v>
      </c>
      <c r="C577" s="35">
        <v>2022.0</v>
      </c>
      <c r="D577" s="35">
        <v>3.0</v>
      </c>
      <c r="E577" s="35">
        <v>40.0</v>
      </c>
      <c r="F577" s="36">
        <v>20.5986945</v>
      </c>
    </row>
    <row r="578">
      <c r="A578" s="37" t="s">
        <v>34</v>
      </c>
      <c r="B578" s="35" t="s">
        <v>432</v>
      </c>
      <c r="C578" s="35">
        <v>2022.0</v>
      </c>
      <c r="D578" s="35">
        <v>3.0</v>
      </c>
      <c r="E578" s="35">
        <v>40.0</v>
      </c>
      <c r="F578" s="36">
        <v>19.2887878</v>
      </c>
    </row>
    <row r="579">
      <c r="A579" s="37" t="s">
        <v>21</v>
      </c>
      <c r="B579" s="35" t="s">
        <v>419</v>
      </c>
      <c r="C579" s="35">
        <v>2022.0</v>
      </c>
      <c r="D579" s="35">
        <v>3.0</v>
      </c>
      <c r="E579" s="35">
        <v>40.0</v>
      </c>
      <c r="F579" s="36">
        <v>18.7923374</v>
      </c>
    </row>
    <row r="580">
      <c r="A580" s="37" t="s">
        <v>4</v>
      </c>
      <c r="B580" s="35" t="s">
        <v>401</v>
      </c>
      <c r="C580" s="35">
        <v>2022.0</v>
      </c>
      <c r="D580" s="35">
        <v>3.0</v>
      </c>
      <c r="E580" s="35">
        <v>40.0</v>
      </c>
      <c r="F580" s="36">
        <v>18.6868124</v>
      </c>
    </row>
    <row r="581">
      <c r="A581" s="37" t="s">
        <v>28</v>
      </c>
      <c r="B581" s="35" t="s">
        <v>425</v>
      </c>
      <c r="C581" s="35">
        <v>2022.0</v>
      </c>
      <c r="D581" s="35">
        <v>3.0</v>
      </c>
      <c r="E581" s="35">
        <v>40.0</v>
      </c>
      <c r="F581" s="36">
        <v>18.6823312</v>
      </c>
    </row>
    <row r="582">
      <c r="A582" s="37" t="s">
        <v>25</v>
      </c>
      <c r="B582" s="35" t="s">
        <v>423</v>
      </c>
      <c r="C582" s="35">
        <v>2022.0</v>
      </c>
      <c r="D582" s="35">
        <v>3.0</v>
      </c>
      <c r="E582" s="35">
        <v>40.0</v>
      </c>
      <c r="F582" s="36">
        <v>17.8382005</v>
      </c>
    </row>
    <row r="583">
      <c r="A583" s="37" t="s">
        <v>31</v>
      </c>
      <c r="B583" s="35" t="s">
        <v>429</v>
      </c>
      <c r="C583" s="35">
        <v>2022.0</v>
      </c>
      <c r="D583" s="35">
        <v>3.0</v>
      </c>
      <c r="E583" s="35">
        <v>40.0</v>
      </c>
      <c r="F583" s="36">
        <v>17.2547362</v>
      </c>
    </row>
    <row r="584">
      <c r="A584" s="37" t="s">
        <v>11</v>
      </c>
      <c r="B584" s="35" t="s">
        <v>406</v>
      </c>
      <c r="C584" s="35">
        <v>2022.0</v>
      </c>
      <c r="D584" s="35">
        <v>3.0</v>
      </c>
      <c r="E584" s="35">
        <v>40.0</v>
      </c>
      <c r="F584" s="36">
        <v>17.0841589</v>
      </c>
    </row>
    <row r="585">
      <c r="A585" s="37" t="s">
        <v>29</v>
      </c>
      <c r="B585" s="35" t="s">
        <v>427</v>
      </c>
      <c r="C585" s="35">
        <v>2022.0</v>
      </c>
      <c r="D585" s="35">
        <v>3.0</v>
      </c>
      <c r="E585" s="35">
        <v>40.0</v>
      </c>
      <c r="F585" s="36">
        <v>17.037818</v>
      </c>
    </row>
    <row r="586">
      <c r="A586" s="37" t="s">
        <v>26</v>
      </c>
      <c r="B586" s="35" t="s">
        <v>424</v>
      </c>
      <c r="C586" s="35">
        <v>2022.0</v>
      </c>
      <c r="D586" s="35">
        <v>3.0</v>
      </c>
      <c r="E586" s="35">
        <v>40.0</v>
      </c>
      <c r="F586" s="36">
        <v>16.9157501</v>
      </c>
    </row>
    <row r="587">
      <c r="A587" s="37" t="s">
        <v>3</v>
      </c>
      <c r="B587" s="35" t="s">
        <v>418</v>
      </c>
      <c r="C587" s="35">
        <v>2022.0</v>
      </c>
      <c r="D587" s="35">
        <v>3.0</v>
      </c>
      <c r="E587" s="35">
        <v>40.0</v>
      </c>
      <c r="F587" s="36">
        <v>16.5558881</v>
      </c>
    </row>
    <row r="588">
      <c r="A588" s="37" t="s">
        <v>18</v>
      </c>
      <c r="B588" s="35" t="s">
        <v>415</v>
      </c>
      <c r="C588" s="35">
        <v>2022.0</v>
      </c>
      <c r="D588" s="35">
        <v>3.0</v>
      </c>
      <c r="E588" s="35">
        <v>40.0</v>
      </c>
      <c r="F588" s="36">
        <v>16.3007915</v>
      </c>
    </row>
    <row r="589">
      <c r="A589" s="37" t="s">
        <v>8</v>
      </c>
      <c r="B589" s="35" t="s">
        <v>408</v>
      </c>
      <c r="C589" s="35">
        <v>2022.0</v>
      </c>
      <c r="D589" s="35">
        <v>3.0</v>
      </c>
      <c r="E589" s="35">
        <v>40.0</v>
      </c>
      <c r="F589" s="36">
        <v>15.8881587</v>
      </c>
    </row>
    <row r="590">
      <c r="A590" s="37" t="s">
        <v>5</v>
      </c>
      <c r="B590" s="35" t="s">
        <v>402</v>
      </c>
      <c r="C590" s="35">
        <v>2022.0</v>
      </c>
      <c r="D590" s="35">
        <v>3.0</v>
      </c>
      <c r="E590" s="35">
        <v>40.0</v>
      </c>
      <c r="F590" s="36">
        <v>15.7358592</v>
      </c>
    </row>
    <row r="591">
      <c r="A591" s="37" t="s">
        <v>22</v>
      </c>
      <c r="B591" s="35" t="s">
        <v>420</v>
      </c>
      <c r="C591" s="35">
        <v>2022.0</v>
      </c>
      <c r="D591" s="35">
        <v>3.0</v>
      </c>
      <c r="E591" s="35">
        <v>40.0</v>
      </c>
      <c r="F591" s="36">
        <v>15.686599</v>
      </c>
    </row>
    <row r="592">
      <c r="A592" s="37" t="s">
        <v>17</v>
      </c>
      <c r="B592" s="35" t="s">
        <v>414</v>
      </c>
      <c r="C592" s="35">
        <v>2022.0</v>
      </c>
      <c r="D592" s="35">
        <v>3.0</v>
      </c>
      <c r="E592" s="35">
        <v>40.0</v>
      </c>
      <c r="F592" s="36">
        <v>15.0935924</v>
      </c>
    </row>
    <row r="593">
      <c r="A593" s="37" t="s">
        <v>9</v>
      </c>
      <c r="B593" s="35" t="s">
        <v>409</v>
      </c>
      <c r="C593" s="35">
        <v>2022.0</v>
      </c>
      <c r="D593" s="35">
        <v>3.0</v>
      </c>
      <c r="E593" s="35">
        <v>40.0</v>
      </c>
      <c r="F593" s="36">
        <v>15.0777476</v>
      </c>
    </row>
    <row r="594">
      <c r="A594" s="37" t="s">
        <v>6</v>
      </c>
      <c r="B594" s="35" t="s">
        <v>403</v>
      </c>
      <c r="C594" s="35">
        <v>2022.0</v>
      </c>
      <c r="D594" s="35">
        <v>3.0</v>
      </c>
      <c r="E594" s="35">
        <v>40.0</v>
      </c>
      <c r="F594" s="36">
        <v>14.5877816</v>
      </c>
    </row>
    <row r="595">
      <c r="A595" s="37" t="s">
        <v>12</v>
      </c>
      <c r="B595" s="35" t="s">
        <v>405</v>
      </c>
      <c r="C595" s="35">
        <v>2022.0</v>
      </c>
      <c r="D595" s="35">
        <v>3.0</v>
      </c>
      <c r="E595" s="35">
        <v>40.0</v>
      </c>
      <c r="F595" s="36">
        <v>13.1428301</v>
      </c>
    </row>
    <row r="596">
      <c r="A596" s="37" t="s">
        <v>10</v>
      </c>
      <c r="B596" s="35" t="s">
        <v>407</v>
      </c>
      <c r="C596" s="35">
        <v>2023.0</v>
      </c>
      <c r="D596" s="35">
        <v>3.0</v>
      </c>
      <c r="E596" s="35">
        <v>40.0</v>
      </c>
      <c r="F596" s="36">
        <v>40.122194</v>
      </c>
    </row>
    <row r="597">
      <c r="A597" s="37" t="s">
        <v>15</v>
      </c>
      <c r="B597" s="35" t="s">
        <v>411</v>
      </c>
      <c r="C597" s="35">
        <v>2023.0</v>
      </c>
      <c r="D597" s="35">
        <v>3.0</v>
      </c>
      <c r="E597" s="35">
        <v>40.0</v>
      </c>
      <c r="F597" s="36">
        <v>36.7816423</v>
      </c>
    </row>
    <row r="598">
      <c r="A598" s="37" t="s">
        <v>23</v>
      </c>
      <c r="B598" s="35" t="s">
        <v>421</v>
      </c>
      <c r="C598" s="35">
        <v>2023.0</v>
      </c>
      <c r="D598" s="35">
        <v>3.0</v>
      </c>
      <c r="E598" s="35">
        <v>40.0</v>
      </c>
      <c r="F598" s="36">
        <v>31.3931717</v>
      </c>
    </row>
    <row r="599">
      <c r="A599" s="37" t="s">
        <v>35</v>
      </c>
      <c r="B599" s="35" t="s">
        <v>433</v>
      </c>
      <c r="C599" s="35">
        <v>2023.0</v>
      </c>
      <c r="D599" s="35">
        <v>3.0</v>
      </c>
      <c r="E599" s="35">
        <v>40.0</v>
      </c>
      <c r="F599" s="36">
        <v>25.30316</v>
      </c>
    </row>
    <row r="600">
      <c r="A600" s="37" t="s">
        <v>7</v>
      </c>
      <c r="B600" s="35" t="s">
        <v>404</v>
      </c>
      <c r="C600" s="35">
        <v>2023.0</v>
      </c>
      <c r="D600" s="35">
        <v>3.0</v>
      </c>
      <c r="E600" s="35">
        <v>40.0</v>
      </c>
      <c r="F600" s="36">
        <v>24.1533745</v>
      </c>
    </row>
    <row r="601">
      <c r="A601" s="37" t="s">
        <v>19</v>
      </c>
      <c r="B601" s="35" t="s">
        <v>416</v>
      </c>
      <c r="C601" s="35">
        <v>2023.0</v>
      </c>
      <c r="D601" s="35">
        <v>3.0</v>
      </c>
      <c r="E601" s="35">
        <v>40.0</v>
      </c>
      <c r="F601" s="36">
        <v>23.7612641</v>
      </c>
    </row>
    <row r="602">
      <c r="A602" s="37" t="s">
        <v>33</v>
      </c>
      <c r="B602" s="35" t="s">
        <v>431</v>
      </c>
      <c r="C602" s="35">
        <v>2023.0</v>
      </c>
      <c r="D602" s="35">
        <v>3.0</v>
      </c>
      <c r="E602" s="35">
        <v>40.0</v>
      </c>
      <c r="F602" s="36">
        <v>22.9502604</v>
      </c>
    </row>
    <row r="603">
      <c r="A603" s="37" t="s">
        <v>27</v>
      </c>
      <c r="B603" s="35" t="s">
        <v>426</v>
      </c>
      <c r="C603" s="35">
        <v>2023.0</v>
      </c>
      <c r="D603" s="35">
        <v>3.0</v>
      </c>
      <c r="E603" s="35">
        <v>40.0</v>
      </c>
      <c r="F603" s="36">
        <v>22.3331949</v>
      </c>
    </row>
    <row r="604">
      <c r="A604" s="37" t="s">
        <v>30</v>
      </c>
      <c r="B604" s="35" t="s">
        <v>428</v>
      </c>
      <c r="C604" s="35">
        <v>2023.0</v>
      </c>
      <c r="D604" s="35">
        <v>3.0</v>
      </c>
      <c r="E604" s="35">
        <v>40.0</v>
      </c>
      <c r="F604" s="36">
        <v>21.8535901</v>
      </c>
    </row>
    <row r="605">
      <c r="A605" s="37" t="s">
        <v>14</v>
      </c>
      <c r="B605" s="35" t="s">
        <v>412</v>
      </c>
      <c r="C605" s="35">
        <v>2023.0</v>
      </c>
      <c r="D605" s="35">
        <v>3.0</v>
      </c>
      <c r="E605" s="35">
        <v>40.0</v>
      </c>
      <c r="F605" s="36">
        <v>20.9867163</v>
      </c>
    </row>
    <row r="606">
      <c r="A606" s="37" t="s">
        <v>24</v>
      </c>
      <c r="B606" s="35" t="s">
        <v>422</v>
      </c>
      <c r="C606" s="35">
        <v>2023.0</v>
      </c>
      <c r="D606" s="35">
        <v>3.0</v>
      </c>
      <c r="E606" s="35">
        <v>40.0</v>
      </c>
      <c r="F606" s="36">
        <v>20.4581674</v>
      </c>
    </row>
    <row r="607">
      <c r="A607" s="37" t="s">
        <v>21</v>
      </c>
      <c r="B607" s="35" t="s">
        <v>419</v>
      </c>
      <c r="C607" s="35">
        <v>2023.0</v>
      </c>
      <c r="D607" s="35">
        <v>3.0</v>
      </c>
      <c r="E607" s="35">
        <v>40.0</v>
      </c>
      <c r="F607" s="36">
        <v>20.3548305</v>
      </c>
    </row>
    <row r="608">
      <c r="A608" s="37" t="s">
        <v>32</v>
      </c>
      <c r="B608" s="35" t="s">
        <v>430</v>
      </c>
      <c r="C608" s="35">
        <v>2023.0</v>
      </c>
      <c r="D608" s="35">
        <v>3.0</v>
      </c>
      <c r="E608" s="35">
        <v>40.0</v>
      </c>
      <c r="F608" s="36">
        <v>19.4575086</v>
      </c>
    </row>
    <row r="609">
      <c r="A609" s="37" t="s">
        <v>31</v>
      </c>
      <c r="B609" s="35" t="s">
        <v>429</v>
      </c>
      <c r="C609" s="35">
        <v>2023.0</v>
      </c>
      <c r="D609" s="35">
        <v>3.0</v>
      </c>
      <c r="E609" s="35">
        <v>40.0</v>
      </c>
      <c r="F609" s="36">
        <v>18.2373252</v>
      </c>
    </row>
    <row r="610">
      <c r="A610" s="37" t="s">
        <v>13</v>
      </c>
      <c r="B610" s="35" t="s">
        <v>410</v>
      </c>
      <c r="C610" s="35">
        <v>2023.0</v>
      </c>
      <c r="D610" s="35">
        <v>3.0</v>
      </c>
      <c r="E610" s="35">
        <v>40.0</v>
      </c>
      <c r="F610" s="36">
        <v>18.0938586</v>
      </c>
    </row>
    <row r="611">
      <c r="A611" s="37" t="s">
        <v>20</v>
      </c>
      <c r="B611" s="35" t="s">
        <v>417</v>
      </c>
      <c r="C611" s="35">
        <v>2023.0</v>
      </c>
      <c r="D611" s="35">
        <v>3.0</v>
      </c>
      <c r="E611" s="35">
        <v>40.0</v>
      </c>
      <c r="F611" s="36">
        <v>17.9964974</v>
      </c>
    </row>
    <row r="612">
      <c r="A612" s="37" t="s">
        <v>34</v>
      </c>
      <c r="B612" s="35" t="s">
        <v>432</v>
      </c>
      <c r="C612" s="35">
        <v>2023.0</v>
      </c>
      <c r="D612" s="35">
        <v>3.0</v>
      </c>
      <c r="E612" s="35">
        <v>40.0</v>
      </c>
      <c r="F612" s="36">
        <v>17.7083852</v>
      </c>
    </row>
    <row r="613">
      <c r="A613" s="37" t="s">
        <v>9</v>
      </c>
      <c r="B613" s="35" t="s">
        <v>409</v>
      </c>
      <c r="C613" s="35">
        <v>2023.0</v>
      </c>
      <c r="D613" s="35">
        <v>3.0</v>
      </c>
      <c r="E613" s="35">
        <v>40.0</v>
      </c>
      <c r="F613" s="36">
        <v>17.560854</v>
      </c>
    </row>
    <row r="614">
      <c r="A614" s="37" t="s">
        <v>16</v>
      </c>
      <c r="B614" s="35" t="s">
        <v>413</v>
      </c>
      <c r="C614" s="35">
        <v>2023.0</v>
      </c>
      <c r="D614" s="35">
        <v>3.0</v>
      </c>
      <c r="E614" s="35">
        <v>40.0</v>
      </c>
      <c r="F614" s="36">
        <v>17.4172913</v>
      </c>
    </row>
    <row r="615">
      <c r="A615" s="37" t="s">
        <v>25</v>
      </c>
      <c r="B615" s="35" t="s">
        <v>423</v>
      </c>
      <c r="C615" s="35">
        <v>2023.0</v>
      </c>
      <c r="D615" s="35">
        <v>3.0</v>
      </c>
      <c r="E615" s="35">
        <v>40.0</v>
      </c>
      <c r="F615" s="36">
        <v>17.1346012</v>
      </c>
    </row>
    <row r="616">
      <c r="A616" s="37" t="s">
        <v>4</v>
      </c>
      <c r="B616" s="35" t="s">
        <v>401</v>
      </c>
      <c r="C616" s="35">
        <v>2023.0</v>
      </c>
      <c r="D616" s="35">
        <v>3.0</v>
      </c>
      <c r="E616" s="35">
        <v>40.0</v>
      </c>
      <c r="F616" s="36">
        <v>16.8132071</v>
      </c>
    </row>
    <row r="617">
      <c r="A617" s="37" t="s">
        <v>11</v>
      </c>
      <c r="B617" s="35" t="s">
        <v>406</v>
      </c>
      <c r="C617" s="35">
        <v>2023.0</v>
      </c>
      <c r="D617" s="35">
        <v>3.0</v>
      </c>
      <c r="E617" s="35">
        <v>40.0</v>
      </c>
      <c r="F617" s="36">
        <v>16.6427877</v>
      </c>
    </row>
    <row r="618">
      <c r="A618" s="37" t="s">
        <v>18</v>
      </c>
      <c r="B618" s="35" t="s">
        <v>415</v>
      </c>
      <c r="C618" s="35">
        <v>2023.0</v>
      </c>
      <c r="D618" s="35">
        <v>3.0</v>
      </c>
      <c r="E618" s="35">
        <v>40.0</v>
      </c>
      <c r="F618" s="36">
        <v>16.4034607</v>
      </c>
    </row>
    <row r="619">
      <c r="A619" s="37" t="s">
        <v>17</v>
      </c>
      <c r="B619" s="35" t="s">
        <v>414</v>
      </c>
      <c r="C619" s="35">
        <v>2023.0</v>
      </c>
      <c r="D619" s="35">
        <v>3.0</v>
      </c>
      <c r="E619" s="35">
        <v>40.0</v>
      </c>
      <c r="F619" s="36">
        <v>16.3582554</v>
      </c>
    </row>
    <row r="620">
      <c r="A620" s="37" t="s">
        <v>22</v>
      </c>
      <c r="B620" s="35" t="s">
        <v>420</v>
      </c>
      <c r="C620" s="35">
        <v>2023.0</v>
      </c>
      <c r="D620" s="35">
        <v>3.0</v>
      </c>
      <c r="E620" s="35">
        <v>40.0</v>
      </c>
      <c r="F620" s="36">
        <v>15.818618</v>
      </c>
    </row>
    <row r="621">
      <c r="A621" s="37" t="s">
        <v>29</v>
      </c>
      <c r="B621" s="35" t="s">
        <v>427</v>
      </c>
      <c r="C621" s="35">
        <v>2023.0</v>
      </c>
      <c r="D621" s="35">
        <v>3.0</v>
      </c>
      <c r="E621" s="35">
        <v>40.0</v>
      </c>
      <c r="F621" s="36">
        <v>15.7753055</v>
      </c>
    </row>
    <row r="622">
      <c r="A622" s="37" t="s">
        <v>3</v>
      </c>
      <c r="B622" s="35" t="s">
        <v>418</v>
      </c>
      <c r="C622" s="35">
        <v>2023.0</v>
      </c>
      <c r="D622" s="35">
        <v>3.0</v>
      </c>
      <c r="E622" s="35">
        <v>40.0</v>
      </c>
      <c r="F622" s="36">
        <v>15.6495636</v>
      </c>
    </row>
    <row r="623">
      <c r="A623" s="37" t="s">
        <v>26</v>
      </c>
      <c r="B623" s="35" t="s">
        <v>424</v>
      </c>
      <c r="C623" s="35">
        <v>2023.0</v>
      </c>
      <c r="D623" s="35">
        <v>3.0</v>
      </c>
      <c r="E623" s="35">
        <v>40.0</v>
      </c>
      <c r="F623" s="36">
        <v>15.1152856</v>
      </c>
    </row>
    <row r="624">
      <c r="A624" s="37" t="s">
        <v>8</v>
      </c>
      <c r="B624" s="35" t="s">
        <v>408</v>
      </c>
      <c r="C624" s="35">
        <v>2023.0</v>
      </c>
      <c r="D624" s="35">
        <v>3.0</v>
      </c>
      <c r="E624" s="35">
        <v>40.0</v>
      </c>
      <c r="F624" s="36">
        <v>15.0442556</v>
      </c>
    </row>
    <row r="625">
      <c r="A625" s="37" t="s">
        <v>6</v>
      </c>
      <c r="B625" s="35" t="s">
        <v>403</v>
      </c>
      <c r="C625" s="35">
        <v>2023.0</v>
      </c>
      <c r="D625" s="35">
        <v>3.0</v>
      </c>
      <c r="E625" s="35">
        <v>40.0</v>
      </c>
      <c r="F625" s="36">
        <v>14.5589607</v>
      </c>
    </row>
    <row r="626">
      <c r="A626" s="37" t="s">
        <v>28</v>
      </c>
      <c r="B626" s="35" t="s">
        <v>425</v>
      </c>
      <c r="C626" s="35">
        <v>2023.0</v>
      </c>
      <c r="D626" s="35">
        <v>3.0</v>
      </c>
      <c r="E626" s="35">
        <v>40.0</v>
      </c>
      <c r="F626" s="36">
        <v>14.3673401</v>
      </c>
    </row>
    <row r="627">
      <c r="A627" s="37" t="s">
        <v>5</v>
      </c>
      <c r="B627" s="35" t="s">
        <v>402</v>
      </c>
      <c r="C627" s="35">
        <v>2023.0</v>
      </c>
      <c r="D627" s="35">
        <v>3.0</v>
      </c>
      <c r="E627" s="35">
        <v>40.0</v>
      </c>
      <c r="F627" s="36">
        <v>13.0205218</v>
      </c>
    </row>
    <row r="628">
      <c r="A628" s="37" t="s">
        <v>12</v>
      </c>
      <c r="B628" s="35" t="s">
        <v>405</v>
      </c>
      <c r="C628" s="35">
        <v>2023.0</v>
      </c>
      <c r="D628" s="35">
        <v>3.0</v>
      </c>
      <c r="E628" s="35">
        <v>40.0</v>
      </c>
      <c r="F628" s="36">
        <v>12.8654505</v>
      </c>
    </row>
    <row r="629">
      <c r="A629" s="147"/>
      <c r="B629" s="148"/>
    </row>
    <row r="630">
      <c r="A630" s="147"/>
      <c r="B630" s="148"/>
    </row>
    <row r="631">
      <c r="A631" s="147"/>
      <c r="B631" s="148"/>
    </row>
    <row r="632">
      <c r="A632" s="147"/>
      <c r="B632" s="148"/>
    </row>
    <row r="633">
      <c r="A633" s="147"/>
      <c r="B633" s="148"/>
    </row>
    <row r="634">
      <c r="A634" s="147"/>
      <c r="B634" s="148"/>
    </row>
    <row r="635">
      <c r="A635" s="147"/>
      <c r="B635" s="148"/>
    </row>
    <row r="636">
      <c r="A636" s="147"/>
      <c r="B636" s="148"/>
    </row>
    <row r="637">
      <c r="A637" s="147"/>
      <c r="B637" s="148"/>
    </row>
    <row r="638">
      <c r="A638" s="147"/>
      <c r="B638" s="148"/>
    </row>
    <row r="639">
      <c r="A639" s="147"/>
      <c r="B639" s="148"/>
    </row>
    <row r="640">
      <c r="A640" s="147"/>
      <c r="B640" s="148"/>
    </row>
    <row r="641">
      <c r="A641" s="147"/>
      <c r="B641" s="148"/>
    </row>
    <row r="642">
      <c r="A642" s="147"/>
      <c r="B642" s="148"/>
    </row>
    <row r="643">
      <c r="A643" s="147"/>
      <c r="B643" s="148"/>
    </row>
    <row r="644">
      <c r="A644" s="147"/>
      <c r="B644" s="148"/>
    </row>
    <row r="645">
      <c r="A645" s="147"/>
      <c r="B645" s="148"/>
    </row>
    <row r="646">
      <c r="A646" s="147"/>
      <c r="B646" s="148"/>
    </row>
    <row r="647">
      <c r="A647" s="147"/>
      <c r="B647" s="148"/>
    </row>
    <row r="648">
      <c r="A648" s="147"/>
      <c r="B648" s="148"/>
    </row>
    <row r="649">
      <c r="A649" s="147"/>
      <c r="B649" s="148"/>
    </row>
    <row r="650">
      <c r="A650" s="147"/>
      <c r="B650" s="148"/>
    </row>
    <row r="651">
      <c r="A651" s="147"/>
      <c r="B651" s="148"/>
    </row>
    <row r="652">
      <c r="A652" s="147"/>
      <c r="B652" s="148"/>
    </row>
    <row r="653">
      <c r="A653" s="147"/>
      <c r="B653" s="148"/>
    </row>
    <row r="654">
      <c r="A654" s="147"/>
      <c r="B654" s="148"/>
    </row>
    <row r="655">
      <c r="A655" s="147"/>
      <c r="B655" s="148"/>
    </row>
    <row r="656">
      <c r="A656" s="147"/>
      <c r="B656" s="148"/>
    </row>
    <row r="657">
      <c r="A657" s="147"/>
      <c r="B657" s="148"/>
    </row>
    <row r="658">
      <c r="A658" s="147"/>
      <c r="B658" s="148"/>
    </row>
    <row r="659">
      <c r="A659" s="147"/>
      <c r="B659" s="148"/>
    </row>
    <row r="660">
      <c r="A660" s="147"/>
      <c r="B660" s="148"/>
    </row>
    <row r="661">
      <c r="A661" s="147"/>
      <c r="B661" s="148"/>
    </row>
    <row r="662">
      <c r="A662" s="147"/>
      <c r="B662" s="148"/>
    </row>
    <row r="663">
      <c r="A663" s="147"/>
      <c r="B663" s="148"/>
    </row>
    <row r="664">
      <c r="A664" s="147"/>
      <c r="B664" s="148"/>
    </row>
    <row r="665">
      <c r="A665" s="147"/>
      <c r="B665" s="148"/>
    </row>
    <row r="666">
      <c r="A666" s="147"/>
      <c r="B666" s="148"/>
    </row>
    <row r="667">
      <c r="A667" s="147"/>
      <c r="B667" s="148"/>
    </row>
    <row r="668">
      <c r="A668" s="147"/>
      <c r="B668" s="148"/>
    </row>
    <row r="669">
      <c r="A669" s="147"/>
      <c r="B669" s="148"/>
    </row>
    <row r="670">
      <c r="A670" s="147"/>
      <c r="B670" s="148"/>
    </row>
    <row r="671">
      <c r="A671" s="147"/>
      <c r="B671" s="148"/>
    </row>
    <row r="672">
      <c r="A672" s="147"/>
      <c r="B672" s="148"/>
    </row>
    <row r="673">
      <c r="A673" s="147"/>
      <c r="B673" s="148"/>
    </row>
    <row r="674">
      <c r="A674" s="147"/>
      <c r="B674" s="148"/>
    </row>
    <row r="675">
      <c r="A675" s="147"/>
      <c r="B675" s="148"/>
    </row>
    <row r="676">
      <c r="A676" s="147"/>
      <c r="B676" s="148"/>
    </row>
    <row r="677">
      <c r="A677" s="147"/>
      <c r="B677" s="148"/>
    </row>
    <row r="678">
      <c r="A678" s="147"/>
      <c r="B678" s="148"/>
    </row>
    <row r="679">
      <c r="A679" s="147"/>
      <c r="B679" s="148"/>
    </row>
    <row r="680">
      <c r="A680" s="147"/>
      <c r="B680" s="148"/>
    </row>
    <row r="681">
      <c r="A681" s="147"/>
      <c r="B681" s="148"/>
    </row>
    <row r="682">
      <c r="A682" s="147"/>
      <c r="B682" s="148"/>
    </row>
    <row r="683">
      <c r="A683" s="147"/>
      <c r="B683" s="148"/>
    </row>
    <row r="684">
      <c r="A684" s="147"/>
      <c r="B684" s="148"/>
    </row>
    <row r="685">
      <c r="A685" s="147"/>
      <c r="B685" s="148"/>
    </row>
    <row r="686">
      <c r="A686" s="147"/>
      <c r="B686" s="148"/>
    </row>
    <row r="687">
      <c r="A687" s="147"/>
      <c r="B687" s="148"/>
    </row>
    <row r="688">
      <c r="A688" s="147"/>
      <c r="B688" s="148"/>
    </row>
    <row r="689">
      <c r="A689" s="147"/>
      <c r="B689" s="148"/>
    </row>
    <row r="690">
      <c r="A690" s="147"/>
      <c r="B690" s="148"/>
    </row>
    <row r="691">
      <c r="A691" s="147"/>
      <c r="B691" s="148"/>
    </row>
    <row r="692">
      <c r="A692" s="147"/>
      <c r="B692" s="148"/>
    </row>
    <row r="693">
      <c r="A693" s="147"/>
      <c r="B693" s="148"/>
    </row>
    <row r="694">
      <c r="A694" s="147"/>
      <c r="B694" s="148"/>
    </row>
    <row r="695">
      <c r="A695" s="147"/>
      <c r="B695" s="148"/>
    </row>
    <row r="696">
      <c r="A696" s="147"/>
      <c r="B696" s="148"/>
    </row>
    <row r="697">
      <c r="A697" s="147"/>
      <c r="B697" s="148"/>
    </row>
    <row r="698">
      <c r="A698" s="147"/>
      <c r="B698" s="148"/>
    </row>
    <row r="699">
      <c r="A699" s="147"/>
      <c r="B699" s="148"/>
    </row>
    <row r="700">
      <c r="A700" s="147"/>
      <c r="B700" s="148"/>
    </row>
    <row r="701">
      <c r="A701" s="147"/>
      <c r="B701" s="148"/>
    </row>
    <row r="702">
      <c r="A702" s="147"/>
      <c r="B702" s="148"/>
    </row>
    <row r="703">
      <c r="A703" s="147"/>
      <c r="B703" s="148"/>
    </row>
    <row r="704">
      <c r="A704" s="147"/>
      <c r="B704" s="148"/>
    </row>
    <row r="705">
      <c r="A705" s="147"/>
      <c r="B705" s="148"/>
    </row>
    <row r="706">
      <c r="A706" s="147"/>
      <c r="B706" s="148"/>
    </row>
    <row r="707">
      <c r="A707" s="147"/>
      <c r="B707" s="148"/>
    </row>
    <row r="708">
      <c r="A708" s="147"/>
      <c r="B708" s="148"/>
    </row>
    <row r="709">
      <c r="A709" s="147"/>
      <c r="B709" s="148"/>
    </row>
    <row r="710">
      <c r="A710" s="147"/>
      <c r="B710" s="148"/>
    </row>
    <row r="711">
      <c r="A711" s="147"/>
      <c r="B711" s="148"/>
    </row>
    <row r="712">
      <c r="A712" s="147"/>
      <c r="B712" s="148"/>
    </row>
    <row r="713">
      <c r="A713" s="147"/>
      <c r="B713" s="148"/>
    </row>
    <row r="714">
      <c r="A714" s="147"/>
      <c r="B714" s="148"/>
    </row>
    <row r="715">
      <c r="A715" s="147"/>
      <c r="B715" s="148"/>
    </row>
    <row r="716">
      <c r="A716" s="147"/>
      <c r="B716" s="148"/>
    </row>
    <row r="717">
      <c r="A717" s="147"/>
      <c r="B717" s="148"/>
    </row>
    <row r="718">
      <c r="A718" s="147"/>
      <c r="B718" s="148"/>
    </row>
    <row r="719">
      <c r="A719" s="147"/>
      <c r="B719" s="148"/>
    </row>
    <row r="720">
      <c r="A720" s="147"/>
      <c r="B720" s="148"/>
    </row>
    <row r="721">
      <c r="A721" s="147"/>
      <c r="B721" s="148"/>
    </row>
    <row r="722">
      <c r="A722" s="147"/>
      <c r="B722" s="148"/>
    </row>
    <row r="723">
      <c r="A723" s="147"/>
      <c r="B723" s="148"/>
    </row>
    <row r="724">
      <c r="A724" s="147"/>
      <c r="B724" s="148"/>
    </row>
    <row r="725">
      <c r="A725" s="147"/>
      <c r="B725" s="148"/>
    </row>
    <row r="726">
      <c r="A726" s="147"/>
      <c r="B726" s="148"/>
    </row>
    <row r="727">
      <c r="A727" s="147"/>
      <c r="B727" s="148"/>
    </row>
    <row r="728">
      <c r="A728" s="25"/>
      <c r="B728" s="26"/>
    </row>
    <row r="729">
      <c r="A729" s="25"/>
      <c r="B729" s="26"/>
    </row>
    <row r="730">
      <c r="A730" s="25"/>
      <c r="B730" s="26"/>
    </row>
    <row r="731">
      <c r="A731" s="25"/>
      <c r="B731" s="26"/>
    </row>
    <row r="732">
      <c r="A732" s="25"/>
      <c r="B732" s="26"/>
    </row>
    <row r="733">
      <c r="A733" s="25"/>
      <c r="B733" s="26"/>
    </row>
    <row r="734">
      <c r="A734" s="25"/>
      <c r="B734" s="26"/>
    </row>
    <row r="735">
      <c r="A735" s="25"/>
      <c r="B735" s="26"/>
    </row>
    <row r="736">
      <c r="A736" s="25"/>
      <c r="B736" s="26"/>
    </row>
    <row r="737">
      <c r="A737" s="25"/>
      <c r="B737" s="26"/>
    </row>
    <row r="738">
      <c r="A738" s="25"/>
      <c r="B738" s="26"/>
    </row>
    <row r="739">
      <c r="A739" s="25"/>
      <c r="B739" s="26"/>
    </row>
    <row r="740">
      <c r="A740" s="25"/>
      <c r="B740" s="26"/>
    </row>
    <row r="741">
      <c r="A741" s="25"/>
      <c r="B741" s="26"/>
    </row>
    <row r="742">
      <c r="A742" s="25"/>
      <c r="B742" s="26"/>
    </row>
    <row r="743">
      <c r="A743" s="25"/>
      <c r="B743" s="26"/>
    </row>
    <row r="744">
      <c r="A744" s="25"/>
      <c r="B744" s="26"/>
    </row>
    <row r="745">
      <c r="A745" s="25"/>
      <c r="B745" s="26"/>
    </row>
    <row r="746">
      <c r="A746" s="25"/>
      <c r="B746" s="26"/>
    </row>
    <row r="747">
      <c r="A747" s="25"/>
      <c r="B747" s="26"/>
    </row>
    <row r="748">
      <c r="A748" s="25"/>
      <c r="B748" s="26"/>
    </row>
    <row r="749">
      <c r="A749" s="25"/>
      <c r="B749" s="26"/>
    </row>
    <row r="750">
      <c r="A750" s="25"/>
      <c r="B750" s="26"/>
    </row>
    <row r="751">
      <c r="A751" s="25"/>
      <c r="B751" s="26"/>
    </row>
    <row r="752">
      <c r="A752" s="25"/>
      <c r="B752" s="26"/>
    </row>
    <row r="753">
      <c r="A753" s="25"/>
      <c r="B753" s="26"/>
    </row>
    <row r="754">
      <c r="A754" s="25"/>
      <c r="B754" s="26"/>
    </row>
    <row r="755">
      <c r="A755" s="25"/>
      <c r="B755" s="26"/>
    </row>
    <row r="756">
      <c r="A756" s="25"/>
      <c r="B756" s="26"/>
    </row>
    <row r="757">
      <c r="A757" s="25"/>
      <c r="B757" s="26"/>
    </row>
    <row r="758">
      <c r="A758" s="25"/>
      <c r="B758" s="26"/>
    </row>
    <row r="759">
      <c r="A759" s="25"/>
      <c r="B759" s="26"/>
    </row>
    <row r="760">
      <c r="A760" s="25"/>
      <c r="B760" s="26"/>
    </row>
    <row r="761">
      <c r="A761" s="147"/>
      <c r="B761" s="148"/>
    </row>
    <row r="762">
      <c r="A762" s="147"/>
      <c r="B762" s="148"/>
    </row>
    <row r="763">
      <c r="A763" s="147"/>
      <c r="B763" s="148"/>
    </row>
    <row r="764">
      <c r="A764" s="147"/>
      <c r="B764" s="148"/>
    </row>
    <row r="765">
      <c r="A765" s="147"/>
      <c r="B765" s="148"/>
    </row>
    <row r="766">
      <c r="A766" s="147"/>
      <c r="B766" s="148"/>
    </row>
    <row r="767">
      <c r="A767" s="147"/>
      <c r="B767" s="148"/>
    </row>
    <row r="768">
      <c r="A768" s="147"/>
      <c r="B768" s="148"/>
    </row>
    <row r="769">
      <c r="A769" s="147"/>
      <c r="B769" s="148"/>
    </row>
    <row r="770">
      <c r="A770" s="147"/>
      <c r="B770" s="148"/>
    </row>
    <row r="771">
      <c r="A771" s="147"/>
      <c r="B771" s="148"/>
    </row>
    <row r="772">
      <c r="A772" s="147"/>
      <c r="B772" s="148"/>
    </row>
    <row r="773">
      <c r="A773" s="147"/>
      <c r="B773" s="148"/>
    </row>
    <row r="774">
      <c r="A774" s="147"/>
      <c r="B774" s="148"/>
    </row>
    <row r="775">
      <c r="A775" s="147"/>
      <c r="B775" s="148"/>
    </row>
    <row r="776">
      <c r="A776" s="147"/>
      <c r="B776" s="148"/>
    </row>
    <row r="777">
      <c r="A777" s="147"/>
      <c r="B777" s="148"/>
    </row>
    <row r="778">
      <c r="A778" s="147"/>
      <c r="B778" s="148"/>
    </row>
    <row r="779">
      <c r="A779" s="147"/>
      <c r="B779" s="148"/>
    </row>
    <row r="780">
      <c r="A780" s="147"/>
      <c r="B780" s="148"/>
    </row>
    <row r="781">
      <c r="A781" s="147"/>
      <c r="B781" s="148"/>
    </row>
    <row r="782">
      <c r="A782" s="147"/>
      <c r="B782" s="148"/>
    </row>
    <row r="783">
      <c r="A783" s="147"/>
      <c r="B783" s="148"/>
    </row>
    <row r="784">
      <c r="A784" s="147"/>
      <c r="B784" s="148"/>
    </row>
    <row r="785">
      <c r="A785" s="147"/>
      <c r="B785" s="148"/>
    </row>
    <row r="786">
      <c r="A786" s="147"/>
      <c r="B786" s="148"/>
    </row>
    <row r="787">
      <c r="A787" s="147"/>
      <c r="B787" s="148"/>
    </row>
    <row r="788">
      <c r="A788" s="147"/>
      <c r="B788" s="148"/>
    </row>
    <row r="789">
      <c r="A789" s="147"/>
      <c r="B789" s="148"/>
    </row>
    <row r="790">
      <c r="A790" s="147"/>
      <c r="B790" s="148"/>
    </row>
    <row r="791">
      <c r="A791" s="147"/>
      <c r="B791" s="148"/>
    </row>
    <row r="792">
      <c r="A792" s="147"/>
      <c r="B792" s="148"/>
    </row>
    <row r="793">
      <c r="A793" s="147"/>
      <c r="B793" s="148"/>
    </row>
    <row r="794">
      <c r="A794" s="147"/>
      <c r="B794" s="148"/>
    </row>
    <row r="795">
      <c r="A795" s="147"/>
      <c r="B795" s="148"/>
    </row>
    <row r="796">
      <c r="A796" s="147"/>
      <c r="B796" s="148"/>
    </row>
    <row r="797">
      <c r="A797" s="147"/>
      <c r="B797" s="148"/>
    </row>
    <row r="798">
      <c r="A798" s="147"/>
      <c r="B798" s="148"/>
    </row>
    <row r="799">
      <c r="A799" s="147"/>
      <c r="B799" s="148"/>
    </row>
    <row r="800">
      <c r="A800" s="147"/>
      <c r="B800" s="148"/>
    </row>
    <row r="801">
      <c r="A801" s="147"/>
      <c r="B801" s="148"/>
    </row>
    <row r="802">
      <c r="A802" s="147"/>
      <c r="B802" s="148"/>
    </row>
    <row r="803">
      <c r="A803" s="147"/>
      <c r="B803" s="148"/>
    </row>
    <row r="804">
      <c r="A804" s="147"/>
      <c r="B804" s="148"/>
    </row>
    <row r="805">
      <c r="A805" s="147"/>
      <c r="B805" s="148"/>
    </row>
    <row r="806">
      <c r="A806" s="147"/>
      <c r="B806" s="148"/>
    </row>
    <row r="807">
      <c r="A807" s="147"/>
      <c r="B807" s="148"/>
    </row>
    <row r="808">
      <c r="A808" s="147"/>
      <c r="B808" s="148"/>
    </row>
    <row r="809">
      <c r="A809" s="147"/>
      <c r="B809" s="148"/>
    </row>
    <row r="810">
      <c r="A810" s="147"/>
      <c r="B810" s="148"/>
    </row>
    <row r="811">
      <c r="A811" s="147"/>
      <c r="B811" s="148"/>
    </row>
    <row r="812">
      <c r="A812" s="147"/>
      <c r="B812" s="148"/>
    </row>
    <row r="813">
      <c r="A813" s="147"/>
      <c r="B813" s="148"/>
    </row>
    <row r="814">
      <c r="A814" s="147"/>
      <c r="B814" s="148"/>
    </row>
    <row r="815">
      <c r="A815" s="147"/>
      <c r="B815" s="148"/>
    </row>
    <row r="816">
      <c r="A816" s="147"/>
      <c r="B816" s="148"/>
    </row>
    <row r="817">
      <c r="A817" s="147"/>
      <c r="B817" s="148"/>
    </row>
    <row r="818">
      <c r="A818" s="147"/>
      <c r="B818" s="148"/>
    </row>
    <row r="819">
      <c r="A819" s="147"/>
      <c r="B819" s="148"/>
    </row>
    <row r="820">
      <c r="A820" s="147"/>
      <c r="B820" s="148"/>
    </row>
    <row r="821">
      <c r="A821" s="147"/>
      <c r="B821" s="148"/>
    </row>
    <row r="822">
      <c r="A822" s="147"/>
      <c r="B822" s="148"/>
    </row>
    <row r="823">
      <c r="A823" s="147"/>
      <c r="B823" s="148"/>
    </row>
    <row r="824">
      <c r="A824" s="147"/>
      <c r="B824" s="148"/>
    </row>
    <row r="825">
      <c r="A825" s="147"/>
      <c r="B825" s="148"/>
    </row>
    <row r="826">
      <c r="A826" s="147"/>
      <c r="B826" s="148"/>
    </row>
    <row r="827">
      <c r="A827" s="147"/>
      <c r="B827" s="148"/>
    </row>
    <row r="828">
      <c r="A828" s="147"/>
      <c r="B828" s="148"/>
    </row>
    <row r="829">
      <c r="A829" s="147"/>
      <c r="B829" s="148"/>
    </row>
    <row r="830">
      <c r="A830" s="147"/>
      <c r="B830" s="148"/>
    </row>
    <row r="831">
      <c r="A831" s="147"/>
      <c r="B831" s="148"/>
    </row>
    <row r="832">
      <c r="A832" s="147"/>
      <c r="B832" s="148"/>
    </row>
    <row r="833">
      <c r="A833" s="147"/>
      <c r="B833" s="148"/>
    </row>
    <row r="834">
      <c r="A834" s="147"/>
      <c r="B834" s="148"/>
    </row>
    <row r="835">
      <c r="A835" s="147"/>
      <c r="B835" s="148"/>
    </row>
    <row r="836">
      <c r="A836" s="147"/>
      <c r="B836" s="148"/>
    </row>
    <row r="837">
      <c r="A837" s="147"/>
      <c r="B837" s="148"/>
    </row>
    <row r="838">
      <c r="A838" s="147"/>
      <c r="B838" s="148"/>
    </row>
    <row r="839">
      <c r="A839" s="147"/>
      <c r="B839" s="148"/>
    </row>
    <row r="840">
      <c r="A840" s="147"/>
      <c r="B840" s="148"/>
    </row>
    <row r="841">
      <c r="A841" s="147"/>
      <c r="B841" s="148"/>
    </row>
    <row r="842">
      <c r="A842" s="147"/>
      <c r="B842" s="148"/>
    </row>
    <row r="843">
      <c r="A843" s="147"/>
      <c r="B843" s="148"/>
    </row>
    <row r="844">
      <c r="A844" s="147"/>
      <c r="B844" s="148"/>
    </row>
    <row r="845">
      <c r="A845" s="147"/>
      <c r="B845" s="148"/>
    </row>
    <row r="846">
      <c r="A846" s="147"/>
      <c r="B846" s="148"/>
    </row>
    <row r="847">
      <c r="A847" s="147"/>
      <c r="B847" s="148"/>
    </row>
    <row r="848">
      <c r="A848" s="147"/>
      <c r="B848" s="148"/>
    </row>
    <row r="849">
      <c r="A849" s="147"/>
      <c r="B849" s="148"/>
    </row>
    <row r="850">
      <c r="A850" s="147"/>
      <c r="B850" s="148"/>
    </row>
    <row r="851">
      <c r="A851" s="147"/>
      <c r="B851" s="148"/>
    </row>
    <row r="852">
      <c r="A852" s="147"/>
      <c r="B852" s="148"/>
    </row>
    <row r="853">
      <c r="A853" s="147"/>
      <c r="B853" s="148"/>
    </row>
    <row r="854">
      <c r="A854" s="147"/>
      <c r="B854" s="148"/>
    </row>
    <row r="855">
      <c r="A855" s="147"/>
      <c r="B855" s="148"/>
    </row>
    <row r="856">
      <c r="A856" s="147"/>
      <c r="B856" s="148"/>
    </row>
    <row r="857">
      <c r="A857" s="147"/>
      <c r="B857" s="148"/>
    </row>
    <row r="858">
      <c r="A858" s="147"/>
      <c r="B858" s="148"/>
    </row>
    <row r="859">
      <c r="A859" s="147"/>
      <c r="B859" s="148"/>
    </row>
    <row r="860">
      <c r="A860" s="147"/>
      <c r="B860" s="148"/>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149" t="s">
        <v>400</v>
      </c>
    </row>
    <row r="2">
      <c r="A2" s="80" t="s">
        <v>3</v>
      </c>
      <c r="B2" s="26" t="s">
        <v>418</v>
      </c>
      <c r="C2" s="7">
        <v>2010.0</v>
      </c>
      <c r="D2" s="9" t="s">
        <v>6</v>
      </c>
      <c r="E2" s="9" t="s">
        <v>309</v>
      </c>
      <c r="F2" s="72">
        <v>18.8</v>
      </c>
    </row>
    <row r="3">
      <c r="A3" s="80" t="s">
        <v>4</v>
      </c>
      <c r="B3" s="26" t="s">
        <v>401</v>
      </c>
      <c r="C3" s="7">
        <v>2010.0</v>
      </c>
      <c r="D3" s="9" t="s">
        <v>6</v>
      </c>
      <c r="E3" s="9" t="s">
        <v>309</v>
      </c>
      <c r="F3" s="72">
        <v>18.4</v>
      </c>
    </row>
    <row r="4">
      <c r="A4" s="26" t="s">
        <v>5</v>
      </c>
      <c r="B4" s="26" t="s">
        <v>402</v>
      </c>
      <c r="C4" s="7">
        <v>2010.0</v>
      </c>
      <c r="D4" s="9" t="s">
        <v>6</v>
      </c>
      <c r="E4" s="9" t="s">
        <v>309</v>
      </c>
      <c r="F4" s="72">
        <v>20.3</v>
      </c>
    </row>
    <row r="5">
      <c r="A5" s="26" t="s">
        <v>6</v>
      </c>
      <c r="B5" s="26" t="s">
        <v>403</v>
      </c>
      <c r="C5" s="7">
        <v>2010.0</v>
      </c>
      <c r="D5" s="9" t="s">
        <v>6</v>
      </c>
      <c r="E5" s="9" t="s">
        <v>309</v>
      </c>
      <c r="F5" s="72">
        <v>19.7</v>
      </c>
    </row>
    <row r="6">
      <c r="A6" s="26" t="s">
        <v>7</v>
      </c>
      <c r="B6" s="26" t="s">
        <v>404</v>
      </c>
      <c r="C6" s="7">
        <v>2010.0</v>
      </c>
      <c r="D6" s="9" t="s">
        <v>6</v>
      </c>
      <c r="E6" s="9" t="s">
        <v>309</v>
      </c>
      <c r="F6" s="72">
        <v>20.2</v>
      </c>
    </row>
    <row r="7">
      <c r="A7" s="26" t="s">
        <v>8</v>
      </c>
      <c r="B7" s="26" t="s">
        <v>408</v>
      </c>
      <c r="C7" s="7">
        <v>2010.0</v>
      </c>
      <c r="D7" s="9" t="s">
        <v>6</v>
      </c>
      <c r="E7" s="9" t="s">
        <v>309</v>
      </c>
      <c r="F7" s="72">
        <v>21.8</v>
      </c>
    </row>
    <row r="8">
      <c r="A8" s="26" t="s">
        <v>9</v>
      </c>
      <c r="B8" s="26" t="s">
        <v>409</v>
      </c>
      <c r="C8" s="7">
        <v>2010.0</v>
      </c>
      <c r="D8" s="9" t="s">
        <v>6</v>
      </c>
      <c r="E8" s="9" t="s">
        <v>309</v>
      </c>
      <c r="F8" s="72">
        <v>19.6</v>
      </c>
    </row>
    <row r="9">
      <c r="A9" s="26" t="s">
        <v>10</v>
      </c>
      <c r="B9" s="26" t="s">
        <v>407</v>
      </c>
      <c r="C9" s="7">
        <v>2010.0</v>
      </c>
      <c r="D9" s="9" t="s">
        <v>6</v>
      </c>
      <c r="E9" s="9" t="s">
        <v>309</v>
      </c>
      <c r="F9" s="72">
        <v>18.8</v>
      </c>
    </row>
    <row r="10">
      <c r="A10" s="26" t="s">
        <v>11</v>
      </c>
      <c r="B10" s="26" t="s">
        <v>406</v>
      </c>
      <c r="C10" s="7">
        <v>2010.0</v>
      </c>
      <c r="D10" s="9" t="s">
        <v>6</v>
      </c>
      <c r="E10" s="9" t="s">
        <v>309</v>
      </c>
      <c r="F10" s="72">
        <v>23.0</v>
      </c>
    </row>
    <row r="11">
      <c r="A11" s="26" t="s">
        <v>12</v>
      </c>
      <c r="B11" s="26" t="s">
        <v>405</v>
      </c>
      <c r="C11" s="7">
        <v>2010.0</v>
      </c>
      <c r="D11" s="9" t="s">
        <v>6</v>
      </c>
      <c r="E11" s="9" t="s">
        <v>309</v>
      </c>
      <c r="F11" s="72">
        <v>16.5</v>
      </c>
    </row>
    <row r="12">
      <c r="A12" s="26" t="s">
        <v>13</v>
      </c>
      <c r="B12" s="26" t="s">
        <v>410</v>
      </c>
      <c r="C12" s="7">
        <v>2010.0</v>
      </c>
      <c r="D12" s="9" t="s">
        <v>6</v>
      </c>
      <c r="E12" s="9" t="s">
        <v>309</v>
      </c>
      <c r="F12" s="72">
        <v>21.4</v>
      </c>
    </row>
    <row r="13">
      <c r="A13" s="26" t="s">
        <v>14</v>
      </c>
      <c r="B13" s="26" t="s">
        <v>412</v>
      </c>
      <c r="C13" s="7">
        <v>2010.0</v>
      </c>
      <c r="D13" s="9" t="s">
        <v>6</v>
      </c>
      <c r="E13" s="9" t="s">
        <v>309</v>
      </c>
      <c r="F13" s="72">
        <v>17.6</v>
      </c>
    </row>
    <row r="14">
      <c r="A14" s="26" t="s">
        <v>15</v>
      </c>
      <c r="B14" s="26" t="s">
        <v>411</v>
      </c>
      <c r="C14" s="7">
        <v>2010.0</v>
      </c>
      <c r="D14" s="9" t="s">
        <v>6</v>
      </c>
      <c r="E14" s="9" t="s">
        <v>309</v>
      </c>
      <c r="F14" s="72">
        <v>19.6</v>
      </c>
    </row>
    <row r="15">
      <c r="A15" s="26" t="s">
        <v>16</v>
      </c>
      <c r="B15" s="26" t="s">
        <v>413</v>
      </c>
      <c r="C15" s="7">
        <v>2010.0</v>
      </c>
      <c r="D15" s="9" t="s">
        <v>6</v>
      </c>
      <c r="E15" s="9" t="s">
        <v>309</v>
      </c>
      <c r="F15" s="72">
        <v>19.5</v>
      </c>
    </row>
    <row r="16">
      <c r="A16" s="26" t="s">
        <v>17</v>
      </c>
      <c r="B16" s="26" t="s">
        <v>414</v>
      </c>
      <c r="C16" s="7">
        <v>2010.0</v>
      </c>
      <c r="D16" s="9" t="s">
        <v>6</v>
      </c>
      <c r="E16" s="9" t="s">
        <v>309</v>
      </c>
      <c r="F16" s="72">
        <v>17.2</v>
      </c>
    </row>
    <row r="17">
      <c r="A17" s="26" t="s">
        <v>18</v>
      </c>
      <c r="B17" s="26" t="s">
        <v>415</v>
      </c>
      <c r="C17" s="7">
        <v>2010.0</v>
      </c>
      <c r="D17" s="9" t="s">
        <v>6</v>
      </c>
      <c r="E17" s="9" t="s">
        <v>309</v>
      </c>
      <c r="F17" s="72">
        <v>18.8</v>
      </c>
    </row>
    <row r="18">
      <c r="A18" s="26" t="s">
        <v>19</v>
      </c>
      <c r="B18" s="26" t="s">
        <v>416</v>
      </c>
      <c r="C18" s="7">
        <v>2010.0</v>
      </c>
      <c r="D18" s="9" t="s">
        <v>6</v>
      </c>
      <c r="E18" s="9" t="s">
        <v>309</v>
      </c>
      <c r="F18" s="72">
        <v>18.9</v>
      </c>
    </row>
    <row r="19">
      <c r="A19" s="26" t="s">
        <v>20</v>
      </c>
      <c r="B19" s="26" t="s">
        <v>417</v>
      </c>
      <c r="C19" s="7">
        <v>2010.0</v>
      </c>
      <c r="D19" s="9" t="s">
        <v>6</v>
      </c>
      <c r="E19" s="9" t="s">
        <v>309</v>
      </c>
      <c r="F19" s="72">
        <v>18.8</v>
      </c>
    </row>
    <row r="20">
      <c r="A20" s="26" t="s">
        <v>21</v>
      </c>
      <c r="B20" s="26" t="s">
        <v>419</v>
      </c>
      <c r="C20" s="7">
        <v>2010.0</v>
      </c>
      <c r="D20" s="9" t="s">
        <v>6</v>
      </c>
      <c r="E20" s="9" t="s">
        <v>309</v>
      </c>
      <c r="F20" s="72">
        <v>21.0</v>
      </c>
    </row>
    <row r="21">
      <c r="A21" s="26" t="s">
        <v>22</v>
      </c>
      <c r="B21" s="26" t="s">
        <v>420</v>
      </c>
      <c r="C21" s="7">
        <v>2010.0</v>
      </c>
      <c r="D21" s="9" t="s">
        <v>6</v>
      </c>
      <c r="E21" s="9" t="s">
        <v>309</v>
      </c>
      <c r="F21" s="72">
        <v>16.9</v>
      </c>
    </row>
    <row r="22">
      <c r="A22" s="26" t="s">
        <v>23</v>
      </c>
      <c r="B22" s="26" t="s">
        <v>421</v>
      </c>
      <c r="C22" s="7">
        <v>2010.0</v>
      </c>
      <c r="D22" s="9" t="s">
        <v>6</v>
      </c>
      <c r="E22" s="9" t="s">
        <v>309</v>
      </c>
      <c r="F22" s="72">
        <v>18.4</v>
      </c>
    </row>
    <row r="23">
      <c r="A23" s="26" t="s">
        <v>24</v>
      </c>
      <c r="B23" s="26" t="s">
        <v>422</v>
      </c>
      <c r="C23" s="7">
        <v>2010.0</v>
      </c>
      <c r="D23" s="9" t="s">
        <v>6</v>
      </c>
      <c r="E23" s="9" t="s">
        <v>309</v>
      </c>
      <c r="F23" s="72">
        <v>18.2</v>
      </c>
    </row>
    <row r="24">
      <c r="A24" s="26" t="s">
        <v>25</v>
      </c>
      <c r="B24" s="26" t="s">
        <v>423</v>
      </c>
      <c r="C24" s="7">
        <v>2010.0</v>
      </c>
      <c r="D24" s="9" t="s">
        <v>6</v>
      </c>
      <c r="E24" s="9" t="s">
        <v>309</v>
      </c>
      <c r="F24" s="72">
        <v>16.7</v>
      </c>
    </row>
    <row r="25">
      <c r="A25" s="26" t="s">
        <v>26</v>
      </c>
      <c r="B25" s="26" t="s">
        <v>424</v>
      </c>
      <c r="C25" s="7">
        <v>2010.0</v>
      </c>
      <c r="D25" s="9" t="s">
        <v>6</v>
      </c>
      <c r="E25" s="9" t="s">
        <v>309</v>
      </c>
      <c r="F25" s="72">
        <v>18.1</v>
      </c>
    </row>
    <row r="26">
      <c r="A26" s="26" t="s">
        <v>27</v>
      </c>
      <c r="B26" s="26" t="s">
        <v>426</v>
      </c>
      <c r="C26" s="7">
        <v>2010.0</v>
      </c>
      <c r="D26" s="9" t="s">
        <v>6</v>
      </c>
      <c r="E26" s="9" t="s">
        <v>309</v>
      </c>
      <c r="F26" s="72">
        <v>19.4</v>
      </c>
    </row>
    <row r="27">
      <c r="A27" s="26" t="s">
        <v>28</v>
      </c>
      <c r="B27" s="26" t="s">
        <v>425</v>
      </c>
      <c r="C27" s="7">
        <v>2010.0</v>
      </c>
      <c r="D27" s="9" t="s">
        <v>6</v>
      </c>
      <c r="E27" s="9" t="s">
        <v>309</v>
      </c>
      <c r="F27" s="72">
        <v>20.8</v>
      </c>
    </row>
    <row r="28">
      <c r="A28" s="26" t="s">
        <v>29</v>
      </c>
      <c r="B28" s="26" t="s">
        <v>427</v>
      </c>
      <c r="C28" s="7">
        <v>2010.0</v>
      </c>
      <c r="D28" s="9" t="s">
        <v>6</v>
      </c>
      <c r="E28" s="9" t="s">
        <v>309</v>
      </c>
      <c r="F28" s="72">
        <v>20.0</v>
      </c>
    </row>
    <row r="29">
      <c r="A29" s="26" t="s">
        <v>30</v>
      </c>
      <c r="B29" s="26" t="s">
        <v>428</v>
      </c>
      <c r="C29" s="7">
        <v>2010.0</v>
      </c>
      <c r="D29" s="9" t="s">
        <v>6</v>
      </c>
      <c r="E29" s="9" t="s">
        <v>309</v>
      </c>
      <c r="F29" s="72">
        <v>18.0</v>
      </c>
    </row>
    <row r="30">
      <c r="A30" s="26" t="s">
        <v>31</v>
      </c>
      <c r="B30" s="26" t="s">
        <v>429</v>
      </c>
      <c r="C30" s="7">
        <v>2010.0</v>
      </c>
      <c r="D30" s="9" t="s">
        <v>6</v>
      </c>
      <c r="E30" s="9" t="s">
        <v>309</v>
      </c>
      <c r="F30" s="72">
        <v>18.9</v>
      </c>
    </row>
    <row r="31">
      <c r="A31" s="26" t="s">
        <v>32</v>
      </c>
      <c r="B31" s="26" t="s">
        <v>430</v>
      </c>
      <c r="C31" s="7">
        <v>2010.0</v>
      </c>
      <c r="D31" s="9" t="s">
        <v>6</v>
      </c>
      <c r="E31" s="9" t="s">
        <v>309</v>
      </c>
      <c r="F31" s="72">
        <v>18.7</v>
      </c>
    </row>
    <row r="32">
      <c r="A32" s="26" t="s">
        <v>33</v>
      </c>
      <c r="B32" s="26" t="s">
        <v>431</v>
      </c>
      <c r="C32" s="7">
        <v>2010.0</v>
      </c>
      <c r="D32" s="9" t="s">
        <v>6</v>
      </c>
      <c r="E32" s="9" t="s">
        <v>309</v>
      </c>
      <c r="F32" s="72">
        <v>19.8</v>
      </c>
    </row>
    <row r="33">
      <c r="A33" s="26" t="s">
        <v>34</v>
      </c>
      <c r="B33" s="26" t="s">
        <v>432</v>
      </c>
      <c r="C33" s="7">
        <v>2010.0</v>
      </c>
      <c r="D33" s="9" t="s">
        <v>6</v>
      </c>
      <c r="E33" s="9" t="s">
        <v>309</v>
      </c>
      <c r="F33" s="72">
        <v>17.9</v>
      </c>
    </row>
    <row r="34">
      <c r="A34" s="26" t="s">
        <v>35</v>
      </c>
      <c r="B34" s="26" t="s">
        <v>433</v>
      </c>
      <c r="C34" s="7">
        <v>2010.0</v>
      </c>
      <c r="D34" s="9" t="s">
        <v>6</v>
      </c>
      <c r="E34" s="9" t="s">
        <v>309</v>
      </c>
      <c r="F34" s="72">
        <v>18.9</v>
      </c>
    </row>
    <row r="35">
      <c r="A35" s="80" t="s">
        <v>3</v>
      </c>
      <c r="B35" s="26" t="s">
        <v>418</v>
      </c>
      <c r="C35" s="7">
        <v>2011.0</v>
      </c>
      <c r="D35" s="9" t="s">
        <v>6</v>
      </c>
      <c r="E35" s="9" t="s">
        <v>309</v>
      </c>
      <c r="F35" s="72">
        <v>19.2</v>
      </c>
    </row>
    <row r="36">
      <c r="A36" s="80" t="s">
        <v>4</v>
      </c>
      <c r="B36" s="26" t="s">
        <v>401</v>
      </c>
      <c r="C36" s="7">
        <v>2011.0</v>
      </c>
      <c r="D36" s="9" t="s">
        <v>6</v>
      </c>
      <c r="E36" s="9" t="s">
        <v>309</v>
      </c>
      <c r="F36" s="72">
        <v>18.9</v>
      </c>
    </row>
    <row r="37">
      <c r="A37" s="26" t="s">
        <v>5</v>
      </c>
      <c r="B37" s="26" t="s">
        <v>402</v>
      </c>
      <c r="C37" s="7">
        <v>2011.0</v>
      </c>
      <c r="D37" s="9" t="s">
        <v>6</v>
      </c>
      <c r="E37" s="9" t="s">
        <v>309</v>
      </c>
      <c r="F37" s="72">
        <v>20.6</v>
      </c>
    </row>
    <row r="38">
      <c r="A38" s="26" t="s">
        <v>6</v>
      </c>
      <c r="B38" s="26" t="s">
        <v>403</v>
      </c>
      <c r="C38" s="7">
        <v>2011.0</v>
      </c>
      <c r="D38" s="9" t="s">
        <v>6</v>
      </c>
      <c r="E38" s="9" t="s">
        <v>309</v>
      </c>
      <c r="F38" s="72">
        <v>19.1</v>
      </c>
    </row>
    <row r="39">
      <c r="A39" s="26" t="s">
        <v>7</v>
      </c>
      <c r="B39" s="26" t="s">
        <v>404</v>
      </c>
      <c r="C39" s="7">
        <v>2011.0</v>
      </c>
      <c r="D39" s="9" t="s">
        <v>6</v>
      </c>
      <c r="E39" s="9" t="s">
        <v>309</v>
      </c>
      <c r="F39" s="72">
        <v>21.0</v>
      </c>
    </row>
    <row r="40">
      <c r="A40" s="26" t="s">
        <v>8</v>
      </c>
      <c r="B40" s="26" t="s">
        <v>408</v>
      </c>
      <c r="C40" s="7">
        <v>2011.0</v>
      </c>
      <c r="D40" s="9" t="s">
        <v>6</v>
      </c>
      <c r="E40" s="9" t="s">
        <v>309</v>
      </c>
      <c r="F40" s="72">
        <v>22.7</v>
      </c>
    </row>
    <row r="41">
      <c r="A41" s="26" t="s">
        <v>9</v>
      </c>
      <c r="B41" s="26" t="s">
        <v>409</v>
      </c>
      <c r="C41" s="7">
        <v>2011.0</v>
      </c>
      <c r="D41" s="9" t="s">
        <v>6</v>
      </c>
      <c r="E41" s="9" t="s">
        <v>309</v>
      </c>
      <c r="F41" s="72">
        <v>18.8</v>
      </c>
    </row>
    <row r="42">
      <c r="A42" s="26" t="s">
        <v>10</v>
      </c>
      <c r="B42" s="26" t="s">
        <v>407</v>
      </c>
      <c r="C42" s="7">
        <v>2011.0</v>
      </c>
      <c r="D42" s="9" t="s">
        <v>6</v>
      </c>
      <c r="E42" s="9" t="s">
        <v>309</v>
      </c>
      <c r="F42" s="72">
        <v>19.5</v>
      </c>
    </row>
    <row r="43">
      <c r="A43" s="26" t="s">
        <v>11</v>
      </c>
      <c r="B43" s="26" t="s">
        <v>406</v>
      </c>
      <c r="C43" s="7">
        <v>2011.0</v>
      </c>
      <c r="D43" s="9" t="s">
        <v>6</v>
      </c>
      <c r="E43" s="9" t="s">
        <v>309</v>
      </c>
      <c r="F43" s="72">
        <v>23.2</v>
      </c>
    </row>
    <row r="44">
      <c r="A44" s="26" t="s">
        <v>12</v>
      </c>
      <c r="B44" s="26" t="s">
        <v>405</v>
      </c>
      <c r="C44" s="7">
        <v>2011.0</v>
      </c>
      <c r="D44" s="9" t="s">
        <v>6</v>
      </c>
      <c r="E44" s="9" t="s">
        <v>309</v>
      </c>
      <c r="F44" s="72">
        <v>16.6</v>
      </c>
    </row>
    <row r="45">
      <c r="A45" s="26" t="s">
        <v>13</v>
      </c>
      <c r="B45" s="26" t="s">
        <v>410</v>
      </c>
      <c r="C45" s="7">
        <v>2011.0</v>
      </c>
      <c r="D45" s="9" t="s">
        <v>6</v>
      </c>
      <c r="E45" s="9" t="s">
        <v>309</v>
      </c>
      <c r="F45" s="72">
        <v>21.6</v>
      </c>
    </row>
    <row r="46">
      <c r="A46" s="26" t="s">
        <v>14</v>
      </c>
      <c r="B46" s="26" t="s">
        <v>412</v>
      </c>
      <c r="C46" s="7">
        <v>2011.0</v>
      </c>
      <c r="D46" s="9" t="s">
        <v>6</v>
      </c>
      <c r="E46" s="9" t="s">
        <v>309</v>
      </c>
      <c r="F46" s="72">
        <v>18.2</v>
      </c>
    </row>
    <row r="47">
      <c r="A47" s="26" t="s">
        <v>15</v>
      </c>
      <c r="B47" s="26" t="s">
        <v>411</v>
      </c>
      <c r="C47" s="7">
        <v>2011.0</v>
      </c>
      <c r="D47" s="9" t="s">
        <v>6</v>
      </c>
      <c r="E47" s="9" t="s">
        <v>309</v>
      </c>
      <c r="F47" s="72">
        <v>21.1</v>
      </c>
    </row>
    <row r="48">
      <c r="A48" s="26" t="s">
        <v>16</v>
      </c>
      <c r="B48" s="26" t="s">
        <v>413</v>
      </c>
      <c r="C48" s="7">
        <v>2011.0</v>
      </c>
      <c r="D48" s="9" t="s">
        <v>6</v>
      </c>
      <c r="E48" s="9" t="s">
        <v>309</v>
      </c>
      <c r="F48" s="72">
        <v>19.4</v>
      </c>
    </row>
    <row r="49">
      <c r="A49" s="26" t="s">
        <v>17</v>
      </c>
      <c r="B49" s="26" t="s">
        <v>414</v>
      </c>
      <c r="C49" s="7">
        <v>2011.0</v>
      </c>
      <c r="D49" s="9" t="s">
        <v>6</v>
      </c>
      <c r="E49" s="9" t="s">
        <v>309</v>
      </c>
      <c r="F49" s="72">
        <v>17.7</v>
      </c>
    </row>
    <row r="50">
      <c r="A50" s="26" t="s">
        <v>18</v>
      </c>
      <c r="B50" s="26" t="s">
        <v>415</v>
      </c>
      <c r="C50" s="7">
        <v>2011.0</v>
      </c>
      <c r="D50" s="9" t="s">
        <v>6</v>
      </c>
      <c r="E50" s="9" t="s">
        <v>309</v>
      </c>
      <c r="F50" s="72">
        <v>18.8</v>
      </c>
    </row>
    <row r="51">
      <c r="A51" s="26" t="s">
        <v>19</v>
      </c>
      <c r="B51" s="26" t="s">
        <v>416</v>
      </c>
      <c r="C51" s="7">
        <v>2011.0</v>
      </c>
      <c r="D51" s="9" t="s">
        <v>6</v>
      </c>
      <c r="E51" s="9" t="s">
        <v>309</v>
      </c>
      <c r="F51" s="72">
        <v>19.1</v>
      </c>
    </row>
    <row r="52">
      <c r="A52" s="26" t="s">
        <v>20</v>
      </c>
      <c r="B52" s="26" t="s">
        <v>417</v>
      </c>
      <c r="C52" s="7">
        <v>2011.0</v>
      </c>
      <c r="D52" s="9" t="s">
        <v>6</v>
      </c>
      <c r="E52" s="9" t="s">
        <v>309</v>
      </c>
      <c r="F52" s="72">
        <v>20.2</v>
      </c>
    </row>
    <row r="53">
      <c r="A53" s="26" t="s">
        <v>21</v>
      </c>
      <c r="B53" s="26" t="s">
        <v>419</v>
      </c>
      <c r="C53" s="7">
        <v>2011.0</v>
      </c>
      <c r="D53" s="9" t="s">
        <v>6</v>
      </c>
      <c r="E53" s="9" t="s">
        <v>309</v>
      </c>
      <c r="F53" s="72">
        <v>21.7</v>
      </c>
    </row>
    <row r="54">
      <c r="A54" s="26" t="s">
        <v>22</v>
      </c>
      <c r="B54" s="26" t="s">
        <v>420</v>
      </c>
      <c r="C54" s="7">
        <v>2011.0</v>
      </c>
      <c r="D54" s="9" t="s">
        <v>6</v>
      </c>
      <c r="E54" s="9" t="s">
        <v>309</v>
      </c>
      <c r="F54" s="72">
        <v>17.1</v>
      </c>
    </row>
    <row r="55">
      <c r="A55" s="26" t="s">
        <v>23</v>
      </c>
      <c r="B55" s="26" t="s">
        <v>421</v>
      </c>
      <c r="C55" s="7">
        <v>2011.0</v>
      </c>
      <c r="D55" s="9" t="s">
        <v>6</v>
      </c>
      <c r="E55" s="9" t="s">
        <v>309</v>
      </c>
      <c r="F55" s="72">
        <v>19.0</v>
      </c>
    </row>
    <row r="56">
      <c r="A56" s="26" t="s">
        <v>24</v>
      </c>
      <c r="B56" s="26" t="s">
        <v>422</v>
      </c>
      <c r="C56" s="7">
        <v>2011.0</v>
      </c>
      <c r="D56" s="9" t="s">
        <v>6</v>
      </c>
      <c r="E56" s="9" t="s">
        <v>309</v>
      </c>
      <c r="F56" s="72">
        <v>18.9</v>
      </c>
    </row>
    <row r="57">
      <c r="A57" s="26" t="s">
        <v>25</v>
      </c>
      <c r="B57" s="26" t="s">
        <v>423</v>
      </c>
      <c r="C57" s="7">
        <v>2011.0</v>
      </c>
      <c r="D57" s="9" t="s">
        <v>6</v>
      </c>
      <c r="E57" s="9" t="s">
        <v>309</v>
      </c>
      <c r="F57" s="72">
        <v>17.1</v>
      </c>
    </row>
    <row r="58">
      <c r="A58" s="26" t="s">
        <v>26</v>
      </c>
      <c r="B58" s="26" t="s">
        <v>424</v>
      </c>
      <c r="C58" s="7">
        <v>2011.0</v>
      </c>
      <c r="D58" s="9" t="s">
        <v>6</v>
      </c>
      <c r="E58" s="9" t="s">
        <v>309</v>
      </c>
      <c r="F58" s="72">
        <v>18.5</v>
      </c>
    </row>
    <row r="59">
      <c r="A59" s="26" t="s">
        <v>27</v>
      </c>
      <c r="B59" s="26" t="s">
        <v>426</v>
      </c>
      <c r="C59" s="7">
        <v>2011.0</v>
      </c>
      <c r="D59" s="9" t="s">
        <v>6</v>
      </c>
      <c r="E59" s="9" t="s">
        <v>309</v>
      </c>
      <c r="F59" s="72">
        <v>19.3</v>
      </c>
    </row>
    <row r="60">
      <c r="A60" s="26" t="s">
        <v>28</v>
      </c>
      <c r="B60" s="26" t="s">
        <v>425</v>
      </c>
      <c r="C60" s="7">
        <v>2011.0</v>
      </c>
      <c r="D60" s="9" t="s">
        <v>6</v>
      </c>
      <c r="E60" s="9" t="s">
        <v>309</v>
      </c>
      <c r="F60" s="72">
        <v>20.6</v>
      </c>
    </row>
    <row r="61">
      <c r="A61" s="26" t="s">
        <v>29</v>
      </c>
      <c r="B61" s="26" t="s">
        <v>427</v>
      </c>
      <c r="C61" s="7">
        <v>2011.0</v>
      </c>
      <c r="D61" s="9" t="s">
        <v>6</v>
      </c>
      <c r="E61" s="9" t="s">
        <v>309</v>
      </c>
      <c r="F61" s="72">
        <v>20.6</v>
      </c>
    </row>
    <row r="62">
      <c r="A62" s="26" t="s">
        <v>30</v>
      </c>
      <c r="B62" s="26" t="s">
        <v>428</v>
      </c>
      <c r="C62" s="7">
        <v>2011.0</v>
      </c>
      <c r="D62" s="9" t="s">
        <v>6</v>
      </c>
      <c r="E62" s="9" t="s">
        <v>309</v>
      </c>
      <c r="F62" s="72">
        <v>18.2</v>
      </c>
    </row>
    <row r="63">
      <c r="A63" s="26" t="s">
        <v>31</v>
      </c>
      <c r="B63" s="26" t="s">
        <v>429</v>
      </c>
      <c r="C63" s="7">
        <v>2011.0</v>
      </c>
      <c r="D63" s="9" t="s">
        <v>6</v>
      </c>
      <c r="E63" s="9" t="s">
        <v>309</v>
      </c>
      <c r="F63" s="72">
        <v>19.3</v>
      </c>
    </row>
    <row r="64">
      <c r="A64" s="26" t="s">
        <v>32</v>
      </c>
      <c r="B64" s="26" t="s">
        <v>430</v>
      </c>
      <c r="C64" s="7">
        <v>2011.0</v>
      </c>
      <c r="D64" s="9" t="s">
        <v>6</v>
      </c>
      <c r="E64" s="9" t="s">
        <v>309</v>
      </c>
      <c r="F64" s="72">
        <v>18.9</v>
      </c>
    </row>
    <row r="65">
      <c r="A65" s="26" t="s">
        <v>33</v>
      </c>
      <c r="B65" s="26" t="s">
        <v>431</v>
      </c>
      <c r="C65" s="7">
        <v>2011.0</v>
      </c>
      <c r="D65" s="9" t="s">
        <v>6</v>
      </c>
      <c r="E65" s="9" t="s">
        <v>309</v>
      </c>
      <c r="F65" s="72">
        <v>20.2</v>
      </c>
    </row>
    <row r="66">
      <c r="A66" s="26" t="s">
        <v>34</v>
      </c>
      <c r="B66" s="26" t="s">
        <v>432</v>
      </c>
      <c r="C66" s="7">
        <v>2011.0</v>
      </c>
      <c r="D66" s="9" t="s">
        <v>6</v>
      </c>
      <c r="E66" s="9" t="s">
        <v>309</v>
      </c>
      <c r="F66" s="72">
        <v>17.7</v>
      </c>
    </row>
    <row r="67">
      <c r="A67" s="26" t="s">
        <v>35</v>
      </c>
      <c r="B67" s="26" t="s">
        <v>433</v>
      </c>
      <c r="C67" s="7">
        <v>2011.0</v>
      </c>
      <c r="D67" s="9" t="s">
        <v>6</v>
      </c>
      <c r="E67" s="9" t="s">
        <v>309</v>
      </c>
      <c r="F67" s="72">
        <v>19.0</v>
      </c>
    </row>
    <row r="68">
      <c r="A68" s="80" t="s">
        <v>3</v>
      </c>
      <c r="B68" s="26" t="s">
        <v>418</v>
      </c>
      <c r="C68" s="7">
        <v>2012.0</v>
      </c>
      <c r="D68" s="9" t="s">
        <v>6</v>
      </c>
      <c r="E68" s="9" t="s">
        <v>309</v>
      </c>
      <c r="F68" s="72">
        <v>19.4</v>
      </c>
    </row>
    <row r="69">
      <c r="A69" s="80" t="s">
        <v>4</v>
      </c>
      <c r="B69" s="26" t="s">
        <v>401</v>
      </c>
      <c r="C69" s="7">
        <v>2012.0</v>
      </c>
      <c r="D69" s="9" t="s">
        <v>6</v>
      </c>
      <c r="E69" s="9" t="s">
        <v>309</v>
      </c>
      <c r="F69" s="72">
        <v>18.9</v>
      </c>
    </row>
    <row r="70">
      <c r="A70" s="26" t="s">
        <v>5</v>
      </c>
      <c r="B70" s="26" t="s">
        <v>402</v>
      </c>
      <c r="C70" s="7">
        <v>2012.0</v>
      </c>
      <c r="D70" s="9" t="s">
        <v>6</v>
      </c>
      <c r="E70" s="9" t="s">
        <v>309</v>
      </c>
      <c r="F70" s="72">
        <v>20.0</v>
      </c>
    </row>
    <row r="71">
      <c r="A71" s="26" t="s">
        <v>6</v>
      </c>
      <c r="B71" s="26" t="s">
        <v>403</v>
      </c>
      <c r="C71" s="7">
        <v>2012.0</v>
      </c>
      <c r="D71" s="9" t="s">
        <v>6</v>
      </c>
      <c r="E71" s="9" t="s">
        <v>309</v>
      </c>
      <c r="F71" s="72">
        <v>18.7</v>
      </c>
    </row>
    <row r="72">
      <c r="A72" s="26" t="s">
        <v>7</v>
      </c>
      <c r="B72" s="26" t="s">
        <v>404</v>
      </c>
      <c r="C72" s="7">
        <v>2012.0</v>
      </c>
      <c r="D72" s="9" t="s">
        <v>6</v>
      </c>
      <c r="E72" s="9" t="s">
        <v>309</v>
      </c>
      <c r="F72" s="72">
        <v>19.9</v>
      </c>
    </row>
    <row r="73">
      <c r="A73" s="26" t="s">
        <v>8</v>
      </c>
      <c r="B73" s="26" t="s">
        <v>408</v>
      </c>
      <c r="C73" s="7">
        <v>2012.0</v>
      </c>
      <c r="D73" s="9" t="s">
        <v>6</v>
      </c>
      <c r="E73" s="9" t="s">
        <v>309</v>
      </c>
      <c r="F73" s="72">
        <v>23.1</v>
      </c>
    </row>
    <row r="74">
      <c r="A74" s="26" t="s">
        <v>9</v>
      </c>
      <c r="B74" s="26" t="s">
        <v>409</v>
      </c>
      <c r="C74" s="7">
        <v>2012.0</v>
      </c>
      <c r="D74" s="9" t="s">
        <v>6</v>
      </c>
      <c r="E74" s="9" t="s">
        <v>309</v>
      </c>
      <c r="F74" s="72">
        <v>19.2</v>
      </c>
    </row>
    <row r="75">
      <c r="A75" s="26" t="s">
        <v>10</v>
      </c>
      <c r="B75" s="26" t="s">
        <v>407</v>
      </c>
      <c r="C75" s="7">
        <v>2012.0</v>
      </c>
      <c r="D75" s="9" t="s">
        <v>6</v>
      </c>
      <c r="E75" s="9" t="s">
        <v>309</v>
      </c>
      <c r="F75" s="72">
        <v>19.9</v>
      </c>
    </row>
    <row r="76">
      <c r="A76" s="26" t="s">
        <v>11</v>
      </c>
      <c r="B76" s="26" t="s">
        <v>406</v>
      </c>
      <c r="C76" s="7">
        <v>2012.0</v>
      </c>
      <c r="D76" s="9" t="s">
        <v>6</v>
      </c>
      <c r="E76" s="9" t="s">
        <v>309</v>
      </c>
      <c r="F76" s="72">
        <v>23.0</v>
      </c>
    </row>
    <row r="77">
      <c r="A77" s="26" t="s">
        <v>12</v>
      </c>
      <c r="B77" s="26" t="s">
        <v>405</v>
      </c>
      <c r="C77" s="7">
        <v>2012.0</v>
      </c>
      <c r="D77" s="9" t="s">
        <v>6</v>
      </c>
      <c r="E77" s="9" t="s">
        <v>309</v>
      </c>
      <c r="F77" s="72">
        <v>16.6</v>
      </c>
    </row>
    <row r="78">
      <c r="A78" s="26" t="s">
        <v>13</v>
      </c>
      <c r="B78" s="26" t="s">
        <v>410</v>
      </c>
      <c r="C78" s="7">
        <v>2012.0</v>
      </c>
      <c r="D78" s="9" t="s">
        <v>6</v>
      </c>
      <c r="E78" s="9" t="s">
        <v>309</v>
      </c>
      <c r="F78" s="72">
        <v>21.9</v>
      </c>
    </row>
    <row r="79">
      <c r="A79" s="26" t="s">
        <v>14</v>
      </c>
      <c r="B79" s="26" t="s">
        <v>412</v>
      </c>
      <c r="C79" s="7">
        <v>2012.0</v>
      </c>
      <c r="D79" s="9" t="s">
        <v>6</v>
      </c>
      <c r="E79" s="9" t="s">
        <v>309</v>
      </c>
      <c r="F79" s="72">
        <v>18.4</v>
      </c>
    </row>
    <row r="80">
      <c r="A80" s="26" t="s">
        <v>15</v>
      </c>
      <c r="B80" s="26" t="s">
        <v>411</v>
      </c>
      <c r="C80" s="7">
        <v>2012.0</v>
      </c>
      <c r="D80" s="9" t="s">
        <v>6</v>
      </c>
      <c r="E80" s="9" t="s">
        <v>309</v>
      </c>
      <c r="F80" s="72">
        <v>21.0</v>
      </c>
    </row>
    <row r="81">
      <c r="A81" s="26" t="s">
        <v>16</v>
      </c>
      <c r="B81" s="26" t="s">
        <v>413</v>
      </c>
      <c r="C81" s="7">
        <v>2012.0</v>
      </c>
      <c r="D81" s="9" t="s">
        <v>6</v>
      </c>
      <c r="E81" s="9" t="s">
        <v>309</v>
      </c>
      <c r="F81" s="72">
        <v>19.8</v>
      </c>
    </row>
    <row r="82">
      <c r="A82" s="26" t="s">
        <v>17</v>
      </c>
      <c r="B82" s="26" t="s">
        <v>414</v>
      </c>
      <c r="C82" s="7">
        <v>2012.0</v>
      </c>
      <c r="D82" s="9" t="s">
        <v>6</v>
      </c>
      <c r="E82" s="9" t="s">
        <v>309</v>
      </c>
      <c r="F82" s="72">
        <v>17.6</v>
      </c>
    </row>
    <row r="83">
      <c r="A83" s="26" t="s">
        <v>18</v>
      </c>
      <c r="B83" s="26" t="s">
        <v>415</v>
      </c>
      <c r="C83" s="7">
        <v>2012.0</v>
      </c>
      <c r="D83" s="9" t="s">
        <v>6</v>
      </c>
      <c r="E83" s="9" t="s">
        <v>309</v>
      </c>
      <c r="F83" s="72">
        <v>19.9</v>
      </c>
    </row>
    <row r="84">
      <c r="A84" s="26" t="s">
        <v>19</v>
      </c>
      <c r="B84" s="26" t="s">
        <v>416</v>
      </c>
      <c r="C84" s="7">
        <v>2012.0</v>
      </c>
      <c r="D84" s="9" t="s">
        <v>6</v>
      </c>
      <c r="E84" s="9" t="s">
        <v>309</v>
      </c>
      <c r="F84" s="72">
        <v>19.3</v>
      </c>
    </row>
    <row r="85">
      <c r="A85" s="26" t="s">
        <v>20</v>
      </c>
      <c r="B85" s="26" t="s">
        <v>417</v>
      </c>
      <c r="C85" s="7">
        <v>2012.0</v>
      </c>
      <c r="D85" s="9" t="s">
        <v>6</v>
      </c>
      <c r="E85" s="9" t="s">
        <v>309</v>
      </c>
      <c r="F85" s="72">
        <v>19.1</v>
      </c>
    </row>
    <row r="86">
      <c r="A86" s="26" t="s">
        <v>21</v>
      </c>
      <c r="B86" s="26" t="s">
        <v>419</v>
      </c>
      <c r="C86" s="7">
        <v>2012.0</v>
      </c>
      <c r="D86" s="9" t="s">
        <v>6</v>
      </c>
      <c r="E86" s="9" t="s">
        <v>309</v>
      </c>
      <c r="F86" s="72">
        <v>21.6</v>
      </c>
    </row>
    <row r="87">
      <c r="A87" s="26" t="s">
        <v>22</v>
      </c>
      <c r="B87" s="26" t="s">
        <v>420</v>
      </c>
      <c r="C87" s="7">
        <v>2012.0</v>
      </c>
      <c r="D87" s="9" t="s">
        <v>6</v>
      </c>
      <c r="E87" s="9" t="s">
        <v>309</v>
      </c>
      <c r="F87" s="72">
        <v>17.6</v>
      </c>
    </row>
    <row r="88">
      <c r="A88" s="26" t="s">
        <v>23</v>
      </c>
      <c r="B88" s="26" t="s">
        <v>421</v>
      </c>
      <c r="C88" s="7">
        <v>2012.0</v>
      </c>
      <c r="D88" s="9" t="s">
        <v>6</v>
      </c>
      <c r="E88" s="9" t="s">
        <v>309</v>
      </c>
      <c r="F88" s="72">
        <v>19.1</v>
      </c>
    </row>
    <row r="89">
      <c r="A89" s="26" t="s">
        <v>24</v>
      </c>
      <c r="B89" s="26" t="s">
        <v>422</v>
      </c>
      <c r="C89" s="7">
        <v>2012.0</v>
      </c>
      <c r="D89" s="9" t="s">
        <v>6</v>
      </c>
      <c r="E89" s="9" t="s">
        <v>309</v>
      </c>
      <c r="F89" s="72">
        <v>19.1</v>
      </c>
    </row>
    <row r="90">
      <c r="A90" s="26" t="s">
        <v>25</v>
      </c>
      <c r="B90" s="26" t="s">
        <v>423</v>
      </c>
      <c r="C90" s="7">
        <v>2012.0</v>
      </c>
      <c r="D90" s="9" t="s">
        <v>6</v>
      </c>
      <c r="E90" s="9" t="s">
        <v>309</v>
      </c>
      <c r="F90" s="72">
        <v>17.0</v>
      </c>
    </row>
    <row r="91">
      <c r="A91" s="26" t="s">
        <v>26</v>
      </c>
      <c r="B91" s="26" t="s">
        <v>424</v>
      </c>
      <c r="C91" s="7">
        <v>2012.0</v>
      </c>
      <c r="D91" s="9" t="s">
        <v>6</v>
      </c>
      <c r="E91" s="9" t="s">
        <v>309</v>
      </c>
      <c r="F91" s="72">
        <v>17.6</v>
      </c>
    </row>
    <row r="92">
      <c r="A92" s="26" t="s">
        <v>27</v>
      </c>
      <c r="B92" s="26" t="s">
        <v>426</v>
      </c>
      <c r="C92" s="7">
        <v>2012.0</v>
      </c>
      <c r="D92" s="9" t="s">
        <v>6</v>
      </c>
      <c r="E92" s="9" t="s">
        <v>309</v>
      </c>
      <c r="F92" s="72">
        <v>19.7</v>
      </c>
    </row>
    <row r="93">
      <c r="A93" s="26" t="s">
        <v>28</v>
      </c>
      <c r="B93" s="26" t="s">
        <v>425</v>
      </c>
      <c r="C93" s="7">
        <v>2012.0</v>
      </c>
      <c r="D93" s="9" t="s">
        <v>6</v>
      </c>
      <c r="E93" s="9" t="s">
        <v>309</v>
      </c>
      <c r="F93" s="72">
        <v>20.4</v>
      </c>
    </row>
    <row r="94">
      <c r="A94" s="26" t="s">
        <v>29</v>
      </c>
      <c r="B94" s="26" t="s">
        <v>427</v>
      </c>
      <c r="C94" s="7">
        <v>2012.0</v>
      </c>
      <c r="D94" s="9" t="s">
        <v>6</v>
      </c>
      <c r="E94" s="9" t="s">
        <v>309</v>
      </c>
      <c r="F94" s="72">
        <v>20.5</v>
      </c>
    </row>
    <row r="95">
      <c r="A95" s="26" t="s">
        <v>30</v>
      </c>
      <c r="B95" s="26" t="s">
        <v>428</v>
      </c>
      <c r="C95" s="7">
        <v>2012.0</v>
      </c>
      <c r="D95" s="9" t="s">
        <v>6</v>
      </c>
      <c r="E95" s="9" t="s">
        <v>309</v>
      </c>
      <c r="F95" s="72">
        <v>18.1</v>
      </c>
    </row>
    <row r="96">
      <c r="A96" s="26" t="s">
        <v>31</v>
      </c>
      <c r="B96" s="26" t="s">
        <v>429</v>
      </c>
      <c r="C96" s="7">
        <v>2012.0</v>
      </c>
      <c r="D96" s="9" t="s">
        <v>6</v>
      </c>
      <c r="E96" s="9" t="s">
        <v>309</v>
      </c>
      <c r="F96" s="72">
        <v>19.5</v>
      </c>
    </row>
    <row r="97">
      <c r="A97" s="26" t="s">
        <v>32</v>
      </c>
      <c r="B97" s="26" t="s">
        <v>430</v>
      </c>
      <c r="C97" s="7">
        <v>2012.0</v>
      </c>
      <c r="D97" s="9" t="s">
        <v>6</v>
      </c>
      <c r="E97" s="9" t="s">
        <v>309</v>
      </c>
      <c r="F97" s="72">
        <v>19.5</v>
      </c>
    </row>
    <row r="98">
      <c r="A98" s="26" t="s">
        <v>33</v>
      </c>
      <c r="B98" s="26" t="s">
        <v>431</v>
      </c>
      <c r="C98" s="7">
        <v>2012.0</v>
      </c>
      <c r="D98" s="9" t="s">
        <v>6</v>
      </c>
      <c r="E98" s="9" t="s">
        <v>309</v>
      </c>
      <c r="F98" s="72">
        <v>20.2</v>
      </c>
    </row>
    <row r="99">
      <c r="A99" s="26" t="s">
        <v>34</v>
      </c>
      <c r="B99" s="26" t="s">
        <v>432</v>
      </c>
      <c r="C99" s="7">
        <v>2012.0</v>
      </c>
      <c r="D99" s="9" t="s">
        <v>6</v>
      </c>
      <c r="E99" s="9" t="s">
        <v>309</v>
      </c>
      <c r="F99" s="72">
        <v>17.7</v>
      </c>
    </row>
    <row r="100">
      <c r="A100" s="26" t="s">
        <v>35</v>
      </c>
      <c r="B100" s="26" t="s">
        <v>433</v>
      </c>
      <c r="C100" s="7">
        <v>2012.0</v>
      </c>
      <c r="D100" s="9" t="s">
        <v>6</v>
      </c>
      <c r="E100" s="9" t="s">
        <v>309</v>
      </c>
      <c r="F100" s="72">
        <v>19.0</v>
      </c>
    </row>
    <row r="101">
      <c r="A101" s="80" t="s">
        <v>3</v>
      </c>
      <c r="B101" s="26" t="s">
        <v>418</v>
      </c>
      <c r="C101" s="7">
        <v>2013.0</v>
      </c>
      <c r="D101" s="9" t="s">
        <v>6</v>
      </c>
      <c r="E101" s="9" t="s">
        <v>309</v>
      </c>
      <c r="F101" s="72">
        <v>19.4</v>
      </c>
    </row>
    <row r="102">
      <c r="A102" s="80" t="s">
        <v>4</v>
      </c>
      <c r="B102" s="26" t="s">
        <v>401</v>
      </c>
      <c r="C102" s="7">
        <v>2013.0</v>
      </c>
      <c r="D102" s="9" t="s">
        <v>6</v>
      </c>
      <c r="E102" s="9" t="s">
        <v>309</v>
      </c>
      <c r="F102" s="72">
        <v>18.8</v>
      </c>
    </row>
    <row r="103">
      <c r="A103" s="26" t="s">
        <v>5</v>
      </c>
      <c r="B103" s="26" t="s">
        <v>402</v>
      </c>
      <c r="C103" s="7">
        <v>2013.0</v>
      </c>
      <c r="D103" s="9" t="s">
        <v>6</v>
      </c>
      <c r="E103" s="9" t="s">
        <v>309</v>
      </c>
      <c r="F103" s="72">
        <v>19.8</v>
      </c>
    </row>
    <row r="104">
      <c r="A104" s="26" t="s">
        <v>6</v>
      </c>
      <c r="B104" s="26" t="s">
        <v>403</v>
      </c>
      <c r="C104" s="7">
        <v>2013.0</v>
      </c>
      <c r="D104" s="9" t="s">
        <v>6</v>
      </c>
      <c r="E104" s="9" t="s">
        <v>309</v>
      </c>
      <c r="F104" s="72">
        <v>17.9</v>
      </c>
    </row>
    <row r="105">
      <c r="A105" s="26" t="s">
        <v>7</v>
      </c>
      <c r="B105" s="26" t="s">
        <v>404</v>
      </c>
      <c r="C105" s="7">
        <v>2013.0</v>
      </c>
      <c r="D105" s="9" t="s">
        <v>6</v>
      </c>
      <c r="E105" s="9" t="s">
        <v>309</v>
      </c>
      <c r="F105" s="72">
        <v>20.1</v>
      </c>
    </row>
    <row r="106">
      <c r="A106" s="26" t="s">
        <v>8</v>
      </c>
      <c r="B106" s="26" t="s">
        <v>408</v>
      </c>
      <c r="C106" s="7">
        <v>2013.0</v>
      </c>
      <c r="D106" s="9" t="s">
        <v>6</v>
      </c>
      <c r="E106" s="9" t="s">
        <v>309</v>
      </c>
      <c r="F106" s="72">
        <v>23.1</v>
      </c>
    </row>
    <row r="107">
      <c r="A107" s="26" t="s">
        <v>9</v>
      </c>
      <c r="B107" s="26" t="s">
        <v>409</v>
      </c>
      <c r="C107" s="7">
        <v>2013.0</v>
      </c>
      <c r="D107" s="9" t="s">
        <v>6</v>
      </c>
      <c r="E107" s="9" t="s">
        <v>309</v>
      </c>
      <c r="F107" s="72">
        <v>19.1</v>
      </c>
    </row>
    <row r="108">
      <c r="A108" s="26" t="s">
        <v>10</v>
      </c>
      <c r="B108" s="26" t="s">
        <v>407</v>
      </c>
      <c r="C108" s="7">
        <v>2013.0</v>
      </c>
      <c r="D108" s="9" t="s">
        <v>6</v>
      </c>
      <c r="E108" s="9" t="s">
        <v>309</v>
      </c>
      <c r="F108" s="72">
        <v>20.1</v>
      </c>
    </row>
    <row r="109">
      <c r="A109" s="26" t="s">
        <v>11</v>
      </c>
      <c r="B109" s="26" t="s">
        <v>406</v>
      </c>
      <c r="C109" s="7">
        <v>2013.0</v>
      </c>
      <c r="D109" s="9" t="s">
        <v>6</v>
      </c>
      <c r="E109" s="9" t="s">
        <v>309</v>
      </c>
      <c r="F109" s="72">
        <v>22.3</v>
      </c>
    </row>
    <row r="110">
      <c r="A110" s="26" t="s">
        <v>12</v>
      </c>
      <c r="B110" s="26" t="s">
        <v>405</v>
      </c>
      <c r="C110" s="7">
        <v>2013.0</v>
      </c>
      <c r="D110" s="9" t="s">
        <v>6</v>
      </c>
      <c r="E110" s="9" t="s">
        <v>309</v>
      </c>
      <c r="F110" s="72">
        <v>16.4</v>
      </c>
    </row>
    <row r="111">
      <c r="A111" s="26" t="s">
        <v>13</v>
      </c>
      <c r="B111" s="26" t="s">
        <v>410</v>
      </c>
      <c r="C111" s="7">
        <v>2013.0</v>
      </c>
      <c r="D111" s="9" t="s">
        <v>6</v>
      </c>
      <c r="E111" s="9" t="s">
        <v>309</v>
      </c>
      <c r="F111" s="72">
        <v>21.6</v>
      </c>
    </row>
    <row r="112">
      <c r="A112" s="26" t="s">
        <v>14</v>
      </c>
      <c r="B112" s="26" t="s">
        <v>412</v>
      </c>
      <c r="C112" s="7">
        <v>2013.0</v>
      </c>
      <c r="D112" s="9" t="s">
        <v>6</v>
      </c>
      <c r="E112" s="9" t="s">
        <v>309</v>
      </c>
      <c r="F112" s="72">
        <v>18.9</v>
      </c>
    </row>
    <row r="113">
      <c r="A113" s="26" t="s">
        <v>15</v>
      </c>
      <c r="B113" s="26" t="s">
        <v>411</v>
      </c>
      <c r="C113" s="7">
        <v>2013.0</v>
      </c>
      <c r="D113" s="9" t="s">
        <v>6</v>
      </c>
      <c r="E113" s="9" t="s">
        <v>309</v>
      </c>
      <c r="F113" s="72">
        <v>21.3</v>
      </c>
    </row>
    <row r="114">
      <c r="A114" s="26" t="s">
        <v>16</v>
      </c>
      <c r="B114" s="26" t="s">
        <v>413</v>
      </c>
      <c r="C114" s="7">
        <v>2013.0</v>
      </c>
      <c r="D114" s="9" t="s">
        <v>6</v>
      </c>
      <c r="E114" s="9" t="s">
        <v>309</v>
      </c>
      <c r="F114" s="72">
        <v>20.0</v>
      </c>
    </row>
    <row r="115">
      <c r="A115" s="26" t="s">
        <v>17</v>
      </c>
      <c r="B115" s="26" t="s">
        <v>414</v>
      </c>
      <c r="C115" s="7">
        <v>2013.0</v>
      </c>
      <c r="D115" s="9" t="s">
        <v>6</v>
      </c>
      <c r="E115" s="9" t="s">
        <v>309</v>
      </c>
      <c r="F115" s="72">
        <v>18.0</v>
      </c>
    </row>
    <row r="116">
      <c r="A116" s="26" t="s">
        <v>18</v>
      </c>
      <c r="B116" s="26" t="s">
        <v>415</v>
      </c>
      <c r="C116" s="7">
        <v>2013.0</v>
      </c>
      <c r="D116" s="9" t="s">
        <v>6</v>
      </c>
      <c r="E116" s="9" t="s">
        <v>309</v>
      </c>
      <c r="F116" s="72">
        <v>19.4</v>
      </c>
    </row>
    <row r="117">
      <c r="A117" s="26" t="s">
        <v>19</v>
      </c>
      <c r="B117" s="26" t="s">
        <v>416</v>
      </c>
      <c r="C117" s="7">
        <v>2013.0</v>
      </c>
      <c r="D117" s="9" t="s">
        <v>6</v>
      </c>
      <c r="E117" s="9" t="s">
        <v>309</v>
      </c>
      <c r="F117" s="72">
        <v>19.4</v>
      </c>
    </row>
    <row r="118">
      <c r="A118" s="26" t="s">
        <v>20</v>
      </c>
      <c r="B118" s="26" t="s">
        <v>417</v>
      </c>
      <c r="C118" s="7">
        <v>2013.0</v>
      </c>
      <c r="D118" s="9" t="s">
        <v>6</v>
      </c>
      <c r="E118" s="9" t="s">
        <v>309</v>
      </c>
      <c r="F118" s="72">
        <v>19.9</v>
      </c>
    </row>
    <row r="119">
      <c r="A119" s="26" t="s">
        <v>21</v>
      </c>
      <c r="B119" s="26" t="s">
        <v>419</v>
      </c>
      <c r="C119" s="7">
        <v>2013.0</v>
      </c>
      <c r="D119" s="9" t="s">
        <v>6</v>
      </c>
      <c r="E119" s="9" t="s">
        <v>309</v>
      </c>
      <c r="F119" s="72">
        <v>21.9</v>
      </c>
    </row>
    <row r="120">
      <c r="A120" s="26" t="s">
        <v>22</v>
      </c>
      <c r="B120" s="26" t="s">
        <v>420</v>
      </c>
      <c r="C120" s="7">
        <v>2013.0</v>
      </c>
      <c r="D120" s="9" t="s">
        <v>6</v>
      </c>
      <c r="E120" s="9" t="s">
        <v>309</v>
      </c>
      <c r="F120" s="72">
        <v>17.6</v>
      </c>
    </row>
    <row r="121">
      <c r="A121" s="26" t="s">
        <v>23</v>
      </c>
      <c r="B121" s="26" t="s">
        <v>421</v>
      </c>
      <c r="C121" s="7">
        <v>2013.0</v>
      </c>
      <c r="D121" s="9" t="s">
        <v>6</v>
      </c>
      <c r="E121" s="9" t="s">
        <v>309</v>
      </c>
      <c r="F121" s="72">
        <v>18.9</v>
      </c>
    </row>
    <row r="122">
      <c r="A122" s="26" t="s">
        <v>24</v>
      </c>
      <c r="B122" s="26" t="s">
        <v>422</v>
      </c>
      <c r="C122" s="7">
        <v>2013.0</v>
      </c>
      <c r="D122" s="9" t="s">
        <v>6</v>
      </c>
      <c r="E122" s="9" t="s">
        <v>309</v>
      </c>
      <c r="F122" s="72">
        <v>19.1</v>
      </c>
    </row>
    <row r="123">
      <c r="A123" s="26" t="s">
        <v>25</v>
      </c>
      <c r="B123" s="26" t="s">
        <v>423</v>
      </c>
      <c r="C123" s="7">
        <v>2013.0</v>
      </c>
      <c r="D123" s="9" t="s">
        <v>6</v>
      </c>
      <c r="E123" s="9" t="s">
        <v>309</v>
      </c>
      <c r="F123" s="72">
        <v>17.3</v>
      </c>
    </row>
    <row r="124">
      <c r="A124" s="26" t="s">
        <v>26</v>
      </c>
      <c r="B124" s="26" t="s">
        <v>424</v>
      </c>
      <c r="C124" s="7">
        <v>2013.0</v>
      </c>
      <c r="D124" s="9" t="s">
        <v>6</v>
      </c>
      <c r="E124" s="9" t="s">
        <v>309</v>
      </c>
      <c r="F124" s="72">
        <v>17.7</v>
      </c>
    </row>
    <row r="125">
      <c r="A125" s="26" t="s">
        <v>27</v>
      </c>
      <c r="B125" s="26" t="s">
        <v>426</v>
      </c>
      <c r="C125" s="7">
        <v>2013.0</v>
      </c>
      <c r="D125" s="9" t="s">
        <v>6</v>
      </c>
      <c r="E125" s="9" t="s">
        <v>309</v>
      </c>
      <c r="F125" s="72">
        <v>19.6</v>
      </c>
    </row>
    <row r="126">
      <c r="A126" s="26" t="s">
        <v>28</v>
      </c>
      <c r="B126" s="26" t="s">
        <v>425</v>
      </c>
      <c r="C126" s="7">
        <v>2013.0</v>
      </c>
      <c r="D126" s="9" t="s">
        <v>6</v>
      </c>
      <c r="E126" s="9" t="s">
        <v>309</v>
      </c>
      <c r="F126" s="72">
        <v>19.9</v>
      </c>
    </row>
    <row r="127">
      <c r="A127" s="26" t="s">
        <v>29</v>
      </c>
      <c r="B127" s="26" t="s">
        <v>427</v>
      </c>
      <c r="C127" s="7">
        <v>2013.0</v>
      </c>
      <c r="D127" s="9" t="s">
        <v>6</v>
      </c>
      <c r="E127" s="9" t="s">
        <v>309</v>
      </c>
      <c r="F127" s="72">
        <v>20.6</v>
      </c>
    </row>
    <row r="128">
      <c r="A128" s="26" t="s">
        <v>30</v>
      </c>
      <c r="B128" s="26" t="s">
        <v>428</v>
      </c>
      <c r="C128" s="7">
        <v>2013.0</v>
      </c>
      <c r="D128" s="9" t="s">
        <v>6</v>
      </c>
      <c r="E128" s="9" t="s">
        <v>309</v>
      </c>
      <c r="F128" s="72">
        <v>19.6</v>
      </c>
    </row>
    <row r="129">
      <c r="A129" s="26" t="s">
        <v>31</v>
      </c>
      <c r="B129" s="26" t="s">
        <v>429</v>
      </c>
      <c r="C129" s="7">
        <v>2013.0</v>
      </c>
      <c r="D129" s="9" t="s">
        <v>6</v>
      </c>
      <c r="E129" s="9" t="s">
        <v>309</v>
      </c>
      <c r="F129" s="72">
        <v>19.1</v>
      </c>
    </row>
    <row r="130">
      <c r="A130" s="26" t="s">
        <v>32</v>
      </c>
      <c r="B130" s="26" t="s">
        <v>430</v>
      </c>
      <c r="C130" s="7">
        <v>2013.0</v>
      </c>
      <c r="D130" s="9" t="s">
        <v>6</v>
      </c>
      <c r="E130" s="9" t="s">
        <v>309</v>
      </c>
      <c r="F130" s="72">
        <v>19.7</v>
      </c>
    </row>
    <row r="131">
      <c r="A131" s="26" t="s">
        <v>33</v>
      </c>
      <c r="B131" s="26" t="s">
        <v>431</v>
      </c>
      <c r="C131" s="7">
        <v>2013.0</v>
      </c>
      <c r="D131" s="9" t="s">
        <v>6</v>
      </c>
      <c r="E131" s="9" t="s">
        <v>309</v>
      </c>
      <c r="F131" s="72">
        <v>20.2</v>
      </c>
    </row>
    <row r="132">
      <c r="A132" s="26" t="s">
        <v>34</v>
      </c>
      <c r="B132" s="26" t="s">
        <v>432</v>
      </c>
      <c r="C132" s="7">
        <v>2013.0</v>
      </c>
      <c r="D132" s="9" t="s">
        <v>6</v>
      </c>
      <c r="E132" s="9" t="s">
        <v>309</v>
      </c>
      <c r="F132" s="72">
        <v>18.3</v>
      </c>
    </row>
    <row r="133">
      <c r="A133" s="26" t="s">
        <v>35</v>
      </c>
      <c r="B133" s="26" t="s">
        <v>433</v>
      </c>
      <c r="C133" s="7">
        <v>2013.0</v>
      </c>
      <c r="D133" s="9" t="s">
        <v>6</v>
      </c>
      <c r="E133" s="9" t="s">
        <v>309</v>
      </c>
      <c r="F133" s="72">
        <v>18.8</v>
      </c>
    </row>
    <row r="134">
      <c r="A134" s="80" t="s">
        <v>3</v>
      </c>
      <c r="B134" s="26" t="s">
        <v>418</v>
      </c>
      <c r="C134" s="7">
        <v>2014.0</v>
      </c>
      <c r="D134" s="9" t="s">
        <v>6</v>
      </c>
      <c r="E134" s="9" t="s">
        <v>309</v>
      </c>
      <c r="F134" s="72">
        <v>19.2</v>
      </c>
    </row>
    <row r="135">
      <c r="A135" s="80" t="s">
        <v>4</v>
      </c>
      <c r="B135" s="26" t="s">
        <v>401</v>
      </c>
      <c r="C135" s="7">
        <v>2014.0</v>
      </c>
      <c r="D135" s="9" t="s">
        <v>6</v>
      </c>
      <c r="E135" s="9" t="s">
        <v>309</v>
      </c>
      <c r="F135" s="72">
        <v>19.8</v>
      </c>
    </row>
    <row r="136">
      <c r="A136" s="26" t="s">
        <v>5</v>
      </c>
      <c r="B136" s="26" t="s">
        <v>402</v>
      </c>
      <c r="C136" s="7">
        <v>2014.0</v>
      </c>
      <c r="D136" s="9" t="s">
        <v>6</v>
      </c>
      <c r="E136" s="9" t="s">
        <v>309</v>
      </c>
      <c r="F136" s="72">
        <v>20.0</v>
      </c>
    </row>
    <row r="137">
      <c r="A137" s="26" t="s">
        <v>6</v>
      </c>
      <c r="B137" s="26" t="s">
        <v>403</v>
      </c>
      <c r="C137" s="7">
        <v>2014.0</v>
      </c>
      <c r="D137" s="9" t="s">
        <v>6</v>
      </c>
      <c r="E137" s="9" t="s">
        <v>309</v>
      </c>
      <c r="F137" s="72">
        <v>18.1</v>
      </c>
    </row>
    <row r="138">
      <c r="A138" s="26" t="s">
        <v>7</v>
      </c>
      <c r="B138" s="26" t="s">
        <v>404</v>
      </c>
      <c r="C138" s="7">
        <v>2014.0</v>
      </c>
      <c r="D138" s="9" t="s">
        <v>6</v>
      </c>
      <c r="E138" s="9" t="s">
        <v>309</v>
      </c>
      <c r="F138" s="72">
        <v>20.2</v>
      </c>
    </row>
    <row r="139">
      <c r="A139" s="26" t="s">
        <v>8</v>
      </c>
      <c r="B139" s="26" t="s">
        <v>408</v>
      </c>
      <c r="C139" s="7">
        <v>2014.0</v>
      </c>
      <c r="D139" s="9" t="s">
        <v>6</v>
      </c>
      <c r="E139" s="9" t="s">
        <v>309</v>
      </c>
      <c r="F139" s="72">
        <v>22.6</v>
      </c>
    </row>
    <row r="140">
      <c r="A140" s="26" t="s">
        <v>9</v>
      </c>
      <c r="B140" s="26" t="s">
        <v>409</v>
      </c>
      <c r="C140" s="7">
        <v>2014.0</v>
      </c>
      <c r="D140" s="9" t="s">
        <v>6</v>
      </c>
      <c r="E140" s="9" t="s">
        <v>309</v>
      </c>
      <c r="F140" s="72">
        <v>19.0</v>
      </c>
    </row>
    <row r="141">
      <c r="A141" s="26" t="s">
        <v>10</v>
      </c>
      <c r="B141" s="26" t="s">
        <v>407</v>
      </c>
      <c r="C141" s="7">
        <v>2014.0</v>
      </c>
      <c r="D141" s="9" t="s">
        <v>6</v>
      </c>
      <c r="E141" s="9" t="s">
        <v>309</v>
      </c>
      <c r="F141" s="72">
        <v>20.1</v>
      </c>
    </row>
    <row r="142">
      <c r="A142" s="26" t="s">
        <v>11</v>
      </c>
      <c r="B142" s="26" t="s">
        <v>406</v>
      </c>
      <c r="C142" s="7">
        <v>2014.0</v>
      </c>
      <c r="D142" s="9" t="s">
        <v>6</v>
      </c>
      <c r="E142" s="9" t="s">
        <v>309</v>
      </c>
      <c r="F142" s="72">
        <v>22.5</v>
      </c>
    </row>
    <row r="143">
      <c r="A143" s="26" t="s">
        <v>12</v>
      </c>
      <c r="B143" s="26" t="s">
        <v>405</v>
      </c>
      <c r="C143" s="7">
        <v>2014.0</v>
      </c>
      <c r="D143" s="9" t="s">
        <v>6</v>
      </c>
      <c r="E143" s="9" t="s">
        <v>309</v>
      </c>
      <c r="F143" s="72">
        <v>15.8</v>
      </c>
    </row>
    <row r="144">
      <c r="A144" s="26" t="s">
        <v>13</v>
      </c>
      <c r="B144" s="26" t="s">
        <v>410</v>
      </c>
      <c r="C144" s="7">
        <v>2014.0</v>
      </c>
      <c r="D144" s="9" t="s">
        <v>6</v>
      </c>
      <c r="E144" s="9" t="s">
        <v>309</v>
      </c>
      <c r="F144" s="72">
        <v>21.1</v>
      </c>
    </row>
    <row r="145">
      <c r="A145" s="26" t="s">
        <v>14</v>
      </c>
      <c r="B145" s="26" t="s">
        <v>412</v>
      </c>
      <c r="C145" s="7">
        <v>2014.0</v>
      </c>
      <c r="D145" s="9" t="s">
        <v>6</v>
      </c>
      <c r="E145" s="9" t="s">
        <v>309</v>
      </c>
      <c r="F145" s="72">
        <v>18.7</v>
      </c>
    </row>
    <row r="146">
      <c r="A146" s="26" t="s">
        <v>15</v>
      </c>
      <c r="B146" s="26" t="s">
        <v>411</v>
      </c>
      <c r="C146" s="7">
        <v>2014.0</v>
      </c>
      <c r="D146" s="9" t="s">
        <v>6</v>
      </c>
      <c r="E146" s="9" t="s">
        <v>309</v>
      </c>
      <c r="F146" s="72">
        <v>21.6</v>
      </c>
    </row>
    <row r="147">
      <c r="A147" s="26" t="s">
        <v>16</v>
      </c>
      <c r="B147" s="26" t="s">
        <v>413</v>
      </c>
      <c r="C147" s="7">
        <v>2014.0</v>
      </c>
      <c r="D147" s="9" t="s">
        <v>6</v>
      </c>
      <c r="E147" s="9" t="s">
        <v>309</v>
      </c>
      <c r="F147" s="72">
        <v>19.1</v>
      </c>
    </row>
    <row r="148">
      <c r="A148" s="26" t="s">
        <v>17</v>
      </c>
      <c r="B148" s="26" t="s">
        <v>414</v>
      </c>
      <c r="C148" s="7">
        <v>2014.0</v>
      </c>
      <c r="D148" s="9" t="s">
        <v>6</v>
      </c>
      <c r="E148" s="9" t="s">
        <v>309</v>
      </c>
      <c r="F148" s="72">
        <v>17.7</v>
      </c>
    </row>
    <row r="149">
      <c r="A149" s="26" t="s">
        <v>18</v>
      </c>
      <c r="B149" s="26" t="s">
        <v>415</v>
      </c>
      <c r="C149" s="7">
        <v>2014.0</v>
      </c>
      <c r="D149" s="9" t="s">
        <v>6</v>
      </c>
      <c r="E149" s="9" t="s">
        <v>309</v>
      </c>
      <c r="F149" s="72">
        <v>19.1</v>
      </c>
    </row>
    <row r="150">
      <c r="A150" s="26" t="s">
        <v>19</v>
      </c>
      <c r="B150" s="26" t="s">
        <v>416</v>
      </c>
      <c r="C150" s="7">
        <v>2014.0</v>
      </c>
      <c r="D150" s="9" t="s">
        <v>6</v>
      </c>
      <c r="E150" s="9" t="s">
        <v>309</v>
      </c>
      <c r="F150" s="72">
        <v>19.1</v>
      </c>
    </row>
    <row r="151">
      <c r="A151" s="26" t="s">
        <v>20</v>
      </c>
      <c r="B151" s="26" t="s">
        <v>417</v>
      </c>
      <c r="C151" s="7">
        <v>2014.0</v>
      </c>
      <c r="D151" s="9" t="s">
        <v>6</v>
      </c>
      <c r="E151" s="9" t="s">
        <v>309</v>
      </c>
      <c r="F151" s="72">
        <v>19.5</v>
      </c>
    </row>
    <row r="152">
      <c r="A152" s="26" t="s">
        <v>21</v>
      </c>
      <c r="B152" s="26" t="s">
        <v>419</v>
      </c>
      <c r="C152" s="7">
        <v>2014.0</v>
      </c>
      <c r="D152" s="9" t="s">
        <v>6</v>
      </c>
      <c r="E152" s="9" t="s">
        <v>309</v>
      </c>
      <c r="F152" s="72">
        <v>20.4</v>
      </c>
    </row>
    <row r="153">
      <c r="A153" s="26" t="s">
        <v>22</v>
      </c>
      <c r="B153" s="26" t="s">
        <v>420</v>
      </c>
      <c r="C153" s="7">
        <v>2014.0</v>
      </c>
      <c r="D153" s="9" t="s">
        <v>6</v>
      </c>
      <c r="E153" s="9" t="s">
        <v>309</v>
      </c>
      <c r="F153" s="72">
        <v>17.2</v>
      </c>
    </row>
    <row r="154">
      <c r="A154" s="26" t="s">
        <v>23</v>
      </c>
      <c r="B154" s="26" t="s">
        <v>421</v>
      </c>
      <c r="C154" s="7">
        <v>2014.0</v>
      </c>
      <c r="D154" s="9" t="s">
        <v>6</v>
      </c>
      <c r="E154" s="9" t="s">
        <v>309</v>
      </c>
      <c r="F154" s="72">
        <v>19.2</v>
      </c>
    </row>
    <row r="155">
      <c r="A155" s="26" t="s">
        <v>24</v>
      </c>
      <c r="B155" s="26" t="s">
        <v>422</v>
      </c>
      <c r="C155" s="7">
        <v>2014.0</v>
      </c>
      <c r="D155" s="9" t="s">
        <v>6</v>
      </c>
      <c r="E155" s="9" t="s">
        <v>309</v>
      </c>
      <c r="F155" s="72">
        <v>19.2</v>
      </c>
    </row>
    <row r="156">
      <c r="A156" s="26" t="s">
        <v>25</v>
      </c>
      <c r="B156" s="26" t="s">
        <v>423</v>
      </c>
      <c r="C156" s="7">
        <v>2014.0</v>
      </c>
      <c r="D156" s="9" t="s">
        <v>6</v>
      </c>
      <c r="E156" s="9" t="s">
        <v>309</v>
      </c>
      <c r="F156" s="72">
        <v>16.8</v>
      </c>
    </row>
    <row r="157">
      <c r="A157" s="26" t="s">
        <v>26</v>
      </c>
      <c r="B157" s="26" t="s">
        <v>424</v>
      </c>
      <c r="C157" s="7">
        <v>2014.0</v>
      </c>
      <c r="D157" s="9" t="s">
        <v>6</v>
      </c>
      <c r="E157" s="9" t="s">
        <v>309</v>
      </c>
      <c r="F157" s="72">
        <v>18.0</v>
      </c>
    </row>
    <row r="158">
      <c r="A158" s="26" t="s">
        <v>27</v>
      </c>
      <c r="B158" s="26" t="s">
        <v>426</v>
      </c>
      <c r="C158" s="7">
        <v>2014.0</v>
      </c>
      <c r="D158" s="9" t="s">
        <v>6</v>
      </c>
      <c r="E158" s="9" t="s">
        <v>309</v>
      </c>
      <c r="F158" s="72">
        <v>18.6</v>
      </c>
    </row>
    <row r="159">
      <c r="A159" s="26" t="s">
        <v>28</v>
      </c>
      <c r="B159" s="26" t="s">
        <v>425</v>
      </c>
      <c r="C159" s="7">
        <v>2014.0</v>
      </c>
      <c r="D159" s="9" t="s">
        <v>6</v>
      </c>
      <c r="E159" s="9" t="s">
        <v>309</v>
      </c>
      <c r="F159" s="72">
        <v>20.2</v>
      </c>
    </row>
    <row r="160">
      <c r="A160" s="26" t="s">
        <v>29</v>
      </c>
      <c r="B160" s="26" t="s">
        <v>427</v>
      </c>
      <c r="C160" s="7">
        <v>2014.0</v>
      </c>
      <c r="D160" s="9" t="s">
        <v>6</v>
      </c>
      <c r="E160" s="9" t="s">
        <v>309</v>
      </c>
      <c r="F160" s="72">
        <v>20.3</v>
      </c>
    </row>
    <row r="161">
      <c r="A161" s="26" t="s">
        <v>30</v>
      </c>
      <c r="B161" s="26" t="s">
        <v>428</v>
      </c>
      <c r="C161" s="7">
        <v>2014.0</v>
      </c>
      <c r="D161" s="9" t="s">
        <v>6</v>
      </c>
      <c r="E161" s="9" t="s">
        <v>309</v>
      </c>
      <c r="F161" s="72">
        <v>20.3</v>
      </c>
    </row>
    <row r="162">
      <c r="A162" s="26" t="s">
        <v>31</v>
      </c>
      <c r="B162" s="26" t="s">
        <v>429</v>
      </c>
      <c r="C162" s="7">
        <v>2014.0</v>
      </c>
      <c r="D162" s="9" t="s">
        <v>6</v>
      </c>
      <c r="E162" s="9" t="s">
        <v>309</v>
      </c>
      <c r="F162" s="72">
        <v>18.5</v>
      </c>
    </row>
    <row r="163">
      <c r="A163" s="26" t="s">
        <v>32</v>
      </c>
      <c r="B163" s="26" t="s">
        <v>430</v>
      </c>
      <c r="C163" s="7">
        <v>2014.0</v>
      </c>
      <c r="D163" s="9" t="s">
        <v>6</v>
      </c>
      <c r="E163" s="9" t="s">
        <v>309</v>
      </c>
      <c r="F163" s="72">
        <v>19.9</v>
      </c>
    </row>
    <row r="164">
      <c r="A164" s="26" t="s">
        <v>33</v>
      </c>
      <c r="B164" s="26" t="s">
        <v>431</v>
      </c>
      <c r="C164" s="7">
        <v>2014.0</v>
      </c>
      <c r="D164" s="9" t="s">
        <v>6</v>
      </c>
      <c r="E164" s="9" t="s">
        <v>309</v>
      </c>
      <c r="F164" s="72">
        <v>19.9</v>
      </c>
    </row>
    <row r="165">
      <c r="A165" s="26" t="s">
        <v>34</v>
      </c>
      <c r="B165" s="26" t="s">
        <v>432</v>
      </c>
      <c r="C165" s="7">
        <v>2014.0</v>
      </c>
      <c r="D165" s="9" t="s">
        <v>6</v>
      </c>
      <c r="E165" s="9" t="s">
        <v>309</v>
      </c>
      <c r="F165" s="72">
        <v>18.2</v>
      </c>
    </row>
    <row r="166">
      <c r="A166" s="26" t="s">
        <v>35</v>
      </c>
      <c r="B166" s="26" t="s">
        <v>433</v>
      </c>
      <c r="C166" s="7">
        <v>2014.0</v>
      </c>
      <c r="D166" s="9" t="s">
        <v>6</v>
      </c>
      <c r="E166" s="9" t="s">
        <v>309</v>
      </c>
      <c r="F166" s="72">
        <v>18.5</v>
      </c>
    </row>
    <row r="167">
      <c r="A167" s="80" t="s">
        <v>3</v>
      </c>
      <c r="B167" s="26" t="s">
        <v>418</v>
      </c>
      <c r="C167" s="7">
        <v>2015.0</v>
      </c>
      <c r="D167" s="9" t="s">
        <v>6</v>
      </c>
      <c r="E167" s="9" t="s">
        <v>309</v>
      </c>
      <c r="F167" s="72">
        <v>18.2</v>
      </c>
    </row>
    <row r="168">
      <c r="A168" s="80" t="s">
        <v>4</v>
      </c>
      <c r="B168" s="26" t="s">
        <v>401</v>
      </c>
      <c r="C168" s="7">
        <v>2015.0</v>
      </c>
      <c r="D168" s="9" t="s">
        <v>6</v>
      </c>
      <c r="E168" s="9" t="s">
        <v>309</v>
      </c>
      <c r="F168" s="72">
        <v>17.8</v>
      </c>
    </row>
    <row r="169">
      <c r="A169" s="26" t="s">
        <v>5</v>
      </c>
      <c r="B169" s="26" t="s">
        <v>402</v>
      </c>
      <c r="C169" s="7">
        <v>2015.0</v>
      </c>
      <c r="D169" s="9" t="s">
        <v>6</v>
      </c>
      <c r="E169" s="9" t="s">
        <v>309</v>
      </c>
      <c r="F169" s="72">
        <v>18.9</v>
      </c>
    </row>
    <row r="170">
      <c r="A170" s="26" t="s">
        <v>6</v>
      </c>
      <c r="B170" s="26" t="s">
        <v>403</v>
      </c>
      <c r="C170" s="7">
        <v>2015.0</v>
      </c>
      <c r="D170" s="9" t="s">
        <v>6</v>
      </c>
      <c r="E170" s="9" t="s">
        <v>309</v>
      </c>
      <c r="F170" s="72">
        <v>16.7</v>
      </c>
    </row>
    <row r="171">
      <c r="A171" s="26" t="s">
        <v>7</v>
      </c>
      <c r="B171" s="26" t="s">
        <v>404</v>
      </c>
      <c r="C171" s="7">
        <v>2015.0</v>
      </c>
      <c r="D171" s="9" t="s">
        <v>6</v>
      </c>
      <c r="E171" s="9" t="s">
        <v>309</v>
      </c>
      <c r="F171" s="72">
        <v>19.4</v>
      </c>
    </row>
    <row r="172">
      <c r="A172" s="26" t="s">
        <v>8</v>
      </c>
      <c r="B172" s="26" t="s">
        <v>408</v>
      </c>
      <c r="C172" s="7">
        <v>2015.0</v>
      </c>
      <c r="D172" s="9" t="s">
        <v>6</v>
      </c>
      <c r="E172" s="9" t="s">
        <v>309</v>
      </c>
      <c r="F172" s="72">
        <v>22.0</v>
      </c>
    </row>
    <row r="173">
      <c r="A173" s="26" t="s">
        <v>9</v>
      </c>
      <c r="B173" s="26" t="s">
        <v>409</v>
      </c>
      <c r="C173" s="7">
        <v>2015.0</v>
      </c>
      <c r="D173" s="9" t="s">
        <v>6</v>
      </c>
      <c r="E173" s="9" t="s">
        <v>309</v>
      </c>
      <c r="F173" s="72">
        <v>17.2</v>
      </c>
    </row>
    <row r="174">
      <c r="A174" s="26" t="s">
        <v>10</v>
      </c>
      <c r="B174" s="26" t="s">
        <v>407</v>
      </c>
      <c r="C174" s="7">
        <v>2015.0</v>
      </c>
      <c r="D174" s="9" t="s">
        <v>6</v>
      </c>
      <c r="E174" s="9" t="s">
        <v>309</v>
      </c>
      <c r="F174" s="72">
        <v>18.4</v>
      </c>
    </row>
    <row r="175">
      <c r="A175" s="26" t="s">
        <v>11</v>
      </c>
      <c r="B175" s="26" t="s">
        <v>406</v>
      </c>
      <c r="C175" s="7">
        <v>2015.0</v>
      </c>
      <c r="D175" s="9" t="s">
        <v>6</v>
      </c>
      <c r="E175" s="9" t="s">
        <v>309</v>
      </c>
      <c r="F175" s="72">
        <v>21.4</v>
      </c>
    </row>
    <row r="176">
      <c r="A176" s="26" t="s">
        <v>12</v>
      </c>
      <c r="B176" s="26" t="s">
        <v>405</v>
      </c>
      <c r="C176" s="7">
        <v>2015.0</v>
      </c>
      <c r="D176" s="9" t="s">
        <v>6</v>
      </c>
      <c r="E176" s="9" t="s">
        <v>309</v>
      </c>
      <c r="F176" s="72">
        <v>14.4</v>
      </c>
    </row>
    <row r="177">
      <c r="A177" s="26" t="s">
        <v>13</v>
      </c>
      <c r="B177" s="26" t="s">
        <v>410</v>
      </c>
      <c r="C177" s="7">
        <v>2015.0</v>
      </c>
      <c r="D177" s="9" t="s">
        <v>6</v>
      </c>
      <c r="E177" s="9" t="s">
        <v>309</v>
      </c>
      <c r="F177" s="72">
        <v>21.0</v>
      </c>
    </row>
    <row r="178">
      <c r="A178" s="26" t="s">
        <v>14</v>
      </c>
      <c r="B178" s="26" t="s">
        <v>412</v>
      </c>
      <c r="C178" s="7">
        <v>2015.0</v>
      </c>
      <c r="D178" s="9" t="s">
        <v>6</v>
      </c>
      <c r="E178" s="9" t="s">
        <v>309</v>
      </c>
      <c r="F178" s="72">
        <v>17.7</v>
      </c>
    </row>
    <row r="179">
      <c r="A179" s="26" t="s">
        <v>15</v>
      </c>
      <c r="B179" s="26" t="s">
        <v>411</v>
      </c>
      <c r="C179" s="7">
        <v>2015.0</v>
      </c>
      <c r="D179" s="9" t="s">
        <v>6</v>
      </c>
      <c r="E179" s="9" t="s">
        <v>309</v>
      </c>
      <c r="F179" s="72">
        <v>20.4</v>
      </c>
    </row>
    <row r="180">
      <c r="A180" s="26" t="s">
        <v>16</v>
      </c>
      <c r="B180" s="26" t="s">
        <v>413</v>
      </c>
      <c r="C180" s="7">
        <v>2015.0</v>
      </c>
      <c r="D180" s="9" t="s">
        <v>6</v>
      </c>
      <c r="E180" s="9" t="s">
        <v>309</v>
      </c>
      <c r="F180" s="72">
        <v>18.6</v>
      </c>
    </row>
    <row r="181">
      <c r="A181" s="26" t="s">
        <v>17</v>
      </c>
      <c r="B181" s="26" t="s">
        <v>414</v>
      </c>
      <c r="C181" s="7">
        <v>2015.0</v>
      </c>
      <c r="D181" s="9" t="s">
        <v>6</v>
      </c>
      <c r="E181" s="9" t="s">
        <v>309</v>
      </c>
      <c r="F181" s="72">
        <v>16.7</v>
      </c>
    </row>
    <row r="182">
      <c r="A182" s="26" t="s">
        <v>18</v>
      </c>
      <c r="B182" s="26" t="s">
        <v>415</v>
      </c>
      <c r="C182" s="7">
        <v>2015.0</v>
      </c>
      <c r="D182" s="9" t="s">
        <v>6</v>
      </c>
      <c r="E182" s="9" t="s">
        <v>309</v>
      </c>
      <c r="F182" s="72">
        <v>18.2</v>
      </c>
    </row>
    <row r="183">
      <c r="A183" s="26" t="s">
        <v>19</v>
      </c>
      <c r="B183" s="26" t="s">
        <v>416</v>
      </c>
      <c r="C183" s="7">
        <v>2015.0</v>
      </c>
      <c r="D183" s="9" t="s">
        <v>6</v>
      </c>
      <c r="E183" s="9" t="s">
        <v>309</v>
      </c>
      <c r="F183" s="72">
        <v>18.6</v>
      </c>
    </row>
    <row r="184">
      <c r="A184" s="26" t="s">
        <v>20</v>
      </c>
      <c r="B184" s="26" t="s">
        <v>417</v>
      </c>
      <c r="C184" s="7">
        <v>2015.0</v>
      </c>
      <c r="D184" s="9" t="s">
        <v>6</v>
      </c>
      <c r="E184" s="9" t="s">
        <v>309</v>
      </c>
      <c r="F184" s="72">
        <v>18.6</v>
      </c>
    </row>
    <row r="185">
      <c r="A185" s="26" t="s">
        <v>21</v>
      </c>
      <c r="B185" s="26" t="s">
        <v>419</v>
      </c>
      <c r="C185" s="7">
        <v>2015.0</v>
      </c>
      <c r="D185" s="9" t="s">
        <v>6</v>
      </c>
      <c r="E185" s="9" t="s">
        <v>309</v>
      </c>
      <c r="F185" s="72">
        <v>19.1</v>
      </c>
    </row>
    <row r="186">
      <c r="A186" s="26" t="s">
        <v>22</v>
      </c>
      <c r="B186" s="26" t="s">
        <v>420</v>
      </c>
      <c r="C186" s="7">
        <v>2015.0</v>
      </c>
      <c r="D186" s="9" t="s">
        <v>6</v>
      </c>
      <c r="E186" s="9" t="s">
        <v>309</v>
      </c>
      <c r="F186" s="72">
        <v>16.1</v>
      </c>
    </row>
    <row r="187">
      <c r="A187" s="26" t="s">
        <v>23</v>
      </c>
      <c r="B187" s="26" t="s">
        <v>421</v>
      </c>
      <c r="C187" s="7">
        <v>2015.0</v>
      </c>
      <c r="D187" s="9" t="s">
        <v>6</v>
      </c>
      <c r="E187" s="9" t="s">
        <v>309</v>
      </c>
      <c r="F187" s="72">
        <v>17.5</v>
      </c>
    </row>
    <row r="188">
      <c r="A188" s="26" t="s">
        <v>24</v>
      </c>
      <c r="B188" s="26" t="s">
        <v>422</v>
      </c>
      <c r="C188" s="7">
        <v>2015.0</v>
      </c>
      <c r="D188" s="9" t="s">
        <v>6</v>
      </c>
      <c r="E188" s="9" t="s">
        <v>309</v>
      </c>
      <c r="F188" s="72">
        <v>19.1</v>
      </c>
    </row>
    <row r="189">
      <c r="A189" s="26" t="s">
        <v>25</v>
      </c>
      <c r="B189" s="26" t="s">
        <v>423</v>
      </c>
      <c r="C189" s="7">
        <v>2015.0</v>
      </c>
      <c r="D189" s="9" t="s">
        <v>6</v>
      </c>
      <c r="E189" s="9" t="s">
        <v>309</v>
      </c>
      <c r="F189" s="72">
        <v>15.5</v>
      </c>
    </row>
    <row r="190">
      <c r="A190" s="26" t="s">
        <v>26</v>
      </c>
      <c r="B190" s="26" t="s">
        <v>424</v>
      </c>
      <c r="C190" s="7">
        <v>2015.0</v>
      </c>
      <c r="D190" s="9" t="s">
        <v>6</v>
      </c>
      <c r="E190" s="9" t="s">
        <v>309</v>
      </c>
      <c r="F190" s="72">
        <v>16.8</v>
      </c>
    </row>
    <row r="191">
      <c r="A191" s="26" t="s">
        <v>27</v>
      </c>
      <c r="B191" s="26" t="s">
        <v>426</v>
      </c>
      <c r="C191" s="7">
        <v>2015.0</v>
      </c>
      <c r="D191" s="9" t="s">
        <v>6</v>
      </c>
      <c r="E191" s="9" t="s">
        <v>309</v>
      </c>
      <c r="F191" s="72">
        <v>18.3</v>
      </c>
    </row>
    <row r="192">
      <c r="A192" s="26" t="s">
        <v>28</v>
      </c>
      <c r="B192" s="26" t="s">
        <v>425</v>
      </c>
      <c r="C192" s="7">
        <v>2015.0</v>
      </c>
      <c r="D192" s="9" t="s">
        <v>6</v>
      </c>
      <c r="E192" s="9" t="s">
        <v>309</v>
      </c>
      <c r="F192" s="72">
        <v>18.6</v>
      </c>
    </row>
    <row r="193">
      <c r="A193" s="26" t="s">
        <v>29</v>
      </c>
      <c r="B193" s="26" t="s">
        <v>427</v>
      </c>
      <c r="C193" s="7">
        <v>2015.0</v>
      </c>
      <c r="D193" s="9" t="s">
        <v>6</v>
      </c>
      <c r="E193" s="9" t="s">
        <v>309</v>
      </c>
      <c r="F193" s="72">
        <v>19.3</v>
      </c>
    </row>
    <row r="194">
      <c r="A194" s="26" t="s">
        <v>30</v>
      </c>
      <c r="B194" s="26" t="s">
        <v>428</v>
      </c>
      <c r="C194" s="7">
        <v>2015.0</v>
      </c>
      <c r="D194" s="9" t="s">
        <v>6</v>
      </c>
      <c r="E194" s="9" t="s">
        <v>309</v>
      </c>
      <c r="F194" s="72">
        <v>19.5</v>
      </c>
    </row>
    <row r="195">
      <c r="A195" s="26" t="s">
        <v>31</v>
      </c>
      <c r="B195" s="26" t="s">
        <v>429</v>
      </c>
      <c r="C195" s="7">
        <v>2015.0</v>
      </c>
      <c r="D195" s="9" t="s">
        <v>6</v>
      </c>
      <c r="E195" s="9" t="s">
        <v>309</v>
      </c>
      <c r="F195" s="72">
        <v>17.9</v>
      </c>
    </row>
    <row r="196">
      <c r="A196" s="26" t="s">
        <v>32</v>
      </c>
      <c r="B196" s="26" t="s">
        <v>430</v>
      </c>
      <c r="C196" s="7">
        <v>2015.0</v>
      </c>
      <c r="D196" s="9" t="s">
        <v>6</v>
      </c>
      <c r="E196" s="9" t="s">
        <v>309</v>
      </c>
      <c r="F196" s="72">
        <v>19.6</v>
      </c>
    </row>
    <row r="197">
      <c r="A197" s="26" t="s">
        <v>33</v>
      </c>
      <c r="B197" s="26" t="s">
        <v>431</v>
      </c>
      <c r="C197" s="7">
        <v>2015.0</v>
      </c>
      <c r="D197" s="9" t="s">
        <v>6</v>
      </c>
      <c r="E197" s="9" t="s">
        <v>309</v>
      </c>
      <c r="F197" s="72">
        <v>18.7</v>
      </c>
    </row>
    <row r="198">
      <c r="A198" s="26" t="s">
        <v>34</v>
      </c>
      <c r="B198" s="26" t="s">
        <v>432</v>
      </c>
      <c r="C198" s="7">
        <v>2015.0</v>
      </c>
      <c r="D198" s="9" t="s">
        <v>6</v>
      </c>
      <c r="E198" s="9" t="s">
        <v>309</v>
      </c>
      <c r="F198" s="72">
        <v>17.2</v>
      </c>
    </row>
    <row r="199">
      <c r="A199" s="26" t="s">
        <v>35</v>
      </c>
      <c r="B199" s="26" t="s">
        <v>433</v>
      </c>
      <c r="C199" s="7">
        <v>2015.0</v>
      </c>
      <c r="D199" s="9" t="s">
        <v>6</v>
      </c>
      <c r="E199" s="9" t="s">
        <v>309</v>
      </c>
      <c r="F199" s="72">
        <v>18.3</v>
      </c>
    </row>
    <row r="200">
      <c r="A200" s="80" t="s">
        <v>3</v>
      </c>
      <c r="B200" s="26" t="s">
        <v>418</v>
      </c>
      <c r="C200" s="7">
        <v>2016.0</v>
      </c>
      <c r="D200" s="9" t="s">
        <v>6</v>
      </c>
      <c r="E200" s="9" t="s">
        <v>309</v>
      </c>
      <c r="F200" s="72">
        <v>17.8</v>
      </c>
    </row>
    <row r="201">
      <c r="A201" s="80" t="s">
        <v>4</v>
      </c>
      <c r="B201" s="26" t="s">
        <v>401</v>
      </c>
      <c r="C201" s="7">
        <v>2016.0</v>
      </c>
      <c r="D201" s="9" t="s">
        <v>6</v>
      </c>
      <c r="E201" s="9" t="s">
        <v>309</v>
      </c>
      <c r="F201" s="72">
        <v>17.3</v>
      </c>
    </row>
    <row r="202">
      <c r="A202" s="26" t="s">
        <v>5</v>
      </c>
      <c r="B202" s="26" t="s">
        <v>402</v>
      </c>
      <c r="C202" s="7">
        <v>2016.0</v>
      </c>
      <c r="D202" s="9" t="s">
        <v>6</v>
      </c>
      <c r="E202" s="9" t="s">
        <v>309</v>
      </c>
      <c r="F202" s="72">
        <v>18.8</v>
      </c>
    </row>
    <row r="203">
      <c r="A203" s="26" t="s">
        <v>6</v>
      </c>
      <c r="B203" s="26" t="s">
        <v>403</v>
      </c>
      <c r="C203" s="7">
        <v>2016.0</v>
      </c>
      <c r="D203" s="9" t="s">
        <v>6</v>
      </c>
      <c r="E203" s="9" t="s">
        <v>309</v>
      </c>
      <c r="F203" s="72">
        <v>16.5</v>
      </c>
    </row>
    <row r="204">
      <c r="A204" s="26" t="s">
        <v>7</v>
      </c>
      <c r="B204" s="26" t="s">
        <v>404</v>
      </c>
      <c r="C204" s="7">
        <v>2016.0</v>
      </c>
      <c r="D204" s="9" t="s">
        <v>6</v>
      </c>
      <c r="E204" s="9" t="s">
        <v>309</v>
      </c>
      <c r="F204" s="72">
        <v>18.6</v>
      </c>
    </row>
    <row r="205">
      <c r="A205" s="26" t="s">
        <v>8</v>
      </c>
      <c r="B205" s="26" t="s">
        <v>408</v>
      </c>
      <c r="C205" s="7">
        <v>2016.0</v>
      </c>
      <c r="D205" s="9" t="s">
        <v>6</v>
      </c>
      <c r="E205" s="9" t="s">
        <v>309</v>
      </c>
      <c r="F205" s="72">
        <v>21.7</v>
      </c>
    </row>
    <row r="206">
      <c r="A206" s="26" t="s">
        <v>9</v>
      </c>
      <c r="B206" s="26" t="s">
        <v>409</v>
      </c>
      <c r="C206" s="7">
        <v>2016.0</v>
      </c>
      <c r="D206" s="9" t="s">
        <v>6</v>
      </c>
      <c r="E206" s="9" t="s">
        <v>309</v>
      </c>
      <c r="F206" s="72">
        <v>16.5</v>
      </c>
    </row>
    <row r="207">
      <c r="A207" s="26" t="s">
        <v>10</v>
      </c>
      <c r="B207" s="26" t="s">
        <v>407</v>
      </c>
      <c r="C207" s="7">
        <v>2016.0</v>
      </c>
      <c r="D207" s="9" t="s">
        <v>6</v>
      </c>
      <c r="E207" s="9" t="s">
        <v>309</v>
      </c>
      <c r="F207" s="72">
        <v>18.7</v>
      </c>
    </row>
    <row r="208">
      <c r="A208" s="26" t="s">
        <v>11</v>
      </c>
      <c r="B208" s="26" t="s">
        <v>406</v>
      </c>
      <c r="C208" s="7">
        <v>2016.0</v>
      </c>
      <c r="D208" s="9" t="s">
        <v>6</v>
      </c>
      <c r="E208" s="9" t="s">
        <v>309</v>
      </c>
      <c r="F208" s="72">
        <v>20.9</v>
      </c>
    </row>
    <row r="209">
      <c r="A209" s="26" t="s">
        <v>12</v>
      </c>
      <c r="B209" s="26" t="s">
        <v>405</v>
      </c>
      <c r="C209" s="7">
        <v>2016.0</v>
      </c>
      <c r="D209" s="9" t="s">
        <v>6</v>
      </c>
      <c r="E209" s="9" t="s">
        <v>309</v>
      </c>
      <c r="F209" s="72">
        <v>13.9</v>
      </c>
    </row>
    <row r="210">
      <c r="A210" s="26" t="s">
        <v>13</v>
      </c>
      <c r="B210" s="26" t="s">
        <v>410</v>
      </c>
      <c r="C210" s="7">
        <v>2016.0</v>
      </c>
      <c r="D210" s="9" t="s">
        <v>6</v>
      </c>
      <c r="E210" s="9" t="s">
        <v>309</v>
      </c>
      <c r="F210" s="72">
        <v>20.4</v>
      </c>
    </row>
    <row r="211">
      <c r="A211" s="26" t="s">
        <v>14</v>
      </c>
      <c r="B211" s="26" t="s">
        <v>412</v>
      </c>
      <c r="C211" s="7">
        <v>2016.0</v>
      </c>
      <c r="D211" s="9" t="s">
        <v>6</v>
      </c>
      <c r="E211" s="9" t="s">
        <v>309</v>
      </c>
      <c r="F211" s="72">
        <v>17.5</v>
      </c>
    </row>
    <row r="212">
      <c r="A212" s="26" t="s">
        <v>15</v>
      </c>
      <c r="B212" s="26" t="s">
        <v>411</v>
      </c>
      <c r="C212" s="7">
        <v>2016.0</v>
      </c>
      <c r="D212" s="9" t="s">
        <v>6</v>
      </c>
      <c r="E212" s="9" t="s">
        <v>309</v>
      </c>
      <c r="F212" s="72">
        <v>19.8</v>
      </c>
    </row>
    <row r="213">
      <c r="A213" s="26" t="s">
        <v>16</v>
      </c>
      <c r="B213" s="26" t="s">
        <v>413</v>
      </c>
      <c r="C213" s="7">
        <v>2016.0</v>
      </c>
      <c r="D213" s="9" t="s">
        <v>6</v>
      </c>
      <c r="E213" s="9" t="s">
        <v>309</v>
      </c>
      <c r="F213" s="72">
        <v>17.4</v>
      </c>
    </row>
    <row r="214">
      <c r="A214" s="26" t="s">
        <v>17</v>
      </c>
      <c r="B214" s="26" t="s">
        <v>414</v>
      </c>
      <c r="C214" s="7">
        <v>2016.0</v>
      </c>
      <c r="D214" s="9" t="s">
        <v>6</v>
      </c>
      <c r="E214" s="9" t="s">
        <v>309</v>
      </c>
      <c r="F214" s="72">
        <v>16.8</v>
      </c>
    </row>
    <row r="215">
      <c r="A215" s="26" t="s">
        <v>18</v>
      </c>
      <c r="B215" s="26" t="s">
        <v>415</v>
      </c>
      <c r="C215" s="7">
        <v>2016.0</v>
      </c>
      <c r="D215" s="9" t="s">
        <v>6</v>
      </c>
      <c r="E215" s="9" t="s">
        <v>309</v>
      </c>
      <c r="F215" s="72">
        <v>18.0</v>
      </c>
    </row>
    <row r="216">
      <c r="A216" s="26" t="s">
        <v>19</v>
      </c>
      <c r="B216" s="26" t="s">
        <v>416</v>
      </c>
      <c r="C216" s="7">
        <v>2016.0</v>
      </c>
      <c r="D216" s="9" t="s">
        <v>6</v>
      </c>
      <c r="E216" s="9" t="s">
        <v>309</v>
      </c>
      <c r="F216" s="72">
        <v>18.6</v>
      </c>
    </row>
    <row r="217">
      <c r="A217" s="26" t="s">
        <v>20</v>
      </c>
      <c r="B217" s="26" t="s">
        <v>417</v>
      </c>
      <c r="C217" s="7">
        <v>2016.0</v>
      </c>
      <c r="D217" s="9" t="s">
        <v>6</v>
      </c>
      <c r="E217" s="9" t="s">
        <v>309</v>
      </c>
      <c r="F217" s="72">
        <v>18.4</v>
      </c>
    </row>
    <row r="218">
      <c r="A218" s="26" t="s">
        <v>21</v>
      </c>
      <c r="B218" s="26" t="s">
        <v>419</v>
      </c>
      <c r="C218" s="7">
        <v>2016.0</v>
      </c>
      <c r="D218" s="9" t="s">
        <v>6</v>
      </c>
      <c r="E218" s="9" t="s">
        <v>309</v>
      </c>
      <c r="F218" s="72">
        <v>18.7</v>
      </c>
    </row>
    <row r="219">
      <c r="A219" s="26" t="s">
        <v>22</v>
      </c>
      <c r="B219" s="26" t="s">
        <v>420</v>
      </c>
      <c r="C219" s="7">
        <v>2016.0</v>
      </c>
      <c r="D219" s="9" t="s">
        <v>6</v>
      </c>
      <c r="E219" s="9" t="s">
        <v>309</v>
      </c>
      <c r="F219" s="72">
        <v>15.5</v>
      </c>
    </row>
    <row r="220">
      <c r="A220" s="26" t="s">
        <v>23</v>
      </c>
      <c r="B220" s="26" t="s">
        <v>421</v>
      </c>
      <c r="C220" s="7">
        <v>2016.0</v>
      </c>
      <c r="D220" s="9" t="s">
        <v>6</v>
      </c>
      <c r="E220" s="9" t="s">
        <v>309</v>
      </c>
      <c r="F220" s="72">
        <v>17.0</v>
      </c>
    </row>
    <row r="221">
      <c r="A221" s="26" t="s">
        <v>24</v>
      </c>
      <c r="B221" s="26" t="s">
        <v>422</v>
      </c>
      <c r="C221" s="7">
        <v>2016.0</v>
      </c>
      <c r="D221" s="9" t="s">
        <v>6</v>
      </c>
      <c r="E221" s="9" t="s">
        <v>309</v>
      </c>
      <c r="F221" s="72">
        <v>18.5</v>
      </c>
    </row>
    <row r="222">
      <c r="A222" s="26" t="s">
        <v>25</v>
      </c>
      <c r="B222" s="26" t="s">
        <v>423</v>
      </c>
      <c r="C222" s="7">
        <v>2016.0</v>
      </c>
      <c r="D222" s="9" t="s">
        <v>6</v>
      </c>
      <c r="E222" s="9" t="s">
        <v>309</v>
      </c>
      <c r="F222" s="72">
        <v>15.4</v>
      </c>
    </row>
    <row r="223">
      <c r="A223" s="26" t="s">
        <v>26</v>
      </c>
      <c r="B223" s="26" t="s">
        <v>424</v>
      </c>
      <c r="C223" s="7">
        <v>2016.0</v>
      </c>
      <c r="D223" s="9" t="s">
        <v>6</v>
      </c>
      <c r="E223" s="9" t="s">
        <v>309</v>
      </c>
      <c r="F223" s="72">
        <v>15.8</v>
      </c>
    </row>
    <row r="224">
      <c r="A224" s="26" t="s">
        <v>27</v>
      </c>
      <c r="B224" s="26" t="s">
        <v>426</v>
      </c>
      <c r="C224" s="7">
        <v>2016.0</v>
      </c>
      <c r="D224" s="9" t="s">
        <v>6</v>
      </c>
      <c r="E224" s="9" t="s">
        <v>309</v>
      </c>
      <c r="F224" s="72">
        <v>17.3</v>
      </c>
    </row>
    <row r="225">
      <c r="A225" s="26" t="s">
        <v>28</v>
      </c>
      <c r="B225" s="26" t="s">
        <v>425</v>
      </c>
      <c r="C225" s="7">
        <v>2016.0</v>
      </c>
      <c r="D225" s="9" t="s">
        <v>6</v>
      </c>
      <c r="E225" s="9" t="s">
        <v>309</v>
      </c>
      <c r="F225" s="72">
        <v>17.6</v>
      </c>
    </row>
    <row r="226">
      <c r="A226" s="26" t="s">
        <v>29</v>
      </c>
      <c r="B226" s="26" t="s">
        <v>427</v>
      </c>
      <c r="C226" s="7">
        <v>2016.0</v>
      </c>
      <c r="D226" s="9" t="s">
        <v>6</v>
      </c>
      <c r="E226" s="9" t="s">
        <v>309</v>
      </c>
      <c r="F226" s="72">
        <v>18.8</v>
      </c>
    </row>
    <row r="227">
      <c r="A227" s="26" t="s">
        <v>30</v>
      </c>
      <c r="B227" s="26" t="s">
        <v>428</v>
      </c>
      <c r="C227" s="7">
        <v>2016.0</v>
      </c>
      <c r="D227" s="9" t="s">
        <v>6</v>
      </c>
      <c r="E227" s="9" t="s">
        <v>309</v>
      </c>
      <c r="F227" s="72">
        <v>18.6</v>
      </c>
    </row>
    <row r="228">
      <c r="A228" s="26" t="s">
        <v>31</v>
      </c>
      <c r="B228" s="26" t="s">
        <v>429</v>
      </c>
      <c r="C228" s="7">
        <v>2016.0</v>
      </c>
      <c r="D228" s="9" t="s">
        <v>6</v>
      </c>
      <c r="E228" s="9" t="s">
        <v>309</v>
      </c>
      <c r="F228" s="72">
        <v>17.6</v>
      </c>
    </row>
    <row r="229">
      <c r="A229" s="26" t="s">
        <v>32</v>
      </c>
      <c r="B229" s="26" t="s">
        <v>430</v>
      </c>
      <c r="C229" s="7">
        <v>2016.0</v>
      </c>
      <c r="D229" s="9" t="s">
        <v>6</v>
      </c>
      <c r="E229" s="9" t="s">
        <v>309</v>
      </c>
      <c r="F229" s="72">
        <v>19.2</v>
      </c>
    </row>
    <row r="230">
      <c r="A230" s="26" t="s">
        <v>33</v>
      </c>
      <c r="B230" s="26" t="s">
        <v>431</v>
      </c>
      <c r="C230" s="7">
        <v>2016.0</v>
      </c>
      <c r="D230" s="9" t="s">
        <v>6</v>
      </c>
      <c r="E230" s="9" t="s">
        <v>309</v>
      </c>
      <c r="F230" s="72">
        <v>18.6</v>
      </c>
    </row>
    <row r="231">
      <c r="A231" s="26" t="s">
        <v>34</v>
      </c>
      <c r="B231" s="26" t="s">
        <v>432</v>
      </c>
      <c r="C231" s="7">
        <v>2016.0</v>
      </c>
      <c r="D231" s="9" t="s">
        <v>6</v>
      </c>
      <c r="E231" s="9" t="s">
        <v>309</v>
      </c>
      <c r="F231" s="72">
        <v>17.0</v>
      </c>
    </row>
    <row r="232">
      <c r="A232" s="26" t="s">
        <v>35</v>
      </c>
      <c r="B232" s="26" t="s">
        <v>433</v>
      </c>
      <c r="C232" s="7">
        <v>2016.0</v>
      </c>
      <c r="D232" s="9" t="s">
        <v>6</v>
      </c>
      <c r="E232" s="9" t="s">
        <v>309</v>
      </c>
      <c r="F232" s="72">
        <v>17.8</v>
      </c>
    </row>
    <row r="233">
      <c r="A233" s="80" t="s">
        <v>3</v>
      </c>
      <c r="B233" s="26" t="s">
        <v>418</v>
      </c>
      <c r="C233" s="7">
        <v>2017.0</v>
      </c>
      <c r="D233" s="9" t="s">
        <v>6</v>
      </c>
      <c r="E233" s="9" t="s">
        <v>309</v>
      </c>
      <c r="F233" s="72">
        <v>17.9</v>
      </c>
    </row>
    <row r="234">
      <c r="A234" s="80" t="s">
        <v>4</v>
      </c>
      <c r="B234" s="26" t="s">
        <v>401</v>
      </c>
      <c r="C234" s="7">
        <v>2017.0</v>
      </c>
      <c r="D234" s="9" t="s">
        <v>6</v>
      </c>
      <c r="E234" s="9" t="s">
        <v>309</v>
      </c>
      <c r="F234" s="72">
        <v>18.2</v>
      </c>
    </row>
    <row r="235">
      <c r="A235" s="26" t="s">
        <v>5</v>
      </c>
      <c r="B235" s="26" t="s">
        <v>402</v>
      </c>
      <c r="C235" s="7">
        <v>2017.0</v>
      </c>
      <c r="D235" s="9" t="s">
        <v>6</v>
      </c>
      <c r="E235" s="9" t="s">
        <v>309</v>
      </c>
      <c r="F235" s="72">
        <v>18.9</v>
      </c>
    </row>
    <row r="236">
      <c r="A236" s="26" t="s">
        <v>6</v>
      </c>
      <c r="B236" s="26" t="s">
        <v>403</v>
      </c>
      <c r="C236" s="7">
        <v>2017.0</v>
      </c>
      <c r="D236" s="9" t="s">
        <v>6</v>
      </c>
      <c r="E236" s="9" t="s">
        <v>309</v>
      </c>
      <c r="F236" s="72">
        <v>16.2</v>
      </c>
    </row>
    <row r="237">
      <c r="A237" s="26" t="s">
        <v>7</v>
      </c>
      <c r="B237" s="26" t="s">
        <v>404</v>
      </c>
      <c r="C237" s="7">
        <v>2017.0</v>
      </c>
      <c r="D237" s="9" t="s">
        <v>6</v>
      </c>
      <c r="E237" s="9" t="s">
        <v>309</v>
      </c>
      <c r="F237" s="72">
        <v>18.0</v>
      </c>
    </row>
    <row r="238">
      <c r="A238" s="26" t="s">
        <v>8</v>
      </c>
      <c r="B238" s="26" t="s">
        <v>408</v>
      </c>
      <c r="C238" s="7">
        <v>2017.0</v>
      </c>
      <c r="D238" s="9" t="s">
        <v>6</v>
      </c>
      <c r="E238" s="9" t="s">
        <v>309</v>
      </c>
      <c r="F238" s="72">
        <v>20.8</v>
      </c>
    </row>
    <row r="239">
      <c r="A239" s="26" t="s">
        <v>9</v>
      </c>
      <c r="B239" s="26" t="s">
        <v>409</v>
      </c>
      <c r="C239" s="7">
        <v>2017.0</v>
      </c>
      <c r="D239" s="9" t="s">
        <v>6</v>
      </c>
      <c r="E239" s="9" t="s">
        <v>309</v>
      </c>
      <c r="F239" s="72">
        <v>16.6</v>
      </c>
    </row>
    <row r="240">
      <c r="A240" s="26" t="s">
        <v>10</v>
      </c>
      <c r="B240" s="26" t="s">
        <v>407</v>
      </c>
      <c r="C240" s="7">
        <v>2017.0</v>
      </c>
      <c r="D240" s="9" t="s">
        <v>6</v>
      </c>
      <c r="E240" s="9" t="s">
        <v>309</v>
      </c>
      <c r="F240" s="72">
        <v>18.3</v>
      </c>
    </row>
    <row r="241">
      <c r="A241" s="26" t="s">
        <v>11</v>
      </c>
      <c r="B241" s="26" t="s">
        <v>406</v>
      </c>
      <c r="C241" s="7">
        <v>2017.0</v>
      </c>
      <c r="D241" s="9" t="s">
        <v>6</v>
      </c>
      <c r="E241" s="9" t="s">
        <v>309</v>
      </c>
      <c r="F241" s="72">
        <v>21.4</v>
      </c>
    </row>
    <row r="242">
      <c r="A242" s="26" t="s">
        <v>12</v>
      </c>
      <c r="B242" s="26" t="s">
        <v>405</v>
      </c>
      <c r="C242" s="7">
        <v>2017.0</v>
      </c>
      <c r="D242" s="9" t="s">
        <v>6</v>
      </c>
      <c r="E242" s="9" t="s">
        <v>309</v>
      </c>
      <c r="F242" s="72">
        <v>13.5</v>
      </c>
    </row>
    <row r="243">
      <c r="A243" s="26" t="s">
        <v>13</v>
      </c>
      <c r="B243" s="26" t="s">
        <v>410</v>
      </c>
      <c r="C243" s="7">
        <v>2017.0</v>
      </c>
      <c r="D243" s="9" t="s">
        <v>6</v>
      </c>
      <c r="E243" s="9" t="s">
        <v>309</v>
      </c>
      <c r="F243" s="72">
        <v>20.2</v>
      </c>
    </row>
    <row r="244">
      <c r="A244" s="26" t="s">
        <v>14</v>
      </c>
      <c r="B244" s="26" t="s">
        <v>412</v>
      </c>
      <c r="C244" s="7">
        <v>2017.0</v>
      </c>
      <c r="D244" s="9" t="s">
        <v>6</v>
      </c>
      <c r="E244" s="9" t="s">
        <v>309</v>
      </c>
      <c r="F244" s="72">
        <v>17.8</v>
      </c>
    </row>
    <row r="245">
      <c r="A245" s="26" t="s">
        <v>15</v>
      </c>
      <c r="B245" s="26" t="s">
        <v>411</v>
      </c>
      <c r="C245" s="7">
        <v>2017.0</v>
      </c>
      <c r="D245" s="9" t="s">
        <v>6</v>
      </c>
      <c r="E245" s="9" t="s">
        <v>309</v>
      </c>
      <c r="F245" s="72">
        <v>19.6</v>
      </c>
    </row>
    <row r="246">
      <c r="A246" s="26" t="s">
        <v>16</v>
      </c>
      <c r="B246" s="26" t="s">
        <v>413</v>
      </c>
      <c r="C246" s="7">
        <v>2017.0</v>
      </c>
      <c r="D246" s="9" t="s">
        <v>6</v>
      </c>
      <c r="E246" s="9" t="s">
        <v>309</v>
      </c>
      <c r="F246" s="72">
        <v>18.1</v>
      </c>
    </row>
    <row r="247">
      <c r="A247" s="26" t="s">
        <v>17</v>
      </c>
      <c r="B247" s="26" t="s">
        <v>414</v>
      </c>
      <c r="C247" s="7">
        <v>2017.0</v>
      </c>
      <c r="D247" s="9" t="s">
        <v>6</v>
      </c>
      <c r="E247" s="9" t="s">
        <v>309</v>
      </c>
      <c r="F247" s="72">
        <v>17.2</v>
      </c>
    </row>
    <row r="248">
      <c r="A248" s="26" t="s">
        <v>18</v>
      </c>
      <c r="B248" s="26" t="s">
        <v>415</v>
      </c>
      <c r="C248" s="7">
        <v>2017.0</v>
      </c>
      <c r="D248" s="9" t="s">
        <v>6</v>
      </c>
      <c r="E248" s="9" t="s">
        <v>309</v>
      </c>
      <c r="F248" s="72">
        <v>17.9</v>
      </c>
    </row>
    <row r="249">
      <c r="A249" s="26" t="s">
        <v>19</v>
      </c>
      <c r="B249" s="26" t="s">
        <v>416</v>
      </c>
      <c r="C249" s="7">
        <v>2017.0</v>
      </c>
      <c r="D249" s="9" t="s">
        <v>6</v>
      </c>
      <c r="E249" s="9" t="s">
        <v>309</v>
      </c>
      <c r="F249" s="72">
        <v>18.5</v>
      </c>
    </row>
    <row r="250">
      <c r="A250" s="26" t="s">
        <v>20</v>
      </c>
      <c r="B250" s="26" t="s">
        <v>417</v>
      </c>
      <c r="C250" s="7">
        <v>2017.0</v>
      </c>
      <c r="D250" s="9" t="s">
        <v>6</v>
      </c>
      <c r="E250" s="9" t="s">
        <v>309</v>
      </c>
      <c r="F250" s="72">
        <v>17.8</v>
      </c>
    </row>
    <row r="251">
      <c r="A251" s="26" t="s">
        <v>21</v>
      </c>
      <c r="B251" s="26" t="s">
        <v>419</v>
      </c>
      <c r="C251" s="7">
        <v>2017.0</v>
      </c>
      <c r="D251" s="9" t="s">
        <v>6</v>
      </c>
      <c r="E251" s="9" t="s">
        <v>309</v>
      </c>
      <c r="F251" s="72">
        <v>18.9</v>
      </c>
    </row>
    <row r="252">
      <c r="A252" s="26" t="s">
        <v>22</v>
      </c>
      <c r="B252" s="26" t="s">
        <v>420</v>
      </c>
      <c r="C252" s="7">
        <v>2017.0</v>
      </c>
      <c r="D252" s="9" t="s">
        <v>6</v>
      </c>
      <c r="E252" s="9" t="s">
        <v>309</v>
      </c>
      <c r="F252" s="72">
        <v>15.6</v>
      </c>
    </row>
    <row r="253">
      <c r="A253" s="26" t="s">
        <v>23</v>
      </c>
      <c r="B253" s="26" t="s">
        <v>421</v>
      </c>
      <c r="C253" s="7">
        <v>2017.0</v>
      </c>
      <c r="D253" s="9" t="s">
        <v>6</v>
      </c>
      <c r="E253" s="9" t="s">
        <v>309</v>
      </c>
      <c r="F253" s="72">
        <v>16.8</v>
      </c>
    </row>
    <row r="254">
      <c r="A254" s="26" t="s">
        <v>24</v>
      </c>
      <c r="B254" s="26" t="s">
        <v>422</v>
      </c>
      <c r="C254" s="7">
        <v>2017.0</v>
      </c>
      <c r="D254" s="9" t="s">
        <v>6</v>
      </c>
      <c r="E254" s="9" t="s">
        <v>309</v>
      </c>
      <c r="F254" s="72">
        <v>18.8</v>
      </c>
    </row>
    <row r="255">
      <c r="A255" s="26" t="s">
        <v>25</v>
      </c>
      <c r="B255" s="26" t="s">
        <v>423</v>
      </c>
      <c r="C255" s="7">
        <v>2017.0</v>
      </c>
      <c r="D255" s="9" t="s">
        <v>6</v>
      </c>
      <c r="E255" s="9" t="s">
        <v>309</v>
      </c>
      <c r="F255" s="72">
        <v>15.1</v>
      </c>
    </row>
    <row r="256">
      <c r="A256" s="26" t="s">
        <v>26</v>
      </c>
      <c r="B256" s="26" t="s">
        <v>424</v>
      </c>
      <c r="C256" s="7">
        <v>2017.0</v>
      </c>
      <c r="D256" s="9" t="s">
        <v>6</v>
      </c>
      <c r="E256" s="9" t="s">
        <v>309</v>
      </c>
      <c r="F256" s="72">
        <v>14.7</v>
      </c>
    </row>
    <row r="257">
      <c r="A257" s="26" t="s">
        <v>27</v>
      </c>
      <c r="B257" s="26" t="s">
        <v>426</v>
      </c>
      <c r="C257" s="7">
        <v>2017.0</v>
      </c>
      <c r="D257" s="9" t="s">
        <v>6</v>
      </c>
      <c r="E257" s="9" t="s">
        <v>309</v>
      </c>
      <c r="F257" s="72">
        <v>17.7</v>
      </c>
    </row>
    <row r="258">
      <c r="A258" s="26" t="s">
        <v>28</v>
      </c>
      <c r="B258" s="26" t="s">
        <v>425</v>
      </c>
      <c r="C258" s="7">
        <v>2017.0</v>
      </c>
      <c r="D258" s="9" t="s">
        <v>6</v>
      </c>
      <c r="E258" s="9" t="s">
        <v>309</v>
      </c>
      <c r="F258" s="72">
        <v>17.9</v>
      </c>
    </row>
    <row r="259">
      <c r="A259" s="26" t="s">
        <v>29</v>
      </c>
      <c r="B259" s="26" t="s">
        <v>427</v>
      </c>
      <c r="C259" s="7">
        <v>2017.0</v>
      </c>
      <c r="D259" s="9" t="s">
        <v>6</v>
      </c>
      <c r="E259" s="9" t="s">
        <v>309</v>
      </c>
      <c r="F259" s="72">
        <v>18.8</v>
      </c>
    </row>
    <row r="260">
      <c r="A260" s="26" t="s">
        <v>30</v>
      </c>
      <c r="B260" s="26" t="s">
        <v>428</v>
      </c>
      <c r="C260" s="7">
        <v>2017.0</v>
      </c>
      <c r="D260" s="9" t="s">
        <v>6</v>
      </c>
      <c r="E260" s="9" t="s">
        <v>309</v>
      </c>
      <c r="F260" s="72">
        <v>18.8</v>
      </c>
    </row>
    <row r="261">
      <c r="A261" s="26" t="s">
        <v>31</v>
      </c>
      <c r="B261" s="26" t="s">
        <v>429</v>
      </c>
      <c r="C261" s="7">
        <v>2017.0</v>
      </c>
      <c r="D261" s="9" t="s">
        <v>6</v>
      </c>
      <c r="E261" s="9" t="s">
        <v>309</v>
      </c>
      <c r="F261" s="72">
        <v>17.6</v>
      </c>
    </row>
    <row r="262">
      <c r="A262" s="26" t="s">
        <v>32</v>
      </c>
      <c r="B262" s="26" t="s">
        <v>430</v>
      </c>
      <c r="C262" s="7">
        <v>2017.0</v>
      </c>
      <c r="D262" s="9" t="s">
        <v>6</v>
      </c>
      <c r="E262" s="9" t="s">
        <v>309</v>
      </c>
      <c r="F262" s="72">
        <v>19.7</v>
      </c>
    </row>
    <row r="263">
      <c r="A263" s="26" t="s">
        <v>33</v>
      </c>
      <c r="B263" s="26" t="s">
        <v>431</v>
      </c>
      <c r="C263" s="7">
        <v>2017.0</v>
      </c>
      <c r="D263" s="9" t="s">
        <v>6</v>
      </c>
      <c r="E263" s="9" t="s">
        <v>309</v>
      </c>
      <c r="F263" s="72">
        <v>18.8</v>
      </c>
    </row>
    <row r="264">
      <c r="A264" s="26" t="s">
        <v>34</v>
      </c>
      <c r="B264" s="26" t="s">
        <v>432</v>
      </c>
      <c r="C264" s="7">
        <v>2017.0</v>
      </c>
      <c r="D264" s="9" t="s">
        <v>6</v>
      </c>
      <c r="E264" s="9" t="s">
        <v>309</v>
      </c>
      <c r="F264" s="72">
        <v>17.2</v>
      </c>
    </row>
    <row r="265">
      <c r="A265" s="26" t="s">
        <v>35</v>
      </c>
      <c r="B265" s="26" t="s">
        <v>433</v>
      </c>
      <c r="C265" s="7">
        <v>2017.0</v>
      </c>
      <c r="D265" s="9" t="s">
        <v>6</v>
      </c>
      <c r="E265" s="9" t="s">
        <v>309</v>
      </c>
      <c r="F265" s="72">
        <v>18.3</v>
      </c>
    </row>
    <row r="266">
      <c r="A266" s="80" t="s">
        <v>3</v>
      </c>
      <c r="B266" s="26" t="s">
        <v>418</v>
      </c>
      <c r="C266" s="7">
        <v>2018.0</v>
      </c>
      <c r="D266" s="9" t="s">
        <v>6</v>
      </c>
      <c r="E266" s="9" t="s">
        <v>309</v>
      </c>
      <c r="F266" s="72">
        <v>17.5</v>
      </c>
    </row>
    <row r="267">
      <c r="A267" s="80" t="s">
        <v>4</v>
      </c>
      <c r="B267" s="26" t="s">
        <v>401</v>
      </c>
      <c r="C267" s="7">
        <v>2018.0</v>
      </c>
      <c r="D267" s="9" t="s">
        <v>6</v>
      </c>
      <c r="E267" s="9" t="s">
        <v>309</v>
      </c>
      <c r="F267" s="72">
        <v>18.4</v>
      </c>
    </row>
    <row r="268">
      <c r="A268" s="26" t="s">
        <v>5</v>
      </c>
      <c r="B268" s="26" t="s">
        <v>402</v>
      </c>
      <c r="C268" s="7">
        <v>2018.0</v>
      </c>
      <c r="D268" s="9" t="s">
        <v>6</v>
      </c>
      <c r="E268" s="9" t="s">
        <v>309</v>
      </c>
      <c r="F268" s="72">
        <v>18.0</v>
      </c>
    </row>
    <row r="269">
      <c r="A269" s="26" t="s">
        <v>6</v>
      </c>
      <c r="B269" s="26" t="s">
        <v>403</v>
      </c>
      <c r="C269" s="7">
        <v>2018.0</v>
      </c>
      <c r="D269" s="9" t="s">
        <v>6</v>
      </c>
      <c r="E269" s="9" t="s">
        <v>309</v>
      </c>
      <c r="F269" s="72">
        <v>15.5</v>
      </c>
    </row>
    <row r="270">
      <c r="A270" s="26" t="s">
        <v>7</v>
      </c>
      <c r="B270" s="26" t="s">
        <v>404</v>
      </c>
      <c r="C270" s="7">
        <v>2018.0</v>
      </c>
      <c r="D270" s="9" t="s">
        <v>6</v>
      </c>
      <c r="E270" s="9" t="s">
        <v>309</v>
      </c>
      <c r="F270" s="72">
        <v>17.6</v>
      </c>
    </row>
    <row r="271">
      <c r="A271" s="26" t="s">
        <v>8</v>
      </c>
      <c r="B271" s="26" t="s">
        <v>408</v>
      </c>
      <c r="C271" s="7">
        <v>2018.0</v>
      </c>
      <c r="D271" s="9" t="s">
        <v>6</v>
      </c>
      <c r="E271" s="9" t="s">
        <v>309</v>
      </c>
      <c r="F271" s="72">
        <v>20.5</v>
      </c>
    </row>
    <row r="272">
      <c r="A272" s="26" t="s">
        <v>9</v>
      </c>
      <c r="B272" s="26" t="s">
        <v>409</v>
      </c>
      <c r="C272" s="7">
        <v>2018.0</v>
      </c>
      <c r="D272" s="9" t="s">
        <v>6</v>
      </c>
      <c r="E272" s="9" t="s">
        <v>309</v>
      </c>
      <c r="F272" s="72">
        <v>16.8</v>
      </c>
    </row>
    <row r="273">
      <c r="A273" s="26" t="s">
        <v>10</v>
      </c>
      <c r="B273" s="26" t="s">
        <v>407</v>
      </c>
      <c r="C273" s="7">
        <v>2018.0</v>
      </c>
      <c r="D273" s="9" t="s">
        <v>6</v>
      </c>
      <c r="E273" s="9" t="s">
        <v>309</v>
      </c>
      <c r="F273" s="72">
        <v>18.2</v>
      </c>
    </row>
    <row r="274">
      <c r="A274" s="26" t="s">
        <v>11</v>
      </c>
      <c r="B274" s="26" t="s">
        <v>406</v>
      </c>
      <c r="C274" s="7">
        <v>2018.0</v>
      </c>
      <c r="D274" s="9" t="s">
        <v>6</v>
      </c>
      <c r="E274" s="9" t="s">
        <v>309</v>
      </c>
      <c r="F274" s="72">
        <v>20.4</v>
      </c>
    </row>
    <row r="275">
      <c r="A275" s="26" t="s">
        <v>12</v>
      </c>
      <c r="B275" s="26" t="s">
        <v>405</v>
      </c>
      <c r="C275" s="7">
        <v>2018.0</v>
      </c>
      <c r="D275" s="9" t="s">
        <v>6</v>
      </c>
      <c r="E275" s="9" t="s">
        <v>309</v>
      </c>
      <c r="F275" s="72">
        <v>12.9</v>
      </c>
    </row>
    <row r="276">
      <c r="A276" s="26" t="s">
        <v>13</v>
      </c>
      <c r="B276" s="26" t="s">
        <v>410</v>
      </c>
      <c r="C276" s="7">
        <v>2018.0</v>
      </c>
      <c r="D276" s="9" t="s">
        <v>6</v>
      </c>
      <c r="E276" s="9" t="s">
        <v>309</v>
      </c>
      <c r="F276" s="72">
        <v>19.8</v>
      </c>
    </row>
    <row r="277">
      <c r="A277" s="26" t="s">
        <v>14</v>
      </c>
      <c r="B277" s="26" t="s">
        <v>412</v>
      </c>
      <c r="C277" s="7">
        <v>2018.0</v>
      </c>
      <c r="D277" s="9" t="s">
        <v>6</v>
      </c>
      <c r="E277" s="9" t="s">
        <v>309</v>
      </c>
      <c r="F277" s="72">
        <v>17.5</v>
      </c>
    </row>
    <row r="278">
      <c r="A278" s="26" t="s">
        <v>15</v>
      </c>
      <c r="B278" s="26" t="s">
        <v>411</v>
      </c>
      <c r="C278" s="7">
        <v>2018.0</v>
      </c>
      <c r="D278" s="9" t="s">
        <v>6</v>
      </c>
      <c r="E278" s="9" t="s">
        <v>309</v>
      </c>
      <c r="F278" s="72">
        <v>19.5</v>
      </c>
    </row>
    <row r="279">
      <c r="A279" s="26" t="s">
        <v>16</v>
      </c>
      <c r="B279" s="26" t="s">
        <v>413</v>
      </c>
      <c r="C279" s="7">
        <v>2018.0</v>
      </c>
      <c r="D279" s="9" t="s">
        <v>6</v>
      </c>
      <c r="E279" s="9" t="s">
        <v>309</v>
      </c>
      <c r="F279" s="72">
        <v>17.9</v>
      </c>
    </row>
    <row r="280">
      <c r="A280" s="26" t="s">
        <v>17</v>
      </c>
      <c r="B280" s="26" t="s">
        <v>414</v>
      </c>
      <c r="C280" s="7">
        <v>2018.0</v>
      </c>
      <c r="D280" s="9" t="s">
        <v>6</v>
      </c>
      <c r="E280" s="9" t="s">
        <v>309</v>
      </c>
      <c r="F280" s="72">
        <v>16.1</v>
      </c>
    </row>
    <row r="281">
      <c r="A281" s="26" t="s">
        <v>18</v>
      </c>
      <c r="B281" s="26" t="s">
        <v>415</v>
      </c>
      <c r="C281" s="7">
        <v>2018.0</v>
      </c>
      <c r="D281" s="9" t="s">
        <v>6</v>
      </c>
      <c r="E281" s="9" t="s">
        <v>309</v>
      </c>
      <c r="F281" s="72">
        <v>18.0</v>
      </c>
    </row>
    <row r="282">
      <c r="A282" s="26" t="s">
        <v>19</v>
      </c>
      <c r="B282" s="26" t="s">
        <v>416</v>
      </c>
      <c r="C282" s="7">
        <v>2018.0</v>
      </c>
      <c r="D282" s="9" t="s">
        <v>6</v>
      </c>
      <c r="E282" s="9" t="s">
        <v>309</v>
      </c>
      <c r="F282" s="72">
        <v>18.2</v>
      </c>
    </row>
    <row r="283">
      <c r="A283" s="26" t="s">
        <v>20</v>
      </c>
      <c r="B283" s="26" t="s">
        <v>417</v>
      </c>
      <c r="C283" s="7">
        <v>2018.0</v>
      </c>
      <c r="D283" s="9" t="s">
        <v>6</v>
      </c>
      <c r="E283" s="9" t="s">
        <v>309</v>
      </c>
      <c r="F283" s="72">
        <v>17.0</v>
      </c>
    </row>
    <row r="284">
      <c r="A284" s="26" t="s">
        <v>21</v>
      </c>
      <c r="B284" s="26" t="s">
        <v>419</v>
      </c>
      <c r="C284" s="7">
        <v>2018.0</v>
      </c>
      <c r="D284" s="9" t="s">
        <v>6</v>
      </c>
      <c r="E284" s="9" t="s">
        <v>309</v>
      </c>
      <c r="F284" s="72">
        <v>18.8</v>
      </c>
    </row>
    <row r="285">
      <c r="A285" s="26" t="s">
        <v>22</v>
      </c>
      <c r="B285" s="26" t="s">
        <v>420</v>
      </c>
      <c r="C285" s="7">
        <v>2018.0</v>
      </c>
      <c r="D285" s="9" t="s">
        <v>6</v>
      </c>
      <c r="E285" s="9" t="s">
        <v>309</v>
      </c>
      <c r="F285" s="72">
        <v>15.7</v>
      </c>
    </row>
    <row r="286">
      <c r="A286" s="26" t="s">
        <v>23</v>
      </c>
      <c r="B286" s="26" t="s">
        <v>421</v>
      </c>
      <c r="C286" s="7">
        <v>2018.0</v>
      </c>
      <c r="D286" s="9" t="s">
        <v>6</v>
      </c>
      <c r="E286" s="9" t="s">
        <v>309</v>
      </c>
      <c r="F286" s="72">
        <v>15.9</v>
      </c>
    </row>
    <row r="287">
      <c r="A287" s="26" t="s">
        <v>24</v>
      </c>
      <c r="B287" s="26" t="s">
        <v>422</v>
      </c>
      <c r="C287" s="7">
        <v>2018.0</v>
      </c>
      <c r="D287" s="9" t="s">
        <v>6</v>
      </c>
      <c r="E287" s="9" t="s">
        <v>309</v>
      </c>
      <c r="F287" s="72">
        <v>18.6</v>
      </c>
    </row>
    <row r="288">
      <c r="A288" s="26" t="s">
        <v>25</v>
      </c>
      <c r="B288" s="26" t="s">
        <v>423</v>
      </c>
      <c r="C288" s="7">
        <v>2018.0</v>
      </c>
      <c r="D288" s="9" t="s">
        <v>6</v>
      </c>
      <c r="E288" s="9" t="s">
        <v>309</v>
      </c>
      <c r="F288" s="72">
        <v>15.0</v>
      </c>
    </row>
    <row r="289">
      <c r="A289" s="26" t="s">
        <v>26</v>
      </c>
      <c r="B289" s="26" t="s">
        <v>424</v>
      </c>
      <c r="C289" s="7">
        <v>2018.0</v>
      </c>
      <c r="D289" s="9" t="s">
        <v>6</v>
      </c>
      <c r="E289" s="9" t="s">
        <v>309</v>
      </c>
      <c r="F289" s="72">
        <v>14.7</v>
      </c>
    </row>
    <row r="290">
      <c r="A290" s="26" t="s">
        <v>27</v>
      </c>
      <c r="B290" s="26" t="s">
        <v>426</v>
      </c>
      <c r="C290" s="7">
        <v>2018.0</v>
      </c>
      <c r="D290" s="9" t="s">
        <v>6</v>
      </c>
      <c r="E290" s="9" t="s">
        <v>309</v>
      </c>
      <c r="F290" s="72">
        <v>17.3</v>
      </c>
    </row>
    <row r="291">
      <c r="A291" s="26" t="s">
        <v>28</v>
      </c>
      <c r="B291" s="26" t="s">
        <v>425</v>
      </c>
      <c r="C291" s="7">
        <v>2018.0</v>
      </c>
      <c r="D291" s="9" t="s">
        <v>6</v>
      </c>
      <c r="E291" s="9" t="s">
        <v>309</v>
      </c>
      <c r="F291" s="72">
        <v>17.2</v>
      </c>
    </row>
    <row r="292">
      <c r="A292" s="26" t="s">
        <v>29</v>
      </c>
      <c r="B292" s="26" t="s">
        <v>427</v>
      </c>
      <c r="C292" s="7">
        <v>2018.0</v>
      </c>
      <c r="D292" s="9" t="s">
        <v>6</v>
      </c>
      <c r="E292" s="9" t="s">
        <v>309</v>
      </c>
      <c r="F292" s="72">
        <v>18.3</v>
      </c>
    </row>
    <row r="293">
      <c r="A293" s="26" t="s">
        <v>30</v>
      </c>
      <c r="B293" s="26" t="s">
        <v>428</v>
      </c>
      <c r="C293" s="7">
        <v>2018.0</v>
      </c>
      <c r="D293" s="9" t="s">
        <v>6</v>
      </c>
      <c r="E293" s="9" t="s">
        <v>309</v>
      </c>
      <c r="F293" s="72">
        <v>17.7</v>
      </c>
    </row>
    <row r="294">
      <c r="A294" s="26" t="s">
        <v>31</v>
      </c>
      <c r="B294" s="26" t="s">
        <v>429</v>
      </c>
      <c r="C294" s="7">
        <v>2018.0</v>
      </c>
      <c r="D294" s="9" t="s">
        <v>6</v>
      </c>
      <c r="E294" s="9" t="s">
        <v>309</v>
      </c>
      <c r="F294" s="72">
        <v>17.0</v>
      </c>
    </row>
    <row r="295">
      <c r="A295" s="26" t="s">
        <v>32</v>
      </c>
      <c r="B295" s="26" t="s">
        <v>430</v>
      </c>
      <c r="C295" s="7">
        <v>2018.0</v>
      </c>
      <c r="D295" s="9" t="s">
        <v>6</v>
      </c>
      <c r="E295" s="9" t="s">
        <v>309</v>
      </c>
      <c r="F295" s="72">
        <v>19.6</v>
      </c>
    </row>
    <row r="296">
      <c r="A296" s="26" t="s">
        <v>33</v>
      </c>
      <c r="B296" s="26" t="s">
        <v>431</v>
      </c>
      <c r="C296" s="7">
        <v>2018.0</v>
      </c>
      <c r="D296" s="9" t="s">
        <v>6</v>
      </c>
      <c r="E296" s="9" t="s">
        <v>309</v>
      </c>
      <c r="F296" s="72">
        <v>18.8</v>
      </c>
    </row>
    <row r="297">
      <c r="A297" s="26" t="s">
        <v>34</v>
      </c>
      <c r="B297" s="26" t="s">
        <v>432</v>
      </c>
      <c r="C297" s="7">
        <v>2018.0</v>
      </c>
      <c r="D297" s="9" t="s">
        <v>6</v>
      </c>
      <c r="E297" s="9" t="s">
        <v>309</v>
      </c>
      <c r="F297" s="72">
        <v>16.4</v>
      </c>
    </row>
    <row r="298">
      <c r="A298" s="26" t="s">
        <v>35</v>
      </c>
      <c r="B298" s="26" t="s">
        <v>433</v>
      </c>
      <c r="C298" s="7">
        <v>2018.0</v>
      </c>
      <c r="D298" s="9" t="s">
        <v>6</v>
      </c>
      <c r="E298" s="9" t="s">
        <v>309</v>
      </c>
      <c r="F298" s="72">
        <v>17.9</v>
      </c>
    </row>
    <row r="299">
      <c r="A299" s="80" t="s">
        <v>3</v>
      </c>
      <c r="B299" s="26" t="s">
        <v>418</v>
      </c>
      <c r="C299" s="7">
        <v>2019.0</v>
      </c>
      <c r="D299" s="9" t="s">
        <v>6</v>
      </c>
      <c r="E299" s="9" t="s">
        <v>309</v>
      </c>
      <c r="F299" s="72">
        <v>17.0</v>
      </c>
    </row>
    <row r="300">
      <c r="A300" s="80" t="s">
        <v>4</v>
      </c>
      <c r="B300" s="26" t="s">
        <v>401</v>
      </c>
      <c r="C300" s="7">
        <v>2019.0</v>
      </c>
      <c r="D300" s="9" t="s">
        <v>6</v>
      </c>
      <c r="E300" s="9" t="s">
        <v>309</v>
      </c>
      <c r="F300" s="72">
        <v>17.2</v>
      </c>
    </row>
    <row r="301">
      <c r="A301" s="26" t="s">
        <v>5</v>
      </c>
      <c r="B301" s="26" t="s">
        <v>402</v>
      </c>
      <c r="C301" s="7">
        <v>2019.0</v>
      </c>
      <c r="D301" s="9" t="s">
        <v>6</v>
      </c>
      <c r="E301" s="9" t="s">
        <v>309</v>
      </c>
      <c r="F301" s="72">
        <v>17.3</v>
      </c>
    </row>
    <row r="302">
      <c r="A302" s="26" t="s">
        <v>6</v>
      </c>
      <c r="B302" s="26" t="s">
        <v>403</v>
      </c>
      <c r="C302" s="7">
        <v>2019.0</v>
      </c>
      <c r="D302" s="9" t="s">
        <v>6</v>
      </c>
      <c r="E302" s="9" t="s">
        <v>309</v>
      </c>
      <c r="F302" s="72">
        <v>13.9</v>
      </c>
    </row>
    <row r="303">
      <c r="A303" s="26" t="s">
        <v>7</v>
      </c>
      <c r="B303" s="26" t="s">
        <v>404</v>
      </c>
      <c r="C303" s="7">
        <v>2019.0</v>
      </c>
      <c r="D303" s="9" t="s">
        <v>6</v>
      </c>
      <c r="E303" s="9" t="s">
        <v>309</v>
      </c>
      <c r="F303" s="72">
        <v>16.8</v>
      </c>
    </row>
    <row r="304">
      <c r="A304" s="26" t="s">
        <v>8</v>
      </c>
      <c r="B304" s="26" t="s">
        <v>408</v>
      </c>
      <c r="C304" s="7">
        <v>2019.0</v>
      </c>
      <c r="D304" s="9" t="s">
        <v>6</v>
      </c>
      <c r="E304" s="9" t="s">
        <v>309</v>
      </c>
      <c r="F304" s="72">
        <v>19.0</v>
      </c>
    </row>
    <row r="305">
      <c r="A305" s="26" t="s">
        <v>9</v>
      </c>
      <c r="B305" s="26" t="s">
        <v>409</v>
      </c>
      <c r="C305" s="7">
        <v>2019.0</v>
      </c>
      <c r="D305" s="9" t="s">
        <v>6</v>
      </c>
      <c r="E305" s="9" t="s">
        <v>309</v>
      </c>
      <c r="F305" s="72">
        <v>15.3</v>
      </c>
    </row>
    <row r="306">
      <c r="A306" s="26" t="s">
        <v>10</v>
      </c>
      <c r="B306" s="26" t="s">
        <v>407</v>
      </c>
      <c r="C306" s="7">
        <v>2019.0</v>
      </c>
      <c r="D306" s="9" t="s">
        <v>6</v>
      </c>
      <c r="E306" s="9" t="s">
        <v>309</v>
      </c>
      <c r="F306" s="72">
        <v>18.8</v>
      </c>
    </row>
    <row r="307">
      <c r="A307" s="26" t="s">
        <v>11</v>
      </c>
      <c r="B307" s="26" t="s">
        <v>406</v>
      </c>
      <c r="C307" s="7">
        <v>2019.0</v>
      </c>
      <c r="D307" s="9" t="s">
        <v>6</v>
      </c>
      <c r="E307" s="9" t="s">
        <v>309</v>
      </c>
      <c r="F307" s="72">
        <v>19.8</v>
      </c>
    </row>
    <row r="308">
      <c r="A308" s="26" t="s">
        <v>12</v>
      </c>
      <c r="B308" s="26" t="s">
        <v>405</v>
      </c>
      <c r="C308" s="7">
        <v>2019.0</v>
      </c>
      <c r="D308" s="9" t="s">
        <v>6</v>
      </c>
      <c r="E308" s="9" t="s">
        <v>309</v>
      </c>
      <c r="F308" s="72">
        <v>12.3</v>
      </c>
    </row>
    <row r="309">
      <c r="A309" s="26" t="s">
        <v>13</v>
      </c>
      <c r="B309" s="26" t="s">
        <v>410</v>
      </c>
      <c r="C309" s="7">
        <v>2019.0</v>
      </c>
      <c r="D309" s="9" t="s">
        <v>6</v>
      </c>
      <c r="E309" s="9" t="s">
        <v>309</v>
      </c>
      <c r="F309" s="72">
        <v>18.6</v>
      </c>
    </row>
    <row r="310">
      <c r="A310" s="26" t="s">
        <v>14</v>
      </c>
      <c r="B310" s="26" t="s">
        <v>412</v>
      </c>
      <c r="C310" s="7">
        <v>2019.0</v>
      </c>
      <c r="D310" s="9" t="s">
        <v>6</v>
      </c>
      <c r="E310" s="9" t="s">
        <v>309</v>
      </c>
      <c r="F310" s="72">
        <v>16.7</v>
      </c>
    </row>
    <row r="311">
      <c r="A311" s="26" t="s">
        <v>15</v>
      </c>
      <c r="B311" s="26" t="s">
        <v>411</v>
      </c>
      <c r="C311" s="7">
        <v>2019.0</v>
      </c>
      <c r="D311" s="9" t="s">
        <v>6</v>
      </c>
      <c r="E311" s="9" t="s">
        <v>309</v>
      </c>
      <c r="F311" s="72">
        <v>19.7</v>
      </c>
    </row>
    <row r="312">
      <c r="A312" s="26" t="s">
        <v>16</v>
      </c>
      <c r="B312" s="26" t="s">
        <v>413</v>
      </c>
      <c r="C312" s="7">
        <v>2019.0</v>
      </c>
      <c r="D312" s="9" t="s">
        <v>6</v>
      </c>
      <c r="E312" s="9" t="s">
        <v>309</v>
      </c>
      <c r="F312" s="72">
        <v>17.8</v>
      </c>
    </row>
    <row r="313">
      <c r="A313" s="26" t="s">
        <v>17</v>
      </c>
      <c r="B313" s="26" t="s">
        <v>414</v>
      </c>
      <c r="C313" s="7">
        <v>2019.0</v>
      </c>
      <c r="D313" s="9" t="s">
        <v>6</v>
      </c>
      <c r="E313" s="9" t="s">
        <v>309</v>
      </c>
      <c r="F313" s="72">
        <v>15.5</v>
      </c>
    </row>
    <row r="314">
      <c r="A314" s="26" t="s">
        <v>18</v>
      </c>
      <c r="B314" s="26" t="s">
        <v>415</v>
      </c>
      <c r="C314" s="7">
        <v>2019.0</v>
      </c>
      <c r="D314" s="9" t="s">
        <v>6</v>
      </c>
      <c r="E314" s="9" t="s">
        <v>309</v>
      </c>
      <c r="F314" s="72">
        <v>17.1</v>
      </c>
    </row>
    <row r="315">
      <c r="A315" s="26" t="s">
        <v>19</v>
      </c>
      <c r="B315" s="26" t="s">
        <v>416</v>
      </c>
      <c r="C315" s="7">
        <v>2019.0</v>
      </c>
      <c r="D315" s="9" t="s">
        <v>6</v>
      </c>
      <c r="E315" s="9" t="s">
        <v>309</v>
      </c>
      <c r="F315" s="72">
        <v>17.6</v>
      </c>
    </row>
    <row r="316">
      <c r="A316" s="26" t="s">
        <v>20</v>
      </c>
      <c r="B316" s="26" t="s">
        <v>417</v>
      </c>
      <c r="C316" s="7">
        <v>2019.0</v>
      </c>
      <c r="D316" s="9" t="s">
        <v>6</v>
      </c>
      <c r="E316" s="9" t="s">
        <v>309</v>
      </c>
      <c r="F316" s="72">
        <v>16.7</v>
      </c>
    </row>
    <row r="317">
      <c r="A317" s="26" t="s">
        <v>21</v>
      </c>
      <c r="B317" s="26" t="s">
        <v>419</v>
      </c>
      <c r="C317" s="7">
        <v>2019.0</v>
      </c>
      <c r="D317" s="9" t="s">
        <v>6</v>
      </c>
      <c r="E317" s="9" t="s">
        <v>309</v>
      </c>
      <c r="F317" s="72">
        <v>17.5</v>
      </c>
    </row>
    <row r="318">
      <c r="A318" s="26" t="s">
        <v>22</v>
      </c>
      <c r="B318" s="26" t="s">
        <v>420</v>
      </c>
      <c r="C318" s="7">
        <v>2019.0</v>
      </c>
      <c r="D318" s="9" t="s">
        <v>6</v>
      </c>
      <c r="E318" s="9" t="s">
        <v>309</v>
      </c>
      <c r="F318" s="72">
        <v>15.2</v>
      </c>
    </row>
    <row r="319">
      <c r="A319" s="26" t="s">
        <v>23</v>
      </c>
      <c r="B319" s="26" t="s">
        <v>421</v>
      </c>
      <c r="C319" s="7">
        <v>2019.0</v>
      </c>
      <c r="D319" s="9" t="s">
        <v>6</v>
      </c>
      <c r="E319" s="9" t="s">
        <v>309</v>
      </c>
      <c r="F319" s="72">
        <v>16.5</v>
      </c>
    </row>
    <row r="320">
      <c r="A320" s="26" t="s">
        <v>24</v>
      </c>
      <c r="B320" s="26" t="s">
        <v>422</v>
      </c>
      <c r="C320" s="7">
        <v>2019.0</v>
      </c>
      <c r="D320" s="9" t="s">
        <v>6</v>
      </c>
      <c r="E320" s="9" t="s">
        <v>309</v>
      </c>
      <c r="F320" s="72">
        <v>18.4</v>
      </c>
    </row>
    <row r="321">
      <c r="A321" s="26" t="s">
        <v>25</v>
      </c>
      <c r="B321" s="26" t="s">
        <v>423</v>
      </c>
      <c r="C321" s="7">
        <v>2019.0</v>
      </c>
      <c r="D321" s="9" t="s">
        <v>6</v>
      </c>
      <c r="E321" s="9" t="s">
        <v>309</v>
      </c>
      <c r="F321" s="72">
        <v>14.2</v>
      </c>
    </row>
    <row r="322">
      <c r="A322" s="26" t="s">
        <v>26</v>
      </c>
      <c r="B322" s="26" t="s">
        <v>424</v>
      </c>
      <c r="C322" s="7">
        <v>2019.0</v>
      </c>
      <c r="D322" s="9" t="s">
        <v>6</v>
      </c>
      <c r="E322" s="9" t="s">
        <v>309</v>
      </c>
      <c r="F322" s="72">
        <v>15.0</v>
      </c>
    </row>
    <row r="323">
      <c r="A323" s="26" t="s">
        <v>27</v>
      </c>
      <c r="B323" s="26" t="s">
        <v>426</v>
      </c>
      <c r="C323" s="7">
        <v>2019.0</v>
      </c>
      <c r="D323" s="9" t="s">
        <v>6</v>
      </c>
      <c r="E323" s="9" t="s">
        <v>309</v>
      </c>
      <c r="F323" s="72">
        <v>16.3</v>
      </c>
    </row>
    <row r="324">
      <c r="A324" s="26" t="s">
        <v>28</v>
      </c>
      <c r="B324" s="26" t="s">
        <v>425</v>
      </c>
      <c r="C324" s="7">
        <v>2019.0</v>
      </c>
      <c r="D324" s="9" t="s">
        <v>6</v>
      </c>
      <c r="E324" s="9" t="s">
        <v>309</v>
      </c>
      <c r="F324" s="72">
        <v>16.6</v>
      </c>
    </row>
    <row r="325">
      <c r="A325" s="26" t="s">
        <v>29</v>
      </c>
      <c r="B325" s="26" t="s">
        <v>427</v>
      </c>
      <c r="C325" s="7">
        <v>2019.0</v>
      </c>
      <c r="D325" s="9" t="s">
        <v>6</v>
      </c>
      <c r="E325" s="9" t="s">
        <v>309</v>
      </c>
      <c r="F325" s="72">
        <v>17.8</v>
      </c>
    </row>
    <row r="326">
      <c r="A326" s="26" t="s">
        <v>30</v>
      </c>
      <c r="B326" s="26" t="s">
        <v>428</v>
      </c>
      <c r="C326" s="7">
        <v>2019.0</v>
      </c>
      <c r="D326" s="9" t="s">
        <v>6</v>
      </c>
      <c r="E326" s="9" t="s">
        <v>309</v>
      </c>
      <c r="F326" s="72">
        <v>17.9</v>
      </c>
    </row>
    <row r="327">
      <c r="A327" s="26" t="s">
        <v>31</v>
      </c>
      <c r="B327" s="26" t="s">
        <v>429</v>
      </c>
      <c r="C327" s="7">
        <v>2019.0</v>
      </c>
      <c r="D327" s="9" t="s">
        <v>6</v>
      </c>
      <c r="E327" s="9" t="s">
        <v>309</v>
      </c>
      <c r="F327" s="72">
        <v>15.7</v>
      </c>
    </row>
    <row r="328">
      <c r="A328" s="26" t="s">
        <v>32</v>
      </c>
      <c r="B328" s="26" t="s">
        <v>430</v>
      </c>
      <c r="C328" s="7">
        <v>2019.0</v>
      </c>
      <c r="D328" s="9" t="s">
        <v>6</v>
      </c>
      <c r="E328" s="9" t="s">
        <v>309</v>
      </c>
      <c r="F328" s="72">
        <v>18.6</v>
      </c>
    </row>
    <row r="329">
      <c r="A329" s="26" t="s">
        <v>33</v>
      </c>
      <c r="B329" s="26" t="s">
        <v>431</v>
      </c>
      <c r="C329" s="7">
        <v>2019.0</v>
      </c>
      <c r="D329" s="9" t="s">
        <v>6</v>
      </c>
      <c r="E329" s="9" t="s">
        <v>309</v>
      </c>
      <c r="F329" s="72">
        <v>18.6</v>
      </c>
    </row>
    <row r="330">
      <c r="A330" s="26" t="s">
        <v>34</v>
      </c>
      <c r="B330" s="26" t="s">
        <v>432</v>
      </c>
      <c r="C330" s="7">
        <v>2019.0</v>
      </c>
      <c r="D330" s="9" t="s">
        <v>6</v>
      </c>
      <c r="E330" s="9" t="s">
        <v>309</v>
      </c>
      <c r="F330" s="72">
        <v>16.0</v>
      </c>
    </row>
    <row r="331">
      <c r="A331" s="26" t="s">
        <v>35</v>
      </c>
      <c r="B331" s="26" t="s">
        <v>433</v>
      </c>
      <c r="C331" s="7">
        <v>2019.0</v>
      </c>
      <c r="D331" s="9" t="s">
        <v>6</v>
      </c>
      <c r="E331" s="9" t="s">
        <v>309</v>
      </c>
      <c r="F331" s="72">
        <v>16.8</v>
      </c>
    </row>
    <row r="332">
      <c r="A332" s="80" t="s">
        <v>3</v>
      </c>
      <c r="B332" s="26" t="s">
        <v>418</v>
      </c>
      <c r="C332" s="7">
        <v>2020.0</v>
      </c>
      <c r="D332" s="9" t="s">
        <v>6</v>
      </c>
      <c r="E332" s="9" t="s">
        <v>309</v>
      </c>
      <c r="F332" s="72">
        <v>15.1</v>
      </c>
    </row>
    <row r="333">
      <c r="A333" s="80" t="s">
        <v>4</v>
      </c>
      <c r="B333" s="26" t="s">
        <v>401</v>
      </c>
      <c r="C333" s="7">
        <v>2020.0</v>
      </c>
      <c r="D333" s="9" t="s">
        <v>6</v>
      </c>
      <c r="E333" s="9" t="s">
        <v>309</v>
      </c>
      <c r="F333" s="72">
        <v>15.5</v>
      </c>
    </row>
    <row r="334">
      <c r="A334" s="26" t="s">
        <v>5</v>
      </c>
      <c r="B334" s="26" t="s">
        <v>402</v>
      </c>
      <c r="C334" s="7">
        <v>2020.0</v>
      </c>
      <c r="D334" s="9" t="s">
        <v>6</v>
      </c>
      <c r="E334" s="9" t="s">
        <v>309</v>
      </c>
      <c r="F334" s="72">
        <v>13.3</v>
      </c>
    </row>
    <row r="335">
      <c r="A335" s="26" t="s">
        <v>6</v>
      </c>
      <c r="B335" s="26" t="s">
        <v>403</v>
      </c>
      <c r="C335" s="7">
        <v>2020.0</v>
      </c>
      <c r="D335" s="9" t="s">
        <v>6</v>
      </c>
      <c r="E335" s="9" t="s">
        <v>309</v>
      </c>
      <c r="F335" s="72">
        <v>12.8</v>
      </c>
    </row>
    <row r="336">
      <c r="A336" s="26" t="s">
        <v>7</v>
      </c>
      <c r="B336" s="26" t="s">
        <v>404</v>
      </c>
      <c r="C336" s="7">
        <v>2020.0</v>
      </c>
      <c r="D336" s="9" t="s">
        <v>6</v>
      </c>
      <c r="E336" s="9" t="s">
        <v>309</v>
      </c>
      <c r="F336" s="72">
        <v>13.1</v>
      </c>
    </row>
    <row r="337">
      <c r="A337" s="26" t="s">
        <v>8</v>
      </c>
      <c r="B337" s="26" t="s">
        <v>408</v>
      </c>
      <c r="C337" s="7">
        <v>2020.0</v>
      </c>
      <c r="D337" s="9" t="s">
        <v>6</v>
      </c>
      <c r="E337" s="9" t="s">
        <v>309</v>
      </c>
      <c r="F337" s="72">
        <v>17.2</v>
      </c>
    </row>
    <row r="338">
      <c r="A338" s="26" t="s">
        <v>9</v>
      </c>
      <c r="B338" s="26" t="s">
        <v>409</v>
      </c>
      <c r="C338" s="7">
        <v>2020.0</v>
      </c>
      <c r="D338" s="9" t="s">
        <v>6</v>
      </c>
      <c r="E338" s="9" t="s">
        <v>309</v>
      </c>
      <c r="F338" s="72">
        <v>14.9</v>
      </c>
    </row>
    <row r="339">
      <c r="A339" s="26" t="s">
        <v>10</v>
      </c>
      <c r="B339" s="26" t="s">
        <v>407</v>
      </c>
      <c r="C339" s="7">
        <v>2020.0</v>
      </c>
      <c r="D339" s="9" t="s">
        <v>6</v>
      </c>
      <c r="E339" s="9" t="s">
        <v>309</v>
      </c>
      <c r="F339" s="72">
        <v>17.1</v>
      </c>
    </row>
    <row r="340">
      <c r="A340" s="26" t="s">
        <v>11</v>
      </c>
      <c r="B340" s="26" t="s">
        <v>406</v>
      </c>
      <c r="C340" s="7">
        <v>2020.0</v>
      </c>
      <c r="D340" s="9" t="s">
        <v>6</v>
      </c>
      <c r="E340" s="9" t="s">
        <v>309</v>
      </c>
      <c r="F340" s="72">
        <v>17.6</v>
      </c>
    </row>
    <row r="341">
      <c r="A341" s="26" t="s">
        <v>12</v>
      </c>
      <c r="B341" s="26" t="s">
        <v>405</v>
      </c>
      <c r="C341" s="7">
        <v>2020.0</v>
      </c>
      <c r="D341" s="9" t="s">
        <v>6</v>
      </c>
      <c r="E341" s="9" t="s">
        <v>309</v>
      </c>
      <c r="F341" s="72">
        <v>9.7</v>
      </c>
    </row>
    <row r="342">
      <c r="A342" s="26" t="s">
        <v>13</v>
      </c>
      <c r="B342" s="26" t="s">
        <v>410</v>
      </c>
      <c r="C342" s="7">
        <v>2020.0</v>
      </c>
      <c r="D342" s="9" t="s">
        <v>6</v>
      </c>
      <c r="E342" s="9" t="s">
        <v>309</v>
      </c>
      <c r="F342" s="72">
        <v>17.2</v>
      </c>
    </row>
    <row r="343">
      <c r="A343" s="26" t="s">
        <v>14</v>
      </c>
      <c r="B343" s="26" t="s">
        <v>412</v>
      </c>
      <c r="C343" s="7">
        <v>2020.0</v>
      </c>
      <c r="D343" s="9" t="s">
        <v>6</v>
      </c>
      <c r="E343" s="9" t="s">
        <v>309</v>
      </c>
      <c r="F343" s="72">
        <v>14.0</v>
      </c>
    </row>
    <row r="344">
      <c r="A344" s="26" t="s">
        <v>15</v>
      </c>
      <c r="B344" s="26" t="s">
        <v>411</v>
      </c>
      <c r="C344" s="7">
        <v>2020.0</v>
      </c>
      <c r="D344" s="9" t="s">
        <v>6</v>
      </c>
      <c r="E344" s="9" t="s">
        <v>309</v>
      </c>
      <c r="F344" s="72">
        <v>18.2</v>
      </c>
    </row>
    <row r="345">
      <c r="A345" s="26" t="s">
        <v>16</v>
      </c>
      <c r="B345" s="26" t="s">
        <v>413</v>
      </c>
      <c r="C345" s="7">
        <v>2020.0</v>
      </c>
      <c r="D345" s="9" t="s">
        <v>6</v>
      </c>
      <c r="E345" s="9" t="s">
        <v>309</v>
      </c>
      <c r="F345" s="72">
        <v>16.0</v>
      </c>
    </row>
    <row r="346">
      <c r="A346" s="26" t="s">
        <v>17</v>
      </c>
      <c r="B346" s="26" t="s">
        <v>414</v>
      </c>
      <c r="C346" s="7">
        <v>2020.0</v>
      </c>
      <c r="D346" s="9" t="s">
        <v>6</v>
      </c>
      <c r="E346" s="9" t="s">
        <v>309</v>
      </c>
      <c r="F346" s="72">
        <v>13.6</v>
      </c>
    </row>
    <row r="347">
      <c r="A347" s="26" t="s">
        <v>18</v>
      </c>
      <c r="B347" s="26" t="s">
        <v>415</v>
      </c>
      <c r="C347" s="7">
        <v>2020.0</v>
      </c>
      <c r="D347" s="9" t="s">
        <v>6</v>
      </c>
      <c r="E347" s="9" t="s">
        <v>309</v>
      </c>
      <c r="F347" s="72">
        <v>15.0</v>
      </c>
    </row>
    <row r="348">
      <c r="A348" s="26" t="s">
        <v>19</v>
      </c>
      <c r="B348" s="26" t="s">
        <v>416</v>
      </c>
      <c r="C348" s="7">
        <v>2020.0</v>
      </c>
      <c r="D348" s="9" t="s">
        <v>6</v>
      </c>
      <c r="E348" s="9" t="s">
        <v>309</v>
      </c>
      <c r="F348" s="72">
        <v>15.8</v>
      </c>
    </row>
    <row r="349">
      <c r="A349" s="26" t="s">
        <v>20</v>
      </c>
      <c r="B349" s="26" t="s">
        <v>417</v>
      </c>
      <c r="C349" s="7">
        <v>2020.0</v>
      </c>
      <c r="D349" s="9" t="s">
        <v>6</v>
      </c>
      <c r="E349" s="9" t="s">
        <v>309</v>
      </c>
      <c r="F349" s="72">
        <v>15.0</v>
      </c>
    </row>
    <row r="350">
      <c r="A350" s="26" t="s">
        <v>21</v>
      </c>
      <c r="B350" s="26" t="s">
        <v>419</v>
      </c>
      <c r="C350" s="7">
        <v>2020.0</v>
      </c>
      <c r="D350" s="9" t="s">
        <v>6</v>
      </c>
      <c r="E350" s="9" t="s">
        <v>309</v>
      </c>
      <c r="F350" s="72">
        <v>17.0</v>
      </c>
    </row>
    <row r="351">
      <c r="A351" s="26" t="s">
        <v>22</v>
      </c>
      <c r="B351" s="26" t="s">
        <v>420</v>
      </c>
      <c r="C351" s="7">
        <v>2020.0</v>
      </c>
      <c r="D351" s="9" t="s">
        <v>6</v>
      </c>
      <c r="E351" s="9" t="s">
        <v>309</v>
      </c>
      <c r="F351" s="72">
        <v>12.9</v>
      </c>
    </row>
    <row r="352">
      <c r="A352" s="26" t="s">
        <v>23</v>
      </c>
      <c r="B352" s="26" t="s">
        <v>421</v>
      </c>
      <c r="C352" s="7">
        <v>2020.0</v>
      </c>
      <c r="D352" s="9" t="s">
        <v>6</v>
      </c>
      <c r="E352" s="9" t="s">
        <v>309</v>
      </c>
      <c r="F352" s="72">
        <v>14.6</v>
      </c>
    </row>
    <row r="353">
      <c r="A353" s="26" t="s">
        <v>24</v>
      </c>
      <c r="B353" s="26" t="s">
        <v>422</v>
      </c>
      <c r="C353" s="7">
        <v>2020.0</v>
      </c>
      <c r="D353" s="9" t="s">
        <v>6</v>
      </c>
      <c r="E353" s="9" t="s">
        <v>309</v>
      </c>
      <c r="F353" s="72">
        <v>17.3</v>
      </c>
    </row>
    <row r="354">
      <c r="A354" s="26" t="s">
        <v>25</v>
      </c>
      <c r="B354" s="26" t="s">
        <v>423</v>
      </c>
      <c r="C354" s="7">
        <v>2020.0</v>
      </c>
      <c r="D354" s="9" t="s">
        <v>6</v>
      </c>
      <c r="E354" s="9" t="s">
        <v>309</v>
      </c>
      <c r="F354" s="72">
        <v>12.8</v>
      </c>
    </row>
    <row r="355">
      <c r="A355" s="26" t="s">
        <v>26</v>
      </c>
      <c r="B355" s="26" t="s">
        <v>424</v>
      </c>
      <c r="C355" s="7">
        <v>2020.0</v>
      </c>
      <c r="D355" s="9" t="s">
        <v>6</v>
      </c>
      <c r="E355" s="9" t="s">
        <v>309</v>
      </c>
      <c r="F355" s="72">
        <v>12.2</v>
      </c>
    </row>
    <row r="356">
      <c r="A356" s="26" t="s">
        <v>27</v>
      </c>
      <c r="B356" s="26" t="s">
        <v>426</v>
      </c>
      <c r="C356" s="7">
        <v>2020.0</v>
      </c>
      <c r="D356" s="9" t="s">
        <v>6</v>
      </c>
      <c r="E356" s="9" t="s">
        <v>309</v>
      </c>
      <c r="F356" s="72">
        <v>14.6</v>
      </c>
    </row>
    <row r="357">
      <c r="A357" s="26" t="s">
        <v>28</v>
      </c>
      <c r="B357" s="26" t="s">
        <v>425</v>
      </c>
      <c r="C357" s="7">
        <v>2020.0</v>
      </c>
      <c r="D357" s="9" t="s">
        <v>6</v>
      </c>
      <c r="E357" s="9" t="s">
        <v>309</v>
      </c>
      <c r="F357" s="72">
        <v>14.3</v>
      </c>
    </row>
    <row r="358">
      <c r="A358" s="26" t="s">
        <v>29</v>
      </c>
      <c r="B358" s="26" t="s">
        <v>427</v>
      </c>
      <c r="C358" s="7">
        <v>2020.0</v>
      </c>
      <c r="D358" s="9" t="s">
        <v>6</v>
      </c>
      <c r="E358" s="9" t="s">
        <v>309</v>
      </c>
      <c r="F358" s="72">
        <v>14.2</v>
      </c>
    </row>
    <row r="359">
      <c r="A359" s="26" t="s">
        <v>30</v>
      </c>
      <c r="B359" s="26" t="s">
        <v>428</v>
      </c>
      <c r="C359" s="7">
        <v>2020.0</v>
      </c>
      <c r="D359" s="9" t="s">
        <v>6</v>
      </c>
      <c r="E359" s="9" t="s">
        <v>309</v>
      </c>
      <c r="F359" s="72">
        <v>16.2</v>
      </c>
    </row>
    <row r="360">
      <c r="A360" s="26" t="s">
        <v>31</v>
      </c>
      <c r="B360" s="26" t="s">
        <v>429</v>
      </c>
      <c r="C360" s="7">
        <v>2020.0</v>
      </c>
      <c r="D360" s="9" t="s">
        <v>6</v>
      </c>
      <c r="E360" s="9" t="s">
        <v>309</v>
      </c>
      <c r="F360" s="72">
        <v>13.8</v>
      </c>
    </row>
    <row r="361">
      <c r="A361" s="26" t="s">
        <v>32</v>
      </c>
      <c r="B361" s="26" t="s">
        <v>430</v>
      </c>
      <c r="C361" s="7">
        <v>2020.0</v>
      </c>
      <c r="D361" s="9" t="s">
        <v>6</v>
      </c>
      <c r="E361" s="9" t="s">
        <v>309</v>
      </c>
      <c r="F361" s="72">
        <v>17.3</v>
      </c>
    </row>
    <row r="362">
      <c r="A362" s="26" t="s">
        <v>33</v>
      </c>
      <c r="B362" s="26" t="s">
        <v>431</v>
      </c>
      <c r="C362" s="7">
        <v>2020.0</v>
      </c>
      <c r="D362" s="9" t="s">
        <v>6</v>
      </c>
      <c r="E362" s="9" t="s">
        <v>309</v>
      </c>
      <c r="F362" s="72">
        <v>16.4</v>
      </c>
    </row>
    <row r="363">
      <c r="A363" s="26" t="s">
        <v>34</v>
      </c>
      <c r="B363" s="26" t="s">
        <v>432</v>
      </c>
      <c r="C363" s="7">
        <v>2020.0</v>
      </c>
      <c r="D363" s="9" t="s">
        <v>6</v>
      </c>
      <c r="E363" s="9" t="s">
        <v>309</v>
      </c>
      <c r="F363" s="72">
        <v>14.4</v>
      </c>
    </row>
    <row r="364">
      <c r="A364" s="26" t="s">
        <v>35</v>
      </c>
      <c r="B364" s="26" t="s">
        <v>433</v>
      </c>
      <c r="C364" s="7">
        <v>2020.0</v>
      </c>
      <c r="D364" s="9" t="s">
        <v>6</v>
      </c>
      <c r="E364" s="9" t="s">
        <v>309</v>
      </c>
      <c r="F364" s="72">
        <v>15.7</v>
      </c>
    </row>
    <row r="365">
      <c r="A365" s="80" t="s">
        <v>3</v>
      </c>
      <c r="B365" s="26" t="s">
        <v>418</v>
      </c>
      <c r="C365" s="7">
        <v>2021.0</v>
      </c>
      <c r="D365" s="9" t="s">
        <v>6</v>
      </c>
      <c r="E365" s="9" t="s">
        <v>309</v>
      </c>
      <c r="F365" s="72">
        <v>15.3</v>
      </c>
    </row>
    <row r="366">
      <c r="A366" s="80" t="s">
        <v>4</v>
      </c>
      <c r="B366" s="26" t="s">
        <v>401</v>
      </c>
      <c r="C366" s="7">
        <v>2021.0</v>
      </c>
      <c r="D366" s="9" t="s">
        <v>6</v>
      </c>
      <c r="E366" s="9" t="s">
        <v>309</v>
      </c>
      <c r="F366" s="72">
        <v>16.0</v>
      </c>
    </row>
    <row r="367">
      <c r="A367" s="26" t="s">
        <v>5</v>
      </c>
      <c r="B367" s="26" t="s">
        <v>402</v>
      </c>
      <c r="C367" s="7">
        <v>2021.0</v>
      </c>
      <c r="D367" s="9" t="s">
        <v>6</v>
      </c>
      <c r="E367" s="9" t="s">
        <v>309</v>
      </c>
      <c r="F367" s="72">
        <v>13.3</v>
      </c>
    </row>
    <row r="368">
      <c r="A368" s="26" t="s">
        <v>6</v>
      </c>
      <c r="B368" s="26" t="s">
        <v>403</v>
      </c>
      <c r="C368" s="7">
        <v>2021.0</v>
      </c>
      <c r="D368" s="9" t="s">
        <v>6</v>
      </c>
      <c r="E368" s="9" t="s">
        <v>309</v>
      </c>
      <c r="F368" s="72">
        <v>13.2</v>
      </c>
    </row>
    <row r="369">
      <c r="A369" s="26" t="s">
        <v>7</v>
      </c>
      <c r="B369" s="26" t="s">
        <v>404</v>
      </c>
      <c r="C369" s="7">
        <v>2021.0</v>
      </c>
      <c r="D369" s="9" t="s">
        <v>6</v>
      </c>
      <c r="E369" s="9" t="s">
        <v>309</v>
      </c>
      <c r="F369" s="72">
        <v>13.6</v>
      </c>
    </row>
    <row r="370">
      <c r="A370" s="26" t="s">
        <v>8</v>
      </c>
      <c r="B370" s="26" t="s">
        <v>408</v>
      </c>
      <c r="C370" s="7">
        <v>2021.0</v>
      </c>
      <c r="D370" s="9" t="s">
        <v>6</v>
      </c>
      <c r="E370" s="9" t="s">
        <v>309</v>
      </c>
      <c r="F370" s="72">
        <v>16.6</v>
      </c>
    </row>
    <row r="371">
      <c r="A371" s="26" t="s">
        <v>9</v>
      </c>
      <c r="B371" s="26" t="s">
        <v>409</v>
      </c>
      <c r="C371" s="7">
        <v>2021.0</v>
      </c>
      <c r="D371" s="9" t="s">
        <v>6</v>
      </c>
      <c r="E371" s="9" t="s">
        <v>309</v>
      </c>
      <c r="F371" s="72">
        <v>13.6</v>
      </c>
    </row>
    <row r="372">
      <c r="A372" s="26" t="s">
        <v>10</v>
      </c>
      <c r="B372" s="26" t="s">
        <v>407</v>
      </c>
      <c r="C372" s="7">
        <v>2021.0</v>
      </c>
      <c r="D372" s="9" t="s">
        <v>6</v>
      </c>
      <c r="E372" s="9" t="s">
        <v>309</v>
      </c>
      <c r="F372" s="72">
        <v>17.4</v>
      </c>
    </row>
    <row r="373">
      <c r="A373" s="26" t="s">
        <v>11</v>
      </c>
      <c r="B373" s="26" t="s">
        <v>406</v>
      </c>
      <c r="C373" s="7">
        <v>2021.0</v>
      </c>
      <c r="D373" s="9" t="s">
        <v>6</v>
      </c>
      <c r="E373" s="9" t="s">
        <v>309</v>
      </c>
      <c r="F373" s="72">
        <v>18.2</v>
      </c>
    </row>
    <row r="374">
      <c r="A374" s="26" t="s">
        <v>12</v>
      </c>
      <c r="B374" s="26" t="s">
        <v>405</v>
      </c>
      <c r="C374" s="7">
        <v>2021.0</v>
      </c>
      <c r="D374" s="9" t="s">
        <v>6</v>
      </c>
      <c r="E374" s="9" t="s">
        <v>309</v>
      </c>
      <c r="F374" s="72">
        <v>10.6</v>
      </c>
    </row>
    <row r="375">
      <c r="A375" s="26" t="s">
        <v>13</v>
      </c>
      <c r="B375" s="26" t="s">
        <v>410</v>
      </c>
      <c r="C375" s="7">
        <v>2021.0</v>
      </c>
      <c r="D375" s="9" t="s">
        <v>6</v>
      </c>
      <c r="E375" s="9" t="s">
        <v>309</v>
      </c>
      <c r="F375" s="72">
        <v>17.6</v>
      </c>
    </row>
    <row r="376">
      <c r="A376" s="26" t="s">
        <v>14</v>
      </c>
      <c r="B376" s="26" t="s">
        <v>412</v>
      </c>
      <c r="C376" s="7">
        <v>2021.0</v>
      </c>
      <c r="D376" s="9" t="s">
        <v>6</v>
      </c>
      <c r="E376" s="9" t="s">
        <v>309</v>
      </c>
      <c r="F376" s="72">
        <v>15.9</v>
      </c>
    </row>
    <row r="377">
      <c r="A377" s="26" t="s">
        <v>15</v>
      </c>
      <c r="B377" s="26" t="s">
        <v>411</v>
      </c>
      <c r="C377" s="7">
        <v>2021.0</v>
      </c>
      <c r="D377" s="9" t="s">
        <v>6</v>
      </c>
      <c r="E377" s="9" t="s">
        <v>309</v>
      </c>
      <c r="F377" s="72">
        <v>18.0</v>
      </c>
    </row>
    <row r="378">
      <c r="A378" s="26" t="s">
        <v>16</v>
      </c>
      <c r="B378" s="26" t="s">
        <v>413</v>
      </c>
      <c r="C378" s="7">
        <v>2021.0</v>
      </c>
      <c r="D378" s="9" t="s">
        <v>6</v>
      </c>
      <c r="E378" s="9" t="s">
        <v>309</v>
      </c>
      <c r="F378" s="72">
        <v>15.1</v>
      </c>
    </row>
    <row r="379">
      <c r="A379" s="26" t="s">
        <v>17</v>
      </c>
      <c r="B379" s="26" t="s">
        <v>414</v>
      </c>
      <c r="C379" s="7">
        <v>2021.0</v>
      </c>
      <c r="D379" s="9" t="s">
        <v>6</v>
      </c>
      <c r="E379" s="9" t="s">
        <v>309</v>
      </c>
      <c r="F379" s="72">
        <v>14.0</v>
      </c>
    </row>
    <row r="380">
      <c r="A380" s="26" t="s">
        <v>18</v>
      </c>
      <c r="B380" s="26" t="s">
        <v>415</v>
      </c>
      <c r="C380" s="7">
        <v>2021.0</v>
      </c>
      <c r="D380" s="9" t="s">
        <v>6</v>
      </c>
      <c r="E380" s="9" t="s">
        <v>309</v>
      </c>
      <c r="F380" s="72">
        <v>15.0</v>
      </c>
    </row>
    <row r="381">
      <c r="A381" s="26" t="s">
        <v>19</v>
      </c>
      <c r="B381" s="26" t="s">
        <v>416</v>
      </c>
      <c r="C381" s="7">
        <v>2021.0</v>
      </c>
      <c r="D381" s="9" t="s">
        <v>6</v>
      </c>
      <c r="E381" s="9" t="s">
        <v>309</v>
      </c>
      <c r="F381" s="72">
        <v>15.8</v>
      </c>
    </row>
    <row r="382">
      <c r="A382" s="26" t="s">
        <v>20</v>
      </c>
      <c r="B382" s="26" t="s">
        <v>417</v>
      </c>
      <c r="C382" s="7">
        <v>2021.0</v>
      </c>
      <c r="D382" s="9" t="s">
        <v>6</v>
      </c>
      <c r="E382" s="9" t="s">
        <v>309</v>
      </c>
      <c r="F382" s="72">
        <v>14.9</v>
      </c>
    </row>
    <row r="383">
      <c r="A383" s="26" t="s">
        <v>21</v>
      </c>
      <c r="B383" s="26" t="s">
        <v>419</v>
      </c>
      <c r="C383" s="7">
        <v>2021.0</v>
      </c>
      <c r="D383" s="9" t="s">
        <v>6</v>
      </c>
      <c r="E383" s="9" t="s">
        <v>309</v>
      </c>
      <c r="F383" s="72">
        <v>15.6</v>
      </c>
    </row>
    <row r="384">
      <c r="A384" s="26" t="s">
        <v>22</v>
      </c>
      <c r="B384" s="26" t="s">
        <v>420</v>
      </c>
      <c r="C384" s="7">
        <v>2021.0</v>
      </c>
      <c r="D384" s="9" t="s">
        <v>6</v>
      </c>
      <c r="E384" s="9" t="s">
        <v>309</v>
      </c>
      <c r="F384" s="72">
        <v>12.7</v>
      </c>
    </row>
    <row r="385">
      <c r="A385" s="26" t="s">
        <v>23</v>
      </c>
      <c r="B385" s="26" t="s">
        <v>421</v>
      </c>
      <c r="C385" s="7">
        <v>2021.0</v>
      </c>
      <c r="D385" s="9" t="s">
        <v>6</v>
      </c>
      <c r="E385" s="9" t="s">
        <v>309</v>
      </c>
      <c r="F385" s="72">
        <v>16.0</v>
      </c>
    </row>
    <row r="386">
      <c r="A386" s="26" t="s">
        <v>24</v>
      </c>
      <c r="B386" s="26" t="s">
        <v>422</v>
      </c>
      <c r="C386" s="7">
        <v>2021.0</v>
      </c>
      <c r="D386" s="9" t="s">
        <v>6</v>
      </c>
      <c r="E386" s="9" t="s">
        <v>309</v>
      </c>
      <c r="F386" s="72">
        <v>17.5</v>
      </c>
    </row>
    <row r="387">
      <c r="A387" s="26" t="s">
        <v>25</v>
      </c>
      <c r="B387" s="26" t="s">
        <v>423</v>
      </c>
      <c r="C387" s="7">
        <v>2021.0</v>
      </c>
      <c r="D387" s="9" t="s">
        <v>6</v>
      </c>
      <c r="E387" s="9" t="s">
        <v>309</v>
      </c>
      <c r="F387" s="72">
        <v>12.7</v>
      </c>
    </row>
    <row r="388">
      <c r="A388" s="26" t="s">
        <v>26</v>
      </c>
      <c r="B388" s="26" t="s">
        <v>424</v>
      </c>
      <c r="C388" s="7">
        <v>2021.0</v>
      </c>
      <c r="D388" s="9" t="s">
        <v>6</v>
      </c>
      <c r="E388" s="9" t="s">
        <v>309</v>
      </c>
      <c r="F388" s="72">
        <v>13.6</v>
      </c>
    </row>
    <row r="389">
      <c r="A389" s="26" t="s">
        <v>27</v>
      </c>
      <c r="B389" s="26" t="s">
        <v>426</v>
      </c>
      <c r="C389" s="7">
        <v>2021.0</v>
      </c>
      <c r="D389" s="9" t="s">
        <v>6</v>
      </c>
      <c r="E389" s="9" t="s">
        <v>309</v>
      </c>
      <c r="F389" s="72">
        <v>14.8</v>
      </c>
    </row>
    <row r="390">
      <c r="A390" s="26" t="s">
        <v>28</v>
      </c>
      <c r="B390" s="26" t="s">
        <v>425</v>
      </c>
      <c r="C390" s="7">
        <v>2021.0</v>
      </c>
      <c r="D390" s="9" t="s">
        <v>6</v>
      </c>
      <c r="E390" s="9" t="s">
        <v>309</v>
      </c>
      <c r="F390" s="72">
        <v>14.8</v>
      </c>
    </row>
    <row r="391">
      <c r="A391" s="26" t="s">
        <v>29</v>
      </c>
      <c r="B391" s="26" t="s">
        <v>427</v>
      </c>
      <c r="C391" s="7">
        <v>2021.0</v>
      </c>
      <c r="D391" s="9" t="s">
        <v>6</v>
      </c>
      <c r="E391" s="9" t="s">
        <v>309</v>
      </c>
      <c r="F391" s="72">
        <v>14.5</v>
      </c>
    </row>
    <row r="392">
      <c r="A392" s="26" t="s">
        <v>30</v>
      </c>
      <c r="B392" s="26" t="s">
        <v>428</v>
      </c>
      <c r="C392" s="7">
        <v>2021.0</v>
      </c>
      <c r="D392" s="9" t="s">
        <v>6</v>
      </c>
      <c r="E392" s="9" t="s">
        <v>309</v>
      </c>
      <c r="F392" s="72">
        <v>16.0</v>
      </c>
    </row>
    <row r="393">
      <c r="A393" s="26" t="s">
        <v>31</v>
      </c>
      <c r="B393" s="26" t="s">
        <v>429</v>
      </c>
      <c r="C393" s="7">
        <v>2021.0</v>
      </c>
      <c r="D393" s="9" t="s">
        <v>6</v>
      </c>
      <c r="E393" s="9" t="s">
        <v>309</v>
      </c>
      <c r="F393" s="72">
        <v>13.7</v>
      </c>
    </row>
    <row r="394">
      <c r="A394" s="26" t="s">
        <v>32</v>
      </c>
      <c r="B394" s="26" t="s">
        <v>430</v>
      </c>
      <c r="C394" s="7">
        <v>2021.0</v>
      </c>
      <c r="D394" s="9" t="s">
        <v>6</v>
      </c>
      <c r="E394" s="9" t="s">
        <v>309</v>
      </c>
      <c r="F394" s="72">
        <v>17.0</v>
      </c>
    </row>
    <row r="395">
      <c r="A395" s="26" t="s">
        <v>33</v>
      </c>
      <c r="B395" s="26" t="s">
        <v>431</v>
      </c>
      <c r="C395" s="7">
        <v>2021.0</v>
      </c>
      <c r="D395" s="9" t="s">
        <v>6</v>
      </c>
      <c r="E395" s="9" t="s">
        <v>309</v>
      </c>
      <c r="F395" s="72">
        <v>16.9</v>
      </c>
    </row>
    <row r="396">
      <c r="A396" s="26" t="s">
        <v>34</v>
      </c>
      <c r="B396" s="26" t="s">
        <v>432</v>
      </c>
      <c r="C396" s="7">
        <v>2021.0</v>
      </c>
      <c r="D396" s="9" t="s">
        <v>6</v>
      </c>
      <c r="E396" s="9" t="s">
        <v>309</v>
      </c>
      <c r="F396" s="72">
        <v>14.3</v>
      </c>
    </row>
    <row r="397">
      <c r="A397" s="26" t="s">
        <v>35</v>
      </c>
      <c r="B397" s="26" t="s">
        <v>433</v>
      </c>
      <c r="C397" s="7">
        <v>2021.0</v>
      </c>
      <c r="D397" s="9" t="s">
        <v>6</v>
      </c>
      <c r="E397" s="9" t="s">
        <v>309</v>
      </c>
      <c r="F397" s="72">
        <v>15.7</v>
      </c>
    </row>
    <row r="398">
      <c r="A398" s="80" t="s">
        <v>3</v>
      </c>
      <c r="B398" s="26" t="s">
        <v>418</v>
      </c>
      <c r="C398" s="7">
        <v>2022.0</v>
      </c>
      <c r="D398" s="9" t="s">
        <v>6</v>
      </c>
      <c r="E398" s="9" t="s">
        <v>309</v>
      </c>
      <c r="F398" s="150">
        <v>15.1</v>
      </c>
    </row>
    <row r="399">
      <c r="A399" s="80" t="s">
        <v>4</v>
      </c>
      <c r="B399" s="26" t="s">
        <v>401</v>
      </c>
      <c r="C399" s="7">
        <v>2022.0</v>
      </c>
      <c r="D399" s="9" t="s">
        <v>6</v>
      </c>
      <c r="E399" s="9" t="s">
        <v>309</v>
      </c>
      <c r="F399" s="150">
        <v>15.8</v>
      </c>
    </row>
    <row r="400">
      <c r="A400" s="26" t="s">
        <v>5</v>
      </c>
      <c r="B400" s="26" t="s">
        <v>402</v>
      </c>
      <c r="C400" s="7">
        <v>2022.0</v>
      </c>
      <c r="D400" s="9" t="s">
        <v>6</v>
      </c>
      <c r="E400" s="9" t="s">
        <v>309</v>
      </c>
      <c r="F400" s="150">
        <v>13.1</v>
      </c>
    </row>
    <row r="401">
      <c r="A401" s="26" t="s">
        <v>6</v>
      </c>
      <c r="B401" s="26" t="s">
        <v>403</v>
      </c>
      <c r="C401" s="7">
        <v>2022.0</v>
      </c>
      <c r="D401" s="9" t="s">
        <v>6</v>
      </c>
      <c r="E401" s="9" t="s">
        <v>309</v>
      </c>
      <c r="F401" s="150">
        <v>12.6</v>
      </c>
    </row>
    <row r="402">
      <c r="A402" s="26" t="s">
        <v>7</v>
      </c>
      <c r="B402" s="26" t="s">
        <v>404</v>
      </c>
      <c r="C402" s="7">
        <v>2022.0</v>
      </c>
      <c r="D402" s="9" t="s">
        <v>6</v>
      </c>
      <c r="E402" s="9" t="s">
        <v>309</v>
      </c>
      <c r="F402" s="150">
        <v>14.1</v>
      </c>
    </row>
    <row r="403">
      <c r="A403" s="26" t="s">
        <v>8</v>
      </c>
      <c r="B403" s="26" t="s">
        <v>408</v>
      </c>
      <c r="C403" s="7">
        <v>2022.0</v>
      </c>
      <c r="D403" s="9" t="s">
        <v>6</v>
      </c>
      <c r="E403" s="9" t="s">
        <v>309</v>
      </c>
      <c r="F403" s="150">
        <v>15.2</v>
      </c>
    </row>
    <row r="404">
      <c r="A404" s="26" t="s">
        <v>9</v>
      </c>
      <c r="B404" s="26" t="s">
        <v>409</v>
      </c>
      <c r="C404" s="7">
        <v>2022.0</v>
      </c>
      <c r="D404" s="9" t="s">
        <v>6</v>
      </c>
      <c r="E404" s="9" t="s">
        <v>309</v>
      </c>
      <c r="F404" s="150">
        <v>13.3</v>
      </c>
    </row>
    <row r="405">
      <c r="A405" s="26" t="s">
        <v>10</v>
      </c>
      <c r="B405" s="26" t="s">
        <v>407</v>
      </c>
      <c r="C405" s="7">
        <v>2022.0</v>
      </c>
      <c r="D405" s="9" t="s">
        <v>6</v>
      </c>
      <c r="E405" s="9" t="s">
        <v>309</v>
      </c>
      <c r="F405" s="150">
        <v>18.0</v>
      </c>
    </row>
    <row r="406">
      <c r="A406" s="26" t="s">
        <v>11</v>
      </c>
      <c r="B406" s="26" t="s">
        <v>406</v>
      </c>
      <c r="C406" s="7">
        <v>2022.0</v>
      </c>
      <c r="D406" s="9" t="s">
        <v>6</v>
      </c>
      <c r="E406" s="9" t="s">
        <v>309</v>
      </c>
      <c r="F406" s="150">
        <v>17.6</v>
      </c>
    </row>
    <row r="407">
      <c r="A407" s="26" t="s">
        <v>12</v>
      </c>
      <c r="B407" s="26" t="s">
        <v>405</v>
      </c>
      <c r="C407" s="7">
        <v>2022.0</v>
      </c>
      <c r="D407" s="9" t="s">
        <v>6</v>
      </c>
      <c r="E407" s="9" t="s">
        <v>309</v>
      </c>
      <c r="F407" s="150">
        <v>10.5</v>
      </c>
    </row>
    <row r="408">
      <c r="A408" s="26" t="s">
        <v>13</v>
      </c>
      <c r="B408" s="26" t="s">
        <v>410</v>
      </c>
      <c r="C408" s="7">
        <v>2022.0</v>
      </c>
      <c r="D408" s="9" t="s">
        <v>6</v>
      </c>
      <c r="E408" s="9" t="s">
        <v>309</v>
      </c>
      <c r="F408" s="150">
        <v>16.4</v>
      </c>
    </row>
    <row r="409">
      <c r="A409" s="26" t="s">
        <v>14</v>
      </c>
      <c r="B409" s="26" t="s">
        <v>412</v>
      </c>
      <c r="C409" s="7">
        <v>2022.0</v>
      </c>
      <c r="D409" s="9" t="s">
        <v>6</v>
      </c>
      <c r="E409" s="9" t="s">
        <v>309</v>
      </c>
      <c r="F409" s="150">
        <v>15.0</v>
      </c>
    </row>
    <row r="410">
      <c r="A410" s="26" t="s">
        <v>15</v>
      </c>
      <c r="B410" s="26" t="s">
        <v>411</v>
      </c>
      <c r="C410" s="7">
        <v>2022.0</v>
      </c>
      <c r="D410" s="9" t="s">
        <v>6</v>
      </c>
      <c r="E410" s="9" t="s">
        <v>309</v>
      </c>
      <c r="F410" s="150">
        <v>18.2</v>
      </c>
    </row>
    <row r="411">
      <c r="A411" s="26" t="s">
        <v>16</v>
      </c>
      <c r="B411" s="26" t="s">
        <v>413</v>
      </c>
      <c r="C411" s="7">
        <v>2022.0</v>
      </c>
      <c r="D411" s="9" t="s">
        <v>6</v>
      </c>
      <c r="E411" s="9" t="s">
        <v>309</v>
      </c>
      <c r="F411" s="150">
        <v>14.5</v>
      </c>
    </row>
    <row r="412">
      <c r="A412" s="26" t="s">
        <v>17</v>
      </c>
      <c r="B412" s="26" t="s">
        <v>414</v>
      </c>
      <c r="C412" s="7">
        <v>2022.0</v>
      </c>
      <c r="D412" s="9" t="s">
        <v>6</v>
      </c>
      <c r="E412" s="9" t="s">
        <v>309</v>
      </c>
      <c r="F412" s="150">
        <v>13.9</v>
      </c>
    </row>
    <row r="413">
      <c r="A413" s="26" t="s">
        <v>18</v>
      </c>
      <c r="B413" s="26" t="s">
        <v>415</v>
      </c>
      <c r="C413" s="7">
        <v>2022.0</v>
      </c>
      <c r="D413" s="9" t="s">
        <v>6</v>
      </c>
      <c r="E413" s="9" t="s">
        <v>309</v>
      </c>
      <c r="F413" s="150">
        <v>15.1</v>
      </c>
    </row>
    <row r="414">
      <c r="A414" s="26" t="s">
        <v>19</v>
      </c>
      <c r="B414" s="26" t="s">
        <v>416</v>
      </c>
      <c r="C414" s="7">
        <v>2022.0</v>
      </c>
      <c r="D414" s="9" t="s">
        <v>6</v>
      </c>
      <c r="E414" s="9" t="s">
        <v>309</v>
      </c>
      <c r="F414" s="150">
        <v>15.9</v>
      </c>
    </row>
    <row r="415">
      <c r="A415" s="26" t="s">
        <v>20</v>
      </c>
      <c r="B415" s="26" t="s">
        <v>417</v>
      </c>
      <c r="C415" s="7">
        <v>2022.0</v>
      </c>
      <c r="D415" s="9" t="s">
        <v>6</v>
      </c>
      <c r="E415" s="9" t="s">
        <v>309</v>
      </c>
      <c r="F415" s="150">
        <v>14.8</v>
      </c>
    </row>
    <row r="416">
      <c r="A416" s="26" t="s">
        <v>21</v>
      </c>
      <c r="B416" s="26" t="s">
        <v>419</v>
      </c>
      <c r="C416" s="7">
        <v>2022.0</v>
      </c>
      <c r="D416" s="9" t="s">
        <v>6</v>
      </c>
      <c r="E416" s="9" t="s">
        <v>309</v>
      </c>
      <c r="F416" s="150">
        <v>16.1</v>
      </c>
    </row>
    <row r="417">
      <c r="A417" s="26" t="s">
        <v>22</v>
      </c>
      <c r="B417" s="26" t="s">
        <v>420</v>
      </c>
      <c r="C417" s="7">
        <v>2022.0</v>
      </c>
      <c r="D417" s="9" t="s">
        <v>6</v>
      </c>
      <c r="E417" s="9" t="s">
        <v>309</v>
      </c>
      <c r="F417" s="150">
        <v>12.4</v>
      </c>
    </row>
    <row r="418">
      <c r="A418" s="26" t="s">
        <v>23</v>
      </c>
      <c r="B418" s="26" t="s">
        <v>421</v>
      </c>
      <c r="C418" s="7">
        <v>2022.0</v>
      </c>
      <c r="D418" s="9" t="s">
        <v>6</v>
      </c>
      <c r="E418" s="9" t="s">
        <v>309</v>
      </c>
      <c r="F418" s="150">
        <v>15.9</v>
      </c>
    </row>
    <row r="419">
      <c r="A419" s="26" t="s">
        <v>24</v>
      </c>
      <c r="B419" s="26" t="s">
        <v>422</v>
      </c>
      <c r="C419" s="7">
        <v>2022.0</v>
      </c>
      <c r="D419" s="9" t="s">
        <v>6</v>
      </c>
      <c r="E419" s="9" t="s">
        <v>309</v>
      </c>
      <c r="F419" s="150">
        <v>16.9</v>
      </c>
    </row>
    <row r="420">
      <c r="A420" s="26" t="s">
        <v>25</v>
      </c>
      <c r="B420" s="26" t="s">
        <v>423</v>
      </c>
      <c r="C420" s="7">
        <v>2022.0</v>
      </c>
      <c r="D420" s="9" t="s">
        <v>6</v>
      </c>
      <c r="E420" s="9" t="s">
        <v>309</v>
      </c>
      <c r="F420" s="150">
        <v>12.1</v>
      </c>
    </row>
    <row r="421">
      <c r="A421" s="26" t="s">
        <v>26</v>
      </c>
      <c r="B421" s="26" t="s">
        <v>424</v>
      </c>
      <c r="C421" s="7">
        <v>2022.0</v>
      </c>
      <c r="D421" s="9" t="s">
        <v>6</v>
      </c>
      <c r="E421" s="9" t="s">
        <v>309</v>
      </c>
      <c r="F421" s="150">
        <v>13.1</v>
      </c>
    </row>
    <row r="422">
      <c r="A422" s="26" t="s">
        <v>27</v>
      </c>
      <c r="B422" s="26" t="s">
        <v>426</v>
      </c>
      <c r="C422" s="7">
        <v>2022.0</v>
      </c>
      <c r="D422" s="9" t="s">
        <v>6</v>
      </c>
      <c r="E422" s="9" t="s">
        <v>309</v>
      </c>
      <c r="F422" s="150">
        <v>14.1</v>
      </c>
    </row>
    <row r="423">
      <c r="A423" s="26" t="s">
        <v>28</v>
      </c>
      <c r="B423" s="26" t="s">
        <v>425</v>
      </c>
      <c r="C423" s="7">
        <v>2022.0</v>
      </c>
      <c r="D423" s="9" t="s">
        <v>6</v>
      </c>
      <c r="E423" s="9" t="s">
        <v>309</v>
      </c>
      <c r="F423" s="150">
        <v>14.3</v>
      </c>
    </row>
    <row r="424">
      <c r="A424" s="26" t="s">
        <v>29</v>
      </c>
      <c r="B424" s="26" t="s">
        <v>427</v>
      </c>
      <c r="C424" s="7">
        <v>2022.0</v>
      </c>
      <c r="D424" s="9" t="s">
        <v>6</v>
      </c>
      <c r="E424" s="9" t="s">
        <v>309</v>
      </c>
      <c r="F424" s="150">
        <v>14.6</v>
      </c>
    </row>
    <row r="425">
      <c r="A425" s="26" t="s">
        <v>30</v>
      </c>
      <c r="B425" s="26" t="s">
        <v>428</v>
      </c>
      <c r="C425" s="7">
        <v>2022.0</v>
      </c>
      <c r="D425" s="9" t="s">
        <v>6</v>
      </c>
      <c r="E425" s="9" t="s">
        <v>309</v>
      </c>
      <c r="F425" s="150">
        <v>16.7</v>
      </c>
    </row>
    <row r="426">
      <c r="A426" s="26" t="s">
        <v>31</v>
      </c>
      <c r="B426" s="26" t="s">
        <v>429</v>
      </c>
      <c r="C426" s="7">
        <v>2022.0</v>
      </c>
      <c r="D426" s="9" t="s">
        <v>6</v>
      </c>
      <c r="E426" s="9" t="s">
        <v>309</v>
      </c>
      <c r="F426" s="150">
        <v>13.4</v>
      </c>
    </row>
    <row r="427">
      <c r="A427" s="26" t="s">
        <v>32</v>
      </c>
      <c r="B427" s="26" t="s">
        <v>430</v>
      </c>
      <c r="C427" s="7">
        <v>2022.0</v>
      </c>
      <c r="D427" s="9" t="s">
        <v>6</v>
      </c>
      <c r="E427" s="9" t="s">
        <v>309</v>
      </c>
      <c r="F427" s="150">
        <v>15.8</v>
      </c>
    </row>
    <row r="428">
      <c r="A428" s="26" t="s">
        <v>33</v>
      </c>
      <c r="B428" s="26" t="s">
        <v>431</v>
      </c>
      <c r="C428" s="7">
        <v>2022.0</v>
      </c>
      <c r="D428" s="9" t="s">
        <v>6</v>
      </c>
      <c r="E428" s="9" t="s">
        <v>309</v>
      </c>
      <c r="F428" s="150">
        <v>16.7</v>
      </c>
    </row>
    <row r="429">
      <c r="A429" s="26" t="s">
        <v>34</v>
      </c>
      <c r="B429" s="26" t="s">
        <v>432</v>
      </c>
      <c r="C429" s="7">
        <v>2022.0</v>
      </c>
      <c r="D429" s="9" t="s">
        <v>6</v>
      </c>
      <c r="E429" s="9" t="s">
        <v>309</v>
      </c>
      <c r="F429" s="150">
        <v>13.6</v>
      </c>
    </row>
    <row r="430">
      <c r="A430" s="26" t="s">
        <v>35</v>
      </c>
      <c r="B430" s="26" t="s">
        <v>433</v>
      </c>
      <c r="C430" s="7">
        <v>2022.0</v>
      </c>
      <c r="D430" s="9" t="s">
        <v>6</v>
      </c>
      <c r="E430" s="9" t="s">
        <v>309</v>
      </c>
      <c r="F430" s="150">
        <v>14.3</v>
      </c>
    </row>
    <row r="431">
      <c r="A431" s="80" t="s">
        <v>3</v>
      </c>
      <c r="B431" s="26" t="s">
        <v>418</v>
      </c>
      <c r="C431" s="7">
        <v>2023.0</v>
      </c>
      <c r="D431" s="9" t="s">
        <v>6</v>
      </c>
      <c r="E431" s="9" t="s">
        <v>309</v>
      </c>
      <c r="F431" s="151">
        <v>14.8</v>
      </c>
    </row>
    <row r="432">
      <c r="A432" s="80" t="s">
        <v>4</v>
      </c>
      <c r="B432" s="26" t="s">
        <v>401</v>
      </c>
      <c r="C432" s="7">
        <v>2023.0</v>
      </c>
      <c r="D432" s="9" t="s">
        <v>6</v>
      </c>
      <c r="E432" s="9" t="s">
        <v>309</v>
      </c>
      <c r="F432" s="151">
        <v>15.0</v>
      </c>
    </row>
    <row r="433">
      <c r="A433" s="26" t="s">
        <v>5</v>
      </c>
      <c r="B433" s="26" t="s">
        <v>402</v>
      </c>
      <c r="C433" s="7">
        <v>2023.0</v>
      </c>
      <c r="D433" s="9" t="s">
        <v>6</v>
      </c>
      <c r="E433" s="9" t="s">
        <v>309</v>
      </c>
      <c r="F433" s="151">
        <v>12.6</v>
      </c>
    </row>
    <row r="434">
      <c r="A434" s="26" t="s">
        <v>6</v>
      </c>
      <c r="B434" s="26" t="s">
        <v>403</v>
      </c>
      <c r="C434" s="7">
        <v>2023.0</v>
      </c>
      <c r="D434" s="9" t="s">
        <v>6</v>
      </c>
      <c r="E434" s="9" t="s">
        <v>309</v>
      </c>
      <c r="F434" s="151">
        <v>11.7</v>
      </c>
    </row>
    <row r="435">
      <c r="A435" s="26" t="s">
        <v>7</v>
      </c>
      <c r="B435" s="26" t="s">
        <v>404</v>
      </c>
      <c r="C435" s="7">
        <v>2023.0</v>
      </c>
      <c r="D435" s="9" t="s">
        <v>6</v>
      </c>
      <c r="E435" s="9" t="s">
        <v>309</v>
      </c>
      <c r="F435" s="151">
        <v>14.7</v>
      </c>
    </row>
    <row r="436">
      <c r="A436" s="26" t="s">
        <v>8</v>
      </c>
      <c r="B436" s="26" t="s">
        <v>408</v>
      </c>
      <c r="C436" s="7">
        <v>2023.0</v>
      </c>
      <c r="D436" s="9" t="s">
        <v>6</v>
      </c>
      <c r="E436" s="9" t="s">
        <v>309</v>
      </c>
      <c r="F436" s="151">
        <v>15.3</v>
      </c>
    </row>
    <row r="437">
      <c r="A437" s="26" t="s">
        <v>9</v>
      </c>
      <c r="B437" s="26" t="s">
        <v>409</v>
      </c>
      <c r="C437" s="7">
        <v>2023.0</v>
      </c>
      <c r="D437" s="9" t="s">
        <v>6</v>
      </c>
      <c r="E437" s="9" t="s">
        <v>309</v>
      </c>
      <c r="F437" s="151">
        <v>13.3</v>
      </c>
    </row>
    <row r="438">
      <c r="A438" s="26" t="s">
        <v>10</v>
      </c>
      <c r="B438" s="26" t="s">
        <v>407</v>
      </c>
      <c r="C438" s="7">
        <v>2023.0</v>
      </c>
      <c r="D438" s="9" t="s">
        <v>6</v>
      </c>
      <c r="E438" s="9" t="s">
        <v>309</v>
      </c>
      <c r="F438" s="151">
        <v>18.1</v>
      </c>
    </row>
    <row r="439">
      <c r="A439" s="26" t="s">
        <v>11</v>
      </c>
      <c r="B439" s="26" t="s">
        <v>406</v>
      </c>
      <c r="C439" s="7">
        <v>2023.0</v>
      </c>
      <c r="D439" s="9" t="s">
        <v>6</v>
      </c>
      <c r="E439" s="9" t="s">
        <v>309</v>
      </c>
      <c r="F439" s="151">
        <v>16.9</v>
      </c>
    </row>
    <row r="440">
      <c r="A440" s="26" t="s">
        <v>12</v>
      </c>
      <c r="B440" s="26" t="s">
        <v>405</v>
      </c>
      <c r="C440" s="7">
        <v>2023.0</v>
      </c>
      <c r="D440" s="9" t="s">
        <v>6</v>
      </c>
      <c r="E440" s="9" t="s">
        <v>309</v>
      </c>
      <c r="F440" s="151">
        <v>10.3</v>
      </c>
    </row>
    <row r="441">
      <c r="A441" s="26" t="s">
        <v>13</v>
      </c>
      <c r="B441" s="26" t="s">
        <v>410</v>
      </c>
      <c r="C441" s="7">
        <v>2023.0</v>
      </c>
      <c r="D441" s="9" t="s">
        <v>6</v>
      </c>
      <c r="E441" s="9" t="s">
        <v>309</v>
      </c>
      <c r="F441" s="151">
        <v>15.8</v>
      </c>
    </row>
    <row r="442">
      <c r="A442" s="26" t="s">
        <v>14</v>
      </c>
      <c r="B442" s="26" t="s">
        <v>412</v>
      </c>
      <c r="C442" s="7">
        <v>2023.0</v>
      </c>
      <c r="D442" s="9" t="s">
        <v>6</v>
      </c>
      <c r="E442" s="9" t="s">
        <v>309</v>
      </c>
      <c r="F442" s="151">
        <v>14.9</v>
      </c>
    </row>
    <row r="443">
      <c r="A443" s="26" t="s">
        <v>15</v>
      </c>
      <c r="B443" s="26" t="s">
        <v>411</v>
      </c>
      <c r="C443" s="7">
        <v>2023.0</v>
      </c>
      <c r="D443" s="9" t="s">
        <v>6</v>
      </c>
      <c r="E443" s="9" t="s">
        <v>309</v>
      </c>
      <c r="F443" s="151">
        <v>17.6</v>
      </c>
    </row>
    <row r="444">
      <c r="A444" s="26" t="s">
        <v>16</v>
      </c>
      <c r="B444" s="26" t="s">
        <v>413</v>
      </c>
      <c r="C444" s="7">
        <v>2023.0</v>
      </c>
      <c r="D444" s="9" t="s">
        <v>6</v>
      </c>
      <c r="E444" s="9" t="s">
        <v>309</v>
      </c>
      <c r="F444" s="151">
        <v>13.9</v>
      </c>
    </row>
    <row r="445">
      <c r="A445" s="26" t="s">
        <v>17</v>
      </c>
      <c r="B445" s="26" t="s">
        <v>414</v>
      </c>
      <c r="C445" s="7">
        <v>2023.0</v>
      </c>
      <c r="D445" s="9" t="s">
        <v>6</v>
      </c>
      <c r="E445" s="9" t="s">
        <v>309</v>
      </c>
      <c r="F445" s="151">
        <v>13.9</v>
      </c>
    </row>
    <row r="446">
      <c r="A446" s="26" t="s">
        <v>18</v>
      </c>
      <c r="B446" s="26" t="s">
        <v>415</v>
      </c>
      <c r="C446" s="7">
        <v>2023.0</v>
      </c>
      <c r="D446" s="9" t="s">
        <v>6</v>
      </c>
      <c r="E446" s="9" t="s">
        <v>309</v>
      </c>
      <c r="F446" s="151">
        <v>14.9</v>
      </c>
    </row>
    <row r="447">
      <c r="A447" s="26" t="s">
        <v>19</v>
      </c>
      <c r="B447" s="26" t="s">
        <v>416</v>
      </c>
      <c r="C447" s="7">
        <v>2023.0</v>
      </c>
      <c r="D447" s="9" t="s">
        <v>6</v>
      </c>
      <c r="E447" s="9" t="s">
        <v>309</v>
      </c>
      <c r="F447" s="151">
        <v>15.9</v>
      </c>
    </row>
    <row r="448">
      <c r="A448" s="26" t="s">
        <v>20</v>
      </c>
      <c r="B448" s="26" t="s">
        <v>417</v>
      </c>
      <c r="C448" s="7">
        <v>2023.0</v>
      </c>
      <c r="D448" s="9" t="s">
        <v>6</v>
      </c>
      <c r="E448" s="9" t="s">
        <v>309</v>
      </c>
      <c r="F448" s="151">
        <v>14.9</v>
      </c>
    </row>
    <row r="449">
      <c r="A449" s="26" t="s">
        <v>21</v>
      </c>
      <c r="B449" s="26" t="s">
        <v>419</v>
      </c>
      <c r="C449" s="7">
        <v>2023.0</v>
      </c>
      <c r="D449" s="9" t="s">
        <v>6</v>
      </c>
      <c r="E449" s="9" t="s">
        <v>309</v>
      </c>
      <c r="F449" s="151">
        <v>16.0</v>
      </c>
    </row>
    <row r="450">
      <c r="A450" s="26" t="s">
        <v>22</v>
      </c>
      <c r="B450" s="26" t="s">
        <v>420</v>
      </c>
      <c r="C450" s="7">
        <v>2023.0</v>
      </c>
      <c r="D450" s="9" t="s">
        <v>6</v>
      </c>
      <c r="E450" s="9" t="s">
        <v>309</v>
      </c>
      <c r="F450" s="151">
        <v>12.0</v>
      </c>
    </row>
    <row r="451">
      <c r="A451" s="26" t="s">
        <v>23</v>
      </c>
      <c r="B451" s="26" t="s">
        <v>421</v>
      </c>
      <c r="C451" s="7">
        <v>2023.0</v>
      </c>
      <c r="D451" s="9" t="s">
        <v>6</v>
      </c>
      <c r="E451" s="9" t="s">
        <v>309</v>
      </c>
      <c r="F451" s="151">
        <v>16.7</v>
      </c>
    </row>
    <row r="452">
      <c r="A452" s="26" t="s">
        <v>24</v>
      </c>
      <c r="B452" s="26" t="s">
        <v>422</v>
      </c>
      <c r="C452" s="7">
        <v>2023.0</v>
      </c>
      <c r="D452" s="9" t="s">
        <v>6</v>
      </c>
      <c r="E452" s="9" t="s">
        <v>309</v>
      </c>
      <c r="F452" s="151">
        <v>16.5</v>
      </c>
    </row>
    <row r="453">
      <c r="A453" s="26" t="s">
        <v>25</v>
      </c>
      <c r="B453" s="26" t="s">
        <v>423</v>
      </c>
      <c r="C453" s="7">
        <v>2023.0</v>
      </c>
      <c r="D453" s="9" t="s">
        <v>6</v>
      </c>
      <c r="E453" s="9" t="s">
        <v>309</v>
      </c>
      <c r="F453" s="151">
        <v>11.9</v>
      </c>
    </row>
    <row r="454">
      <c r="A454" s="26" t="s">
        <v>26</v>
      </c>
      <c r="B454" s="26" t="s">
        <v>424</v>
      </c>
      <c r="C454" s="7">
        <v>2023.0</v>
      </c>
      <c r="D454" s="9" t="s">
        <v>6</v>
      </c>
      <c r="E454" s="9" t="s">
        <v>309</v>
      </c>
      <c r="F454" s="151">
        <v>12.9</v>
      </c>
    </row>
    <row r="455">
      <c r="A455" s="26" t="s">
        <v>27</v>
      </c>
      <c r="B455" s="26" t="s">
        <v>426</v>
      </c>
      <c r="C455" s="7">
        <v>2023.0</v>
      </c>
      <c r="D455" s="9" t="s">
        <v>6</v>
      </c>
      <c r="E455" s="9" t="s">
        <v>309</v>
      </c>
      <c r="F455" s="151">
        <v>14.0</v>
      </c>
    </row>
    <row r="456">
      <c r="A456" s="26" t="s">
        <v>28</v>
      </c>
      <c r="B456" s="26" t="s">
        <v>425</v>
      </c>
      <c r="C456" s="7">
        <v>2023.0</v>
      </c>
      <c r="D456" s="9" t="s">
        <v>6</v>
      </c>
      <c r="E456" s="9" t="s">
        <v>309</v>
      </c>
      <c r="F456" s="151">
        <v>12.9</v>
      </c>
    </row>
    <row r="457">
      <c r="A457" s="26" t="s">
        <v>29</v>
      </c>
      <c r="B457" s="26" t="s">
        <v>427</v>
      </c>
      <c r="C457" s="7">
        <v>2023.0</v>
      </c>
      <c r="D457" s="9" t="s">
        <v>6</v>
      </c>
      <c r="E457" s="9" t="s">
        <v>309</v>
      </c>
      <c r="F457" s="151">
        <v>14.6</v>
      </c>
    </row>
    <row r="458">
      <c r="A458" s="26" t="s">
        <v>30</v>
      </c>
      <c r="B458" s="26" t="s">
        <v>428</v>
      </c>
      <c r="C458" s="7">
        <v>2023.0</v>
      </c>
      <c r="D458" s="9" t="s">
        <v>6</v>
      </c>
      <c r="E458" s="9" t="s">
        <v>309</v>
      </c>
      <c r="F458" s="151">
        <v>15.7</v>
      </c>
    </row>
    <row r="459">
      <c r="A459" s="26" t="s">
        <v>31</v>
      </c>
      <c r="B459" s="26" t="s">
        <v>429</v>
      </c>
      <c r="C459" s="7">
        <v>2023.0</v>
      </c>
      <c r="D459" s="9" t="s">
        <v>6</v>
      </c>
      <c r="E459" s="9" t="s">
        <v>309</v>
      </c>
      <c r="F459" s="151">
        <v>13.3</v>
      </c>
    </row>
    <row r="460">
      <c r="A460" s="26" t="s">
        <v>32</v>
      </c>
      <c r="B460" s="26" t="s">
        <v>430</v>
      </c>
      <c r="C460" s="7">
        <v>2023.0</v>
      </c>
      <c r="D460" s="9" t="s">
        <v>6</v>
      </c>
      <c r="E460" s="9" t="s">
        <v>309</v>
      </c>
      <c r="F460" s="151">
        <v>15.4</v>
      </c>
    </row>
    <row r="461">
      <c r="A461" s="26" t="s">
        <v>33</v>
      </c>
      <c r="B461" s="26" t="s">
        <v>431</v>
      </c>
      <c r="C461" s="7">
        <v>2023.0</v>
      </c>
      <c r="D461" s="9" t="s">
        <v>6</v>
      </c>
      <c r="E461" s="9" t="s">
        <v>309</v>
      </c>
      <c r="F461" s="151">
        <v>16.0</v>
      </c>
    </row>
    <row r="462">
      <c r="A462" s="26" t="s">
        <v>34</v>
      </c>
      <c r="B462" s="26" t="s">
        <v>432</v>
      </c>
      <c r="C462" s="7">
        <v>2023.0</v>
      </c>
      <c r="D462" s="9" t="s">
        <v>6</v>
      </c>
      <c r="E462" s="9" t="s">
        <v>309</v>
      </c>
      <c r="F462" s="151">
        <v>14.0</v>
      </c>
    </row>
    <row r="463">
      <c r="A463" s="26" t="s">
        <v>35</v>
      </c>
      <c r="B463" s="26" t="s">
        <v>433</v>
      </c>
      <c r="C463" s="7">
        <v>2023.0</v>
      </c>
      <c r="D463" s="9" t="s">
        <v>6</v>
      </c>
      <c r="E463" s="9" t="s">
        <v>309</v>
      </c>
      <c r="F463" s="151">
        <v>14.9</v>
      </c>
    </row>
    <row r="464">
      <c r="F464" s="152"/>
    </row>
    <row r="465">
      <c r="F465" s="152"/>
    </row>
    <row r="466">
      <c r="F466" s="152"/>
    </row>
    <row r="467">
      <c r="F467" s="152"/>
    </row>
    <row r="468">
      <c r="F468" s="152"/>
    </row>
    <row r="469">
      <c r="F469" s="152"/>
    </row>
    <row r="470">
      <c r="F470" s="152"/>
    </row>
    <row r="471">
      <c r="F471" s="152"/>
    </row>
    <row r="472">
      <c r="F472" s="152"/>
    </row>
    <row r="473">
      <c r="F473" s="152"/>
    </row>
    <row r="474">
      <c r="F474" s="152"/>
    </row>
    <row r="475">
      <c r="F475" s="152"/>
    </row>
    <row r="476">
      <c r="F476" s="152"/>
    </row>
    <row r="477">
      <c r="F477" s="152"/>
    </row>
    <row r="478">
      <c r="F478" s="152"/>
    </row>
    <row r="479">
      <c r="F479" s="152"/>
    </row>
    <row r="480">
      <c r="F480" s="152"/>
    </row>
    <row r="481">
      <c r="F481" s="152"/>
    </row>
    <row r="482">
      <c r="F482" s="152"/>
    </row>
    <row r="483">
      <c r="F483" s="152"/>
    </row>
    <row r="484">
      <c r="F484" s="152"/>
    </row>
    <row r="485">
      <c r="F485" s="152"/>
    </row>
    <row r="486">
      <c r="F486" s="152"/>
    </row>
    <row r="487">
      <c r="F487" s="152"/>
    </row>
    <row r="488">
      <c r="F488" s="152"/>
    </row>
    <row r="489">
      <c r="F489" s="152"/>
    </row>
    <row r="490">
      <c r="F490" s="152"/>
    </row>
    <row r="491">
      <c r="F491" s="152"/>
    </row>
    <row r="492">
      <c r="F492" s="152"/>
    </row>
    <row r="493">
      <c r="F493" s="152"/>
    </row>
    <row r="494">
      <c r="F494" s="152"/>
    </row>
    <row r="495">
      <c r="F495" s="152"/>
    </row>
    <row r="496">
      <c r="F496" s="152"/>
    </row>
    <row r="497">
      <c r="F497" s="152"/>
    </row>
    <row r="498">
      <c r="F498" s="152"/>
    </row>
    <row r="499">
      <c r="F499" s="152"/>
    </row>
    <row r="500">
      <c r="F500" s="152"/>
    </row>
    <row r="501">
      <c r="F501" s="152"/>
    </row>
    <row r="502">
      <c r="F502" s="152"/>
    </row>
    <row r="503">
      <c r="F503" s="152"/>
    </row>
    <row r="504">
      <c r="F504" s="152"/>
    </row>
    <row r="505">
      <c r="F505" s="152"/>
    </row>
    <row r="506">
      <c r="F506" s="152"/>
    </row>
    <row r="507">
      <c r="F507" s="153"/>
    </row>
    <row r="508">
      <c r="F508" s="153"/>
    </row>
    <row r="509">
      <c r="F509" s="153"/>
    </row>
    <row r="510">
      <c r="F510" s="153"/>
    </row>
    <row r="511">
      <c r="F511" s="153"/>
    </row>
    <row r="512">
      <c r="F512" s="153"/>
    </row>
    <row r="513">
      <c r="F513" s="153"/>
    </row>
    <row r="514">
      <c r="F514" s="153"/>
    </row>
    <row r="515">
      <c r="F515" s="153"/>
    </row>
    <row r="516">
      <c r="F516" s="153"/>
    </row>
    <row r="517">
      <c r="F517" s="153"/>
    </row>
    <row r="518">
      <c r="F518" s="153"/>
    </row>
    <row r="519">
      <c r="F519" s="153"/>
    </row>
    <row r="520">
      <c r="F520" s="153"/>
    </row>
    <row r="521">
      <c r="F521" s="153"/>
    </row>
    <row r="522">
      <c r="F522" s="153"/>
    </row>
    <row r="523">
      <c r="F523" s="153"/>
    </row>
    <row r="524">
      <c r="F524" s="153"/>
    </row>
    <row r="525">
      <c r="F525" s="153"/>
    </row>
    <row r="526">
      <c r="F526" s="153"/>
    </row>
    <row r="527">
      <c r="F527" s="153"/>
    </row>
    <row r="528">
      <c r="F528" s="153"/>
    </row>
    <row r="529">
      <c r="F529" s="153"/>
    </row>
    <row r="530">
      <c r="F530" s="153"/>
    </row>
    <row r="531">
      <c r="F531" s="153"/>
    </row>
    <row r="532">
      <c r="F532" s="153"/>
    </row>
    <row r="533">
      <c r="F533" s="153"/>
    </row>
    <row r="534">
      <c r="F534" s="153"/>
    </row>
    <row r="535">
      <c r="F535" s="153"/>
    </row>
    <row r="536">
      <c r="F536" s="153"/>
    </row>
    <row r="537">
      <c r="F537" s="153"/>
    </row>
    <row r="538">
      <c r="F538" s="153"/>
    </row>
    <row r="539">
      <c r="F539" s="153"/>
    </row>
    <row r="540">
      <c r="F540" s="153"/>
    </row>
    <row r="541">
      <c r="F541" s="153"/>
    </row>
    <row r="542">
      <c r="F542" s="153"/>
    </row>
    <row r="543">
      <c r="F543" s="153"/>
    </row>
    <row r="544">
      <c r="F544" s="153"/>
    </row>
    <row r="545">
      <c r="F545" s="153"/>
    </row>
    <row r="546">
      <c r="F546" s="153"/>
    </row>
    <row r="547">
      <c r="F547" s="153"/>
    </row>
    <row r="548">
      <c r="F548" s="153"/>
    </row>
    <row r="549">
      <c r="F549" s="153"/>
    </row>
    <row r="550">
      <c r="F550" s="153"/>
    </row>
    <row r="551">
      <c r="F551" s="153"/>
    </row>
    <row r="552">
      <c r="F552" s="153"/>
    </row>
    <row r="553">
      <c r="F553" s="153"/>
    </row>
    <row r="554">
      <c r="F554" s="153"/>
    </row>
    <row r="555">
      <c r="F555" s="153"/>
    </row>
    <row r="556">
      <c r="F556" s="153"/>
    </row>
    <row r="557">
      <c r="F557" s="153"/>
    </row>
    <row r="558">
      <c r="F558" s="153"/>
    </row>
    <row r="559">
      <c r="F559" s="153"/>
    </row>
    <row r="560">
      <c r="F560" s="153"/>
    </row>
    <row r="561">
      <c r="F561" s="153"/>
    </row>
    <row r="562">
      <c r="F562" s="153"/>
    </row>
    <row r="563">
      <c r="F563" s="153"/>
    </row>
    <row r="564">
      <c r="F564" s="153"/>
    </row>
    <row r="565">
      <c r="F565" s="153"/>
    </row>
    <row r="566">
      <c r="F566" s="153"/>
    </row>
    <row r="567">
      <c r="F567" s="153"/>
    </row>
    <row r="568">
      <c r="F568" s="153"/>
    </row>
    <row r="569">
      <c r="F569" s="153"/>
    </row>
    <row r="570">
      <c r="F570" s="153"/>
    </row>
    <row r="571">
      <c r="F571" s="153"/>
    </row>
    <row r="572">
      <c r="F572" s="153"/>
    </row>
    <row r="573">
      <c r="F573" s="153"/>
    </row>
    <row r="574">
      <c r="F574" s="153"/>
    </row>
    <row r="575">
      <c r="F575" s="153"/>
    </row>
    <row r="576">
      <c r="F576" s="153"/>
    </row>
    <row r="577">
      <c r="F577" s="153"/>
    </row>
    <row r="578">
      <c r="F578" s="153"/>
    </row>
    <row r="579">
      <c r="F579" s="153"/>
    </row>
    <row r="580">
      <c r="F580" s="153"/>
    </row>
    <row r="581">
      <c r="F581" s="153"/>
    </row>
    <row r="582">
      <c r="F582" s="153"/>
    </row>
    <row r="583">
      <c r="F583" s="153"/>
    </row>
    <row r="584">
      <c r="F584" s="153"/>
    </row>
    <row r="585">
      <c r="F585" s="153"/>
    </row>
    <row r="586">
      <c r="F586" s="153"/>
    </row>
    <row r="587">
      <c r="F587" s="153"/>
    </row>
    <row r="588">
      <c r="F588" s="153"/>
    </row>
    <row r="589">
      <c r="F589" s="153"/>
    </row>
    <row r="590">
      <c r="F590" s="153"/>
    </row>
    <row r="591">
      <c r="F591" s="153"/>
    </row>
    <row r="592">
      <c r="F592" s="153"/>
    </row>
    <row r="593">
      <c r="F593" s="153"/>
    </row>
    <row r="594">
      <c r="F594" s="153"/>
    </row>
    <row r="595">
      <c r="F595" s="153"/>
    </row>
    <row r="596">
      <c r="F596" s="153"/>
    </row>
    <row r="597">
      <c r="F597" s="153"/>
    </row>
    <row r="598">
      <c r="F598" s="153"/>
    </row>
    <row r="599">
      <c r="F599" s="153"/>
    </row>
    <row r="600">
      <c r="F600" s="153"/>
    </row>
    <row r="601">
      <c r="F601" s="153"/>
    </row>
    <row r="602">
      <c r="F602" s="153"/>
    </row>
    <row r="603">
      <c r="F603" s="153"/>
    </row>
    <row r="604">
      <c r="F604" s="153"/>
    </row>
    <row r="605">
      <c r="F605" s="153"/>
    </row>
    <row r="606">
      <c r="F606" s="153"/>
    </row>
    <row r="607">
      <c r="F607" s="153"/>
    </row>
    <row r="608">
      <c r="F608" s="153"/>
    </row>
    <row r="609">
      <c r="F609" s="153"/>
    </row>
    <row r="610">
      <c r="F610" s="153"/>
    </row>
    <row r="611">
      <c r="F611" s="153"/>
    </row>
    <row r="612">
      <c r="F612" s="153"/>
    </row>
    <row r="613">
      <c r="F613" s="153"/>
    </row>
    <row r="614">
      <c r="F614" s="153"/>
    </row>
    <row r="615">
      <c r="F615" s="153"/>
    </row>
    <row r="616">
      <c r="F616" s="153"/>
    </row>
    <row r="617">
      <c r="F617" s="153"/>
    </row>
    <row r="618">
      <c r="F618" s="153"/>
    </row>
    <row r="619">
      <c r="F619" s="153"/>
    </row>
    <row r="620">
      <c r="F620" s="153"/>
    </row>
    <row r="621">
      <c r="F621" s="153"/>
    </row>
    <row r="622">
      <c r="F622" s="153"/>
    </row>
    <row r="623">
      <c r="F623" s="153"/>
    </row>
    <row r="624">
      <c r="F624" s="153"/>
    </row>
    <row r="625">
      <c r="F625" s="153"/>
    </row>
    <row r="626">
      <c r="F626" s="153"/>
    </row>
    <row r="627">
      <c r="F627" s="153"/>
    </row>
    <row r="628">
      <c r="F628" s="153"/>
    </row>
    <row r="629">
      <c r="F629" s="153"/>
    </row>
    <row r="630">
      <c r="F630" s="153"/>
    </row>
    <row r="631">
      <c r="F631" s="153"/>
    </row>
    <row r="632">
      <c r="F632" s="153"/>
    </row>
    <row r="633">
      <c r="F633" s="153"/>
    </row>
    <row r="634">
      <c r="F634" s="153"/>
    </row>
    <row r="635">
      <c r="F635" s="153"/>
    </row>
    <row r="636">
      <c r="F636" s="153"/>
    </row>
    <row r="637">
      <c r="F637" s="153"/>
    </row>
    <row r="638">
      <c r="F638" s="153"/>
    </row>
    <row r="639">
      <c r="F639" s="153"/>
    </row>
    <row r="640">
      <c r="F640" s="153"/>
    </row>
    <row r="641">
      <c r="F641" s="153"/>
    </row>
    <row r="642">
      <c r="F642" s="153"/>
    </row>
    <row r="643">
      <c r="F643" s="153"/>
    </row>
    <row r="644">
      <c r="F644" s="153"/>
    </row>
    <row r="645">
      <c r="F645" s="153"/>
    </row>
    <row r="646">
      <c r="F646" s="153"/>
    </row>
    <row r="647">
      <c r="F647" s="153"/>
    </row>
    <row r="648">
      <c r="F648" s="153"/>
    </row>
    <row r="649">
      <c r="F649" s="153"/>
    </row>
    <row r="650">
      <c r="F650" s="153"/>
    </row>
    <row r="651">
      <c r="F651" s="153"/>
    </row>
    <row r="652">
      <c r="F652" s="153"/>
    </row>
    <row r="653">
      <c r="F653" s="153"/>
    </row>
    <row r="654">
      <c r="F654" s="153"/>
    </row>
    <row r="655">
      <c r="F655" s="153"/>
    </row>
    <row r="656">
      <c r="F656" s="153"/>
    </row>
    <row r="657">
      <c r="F657" s="153"/>
    </row>
    <row r="658">
      <c r="F658" s="153"/>
    </row>
    <row r="659">
      <c r="F659" s="153"/>
    </row>
    <row r="660">
      <c r="F660" s="153"/>
    </row>
    <row r="661">
      <c r="F661" s="153"/>
    </row>
    <row r="662">
      <c r="F662" s="153"/>
    </row>
    <row r="663">
      <c r="F663" s="153"/>
    </row>
    <row r="664">
      <c r="F664" s="153"/>
    </row>
    <row r="665">
      <c r="F665" s="153"/>
    </row>
    <row r="666">
      <c r="F666" s="153"/>
    </row>
    <row r="667">
      <c r="F667" s="153"/>
    </row>
    <row r="668">
      <c r="F668" s="153"/>
    </row>
    <row r="669">
      <c r="F669" s="153"/>
    </row>
    <row r="670">
      <c r="F670" s="153"/>
    </row>
    <row r="671">
      <c r="F671" s="153"/>
    </row>
    <row r="672">
      <c r="F672" s="153"/>
    </row>
    <row r="673">
      <c r="F673" s="153"/>
    </row>
    <row r="674">
      <c r="F674" s="153"/>
    </row>
    <row r="675">
      <c r="F675" s="153"/>
    </row>
    <row r="676">
      <c r="F676" s="153"/>
    </row>
    <row r="677">
      <c r="F677" s="153"/>
    </row>
    <row r="678">
      <c r="F678" s="153"/>
    </row>
    <row r="679">
      <c r="F679" s="153"/>
    </row>
    <row r="680">
      <c r="F680" s="153"/>
    </row>
    <row r="681">
      <c r="F681" s="153"/>
    </row>
    <row r="682">
      <c r="F682" s="153"/>
    </row>
    <row r="683">
      <c r="F683" s="153"/>
    </row>
    <row r="684">
      <c r="F684" s="153"/>
    </row>
    <row r="685">
      <c r="F685" s="153"/>
    </row>
    <row r="686">
      <c r="F686" s="153"/>
    </row>
    <row r="687">
      <c r="F687" s="153"/>
    </row>
    <row r="688">
      <c r="F688" s="153"/>
    </row>
    <row r="689">
      <c r="F689" s="153"/>
    </row>
    <row r="690">
      <c r="F690" s="153"/>
    </row>
    <row r="691">
      <c r="F691" s="153"/>
    </row>
    <row r="692">
      <c r="F692" s="153"/>
    </row>
    <row r="693">
      <c r="F693" s="153"/>
    </row>
    <row r="694">
      <c r="F694" s="153"/>
    </row>
    <row r="695">
      <c r="F695" s="153"/>
    </row>
    <row r="696">
      <c r="F696" s="153"/>
    </row>
    <row r="697">
      <c r="F697" s="153"/>
    </row>
    <row r="698">
      <c r="F698" s="153"/>
    </row>
    <row r="699">
      <c r="F699" s="153"/>
    </row>
    <row r="700">
      <c r="F700" s="153"/>
    </row>
    <row r="701">
      <c r="F701" s="153"/>
    </row>
    <row r="702">
      <c r="F702" s="153"/>
    </row>
    <row r="703">
      <c r="F703" s="153"/>
    </row>
    <row r="704">
      <c r="F704" s="153"/>
    </row>
    <row r="705">
      <c r="F705" s="153"/>
    </row>
    <row r="706">
      <c r="F706" s="153"/>
    </row>
    <row r="707">
      <c r="F707" s="153"/>
    </row>
    <row r="708">
      <c r="F708" s="153"/>
    </row>
    <row r="709">
      <c r="F709" s="153"/>
    </row>
    <row r="710">
      <c r="F710" s="153"/>
    </row>
    <row r="711">
      <c r="F711" s="153"/>
    </row>
    <row r="712">
      <c r="F712" s="153"/>
    </row>
    <row r="713">
      <c r="F713" s="153"/>
    </row>
    <row r="714">
      <c r="F714" s="153"/>
    </row>
    <row r="715">
      <c r="F715" s="153"/>
    </row>
    <row r="716">
      <c r="F716" s="153"/>
    </row>
    <row r="717">
      <c r="F717" s="153"/>
    </row>
    <row r="718">
      <c r="F718" s="153"/>
    </row>
    <row r="719">
      <c r="F719" s="153"/>
    </row>
    <row r="720">
      <c r="F720" s="153"/>
    </row>
    <row r="721">
      <c r="F721" s="153"/>
    </row>
    <row r="722">
      <c r="F722" s="153"/>
    </row>
    <row r="723">
      <c r="F723" s="153"/>
    </row>
    <row r="724">
      <c r="F724" s="153"/>
    </row>
    <row r="725">
      <c r="F725" s="153"/>
    </row>
    <row r="726">
      <c r="F726" s="153"/>
    </row>
    <row r="727">
      <c r="F727" s="153"/>
    </row>
    <row r="728">
      <c r="F728" s="153"/>
    </row>
    <row r="729">
      <c r="F729" s="153"/>
    </row>
    <row r="730">
      <c r="F730" s="153"/>
    </row>
    <row r="731">
      <c r="F731" s="153"/>
    </row>
    <row r="732">
      <c r="F732" s="153"/>
    </row>
    <row r="733">
      <c r="F733" s="153"/>
    </row>
    <row r="734">
      <c r="F734" s="153"/>
    </row>
    <row r="735">
      <c r="F735" s="153"/>
    </row>
    <row r="736">
      <c r="F736" s="153"/>
    </row>
    <row r="737">
      <c r="F737" s="153"/>
    </row>
    <row r="738">
      <c r="F738" s="153"/>
    </row>
    <row r="739">
      <c r="F739" s="153"/>
    </row>
    <row r="740">
      <c r="F740" s="153"/>
    </row>
    <row r="741">
      <c r="F741" s="153"/>
    </row>
    <row r="742">
      <c r="F742" s="153"/>
    </row>
    <row r="743">
      <c r="F743" s="153"/>
    </row>
    <row r="744">
      <c r="F744" s="153"/>
    </row>
    <row r="745">
      <c r="F745" s="153"/>
    </row>
    <row r="746">
      <c r="F746" s="153"/>
    </row>
    <row r="747">
      <c r="F747" s="153"/>
    </row>
    <row r="748">
      <c r="F748" s="153"/>
    </row>
    <row r="749">
      <c r="F749" s="153"/>
    </row>
    <row r="750">
      <c r="F750" s="153"/>
    </row>
    <row r="751">
      <c r="F751" s="153"/>
    </row>
    <row r="752">
      <c r="F752" s="153"/>
    </row>
    <row r="753">
      <c r="F753" s="153"/>
    </row>
    <row r="754">
      <c r="F754" s="153"/>
    </row>
    <row r="755">
      <c r="F755" s="153"/>
    </row>
    <row r="756">
      <c r="F756" s="153"/>
    </row>
    <row r="757">
      <c r="F757" s="153"/>
    </row>
    <row r="758">
      <c r="F758" s="153"/>
    </row>
    <row r="759">
      <c r="F759" s="153"/>
    </row>
    <row r="760">
      <c r="F760" s="153"/>
    </row>
    <row r="761">
      <c r="F761" s="153"/>
    </row>
    <row r="762">
      <c r="F762" s="153"/>
    </row>
    <row r="763">
      <c r="F763" s="153"/>
    </row>
    <row r="764">
      <c r="F764" s="153"/>
    </row>
    <row r="765">
      <c r="F765" s="153"/>
    </row>
    <row r="766">
      <c r="F766" s="153"/>
    </row>
    <row r="767">
      <c r="F767" s="153"/>
    </row>
    <row r="768">
      <c r="F768" s="153"/>
    </row>
    <row r="769">
      <c r="F769" s="153"/>
    </row>
    <row r="770">
      <c r="F770" s="153"/>
    </row>
    <row r="771">
      <c r="F771" s="153"/>
    </row>
    <row r="772">
      <c r="F772" s="153"/>
    </row>
    <row r="773">
      <c r="F773" s="153"/>
    </row>
    <row r="774">
      <c r="F774" s="153"/>
    </row>
    <row r="775">
      <c r="F775" s="153"/>
    </row>
    <row r="776">
      <c r="F776" s="153"/>
    </row>
    <row r="777">
      <c r="F777" s="153"/>
    </row>
    <row r="778">
      <c r="F778" s="153"/>
    </row>
    <row r="779">
      <c r="F779" s="153"/>
    </row>
    <row r="780">
      <c r="F780" s="153"/>
    </row>
    <row r="781">
      <c r="F781" s="153"/>
    </row>
    <row r="782">
      <c r="F782" s="153"/>
    </row>
    <row r="783">
      <c r="F783" s="153"/>
    </row>
    <row r="784">
      <c r="F784" s="153"/>
    </row>
    <row r="785">
      <c r="F785" s="153"/>
    </row>
    <row r="786">
      <c r="F786" s="153"/>
    </row>
    <row r="787">
      <c r="F787" s="153"/>
    </row>
    <row r="788">
      <c r="F788" s="153"/>
    </row>
    <row r="789">
      <c r="F789" s="153"/>
    </row>
    <row r="790">
      <c r="F790" s="153"/>
    </row>
    <row r="791">
      <c r="F791" s="153"/>
    </row>
    <row r="792">
      <c r="F792" s="153"/>
    </row>
    <row r="793">
      <c r="F793" s="153"/>
    </row>
    <row r="794">
      <c r="F794" s="153"/>
    </row>
    <row r="795">
      <c r="F795" s="153"/>
    </row>
    <row r="796">
      <c r="F796" s="153"/>
    </row>
    <row r="797">
      <c r="F797" s="153"/>
    </row>
    <row r="798">
      <c r="F798" s="153"/>
    </row>
    <row r="799">
      <c r="F799" s="153"/>
    </row>
    <row r="800">
      <c r="F800" s="153"/>
    </row>
    <row r="801">
      <c r="F801" s="153"/>
    </row>
    <row r="802">
      <c r="F802" s="153"/>
    </row>
    <row r="803">
      <c r="F803" s="153"/>
    </row>
    <row r="804">
      <c r="F804" s="153"/>
    </row>
    <row r="805">
      <c r="F805" s="153"/>
    </row>
    <row r="806">
      <c r="F806" s="153"/>
    </row>
    <row r="807">
      <c r="F807" s="153"/>
    </row>
    <row r="808">
      <c r="F808" s="153"/>
    </row>
    <row r="809">
      <c r="F809" s="153"/>
    </row>
    <row r="810">
      <c r="F810" s="153"/>
    </row>
    <row r="811">
      <c r="F811" s="153"/>
    </row>
    <row r="812">
      <c r="F812" s="153"/>
    </row>
    <row r="813">
      <c r="F813" s="153"/>
    </row>
    <row r="814">
      <c r="F814" s="153"/>
    </row>
    <row r="815">
      <c r="F815" s="153"/>
    </row>
    <row r="816">
      <c r="F816" s="153"/>
    </row>
    <row r="817">
      <c r="F817" s="153"/>
    </row>
    <row r="818">
      <c r="F818" s="153"/>
    </row>
    <row r="819">
      <c r="F819" s="153"/>
    </row>
    <row r="820">
      <c r="F820" s="153"/>
    </row>
    <row r="821">
      <c r="F821" s="153"/>
    </row>
    <row r="822">
      <c r="F822" s="153"/>
    </row>
    <row r="823">
      <c r="F823" s="153"/>
    </row>
    <row r="824">
      <c r="F824" s="153"/>
    </row>
    <row r="825">
      <c r="F825" s="153"/>
    </row>
    <row r="826">
      <c r="F826" s="153"/>
    </row>
    <row r="827">
      <c r="F827" s="153"/>
    </row>
    <row r="828">
      <c r="F828" s="153"/>
    </row>
    <row r="829">
      <c r="F829" s="153"/>
    </row>
    <row r="830">
      <c r="F830" s="153"/>
    </row>
    <row r="831">
      <c r="F831" s="153"/>
    </row>
    <row r="832">
      <c r="F832" s="153"/>
    </row>
    <row r="833">
      <c r="F833" s="153"/>
    </row>
    <row r="834">
      <c r="F834" s="153"/>
    </row>
    <row r="835">
      <c r="F835" s="153"/>
    </row>
    <row r="836">
      <c r="F836" s="153"/>
    </row>
    <row r="837">
      <c r="F837" s="153"/>
    </row>
    <row r="838">
      <c r="F838" s="153"/>
    </row>
    <row r="839">
      <c r="F839" s="153"/>
    </row>
    <row r="840">
      <c r="F840" s="153"/>
    </row>
    <row r="841">
      <c r="F841" s="153"/>
    </row>
    <row r="842">
      <c r="F842" s="153"/>
    </row>
    <row r="843">
      <c r="F843" s="153"/>
    </row>
    <row r="844">
      <c r="F844" s="153"/>
    </row>
    <row r="845">
      <c r="F845" s="153"/>
    </row>
    <row r="846">
      <c r="F846" s="153"/>
    </row>
    <row r="847">
      <c r="F847" s="153"/>
    </row>
    <row r="848">
      <c r="F848" s="153"/>
    </row>
    <row r="849">
      <c r="F849" s="153"/>
    </row>
    <row r="850">
      <c r="F850" s="153"/>
    </row>
    <row r="851">
      <c r="F851" s="153"/>
    </row>
    <row r="852">
      <c r="F852" s="153"/>
    </row>
    <row r="853">
      <c r="F853" s="153"/>
    </row>
    <row r="854">
      <c r="F854" s="153"/>
    </row>
    <row r="855">
      <c r="F855" s="153"/>
    </row>
    <row r="856">
      <c r="F856" s="153"/>
    </row>
    <row r="857">
      <c r="F857" s="153"/>
    </row>
    <row r="858">
      <c r="F858" s="153"/>
    </row>
    <row r="859">
      <c r="F859" s="153"/>
    </row>
    <row r="860">
      <c r="F860" s="153"/>
    </row>
    <row r="861">
      <c r="F861" s="153"/>
    </row>
    <row r="862">
      <c r="F862" s="153"/>
    </row>
    <row r="863">
      <c r="F863" s="153"/>
    </row>
    <row r="864">
      <c r="F864" s="153"/>
    </row>
    <row r="865">
      <c r="F865" s="153"/>
    </row>
    <row r="866">
      <c r="F866" s="153"/>
    </row>
    <row r="867">
      <c r="F867" s="153"/>
    </row>
    <row r="868">
      <c r="F868" s="153"/>
    </row>
    <row r="869">
      <c r="F869" s="153"/>
    </row>
    <row r="870">
      <c r="F870" s="153"/>
    </row>
    <row r="871">
      <c r="F871" s="153"/>
    </row>
    <row r="872">
      <c r="F872" s="153"/>
    </row>
    <row r="873">
      <c r="F873" s="153"/>
    </row>
    <row r="874">
      <c r="F874" s="153"/>
    </row>
    <row r="875">
      <c r="F875" s="153"/>
    </row>
    <row r="876">
      <c r="F876" s="153"/>
    </row>
    <row r="877">
      <c r="F877" s="153"/>
    </row>
    <row r="878">
      <c r="F878" s="153"/>
    </row>
    <row r="879">
      <c r="F879" s="153"/>
    </row>
    <row r="880">
      <c r="F880" s="153"/>
    </row>
    <row r="881">
      <c r="F881" s="153"/>
    </row>
    <row r="882">
      <c r="F882" s="153"/>
    </row>
    <row r="883">
      <c r="F883" s="153"/>
    </row>
    <row r="884">
      <c r="F884" s="153"/>
    </row>
    <row r="885">
      <c r="F885" s="153"/>
    </row>
    <row r="886">
      <c r="F886" s="153"/>
    </row>
    <row r="887">
      <c r="F887" s="153"/>
    </row>
    <row r="888">
      <c r="F888" s="153"/>
    </row>
    <row r="889">
      <c r="F889" s="153"/>
    </row>
    <row r="890">
      <c r="F890" s="153"/>
    </row>
    <row r="891">
      <c r="F891" s="153"/>
    </row>
    <row r="892">
      <c r="F892" s="153"/>
    </row>
    <row r="893">
      <c r="F893" s="153"/>
    </row>
    <row r="894">
      <c r="F894" s="153"/>
    </row>
    <row r="895">
      <c r="F895" s="153"/>
    </row>
    <row r="896">
      <c r="F896" s="153"/>
    </row>
    <row r="897">
      <c r="F897" s="153"/>
    </row>
    <row r="898">
      <c r="F898" s="153"/>
    </row>
    <row r="899">
      <c r="F899" s="153"/>
    </row>
    <row r="900">
      <c r="F900" s="153"/>
    </row>
    <row r="901">
      <c r="F901" s="153"/>
    </row>
    <row r="902">
      <c r="F902" s="153"/>
    </row>
    <row r="903">
      <c r="F903" s="153"/>
    </row>
    <row r="904">
      <c r="F904" s="153"/>
    </row>
    <row r="905">
      <c r="F905" s="153"/>
    </row>
    <row r="906">
      <c r="F906" s="153"/>
    </row>
    <row r="907">
      <c r="F907" s="153"/>
    </row>
    <row r="908">
      <c r="F908" s="153"/>
    </row>
    <row r="909">
      <c r="F909" s="153"/>
    </row>
    <row r="910">
      <c r="F910" s="153"/>
    </row>
    <row r="911">
      <c r="F911" s="153"/>
    </row>
    <row r="912">
      <c r="F912" s="153"/>
    </row>
    <row r="913">
      <c r="F913" s="153"/>
    </row>
    <row r="914">
      <c r="F914" s="153"/>
    </row>
    <row r="915">
      <c r="F915" s="153"/>
    </row>
    <row r="916">
      <c r="F916" s="153"/>
    </row>
    <row r="917">
      <c r="F917" s="153"/>
    </row>
    <row r="918">
      <c r="F918" s="153"/>
    </row>
    <row r="919">
      <c r="F919" s="153"/>
    </row>
    <row r="920">
      <c r="F920" s="153"/>
    </row>
    <row r="921">
      <c r="F921" s="153"/>
    </row>
    <row r="922">
      <c r="F922" s="153"/>
    </row>
    <row r="923">
      <c r="F923" s="153"/>
    </row>
    <row r="924">
      <c r="F924" s="153"/>
    </row>
    <row r="925">
      <c r="F925" s="153"/>
    </row>
    <row r="926">
      <c r="F926" s="153"/>
    </row>
    <row r="927">
      <c r="F927" s="153"/>
    </row>
    <row r="928">
      <c r="F928" s="153"/>
    </row>
    <row r="929">
      <c r="F929" s="153"/>
    </row>
    <row r="930">
      <c r="F930" s="153"/>
    </row>
    <row r="931">
      <c r="F931" s="153"/>
    </row>
    <row r="932">
      <c r="F932" s="153"/>
    </row>
    <row r="933">
      <c r="F933" s="153"/>
    </row>
    <row r="934">
      <c r="F934" s="153"/>
    </row>
    <row r="935">
      <c r="F935" s="153"/>
    </row>
    <row r="936">
      <c r="F936" s="153"/>
    </row>
    <row r="937">
      <c r="F937" s="153"/>
    </row>
    <row r="938">
      <c r="F938" s="153"/>
    </row>
    <row r="939">
      <c r="F939" s="153"/>
    </row>
    <row r="940">
      <c r="F940" s="153"/>
    </row>
    <row r="941">
      <c r="F941" s="153"/>
    </row>
    <row r="942">
      <c r="F942" s="153"/>
    </row>
    <row r="943">
      <c r="F943" s="153"/>
    </row>
    <row r="944">
      <c r="F944" s="153"/>
    </row>
    <row r="945">
      <c r="F945" s="153"/>
    </row>
    <row r="946">
      <c r="F946" s="153"/>
    </row>
    <row r="947">
      <c r="F947" s="153"/>
    </row>
    <row r="948">
      <c r="F948" s="153"/>
    </row>
    <row r="949">
      <c r="F949" s="153"/>
    </row>
    <row r="950">
      <c r="F950" s="153"/>
    </row>
    <row r="951">
      <c r="F951" s="153"/>
    </row>
    <row r="952">
      <c r="F952" s="153"/>
    </row>
    <row r="953">
      <c r="F953" s="153"/>
    </row>
    <row r="954">
      <c r="F954" s="153"/>
    </row>
    <row r="955">
      <c r="F955" s="153"/>
    </row>
    <row r="956">
      <c r="F956" s="153"/>
    </row>
    <row r="957">
      <c r="F957" s="153"/>
    </row>
    <row r="958">
      <c r="F958" s="153"/>
    </row>
    <row r="959">
      <c r="F959" s="153"/>
    </row>
    <row r="960">
      <c r="F960" s="153"/>
    </row>
    <row r="961">
      <c r="F961" s="153"/>
    </row>
    <row r="962">
      <c r="F962" s="153"/>
    </row>
    <row r="963">
      <c r="F963" s="153"/>
    </row>
    <row r="964">
      <c r="F964" s="153"/>
    </row>
    <row r="965">
      <c r="F965" s="153"/>
    </row>
    <row r="966">
      <c r="F966" s="153"/>
    </row>
    <row r="967">
      <c r="F967" s="153"/>
    </row>
    <row r="968">
      <c r="F968" s="153"/>
    </row>
    <row r="969">
      <c r="F969" s="153"/>
    </row>
    <row r="970">
      <c r="F970" s="153"/>
    </row>
    <row r="971">
      <c r="F971" s="153"/>
    </row>
    <row r="972">
      <c r="F972" s="153"/>
    </row>
    <row r="973">
      <c r="F973" s="153"/>
    </row>
    <row r="974">
      <c r="F974" s="153"/>
    </row>
    <row r="975">
      <c r="F975" s="153"/>
    </row>
    <row r="976">
      <c r="F976" s="153"/>
    </row>
    <row r="977">
      <c r="F977" s="153"/>
    </row>
    <row r="978">
      <c r="F978" s="153"/>
    </row>
    <row r="979">
      <c r="F979" s="153"/>
    </row>
    <row r="980">
      <c r="F980" s="153"/>
    </row>
    <row r="981">
      <c r="F981" s="153"/>
    </row>
    <row r="982">
      <c r="F982" s="153"/>
    </row>
    <row r="983">
      <c r="F983" s="153"/>
    </row>
    <row r="984">
      <c r="F984" s="153"/>
    </row>
    <row r="985">
      <c r="F985" s="153"/>
    </row>
    <row r="986">
      <c r="F986" s="153"/>
    </row>
    <row r="987">
      <c r="F987" s="153"/>
    </row>
    <row r="988">
      <c r="F988" s="153"/>
    </row>
    <row r="989">
      <c r="F989" s="153"/>
    </row>
    <row r="990">
      <c r="F990" s="153"/>
    </row>
    <row r="991">
      <c r="F991" s="153"/>
    </row>
    <row r="992">
      <c r="F992" s="153"/>
    </row>
    <row r="993">
      <c r="F993" s="153"/>
    </row>
    <row r="994">
      <c r="F994" s="153"/>
    </row>
    <row r="995">
      <c r="F995" s="153"/>
    </row>
    <row r="996">
      <c r="F996" s="153"/>
    </row>
    <row r="997">
      <c r="F997" s="153"/>
    </row>
    <row r="998">
      <c r="F998" s="153"/>
    </row>
    <row r="999">
      <c r="F999" s="153"/>
    </row>
    <row r="1000">
      <c r="F1000" s="153"/>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154" t="s">
        <v>400</v>
      </c>
    </row>
    <row r="2" hidden="1">
      <c r="A2" s="80" t="s">
        <v>3</v>
      </c>
      <c r="B2" s="26" t="s">
        <v>418</v>
      </c>
      <c r="C2" s="7">
        <v>2013.0</v>
      </c>
      <c r="D2" s="9" t="s">
        <v>6</v>
      </c>
      <c r="E2" s="9" t="s">
        <v>315</v>
      </c>
      <c r="F2" s="155">
        <v>24724.0</v>
      </c>
    </row>
    <row r="3" hidden="1">
      <c r="A3" s="80" t="s">
        <v>3</v>
      </c>
      <c r="B3" s="26" t="s">
        <v>418</v>
      </c>
      <c r="C3" s="7">
        <v>2015.0</v>
      </c>
      <c r="D3" s="7" t="s">
        <v>6</v>
      </c>
      <c r="E3" s="7" t="s">
        <v>315</v>
      </c>
      <c r="F3" s="155">
        <v>30097.0</v>
      </c>
    </row>
    <row r="4" hidden="1">
      <c r="A4" s="80" t="s">
        <v>3</v>
      </c>
      <c r="B4" s="26" t="s">
        <v>418</v>
      </c>
      <c r="C4" s="7">
        <v>2017.0</v>
      </c>
      <c r="D4" s="7" t="s">
        <v>6</v>
      </c>
      <c r="E4" s="7" t="s">
        <v>315</v>
      </c>
      <c r="F4" s="155">
        <v>25541.0</v>
      </c>
    </row>
    <row r="5" hidden="1">
      <c r="A5" s="80" t="s">
        <v>3</v>
      </c>
      <c r="B5" s="26" t="s">
        <v>418</v>
      </c>
      <c r="C5" s="7">
        <v>2019.0</v>
      </c>
      <c r="D5" s="7" t="s">
        <v>6</v>
      </c>
      <c r="E5" s="7" t="s">
        <v>315</v>
      </c>
      <c r="F5" s="155">
        <v>30455.6779</v>
      </c>
    </row>
    <row r="6">
      <c r="A6" s="80" t="s">
        <v>3</v>
      </c>
      <c r="B6" s="26" t="s">
        <v>418</v>
      </c>
      <c r="C6" s="7">
        <v>2021.0</v>
      </c>
      <c r="D6" s="7" t="s">
        <v>6</v>
      </c>
      <c r="E6" s="7" t="s">
        <v>315</v>
      </c>
      <c r="F6" s="156">
        <v>25994.9115</v>
      </c>
    </row>
    <row r="7" hidden="1">
      <c r="A7" s="80" t="s">
        <v>4</v>
      </c>
      <c r="B7" s="26" t="s">
        <v>401</v>
      </c>
      <c r="C7" s="7">
        <v>2013.0</v>
      </c>
      <c r="D7" s="9" t="s">
        <v>6</v>
      </c>
      <c r="E7" s="9" t="s">
        <v>315</v>
      </c>
      <c r="F7" s="155">
        <v>8456.0</v>
      </c>
    </row>
    <row r="8" hidden="1">
      <c r="A8" s="80" t="s">
        <v>4</v>
      </c>
      <c r="B8" s="26" t="s">
        <v>401</v>
      </c>
      <c r="C8" s="7">
        <v>2015.0</v>
      </c>
      <c r="D8" s="7" t="s">
        <v>6</v>
      </c>
      <c r="E8" s="7" t="s">
        <v>315</v>
      </c>
      <c r="F8" s="155">
        <v>20186.0</v>
      </c>
    </row>
    <row r="9" hidden="1">
      <c r="A9" s="80" t="s">
        <v>4</v>
      </c>
      <c r="B9" s="26" t="s">
        <v>401</v>
      </c>
      <c r="C9" s="7">
        <v>2017.0</v>
      </c>
      <c r="D9" s="7" t="s">
        <v>6</v>
      </c>
      <c r="E9" s="7" t="s">
        <v>315</v>
      </c>
      <c r="F9" s="155">
        <v>24443.0</v>
      </c>
    </row>
    <row r="10" hidden="1">
      <c r="A10" s="80" t="s">
        <v>4</v>
      </c>
      <c r="B10" s="26" t="s">
        <v>401</v>
      </c>
      <c r="C10" s="7">
        <v>2019.0</v>
      </c>
      <c r="D10" s="7" t="s">
        <v>6</v>
      </c>
      <c r="E10" s="7" t="s">
        <v>315</v>
      </c>
      <c r="F10" s="155">
        <v>25935.2909</v>
      </c>
    </row>
    <row r="11">
      <c r="A11" s="80" t="s">
        <v>4</v>
      </c>
      <c r="B11" s="26" t="s">
        <v>401</v>
      </c>
      <c r="C11" s="7">
        <v>2021.0</v>
      </c>
      <c r="D11" s="7" t="s">
        <v>6</v>
      </c>
      <c r="E11" s="7" t="s">
        <v>315</v>
      </c>
      <c r="F11" s="156">
        <v>19821.2243</v>
      </c>
    </row>
    <row r="12" hidden="1">
      <c r="A12" s="26" t="s">
        <v>5</v>
      </c>
      <c r="B12" s="26" t="s">
        <v>402</v>
      </c>
      <c r="C12" s="7">
        <v>2013.0</v>
      </c>
      <c r="D12" s="7" t="s">
        <v>6</v>
      </c>
      <c r="E12" s="7" t="s">
        <v>315</v>
      </c>
      <c r="F12" s="155">
        <v>36112.0</v>
      </c>
    </row>
    <row r="13" hidden="1">
      <c r="A13" s="26" t="s">
        <v>5</v>
      </c>
      <c r="B13" s="26" t="s">
        <v>402</v>
      </c>
      <c r="C13" s="7">
        <v>2015.0</v>
      </c>
      <c r="D13" s="7" t="s">
        <v>6</v>
      </c>
      <c r="E13" s="7" t="s">
        <v>315</v>
      </c>
      <c r="F13" s="155">
        <v>24351.0</v>
      </c>
    </row>
    <row r="14" hidden="1">
      <c r="A14" s="26" t="s">
        <v>5</v>
      </c>
      <c r="B14" s="26" t="s">
        <v>402</v>
      </c>
      <c r="C14" s="7">
        <v>2017.0</v>
      </c>
      <c r="D14" s="7" t="s">
        <v>6</v>
      </c>
      <c r="E14" s="7" t="s">
        <v>315</v>
      </c>
      <c r="F14" s="155">
        <v>19467.0</v>
      </c>
    </row>
    <row r="15" hidden="1">
      <c r="A15" s="26" t="s">
        <v>5</v>
      </c>
      <c r="B15" s="26" t="s">
        <v>402</v>
      </c>
      <c r="C15" s="7">
        <v>2019.0</v>
      </c>
      <c r="D15" s="7" t="s">
        <v>6</v>
      </c>
      <c r="E15" s="7" t="s">
        <v>315</v>
      </c>
      <c r="F15" s="155">
        <v>20368.7176</v>
      </c>
    </row>
    <row r="16">
      <c r="A16" s="26" t="s">
        <v>5</v>
      </c>
      <c r="B16" s="26" t="s">
        <v>402</v>
      </c>
      <c r="C16" s="7">
        <v>2021.0</v>
      </c>
      <c r="D16" s="7" t="s">
        <v>6</v>
      </c>
      <c r="E16" s="7" t="s">
        <v>315</v>
      </c>
      <c r="F16" s="156">
        <v>30567.3052</v>
      </c>
    </row>
    <row r="17" hidden="1">
      <c r="A17" s="26" t="s">
        <v>6</v>
      </c>
      <c r="B17" s="26" t="s">
        <v>403</v>
      </c>
      <c r="C17" s="7">
        <v>2013.0</v>
      </c>
      <c r="D17" s="7" t="s">
        <v>6</v>
      </c>
      <c r="E17" s="7" t="s">
        <v>315</v>
      </c>
      <c r="F17" s="155">
        <v>9463.0</v>
      </c>
    </row>
    <row r="18" hidden="1">
      <c r="A18" s="26" t="s">
        <v>6</v>
      </c>
      <c r="B18" s="26" t="s">
        <v>403</v>
      </c>
      <c r="C18" s="7">
        <v>2015.0</v>
      </c>
      <c r="D18" s="7" t="s">
        <v>6</v>
      </c>
      <c r="E18" s="7" t="s">
        <v>315</v>
      </c>
      <c r="F18" s="155">
        <v>31604.0</v>
      </c>
    </row>
    <row r="19" hidden="1">
      <c r="A19" s="26" t="s">
        <v>6</v>
      </c>
      <c r="B19" s="26" t="s">
        <v>403</v>
      </c>
      <c r="C19" s="7">
        <v>2017.0</v>
      </c>
      <c r="D19" s="7" t="s">
        <v>6</v>
      </c>
      <c r="E19" s="7" t="s">
        <v>315</v>
      </c>
      <c r="F19" s="155">
        <v>22469.0</v>
      </c>
    </row>
    <row r="20" hidden="1">
      <c r="A20" s="26" t="s">
        <v>6</v>
      </c>
      <c r="B20" s="26" t="s">
        <v>403</v>
      </c>
      <c r="C20" s="7">
        <v>2019.0</v>
      </c>
      <c r="D20" s="7" t="s">
        <v>6</v>
      </c>
      <c r="E20" s="7" t="s">
        <v>315</v>
      </c>
      <c r="F20" s="155">
        <v>11975.0896</v>
      </c>
    </row>
    <row r="21">
      <c r="A21" s="26" t="s">
        <v>6</v>
      </c>
      <c r="B21" s="26" t="s">
        <v>403</v>
      </c>
      <c r="C21" s="7">
        <v>2021.0</v>
      </c>
      <c r="D21" s="7" t="s">
        <v>6</v>
      </c>
      <c r="E21" s="7" t="s">
        <v>315</v>
      </c>
      <c r="F21" s="156">
        <v>8226.01705</v>
      </c>
    </row>
    <row r="22" hidden="1">
      <c r="A22" s="26" t="s">
        <v>7</v>
      </c>
      <c r="B22" s="26" t="s">
        <v>404</v>
      </c>
      <c r="C22" s="7">
        <v>2013.0</v>
      </c>
      <c r="D22" s="7" t="s">
        <v>6</v>
      </c>
      <c r="E22" s="7" t="s">
        <v>315</v>
      </c>
      <c r="F22" s="155">
        <v>15268.0</v>
      </c>
    </row>
    <row r="23" hidden="1">
      <c r="A23" s="26" t="s">
        <v>7</v>
      </c>
      <c r="B23" s="26" t="s">
        <v>404</v>
      </c>
      <c r="C23" s="7">
        <v>2015.0</v>
      </c>
      <c r="D23" s="7" t="s">
        <v>6</v>
      </c>
      <c r="E23" s="7" t="s">
        <v>315</v>
      </c>
      <c r="F23" s="157">
        <v>17460.0</v>
      </c>
    </row>
    <row r="24" hidden="1">
      <c r="A24" s="26" t="s">
        <v>7</v>
      </c>
      <c r="B24" s="26" t="s">
        <v>404</v>
      </c>
      <c r="C24" s="7">
        <v>2017.0</v>
      </c>
      <c r="D24" s="7" t="s">
        <v>6</v>
      </c>
      <c r="E24" s="7" t="s">
        <v>315</v>
      </c>
      <c r="F24" s="155">
        <v>27698.0</v>
      </c>
    </row>
    <row r="25" hidden="1">
      <c r="A25" s="26" t="s">
        <v>7</v>
      </c>
      <c r="B25" s="26" t="s">
        <v>404</v>
      </c>
      <c r="C25" s="7">
        <v>2019.0</v>
      </c>
      <c r="D25" s="7" t="s">
        <v>6</v>
      </c>
      <c r="E25" s="7" t="s">
        <v>315</v>
      </c>
      <c r="F25" s="155">
        <v>23586.9485</v>
      </c>
    </row>
    <row r="26">
      <c r="A26" s="26" t="s">
        <v>7</v>
      </c>
      <c r="B26" s="26" t="s">
        <v>404</v>
      </c>
      <c r="C26" s="7">
        <v>2021.0</v>
      </c>
      <c r="D26" s="7" t="s">
        <v>6</v>
      </c>
      <c r="E26" s="7" t="s">
        <v>315</v>
      </c>
      <c r="F26" s="156">
        <v>20586.4487</v>
      </c>
    </row>
    <row r="27" hidden="1">
      <c r="A27" s="26" t="s">
        <v>8</v>
      </c>
      <c r="B27" s="26" t="s">
        <v>408</v>
      </c>
      <c r="C27" s="7">
        <v>2013.0</v>
      </c>
      <c r="D27" s="7" t="s">
        <v>6</v>
      </c>
      <c r="E27" s="7" t="s">
        <v>315</v>
      </c>
      <c r="F27" s="155">
        <v>22349.0</v>
      </c>
    </row>
    <row r="28" hidden="1">
      <c r="A28" s="26" t="s">
        <v>8</v>
      </c>
      <c r="B28" s="26" t="s">
        <v>408</v>
      </c>
      <c r="C28" s="7">
        <v>2015.0</v>
      </c>
      <c r="D28" s="7" t="s">
        <v>6</v>
      </c>
      <c r="E28" s="7" t="s">
        <v>315</v>
      </c>
      <c r="F28" s="157">
        <v>20350.0</v>
      </c>
    </row>
    <row r="29" hidden="1">
      <c r="A29" s="26" t="s">
        <v>8</v>
      </c>
      <c r="B29" s="26" t="s">
        <v>408</v>
      </c>
      <c r="C29" s="7">
        <v>2017.0</v>
      </c>
      <c r="D29" s="7" t="s">
        <v>6</v>
      </c>
      <c r="E29" s="7" t="s">
        <v>315</v>
      </c>
      <c r="F29" s="155">
        <v>22455.0</v>
      </c>
    </row>
    <row r="30" hidden="1">
      <c r="A30" s="26" t="s">
        <v>8</v>
      </c>
      <c r="B30" s="26" t="s">
        <v>408</v>
      </c>
      <c r="C30" s="7">
        <v>2019.0</v>
      </c>
      <c r="D30" s="7" t="s">
        <v>6</v>
      </c>
      <c r="E30" s="7" t="s">
        <v>315</v>
      </c>
      <c r="F30" s="155">
        <v>50306.5942</v>
      </c>
    </row>
    <row r="31">
      <c r="A31" s="26" t="s">
        <v>8</v>
      </c>
      <c r="B31" s="26" t="s">
        <v>408</v>
      </c>
      <c r="C31" s="7">
        <v>2021.0</v>
      </c>
      <c r="D31" s="7" t="s">
        <v>6</v>
      </c>
      <c r="E31" s="7" t="s">
        <v>315</v>
      </c>
      <c r="F31" s="156">
        <v>27589.2836</v>
      </c>
    </row>
    <row r="32" hidden="1">
      <c r="A32" s="26" t="s">
        <v>9</v>
      </c>
      <c r="B32" s="26" t="s">
        <v>409</v>
      </c>
      <c r="C32" s="7">
        <v>2013.0</v>
      </c>
      <c r="D32" s="7" t="s">
        <v>6</v>
      </c>
      <c r="E32" s="7" t="s">
        <v>315</v>
      </c>
      <c r="F32" s="155">
        <v>10687.0</v>
      </c>
    </row>
    <row r="33" hidden="1">
      <c r="A33" s="26" t="s">
        <v>9</v>
      </c>
      <c r="B33" s="26" t="s">
        <v>409</v>
      </c>
      <c r="C33" s="7">
        <v>2015.0</v>
      </c>
      <c r="D33" s="7" t="s">
        <v>6</v>
      </c>
      <c r="E33" s="7" t="s">
        <v>315</v>
      </c>
      <c r="F33" s="157">
        <v>9230.0</v>
      </c>
    </row>
    <row r="34" hidden="1">
      <c r="A34" s="26" t="s">
        <v>9</v>
      </c>
      <c r="B34" s="26" t="s">
        <v>409</v>
      </c>
      <c r="C34" s="7">
        <v>2017.0</v>
      </c>
      <c r="D34" s="7" t="s">
        <v>6</v>
      </c>
      <c r="E34" s="7" t="s">
        <v>315</v>
      </c>
      <c r="F34" s="155">
        <v>12601.0</v>
      </c>
    </row>
    <row r="35" hidden="1">
      <c r="A35" s="26" t="s">
        <v>9</v>
      </c>
      <c r="B35" s="26" t="s">
        <v>409</v>
      </c>
      <c r="C35" s="7">
        <v>2019.0</v>
      </c>
      <c r="D35" s="7" t="s">
        <v>6</v>
      </c>
      <c r="E35" s="7" t="s">
        <v>315</v>
      </c>
      <c r="F35" s="155">
        <v>9937.87927</v>
      </c>
    </row>
    <row r="36">
      <c r="A36" s="26" t="s">
        <v>9</v>
      </c>
      <c r="B36" s="26" t="s">
        <v>409</v>
      </c>
      <c r="C36" s="7">
        <v>2021.0</v>
      </c>
      <c r="D36" s="7" t="s">
        <v>6</v>
      </c>
      <c r="E36" s="7" t="s">
        <v>315</v>
      </c>
      <c r="F36" s="156">
        <v>8919.87469</v>
      </c>
      <c r="H36" s="158"/>
      <c r="I36" s="159"/>
      <c r="J36" s="158"/>
      <c r="K36" s="158"/>
      <c r="L36" s="158"/>
    </row>
    <row r="37" hidden="1">
      <c r="A37" s="26" t="s">
        <v>10</v>
      </c>
      <c r="B37" s="26" t="s">
        <v>407</v>
      </c>
      <c r="C37" s="7">
        <v>2013.0</v>
      </c>
      <c r="D37" s="7" t="s">
        <v>6</v>
      </c>
      <c r="E37" s="7" t="s">
        <v>315</v>
      </c>
      <c r="F37" s="155">
        <v>11298.0</v>
      </c>
      <c r="H37" s="158"/>
      <c r="I37" s="159"/>
      <c r="J37" s="158"/>
      <c r="K37" s="158"/>
      <c r="L37" s="158"/>
    </row>
    <row r="38" hidden="1">
      <c r="A38" s="26" t="s">
        <v>10</v>
      </c>
      <c r="B38" s="26" t="s">
        <v>407</v>
      </c>
      <c r="C38" s="7">
        <v>2015.0</v>
      </c>
      <c r="D38" s="7" t="s">
        <v>6</v>
      </c>
      <c r="E38" s="7" t="s">
        <v>315</v>
      </c>
      <c r="F38" s="157">
        <v>14116.0</v>
      </c>
      <c r="H38" s="158"/>
      <c r="I38" s="159"/>
      <c r="J38" s="158"/>
      <c r="K38" s="158"/>
      <c r="L38" s="158"/>
    </row>
    <row r="39" hidden="1">
      <c r="A39" s="26" t="s">
        <v>10</v>
      </c>
      <c r="B39" s="26" t="s">
        <v>407</v>
      </c>
      <c r="C39" s="7">
        <v>2017.0</v>
      </c>
      <c r="D39" s="7" t="s">
        <v>6</v>
      </c>
      <c r="E39" s="7" t="s">
        <v>315</v>
      </c>
      <c r="F39" s="155">
        <v>21173.0</v>
      </c>
      <c r="H39" s="158"/>
      <c r="I39" s="159"/>
      <c r="J39" s="158"/>
      <c r="K39" s="158"/>
      <c r="L39" s="158"/>
    </row>
    <row r="40" hidden="1">
      <c r="A40" s="26" t="s">
        <v>10</v>
      </c>
      <c r="B40" s="26" t="s">
        <v>407</v>
      </c>
      <c r="C40" s="7">
        <v>2019.0</v>
      </c>
      <c r="D40" s="7" t="s">
        <v>6</v>
      </c>
      <c r="E40" s="7" t="s">
        <v>315</v>
      </c>
      <c r="F40" s="155">
        <v>23975.0048</v>
      </c>
      <c r="H40" s="158"/>
      <c r="I40" s="159"/>
      <c r="J40" s="158"/>
      <c r="K40" s="158"/>
      <c r="L40" s="158"/>
    </row>
    <row r="41">
      <c r="A41" s="26" t="s">
        <v>10</v>
      </c>
      <c r="B41" s="26" t="s">
        <v>407</v>
      </c>
      <c r="C41" s="7">
        <v>2021.0</v>
      </c>
      <c r="D41" s="7" t="s">
        <v>6</v>
      </c>
      <c r="E41" s="7" t="s">
        <v>315</v>
      </c>
      <c r="F41" s="156">
        <v>16697.6129</v>
      </c>
      <c r="H41" s="158"/>
      <c r="I41" s="159"/>
      <c r="J41" s="158"/>
      <c r="K41" s="158"/>
      <c r="L41" s="158"/>
    </row>
    <row r="42" hidden="1">
      <c r="A42" s="26" t="s">
        <v>11</v>
      </c>
      <c r="B42" s="26" t="s">
        <v>406</v>
      </c>
      <c r="C42" s="7">
        <v>2013.0</v>
      </c>
      <c r="D42" s="7" t="s">
        <v>6</v>
      </c>
      <c r="E42" s="7" t="s">
        <v>315</v>
      </c>
      <c r="F42" s="155">
        <v>44006.0</v>
      </c>
      <c r="H42" s="158"/>
      <c r="I42" s="159"/>
      <c r="J42" s="158"/>
      <c r="K42" s="158"/>
      <c r="L42" s="158"/>
    </row>
    <row r="43" hidden="1">
      <c r="A43" s="26" t="s">
        <v>11</v>
      </c>
      <c r="B43" s="26" t="s">
        <v>406</v>
      </c>
      <c r="C43" s="7">
        <v>2015.0</v>
      </c>
      <c r="D43" s="7" t="s">
        <v>6</v>
      </c>
      <c r="E43" s="7" t="s">
        <v>315</v>
      </c>
      <c r="F43" s="157">
        <v>36472.0</v>
      </c>
      <c r="H43" s="158"/>
      <c r="I43" s="159"/>
      <c r="J43" s="158"/>
      <c r="K43" s="158"/>
      <c r="L43" s="158"/>
    </row>
    <row r="44" hidden="1">
      <c r="A44" s="26" t="s">
        <v>11</v>
      </c>
      <c r="B44" s="26" t="s">
        <v>406</v>
      </c>
      <c r="C44" s="7">
        <v>2017.0</v>
      </c>
      <c r="D44" s="7" t="s">
        <v>6</v>
      </c>
      <c r="E44" s="7" t="s">
        <v>315</v>
      </c>
      <c r="F44" s="155">
        <v>40673.0</v>
      </c>
      <c r="H44" s="158"/>
      <c r="I44" s="159"/>
      <c r="J44" s="158"/>
      <c r="K44" s="158"/>
      <c r="L44" s="158"/>
    </row>
    <row r="45" hidden="1">
      <c r="A45" s="26" t="s">
        <v>11</v>
      </c>
      <c r="B45" s="26" t="s">
        <v>406</v>
      </c>
      <c r="C45" s="7">
        <v>2019.0</v>
      </c>
      <c r="D45" s="7" t="s">
        <v>6</v>
      </c>
      <c r="E45" s="7" t="s">
        <v>315</v>
      </c>
      <c r="F45" s="155">
        <v>19926.0635</v>
      </c>
      <c r="H45" s="158"/>
      <c r="I45" s="159"/>
      <c r="J45" s="158"/>
      <c r="K45" s="158"/>
      <c r="L45" s="158"/>
    </row>
    <row r="46">
      <c r="A46" s="26" t="s">
        <v>11</v>
      </c>
      <c r="B46" s="26" t="s">
        <v>406</v>
      </c>
      <c r="C46" s="7">
        <v>2021.0</v>
      </c>
      <c r="D46" s="7" t="s">
        <v>6</v>
      </c>
      <c r="E46" s="7" t="s">
        <v>315</v>
      </c>
      <c r="F46" s="156">
        <v>15368.1313</v>
      </c>
      <c r="H46" s="158"/>
      <c r="I46" s="159"/>
      <c r="J46" s="158"/>
      <c r="K46" s="158"/>
      <c r="L46" s="158"/>
    </row>
    <row r="47" hidden="1">
      <c r="A47" s="26" t="s">
        <v>12</v>
      </c>
      <c r="B47" s="26" t="s">
        <v>405</v>
      </c>
      <c r="C47" s="7">
        <v>2013.0</v>
      </c>
      <c r="D47" s="7" t="s">
        <v>6</v>
      </c>
      <c r="E47" s="7" t="s">
        <v>315</v>
      </c>
      <c r="F47" s="155">
        <v>30891.0</v>
      </c>
      <c r="H47" s="158"/>
      <c r="I47" s="159"/>
      <c r="J47" s="158"/>
      <c r="K47" s="158"/>
      <c r="L47" s="158"/>
    </row>
    <row r="48" hidden="1">
      <c r="A48" s="26" t="s">
        <v>12</v>
      </c>
      <c r="B48" s="26" t="s">
        <v>405</v>
      </c>
      <c r="C48" s="7">
        <v>2015.0</v>
      </c>
      <c r="D48" s="7" t="s">
        <v>6</v>
      </c>
      <c r="E48" s="7" t="s">
        <v>315</v>
      </c>
      <c r="F48" s="157">
        <v>25889.0</v>
      </c>
      <c r="H48" s="158"/>
      <c r="I48" s="159"/>
      <c r="J48" s="158"/>
      <c r="K48" s="158"/>
      <c r="L48" s="158"/>
    </row>
    <row r="49" hidden="1">
      <c r="A49" s="26" t="s">
        <v>12</v>
      </c>
      <c r="B49" s="26" t="s">
        <v>405</v>
      </c>
      <c r="C49" s="7">
        <v>2017.0</v>
      </c>
      <c r="D49" s="7" t="s">
        <v>6</v>
      </c>
      <c r="E49" s="7" t="s">
        <v>315</v>
      </c>
      <c r="F49" s="155">
        <v>34111.0</v>
      </c>
      <c r="H49" s="158"/>
      <c r="I49" s="159"/>
      <c r="J49" s="158"/>
      <c r="K49" s="158"/>
      <c r="L49" s="158"/>
    </row>
    <row r="50" hidden="1">
      <c r="A50" s="26" t="s">
        <v>12</v>
      </c>
      <c r="B50" s="26" t="s">
        <v>405</v>
      </c>
      <c r="C50" s="7">
        <v>2019.0</v>
      </c>
      <c r="D50" s="7" t="s">
        <v>6</v>
      </c>
      <c r="E50" s="7" t="s">
        <v>315</v>
      </c>
      <c r="F50" s="155">
        <v>47834.4718</v>
      </c>
      <c r="H50" s="158"/>
      <c r="I50" s="159"/>
      <c r="J50" s="158"/>
      <c r="K50" s="158"/>
      <c r="L50" s="158"/>
    </row>
    <row r="51">
      <c r="A51" s="26" t="s">
        <v>12</v>
      </c>
      <c r="B51" s="26" t="s">
        <v>405</v>
      </c>
      <c r="C51" s="7">
        <v>2021.0</v>
      </c>
      <c r="D51" s="7" t="s">
        <v>6</v>
      </c>
      <c r="E51" s="7" t="s">
        <v>315</v>
      </c>
      <c r="F51" s="156">
        <v>25771.4844</v>
      </c>
      <c r="H51" s="158"/>
      <c r="I51" s="159"/>
      <c r="J51" s="158"/>
      <c r="K51" s="158"/>
      <c r="L51" s="158"/>
    </row>
    <row r="52" hidden="1">
      <c r="A52" s="26" t="s">
        <v>13</v>
      </c>
      <c r="B52" s="26" t="s">
        <v>410</v>
      </c>
      <c r="C52" s="7">
        <v>2013.0</v>
      </c>
      <c r="D52" s="7" t="s">
        <v>6</v>
      </c>
      <c r="E52" s="7" t="s">
        <v>315</v>
      </c>
      <c r="F52" s="155">
        <v>9570.0</v>
      </c>
      <c r="H52" s="158"/>
      <c r="I52" s="159"/>
      <c r="J52" s="158"/>
      <c r="K52" s="158"/>
      <c r="L52" s="158"/>
    </row>
    <row r="53" hidden="1">
      <c r="A53" s="26" t="s">
        <v>13</v>
      </c>
      <c r="B53" s="26" t="s">
        <v>410</v>
      </c>
      <c r="C53" s="7">
        <v>2015.0</v>
      </c>
      <c r="D53" s="7" t="s">
        <v>6</v>
      </c>
      <c r="E53" s="7" t="s">
        <v>315</v>
      </c>
      <c r="F53" s="157">
        <v>23365.0</v>
      </c>
      <c r="H53" s="158"/>
      <c r="I53" s="159"/>
      <c r="J53" s="158"/>
      <c r="K53" s="158"/>
      <c r="L53" s="158"/>
    </row>
    <row r="54" hidden="1">
      <c r="A54" s="26" t="s">
        <v>13</v>
      </c>
      <c r="B54" s="26" t="s">
        <v>410</v>
      </c>
      <c r="C54" s="7">
        <v>2017.0</v>
      </c>
      <c r="D54" s="7" t="s">
        <v>6</v>
      </c>
      <c r="E54" s="7" t="s">
        <v>315</v>
      </c>
      <c r="F54" s="155">
        <v>46676.0</v>
      </c>
      <c r="H54" s="158"/>
      <c r="I54" s="159"/>
      <c r="J54" s="158"/>
      <c r="K54" s="158"/>
      <c r="L54" s="158"/>
    </row>
    <row r="55" hidden="1">
      <c r="A55" s="26" t="s">
        <v>13</v>
      </c>
      <c r="B55" s="26" t="s">
        <v>410</v>
      </c>
      <c r="C55" s="7">
        <v>2019.0</v>
      </c>
      <c r="D55" s="7" t="s">
        <v>6</v>
      </c>
      <c r="E55" s="7" t="s">
        <v>315</v>
      </c>
      <c r="F55" s="155">
        <v>55192.2318</v>
      </c>
      <c r="H55" s="158"/>
      <c r="I55" s="159"/>
      <c r="J55" s="158"/>
      <c r="K55" s="158"/>
      <c r="L55" s="158"/>
    </row>
    <row r="56">
      <c r="A56" s="26" t="s">
        <v>13</v>
      </c>
      <c r="B56" s="26" t="s">
        <v>410</v>
      </c>
      <c r="C56" s="7">
        <v>2021.0</v>
      </c>
      <c r="D56" s="7" t="s">
        <v>6</v>
      </c>
      <c r="E56" s="7" t="s">
        <v>315</v>
      </c>
      <c r="F56" s="156">
        <v>50884.6672</v>
      </c>
      <c r="H56" s="158"/>
      <c r="I56" s="159"/>
      <c r="J56" s="158"/>
      <c r="K56" s="158"/>
      <c r="L56" s="158"/>
    </row>
    <row r="57" hidden="1">
      <c r="A57" s="26" t="s">
        <v>14</v>
      </c>
      <c r="B57" s="26" t="s">
        <v>412</v>
      </c>
      <c r="C57" s="7">
        <v>2013.0</v>
      </c>
      <c r="D57" s="7" t="s">
        <v>6</v>
      </c>
      <c r="E57" s="7" t="s">
        <v>315</v>
      </c>
      <c r="F57" s="155">
        <v>28422.0</v>
      </c>
      <c r="H57" s="158"/>
      <c r="I57" s="159"/>
      <c r="J57" s="158"/>
      <c r="K57" s="158"/>
      <c r="L57" s="158"/>
    </row>
    <row r="58" hidden="1">
      <c r="A58" s="26" t="s">
        <v>14</v>
      </c>
      <c r="B58" s="26" t="s">
        <v>412</v>
      </c>
      <c r="C58" s="7">
        <v>2015.0</v>
      </c>
      <c r="D58" s="7" t="s">
        <v>6</v>
      </c>
      <c r="E58" s="7" t="s">
        <v>315</v>
      </c>
      <c r="F58" s="157">
        <v>17259.0</v>
      </c>
      <c r="H58" s="158"/>
      <c r="I58" s="159"/>
      <c r="J58" s="158"/>
      <c r="K58" s="158"/>
      <c r="L58" s="158"/>
    </row>
    <row r="59" hidden="1">
      <c r="A59" s="26" t="s">
        <v>14</v>
      </c>
      <c r="B59" s="26" t="s">
        <v>412</v>
      </c>
      <c r="C59" s="7">
        <v>2017.0</v>
      </c>
      <c r="D59" s="7" t="s">
        <v>6</v>
      </c>
      <c r="E59" s="7" t="s">
        <v>315</v>
      </c>
      <c r="F59" s="155">
        <v>13245.0</v>
      </c>
      <c r="H59" s="158"/>
      <c r="I59" s="159"/>
      <c r="J59" s="158"/>
      <c r="K59" s="158"/>
      <c r="L59" s="158"/>
    </row>
    <row r="60" hidden="1">
      <c r="A60" s="26" t="s">
        <v>14</v>
      </c>
      <c r="B60" s="26" t="s">
        <v>412</v>
      </c>
      <c r="C60" s="7">
        <v>2019.0</v>
      </c>
      <c r="D60" s="7" t="s">
        <v>6</v>
      </c>
      <c r="E60" s="7" t="s">
        <v>315</v>
      </c>
      <c r="F60" s="155">
        <v>34593.0676</v>
      </c>
      <c r="H60" s="158"/>
      <c r="I60" s="159"/>
      <c r="J60" s="158"/>
      <c r="K60" s="158"/>
      <c r="L60" s="158"/>
    </row>
    <row r="61">
      <c r="A61" s="26" t="s">
        <v>14</v>
      </c>
      <c r="B61" s="26" t="s">
        <v>412</v>
      </c>
      <c r="C61" s="7">
        <v>2021.0</v>
      </c>
      <c r="D61" s="7" t="s">
        <v>6</v>
      </c>
      <c r="E61" s="7" t="s">
        <v>315</v>
      </c>
      <c r="F61" s="156">
        <v>24185.4242</v>
      </c>
      <c r="H61" s="158"/>
      <c r="I61" s="159"/>
      <c r="J61" s="158"/>
      <c r="K61" s="158"/>
      <c r="L61" s="158"/>
    </row>
    <row r="62" hidden="1">
      <c r="A62" s="26" t="s">
        <v>15</v>
      </c>
      <c r="B62" s="26" t="s">
        <v>411</v>
      </c>
      <c r="C62" s="7">
        <v>2013.0</v>
      </c>
      <c r="D62" s="7" t="s">
        <v>6</v>
      </c>
      <c r="E62" s="7" t="s">
        <v>315</v>
      </c>
      <c r="F62" s="155">
        <v>31384.0</v>
      </c>
      <c r="H62" s="158"/>
    </row>
    <row r="63" hidden="1">
      <c r="A63" s="26" t="s">
        <v>15</v>
      </c>
      <c r="B63" s="26" t="s">
        <v>411</v>
      </c>
      <c r="C63" s="7">
        <v>2015.0</v>
      </c>
      <c r="D63" s="7" t="s">
        <v>6</v>
      </c>
      <c r="E63" s="7" t="s">
        <v>315</v>
      </c>
      <c r="F63" s="157">
        <v>14819.0</v>
      </c>
    </row>
    <row r="64" hidden="1">
      <c r="A64" s="26" t="s">
        <v>15</v>
      </c>
      <c r="B64" s="26" t="s">
        <v>411</v>
      </c>
      <c r="C64" s="7">
        <v>2017.0</v>
      </c>
      <c r="D64" s="7" t="s">
        <v>6</v>
      </c>
      <c r="E64" s="7" t="s">
        <v>315</v>
      </c>
      <c r="F64" s="155">
        <v>22613.0</v>
      </c>
    </row>
    <row r="65" hidden="1">
      <c r="A65" s="26" t="s">
        <v>15</v>
      </c>
      <c r="B65" s="26" t="s">
        <v>411</v>
      </c>
      <c r="C65" s="7">
        <v>2019.0</v>
      </c>
      <c r="D65" s="7" t="s">
        <v>6</v>
      </c>
      <c r="E65" s="7" t="s">
        <v>315</v>
      </c>
      <c r="F65" s="155">
        <v>54500.6521</v>
      </c>
    </row>
    <row r="66">
      <c r="A66" s="26" t="s">
        <v>15</v>
      </c>
      <c r="B66" s="26" t="s">
        <v>411</v>
      </c>
      <c r="C66" s="7">
        <v>2021.0</v>
      </c>
      <c r="D66" s="7" t="s">
        <v>6</v>
      </c>
      <c r="E66" s="7" t="s">
        <v>315</v>
      </c>
      <c r="F66" s="156">
        <v>24373.0196</v>
      </c>
    </row>
    <row r="67" hidden="1">
      <c r="A67" s="26" t="s">
        <v>16</v>
      </c>
      <c r="B67" s="26" t="s">
        <v>413</v>
      </c>
      <c r="C67" s="7">
        <v>2013.0</v>
      </c>
      <c r="D67" s="7" t="s">
        <v>6</v>
      </c>
      <c r="E67" s="7" t="s">
        <v>315</v>
      </c>
      <c r="F67" s="155">
        <v>13027.0</v>
      </c>
    </row>
    <row r="68" hidden="1">
      <c r="A68" s="26" t="s">
        <v>16</v>
      </c>
      <c r="B68" s="26" t="s">
        <v>413</v>
      </c>
      <c r="C68" s="7">
        <v>2015.0</v>
      </c>
      <c r="D68" s="7" t="s">
        <v>6</v>
      </c>
      <c r="E68" s="7" t="s">
        <v>315</v>
      </c>
      <c r="F68" s="157">
        <v>26962.0</v>
      </c>
    </row>
    <row r="69" hidden="1">
      <c r="A69" s="26" t="s">
        <v>16</v>
      </c>
      <c r="B69" s="26" t="s">
        <v>413</v>
      </c>
      <c r="C69" s="7">
        <v>2017.0</v>
      </c>
      <c r="D69" s="7" t="s">
        <v>6</v>
      </c>
      <c r="E69" s="7" t="s">
        <v>315</v>
      </c>
      <c r="F69" s="155">
        <v>24552.0</v>
      </c>
    </row>
    <row r="70" hidden="1">
      <c r="A70" s="26" t="s">
        <v>16</v>
      </c>
      <c r="B70" s="26" t="s">
        <v>413</v>
      </c>
      <c r="C70" s="7">
        <v>2019.0</v>
      </c>
      <c r="D70" s="7" t="s">
        <v>6</v>
      </c>
      <c r="E70" s="7" t="s">
        <v>315</v>
      </c>
      <c r="F70" s="155">
        <v>16402.2442</v>
      </c>
    </row>
    <row r="71">
      <c r="A71" s="26" t="s">
        <v>16</v>
      </c>
      <c r="B71" s="26" t="s">
        <v>413</v>
      </c>
      <c r="C71" s="7">
        <v>2021.0</v>
      </c>
      <c r="D71" s="7" t="s">
        <v>6</v>
      </c>
      <c r="E71" s="7" t="s">
        <v>315</v>
      </c>
      <c r="F71" s="156">
        <v>11848.5775</v>
      </c>
    </row>
    <row r="72" hidden="1">
      <c r="A72" s="26" t="s">
        <v>17</v>
      </c>
      <c r="B72" s="26" t="s">
        <v>414</v>
      </c>
      <c r="C72" s="7">
        <v>2013.0</v>
      </c>
      <c r="D72" s="7" t="s">
        <v>6</v>
      </c>
      <c r="E72" s="7" t="s">
        <v>315</v>
      </c>
      <c r="F72" s="155">
        <v>13027.0</v>
      </c>
    </row>
    <row r="73" hidden="1">
      <c r="A73" s="26" t="s">
        <v>17</v>
      </c>
      <c r="B73" s="26" t="s">
        <v>414</v>
      </c>
      <c r="C73" s="7">
        <v>2015.0</v>
      </c>
      <c r="D73" s="7" t="s">
        <v>6</v>
      </c>
      <c r="E73" s="7" t="s">
        <v>315</v>
      </c>
      <c r="F73" s="157">
        <v>22332.0</v>
      </c>
    </row>
    <row r="74" hidden="1">
      <c r="A74" s="26" t="s">
        <v>17</v>
      </c>
      <c r="B74" s="26" t="s">
        <v>414</v>
      </c>
      <c r="C74" s="7">
        <v>2017.0</v>
      </c>
      <c r="D74" s="7" t="s">
        <v>6</v>
      </c>
      <c r="E74" s="7" t="s">
        <v>315</v>
      </c>
      <c r="F74" s="155">
        <v>25129.0</v>
      </c>
    </row>
    <row r="75" hidden="1">
      <c r="A75" s="26" t="s">
        <v>17</v>
      </c>
      <c r="B75" s="26" t="s">
        <v>414</v>
      </c>
      <c r="C75" s="7">
        <v>2019.0</v>
      </c>
      <c r="D75" s="7" t="s">
        <v>6</v>
      </c>
      <c r="E75" s="7" t="s">
        <v>315</v>
      </c>
      <c r="F75" s="155">
        <v>34544.6346</v>
      </c>
    </row>
    <row r="76">
      <c r="A76" s="26" t="s">
        <v>17</v>
      </c>
      <c r="B76" s="26" t="s">
        <v>414</v>
      </c>
      <c r="C76" s="7">
        <v>2021.0</v>
      </c>
      <c r="D76" s="7" t="s">
        <v>6</v>
      </c>
      <c r="E76" s="7" t="s">
        <v>315</v>
      </c>
      <c r="F76" s="156">
        <v>16496.9572</v>
      </c>
    </row>
    <row r="77" hidden="1">
      <c r="A77" s="26" t="s">
        <v>18</v>
      </c>
      <c r="B77" s="26" t="s">
        <v>415</v>
      </c>
      <c r="C77" s="7">
        <v>2013.0</v>
      </c>
      <c r="D77" s="7" t="s">
        <v>6</v>
      </c>
      <c r="E77" s="7" t="s">
        <v>315</v>
      </c>
      <c r="F77" s="155">
        <v>24824.0</v>
      </c>
    </row>
    <row r="78" hidden="1">
      <c r="A78" s="26" t="s">
        <v>18</v>
      </c>
      <c r="B78" s="26" t="s">
        <v>415</v>
      </c>
      <c r="C78" s="7">
        <v>2015.0</v>
      </c>
      <c r="D78" s="7" t="s">
        <v>6</v>
      </c>
      <c r="E78" s="7" t="s">
        <v>315</v>
      </c>
      <c r="F78" s="157">
        <v>62160.0</v>
      </c>
    </row>
    <row r="79" hidden="1">
      <c r="A79" s="26" t="s">
        <v>18</v>
      </c>
      <c r="B79" s="26" t="s">
        <v>415</v>
      </c>
      <c r="C79" s="7">
        <v>2017.0</v>
      </c>
      <c r="D79" s="7" t="s">
        <v>6</v>
      </c>
      <c r="E79" s="7" t="s">
        <v>315</v>
      </c>
      <c r="F79" s="155">
        <v>21124.0</v>
      </c>
    </row>
    <row r="80" hidden="1">
      <c r="A80" s="26" t="s">
        <v>18</v>
      </c>
      <c r="B80" s="26" t="s">
        <v>415</v>
      </c>
      <c r="C80" s="7">
        <v>2019.0</v>
      </c>
      <c r="D80" s="7" t="s">
        <v>6</v>
      </c>
      <c r="E80" s="7" t="s">
        <v>315</v>
      </c>
      <c r="F80" s="155">
        <v>33712.5311</v>
      </c>
    </row>
    <row r="81">
      <c r="A81" s="26" t="s">
        <v>18</v>
      </c>
      <c r="B81" s="26" t="s">
        <v>415</v>
      </c>
      <c r="C81" s="7">
        <v>2021.0</v>
      </c>
      <c r="D81" s="7" t="s">
        <v>6</v>
      </c>
      <c r="E81" s="7" t="s">
        <v>315</v>
      </c>
      <c r="F81" s="156">
        <v>32905.6828</v>
      </c>
    </row>
    <row r="82" hidden="1">
      <c r="A82" s="26" t="s">
        <v>19</v>
      </c>
      <c r="B82" s="26" t="s">
        <v>416</v>
      </c>
      <c r="C82" s="7">
        <v>2013.0</v>
      </c>
      <c r="D82" s="7" t="s">
        <v>6</v>
      </c>
      <c r="E82" s="7" t="s">
        <v>315</v>
      </c>
      <c r="F82" s="155">
        <v>20752.0</v>
      </c>
    </row>
    <row r="83" hidden="1">
      <c r="A83" s="26" t="s">
        <v>19</v>
      </c>
      <c r="B83" s="26" t="s">
        <v>416</v>
      </c>
      <c r="C83" s="7">
        <v>2015.0</v>
      </c>
      <c r="D83" s="7" t="s">
        <v>6</v>
      </c>
      <c r="E83" s="7" t="s">
        <v>315</v>
      </c>
      <c r="F83" s="157">
        <v>29144.0</v>
      </c>
    </row>
    <row r="84" hidden="1">
      <c r="A84" s="26" t="s">
        <v>19</v>
      </c>
      <c r="B84" s="26" t="s">
        <v>416</v>
      </c>
      <c r="C84" s="7">
        <v>2017.0</v>
      </c>
      <c r="D84" s="7" t="s">
        <v>6</v>
      </c>
      <c r="E84" s="7" t="s">
        <v>315</v>
      </c>
      <c r="F84" s="155">
        <v>26727.0</v>
      </c>
    </row>
    <row r="85" hidden="1">
      <c r="A85" s="26" t="s">
        <v>19</v>
      </c>
      <c r="B85" s="26" t="s">
        <v>416</v>
      </c>
      <c r="C85" s="7">
        <v>2019.0</v>
      </c>
      <c r="D85" s="7" t="s">
        <v>6</v>
      </c>
      <c r="E85" s="7" t="s">
        <v>315</v>
      </c>
      <c r="F85" s="155">
        <v>21043.4696</v>
      </c>
    </row>
    <row r="86">
      <c r="A86" s="26" t="s">
        <v>19</v>
      </c>
      <c r="B86" s="26" t="s">
        <v>416</v>
      </c>
      <c r="C86" s="7">
        <v>2021.0</v>
      </c>
      <c r="D86" s="7" t="s">
        <v>6</v>
      </c>
      <c r="E86" s="7" t="s">
        <v>315</v>
      </c>
      <c r="F86" s="156">
        <v>29716.4284</v>
      </c>
    </row>
    <row r="87" hidden="1">
      <c r="A87" s="26" t="s">
        <v>20</v>
      </c>
      <c r="B87" s="26" t="s">
        <v>417</v>
      </c>
      <c r="C87" s="7">
        <v>2013.0</v>
      </c>
      <c r="D87" s="7" t="s">
        <v>6</v>
      </c>
      <c r="E87" s="7" t="s">
        <v>315</v>
      </c>
      <c r="F87" s="155">
        <v>41501.0</v>
      </c>
    </row>
    <row r="88" hidden="1">
      <c r="A88" s="26" t="s">
        <v>20</v>
      </c>
      <c r="B88" s="26" t="s">
        <v>417</v>
      </c>
      <c r="C88" s="7">
        <v>2015.0</v>
      </c>
      <c r="D88" s="7" t="s">
        <v>6</v>
      </c>
      <c r="E88" s="7" t="s">
        <v>315</v>
      </c>
      <c r="F88" s="157">
        <v>29740.0</v>
      </c>
    </row>
    <row r="89" hidden="1">
      <c r="A89" s="26" t="s">
        <v>20</v>
      </c>
      <c r="B89" s="26" t="s">
        <v>417</v>
      </c>
      <c r="C89" s="7">
        <v>2017.0</v>
      </c>
      <c r="D89" s="7" t="s">
        <v>6</v>
      </c>
      <c r="E89" s="7" t="s">
        <v>315</v>
      </c>
      <c r="F89" s="155">
        <v>29689.0</v>
      </c>
    </row>
    <row r="90" hidden="1">
      <c r="A90" s="26" t="s">
        <v>20</v>
      </c>
      <c r="B90" s="26" t="s">
        <v>417</v>
      </c>
      <c r="C90" s="7">
        <v>2019.0</v>
      </c>
      <c r="D90" s="7" t="s">
        <v>6</v>
      </c>
      <c r="E90" s="7" t="s">
        <v>315</v>
      </c>
      <c r="F90" s="155">
        <v>32094.6533</v>
      </c>
    </row>
    <row r="91">
      <c r="A91" s="26" t="s">
        <v>20</v>
      </c>
      <c r="B91" s="26" t="s">
        <v>417</v>
      </c>
      <c r="C91" s="7">
        <v>2021.0</v>
      </c>
      <c r="D91" s="7" t="s">
        <v>6</v>
      </c>
      <c r="E91" s="7" t="s">
        <v>315</v>
      </c>
      <c r="F91" s="156">
        <v>23344.8949</v>
      </c>
    </row>
    <row r="92" hidden="1">
      <c r="A92" s="26" t="s">
        <v>21</v>
      </c>
      <c r="B92" s="26" t="s">
        <v>419</v>
      </c>
      <c r="C92" s="7">
        <v>2013.0</v>
      </c>
      <c r="D92" s="7" t="s">
        <v>6</v>
      </c>
      <c r="E92" s="7" t="s">
        <v>315</v>
      </c>
      <c r="F92" s="155">
        <v>16824.0</v>
      </c>
    </row>
    <row r="93" hidden="1">
      <c r="A93" s="26" t="s">
        <v>21</v>
      </c>
      <c r="B93" s="26" t="s">
        <v>419</v>
      </c>
      <c r="C93" s="7">
        <v>2015.0</v>
      </c>
      <c r="D93" s="7" t="s">
        <v>6</v>
      </c>
      <c r="E93" s="7" t="s">
        <v>315</v>
      </c>
      <c r="F93" s="157">
        <v>9879.0</v>
      </c>
    </row>
    <row r="94" hidden="1">
      <c r="A94" s="26" t="s">
        <v>21</v>
      </c>
      <c r="B94" s="26" t="s">
        <v>419</v>
      </c>
      <c r="C94" s="7">
        <v>2017.0</v>
      </c>
      <c r="D94" s="7" t="s">
        <v>6</v>
      </c>
      <c r="E94" s="7" t="s">
        <v>315</v>
      </c>
      <c r="F94" s="155">
        <v>21640.0</v>
      </c>
    </row>
    <row r="95" hidden="1">
      <c r="A95" s="26" t="s">
        <v>21</v>
      </c>
      <c r="B95" s="26" t="s">
        <v>419</v>
      </c>
      <c r="C95" s="7">
        <v>2019.0</v>
      </c>
      <c r="D95" s="7" t="s">
        <v>6</v>
      </c>
      <c r="E95" s="7" t="s">
        <v>315</v>
      </c>
      <c r="F95" s="155">
        <v>24257.1004</v>
      </c>
    </row>
    <row r="96">
      <c r="A96" s="26" t="s">
        <v>21</v>
      </c>
      <c r="B96" s="26" t="s">
        <v>419</v>
      </c>
      <c r="C96" s="7">
        <v>2021.0</v>
      </c>
      <c r="D96" s="7" t="s">
        <v>6</v>
      </c>
      <c r="E96" s="7" t="s">
        <v>315</v>
      </c>
      <c r="F96" s="156">
        <v>19650.7106</v>
      </c>
    </row>
    <row r="97" hidden="1">
      <c r="A97" s="26" t="s">
        <v>22</v>
      </c>
      <c r="B97" s="26" t="s">
        <v>420</v>
      </c>
      <c r="C97" s="7">
        <v>2013.0</v>
      </c>
      <c r="D97" s="7" t="s">
        <v>6</v>
      </c>
      <c r="E97" s="7" t="s">
        <v>315</v>
      </c>
      <c r="F97" s="155">
        <v>8745.0</v>
      </c>
    </row>
    <row r="98" hidden="1">
      <c r="A98" s="26" t="s">
        <v>22</v>
      </c>
      <c r="B98" s="26" t="s">
        <v>420</v>
      </c>
      <c r="C98" s="7">
        <v>2015.0</v>
      </c>
      <c r="D98" s="7" t="s">
        <v>6</v>
      </c>
      <c r="E98" s="7" t="s">
        <v>315</v>
      </c>
      <c r="F98" s="157">
        <v>16292.0</v>
      </c>
    </row>
    <row r="99" hidden="1">
      <c r="A99" s="26" t="s">
        <v>22</v>
      </c>
      <c r="B99" s="26" t="s">
        <v>420</v>
      </c>
      <c r="C99" s="7">
        <v>2017.0</v>
      </c>
      <c r="D99" s="7" t="s">
        <v>6</v>
      </c>
      <c r="E99" s="7" t="s">
        <v>315</v>
      </c>
      <c r="F99" s="155">
        <v>22559.0</v>
      </c>
    </row>
    <row r="100" hidden="1">
      <c r="A100" s="26" t="s">
        <v>22</v>
      </c>
      <c r="B100" s="26" t="s">
        <v>420</v>
      </c>
      <c r="C100" s="7">
        <v>2019.0</v>
      </c>
      <c r="D100" s="7" t="s">
        <v>6</v>
      </c>
      <c r="E100" s="7" t="s">
        <v>315</v>
      </c>
      <c r="F100" s="155">
        <v>14394.0044</v>
      </c>
    </row>
    <row r="101">
      <c r="A101" s="26" t="s">
        <v>22</v>
      </c>
      <c r="B101" s="26" t="s">
        <v>420</v>
      </c>
      <c r="C101" s="7">
        <v>2021.0</v>
      </c>
      <c r="D101" s="7" t="s">
        <v>6</v>
      </c>
      <c r="E101" s="7" t="s">
        <v>315</v>
      </c>
      <c r="F101" s="156">
        <v>18684.235</v>
      </c>
    </row>
    <row r="102" hidden="1">
      <c r="A102" s="26" t="s">
        <v>23</v>
      </c>
      <c r="B102" s="26" t="s">
        <v>421</v>
      </c>
      <c r="C102" s="7">
        <v>2013.0</v>
      </c>
      <c r="D102" s="7" t="s">
        <v>6</v>
      </c>
      <c r="E102" s="7" t="s">
        <v>315</v>
      </c>
      <c r="F102" s="155">
        <v>27195.0</v>
      </c>
    </row>
    <row r="103" hidden="1">
      <c r="A103" s="26" t="s">
        <v>23</v>
      </c>
      <c r="B103" s="26" t="s">
        <v>421</v>
      </c>
      <c r="C103" s="7">
        <v>2015.0</v>
      </c>
      <c r="D103" s="7" t="s">
        <v>6</v>
      </c>
      <c r="E103" s="7" t="s">
        <v>315</v>
      </c>
      <c r="F103" s="157">
        <v>19414.0</v>
      </c>
    </row>
    <row r="104" hidden="1">
      <c r="A104" s="26" t="s">
        <v>23</v>
      </c>
      <c r="B104" s="26" t="s">
        <v>421</v>
      </c>
      <c r="C104" s="7">
        <v>2017.0</v>
      </c>
      <c r="D104" s="7" t="s">
        <v>6</v>
      </c>
      <c r="E104" s="7" t="s">
        <v>315</v>
      </c>
      <c r="F104" s="155">
        <v>24780.0</v>
      </c>
    </row>
    <row r="105" hidden="1">
      <c r="A105" s="26" t="s">
        <v>23</v>
      </c>
      <c r="B105" s="26" t="s">
        <v>421</v>
      </c>
      <c r="C105" s="7">
        <v>2019.0</v>
      </c>
      <c r="D105" s="7" t="s">
        <v>6</v>
      </c>
      <c r="E105" s="7" t="s">
        <v>315</v>
      </c>
      <c r="F105" s="155">
        <v>24777.6318</v>
      </c>
    </row>
    <row r="106">
      <c r="A106" s="26" t="s">
        <v>23</v>
      </c>
      <c r="B106" s="26" t="s">
        <v>421</v>
      </c>
      <c r="C106" s="7">
        <v>2021.0</v>
      </c>
      <c r="D106" s="7" t="s">
        <v>6</v>
      </c>
      <c r="E106" s="7" t="s">
        <v>315</v>
      </c>
      <c r="F106" s="156">
        <v>27484.3532</v>
      </c>
    </row>
    <row r="107" hidden="1">
      <c r="A107" s="26" t="s">
        <v>24</v>
      </c>
      <c r="B107" s="26" t="s">
        <v>422</v>
      </c>
      <c r="C107" s="7">
        <v>2013.0</v>
      </c>
      <c r="D107" s="7" t="s">
        <v>6</v>
      </c>
      <c r="E107" s="7" t="s">
        <v>315</v>
      </c>
      <c r="F107" s="155">
        <v>39890.0</v>
      </c>
    </row>
    <row r="108" hidden="1">
      <c r="A108" s="26" t="s">
        <v>24</v>
      </c>
      <c r="B108" s="26" t="s">
        <v>422</v>
      </c>
      <c r="C108" s="7">
        <v>2015.0</v>
      </c>
      <c r="D108" s="7" t="s">
        <v>6</v>
      </c>
      <c r="E108" s="7" t="s">
        <v>315</v>
      </c>
      <c r="F108" s="157">
        <v>28296.0</v>
      </c>
    </row>
    <row r="109" hidden="1">
      <c r="A109" s="26" t="s">
        <v>24</v>
      </c>
      <c r="B109" s="26" t="s">
        <v>422</v>
      </c>
      <c r="C109" s="7">
        <v>2017.0</v>
      </c>
      <c r="D109" s="7" t="s">
        <v>6</v>
      </c>
      <c r="E109" s="7" t="s">
        <v>315</v>
      </c>
      <c r="F109" s="155">
        <v>13406.0</v>
      </c>
    </row>
    <row r="110" hidden="1">
      <c r="A110" s="26" t="s">
        <v>24</v>
      </c>
      <c r="B110" s="26" t="s">
        <v>422</v>
      </c>
      <c r="C110" s="7">
        <v>2019.0</v>
      </c>
      <c r="D110" s="7" t="s">
        <v>6</v>
      </c>
      <c r="E110" s="7" t="s">
        <v>315</v>
      </c>
      <c r="F110" s="155">
        <v>26887.9455</v>
      </c>
    </row>
    <row r="111">
      <c r="A111" s="26" t="s">
        <v>24</v>
      </c>
      <c r="B111" s="26" t="s">
        <v>422</v>
      </c>
      <c r="C111" s="7">
        <v>2021.0</v>
      </c>
      <c r="D111" s="7" t="s">
        <v>6</v>
      </c>
      <c r="E111" s="7" t="s">
        <v>315</v>
      </c>
      <c r="F111" s="156">
        <v>37895.7065</v>
      </c>
    </row>
    <row r="112" hidden="1">
      <c r="A112" s="26" t="s">
        <v>25</v>
      </c>
      <c r="B112" s="26" t="s">
        <v>423</v>
      </c>
      <c r="C112" s="7">
        <v>2013.0</v>
      </c>
      <c r="D112" s="7" t="s">
        <v>6</v>
      </c>
      <c r="E112" s="7" t="s">
        <v>315</v>
      </c>
      <c r="F112" s="155">
        <v>12877.0</v>
      </c>
    </row>
    <row r="113" hidden="1">
      <c r="A113" s="26" t="s">
        <v>25</v>
      </c>
      <c r="B113" s="26" t="s">
        <v>423</v>
      </c>
      <c r="C113" s="7">
        <v>2015.0</v>
      </c>
      <c r="D113" s="7" t="s">
        <v>6</v>
      </c>
      <c r="E113" s="7" t="s">
        <v>315</v>
      </c>
      <c r="F113" s="157">
        <v>28905.0</v>
      </c>
    </row>
    <row r="114" hidden="1">
      <c r="A114" s="26" t="s">
        <v>25</v>
      </c>
      <c r="B114" s="26" t="s">
        <v>423</v>
      </c>
      <c r="C114" s="7">
        <v>2017.0</v>
      </c>
      <c r="D114" s="7" t="s">
        <v>6</v>
      </c>
      <c r="E114" s="7" t="s">
        <v>315</v>
      </c>
      <c r="F114" s="155">
        <v>20663.0</v>
      </c>
    </row>
    <row r="115" hidden="1">
      <c r="A115" s="26" t="s">
        <v>25</v>
      </c>
      <c r="B115" s="26" t="s">
        <v>423</v>
      </c>
      <c r="C115" s="7">
        <v>2019.0</v>
      </c>
      <c r="D115" s="7" t="s">
        <v>6</v>
      </c>
      <c r="E115" s="7" t="s">
        <v>315</v>
      </c>
      <c r="F115" s="155">
        <v>17205.4106</v>
      </c>
    </row>
    <row r="116">
      <c r="A116" s="26" t="s">
        <v>25</v>
      </c>
      <c r="B116" s="26" t="s">
        <v>423</v>
      </c>
      <c r="C116" s="7">
        <v>2021.0</v>
      </c>
      <c r="D116" s="7" t="s">
        <v>6</v>
      </c>
      <c r="E116" s="7" t="s">
        <v>315</v>
      </c>
      <c r="F116" s="156">
        <v>21849.0318</v>
      </c>
    </row>
    <row r="117" hidden="1">
      <c r="A117" s="26" t="s">
        <v>26</v>
      </c>
      <c r="B117" s="26" t="s">
        <v>424</v>
      </c>
      <c r="C117" s="7">
        <v>2013.0</v>
      </c>
      <c r="D117" s="7" t="s">
        <v>6</v>
      </c>
      <c r="E117" s="7" t="s">
        <v>315</v>
      </c>
      <c r="F117" s="155">
        <v>37310.0</v>
      </c>
    </row>
    <row r="118" hidden="1">
      <c r="A118" s="26" t="s">
        <v>26</v>
      </c>
      <c r="B118" s="26" t="s">
        <v>424</v>
      </c>
      <c r="C118" s="7">
        <v>2015.0</v>
      </c>
      <c r="D118" s="7" t="s">
        <v>6</v>
      </c>
      <c r="E118" s="7" t="s">
        <v>315</v>
      </c>
      <c r="F118" s="157">
        <v>18186.0</v>
      </c>
    </row>
    <row r="119" hidden="1">
      <c r="A119" s="26" t="s">
        <v>26</v>
      </c>
      <c r="B119" s="26" t="s">
        <v>424</v>
      </c>
      <c r="C119" s="7">
        <v>2017.0</v>
      </c>
      <c r="D119" s="7" t="s">
        <v>6</v>
      </c>
      <c r="E119" s="7" t="s">
        <v>315</v>
      </c>
      <c r="F119" s="155">
        <v>22046.0</v>
      </c>
    </row>
    <row r="120" hidden="1">
      <c r="A120" s="26" t="s">
        <v>26</v>
      </c>
      <c r="B120" s="26" t="s">
        <v>424</v>
      </c>
      <c r="C120" s="7">
        <v>2019.0</v>
      </c>
      <c r="D120" s="7" t="s">
        <v>6</v>
      </c>
      <c r="E120" s="7" t="s">
        <v>315</v>
      </c>
      <c r="F120" s="155">
        <v>35363.7599</v>
      </c>
    </row>
    <row r="121">
      <c r="A121" s="26" t="s">
        <v>26</v>
      </c>
      <c r="B121" s="26" t="s">
        <v>424</v>
      </c>
      <c r="C121" s="7">
        <v>2021.0</v>
      </c>
      <c r="D121" s="7" t="s">
        <v>6</v>
      </c>
      <c r="E121" s="7" t="s">
        <v>315</v>
      </c>
      <c r="F121" s="156">
        <v>31389.2109</v>
      </c>
    </row>
    <row r="122" hidden="1">
      <c r="A122" s="26" t="s">
        <v>27</v>
      </c>
      <c r="B122" s="26" t="s">
        <v>426</v>
      </c>
      <c r="C122" s="7">
        <v>2013.0</v>
      </c>
      <c r="D122" s="7" t="s">
        <v>6</v>
      </c>
      <c r="E122" s="7" t="s">
        <v>315</v>
      </c>
      <c r="F122" s="155">
        <v>31904.0</v>
      </c>
    </row>
    <row r="123" hidden="1">
      <c r="A123" s="26" t="s">
        <v>27</v>
      </c>
      <c r="B123" s="26" t="s">
        <v>426</v>
      </c>
      <c r="C123" s="7">
        <v>2015.0</v>
      </c>
      <c r="D123" s="7" t="s">
        <v>6</v>
      </c>
      <c r="E123" s="7" t="s">
        <v>315</v>
      </c>
      <c r="F123" s="155">
        <v>15684.0</v>
      </c>
    </row>
    <row r="124" hidden="1">
      <c r="A124" s="26" t="s">
        <v>27</v>
      </c>
      <c r="B124" s="26" t="s">
        <v>426</v>
      </c>
      <c r="C124" s="7">
        <v>2017.0</v>
      </c>
      <c r="D124" s="7" t="s">
        <v>6</v>
      </c>
      <c r="E124" s="7" t="s">
        <v>315</v>
      </c>
      <c r="F124" s="155">
        <v>28007.0</v>
      </c>
    </row>
    <row r="125" hidden="1">
      <c r="A125" s="26" t="s">
        <v>27</v>
      </c>
      <c r="B125" s="26" t="s">
        <v>426</v>
      </c>
      <c r="C125" s="7">
        <v>2019.0</v>
      </c>
      <c r="D125" s="7" t="s">
        <v>6</v>
      </c>
      <c r="E125" s="7" t="s">
        <v>315</v>
      </c>
      <c r="F125" s="155">
        <v>29300.7891</v>
      </c>
    </row>
    <row r="126">
      <c r="A126" s="26" t="s">
        <v>27</v>
      </c>
      <c r="B126" s="26" t="s">
        <v>426</v>
      </c>
      <c r="C126" s="7">
        <v>2021.0</v>
      </c>
      <c r="D126" s="7" t="s">
        <v>6</v>
      </c>
      <c r="E126" s="7" t="s">
        <v>315</v>
      </c>
      <c r="F126" s="156">
        <v>18732.3643</v>
      </c>
    </row>
    <row r="127" hidden="1">
      <c r="A127" s="26" t="s">
        <v>28</v>
      </c>
      <c r="B127" s="26" t="s">
        <v>425</v>
      </c>
      <c r="C127" s="7">
        <v>2013.0</v>
      </c>
      <c r="D127" s="7" t="s">
        <v>6</v>
      </c>
      <c r="E127" s="7" t="s">
        <v>315</v>
      </c>
      <c r="F127" s="155">
        <v>20045.0</v>
      </c>
    </row>
    <row r="128" hidden="1">
      <c r="A128" s="26" t="s">
        <v>28</v>
      </c>
      <c r="B128" s="26" t="s">
        <v>425</v>
      </c>
      <c r="C128" s="7">
        <v>2015.0</v>
      </c>
      <c r="D128" s="7" t="s">
        <v>6</v>
      </c>
      <c r="E128" s="7" t="s">
        <v>315</v>
      </c>
      <c r="F128" s="157">
        <v>58232.0</v>
      </c>
    </row>
    <row r="129" hidden="1">
      <c r="A129" s="26" t="s">
        <v>28</v>
      </c>
      <c r="B129" s="26" t="s">
        <v>425</v>
      </c>
      <c r="C129" s="7">
        <v>2017.0</v>
      </c>
      <c r="D129" s="7" t="s">
        <v>6</v>
      </c>
      <c r="E129" s="7" t="s">
        <v>315</v>
      </c>
      <c r="F129" s="155">
        <v>40682.0</v>
      </c>
    </row>
    <row r="130" hidden="1">
      <c r="A130" s="26" t="s">
        <v>28</v>
      </c>
      <c r="B130" s="26" t="s">
        <v>425</v>
      </c>
      <c r="C130" s="7">
        <v>2019.0</v>
      </c>
      <c r="D130" s="7" t="s">
        <v>6</v>
      </c>
      <c r="E130" s="7" t="s">
        <v>315</v>
      </c>
      <c r="F130" s="155">
        <v>22204.3656</v>
      </c>
    </row>
    <row r="131">
      <c r="A131" s="26" t="s">
        <v>28</v>
      </c>
      <c r="B131" s="26" t="s">
        <v>425</v>
      </c>
      <c r="C131" s="7">
        <v>2021.0</v>
      </c>
      <c r="D131" s="7" t="s">
        <v>6</v>
      </c>
      <c r="E131" s="7" t="s">
        <v>315</v>
      </c>
      <c r="F131" s="156">
        <v>21065.4637</v>
      </c>
    </row>
    <row r="132" hidden="1">
      <c r="A132" s="26" t="s">
        <v>29</v>
      </c>
      <c r="B132" s="26" t="s">
        <v>427</v>
      </c>
      <c r="C132" s="7">
        <v>2013.0</v>
      </c>
      <c r="D132" s="7" t="s">
        <v>6</v>
      </c>
      <c r="E132" s="7" t="s">
        <v>315</v>
      </c>
      <c r="F132" s="155">
        <v>9458.0</v>
      </c>
    </row>
    <row r="133" hidden="1">
      <c r="A133" s="26" t="s">
        <v>29</v>
      </c>
      <c r="B133" s="26" t="s">
        <v>427</v>
      </c>
      <c r="C133" s="7">
        <v>2015.0</v>
      </c>
      <c r="D133" s="7" t="s">
        <v>6</v>
      </c>
      <c r="E133" s="7" t="s">
        <v>315</v>
      </c>
      <c r="F133" s="157">
        <v>33256.0</v>
      </c>
    </row>
    <row r="134" hidden="1">
      <c r="A134" s="26" t="s">
        <v>29</v>
      </c>
      <c r="B134" s="26" t="s">
        <v>427</v>
      </c>
      <c r="C134" s="7">
        <v>2017.0</v>
      </c>
      <c r="D134" s="7" t="s">
        <v>6</v>
      </c>
      <c r="E134" s="7" t="s">
        <v>315</v>
      </c>
      <c r="F134" s="155">
        <v>61652.0</v>
      </c>
    </row>
    <row r="135" hidden="1">
      <c r="A135" s="26" t="s">
        <v>29</v>
      </c>
      <c r="B135" s="26" t="s">
        <v>427</v>
      </c>
      <c r="C135" s="7">
        <v>2019.0</v>
      </c>
      <c r="D135" s="7" t="s">
        <v>6</v>
      </c>
      <c r="E135" s="7" t="s">
        <v>315</v>
      </c>
      <c r="F135" s="155">
        <v>24220.8706</v>
      </c>
    </row>
    <row r="136">
      <c r="A136" s="26" t="s">
        <v>29</v>
      </c>
      <c r="B136" s="26" t="s">
        <v>427</v>
      </c>
      <c r="C136" s="7">
        <v>2021.0</v>
      </c>
      <c r="D136" s="7" t="s">
        <v>6</v>
      </c>
      <c r="E136" s="7" t="s">
        <v>315</v>
      </c>
      <c r="F136" s="156">
        <v>31883.4846</v>
      </c>
    </row>
    <row r="137" hidden="1">
      <c r="A137" s="26" t="s">
        <v>30</v>
      </c>
      <c r="B137" s="26" t="s">
        <v>428</v>
      </c>
      <c r="C137" s="7">
        <v>2013.0</v>
      </c>
      <c r="D137" s="7" t="s">
        <v>6</v>
      </c>
      <c r="E137" s="7" t="s">
        <v>315</v>
      </c>
      <c r="F137" s="155">
        <v>20115.0</v>
      </c>
    </row>
    <row r="138" hidden="1">
      <c r="A138" s="26" t="s">
        <v>30</v>
      </c>
      <c r="B138" s="26" t="s">
        <v>428</v>
      </c>
      <c r="C138" s="7">
        <v>2015.0</v>
      </c>
      <c r="D138" s="7" t="s">
        <v>6</v>
      </c>
      <c r="E138" s="7" t="s">
        <v>315</v>
      </c>
      <c r="F138" s="155">
        <v>16343.0</v>
      </c>
    </row>
    <row r="139" hidden="1">
      <c r="A139" s="26" t="s">
        <v>30</v>
      </c>
      <c r="B139" s="26" t="s">
        <v>428</v>
      </c>
      <c r="C139" s="7">
        <v>2017.0</v>
      </c>
      <c r="D139" s="7" t="s">
        <v>6</v>
      </c>
      <c r="E139" s="7" t="s">
        <v>315</v>
      </c>
      <c r="F139" s="155">
        <v>26861.0</v>
      </c>
    </row>
    <row r="140" hidden="1">
      <c r="A140" s="26" t="s">
        <v>30</v>
      </c>
      <c r="B140" s="26" t="s">
        <v>428</v>
      </c>
      <c r="C140" s="7">
        <v>2019.0</v>
      </c>
      <c r="D140" s="7" t="s">
        <v>6</v>
      </c>
      <c r="E140" s="7" t="s">
        <v>315</v>
      </c>
      <c r="F140" s="155">
        <v>18353.7793</v>
      </c>
    </row>
    <row r="141">
      <c r="A141" s="26" t="s">
        <v>30</v>
      </c>
      <c r="B141" s="26" t="s">
        <v>428</v>
      </c>
      <c r="C141" s="7">
        <v>2021.0</v>
      </c>
      <c r="D141" s="7" t="s">
        <v>6</v>
      </c>
      <c r="E141" s="7" t="s">
        <v>315</v>
      </c>
      <c r="F141" s="156">
        <v>25277.3383</v>
      </c>
    </row>
    <row r="142" hidden="1">
      <c r="A142" s="26" t="s">
        <v>31</v>
      </c>
      <c r="B142" s="26" t="s">
        <v>429</v>
      </c>
      <c r="C142" s="7">
        <v>2013.0</v>
      </c>
      <c r="D142" s="7" t="s">
        <v>6</v>
      </c>
      <c r="E142" s="7" t="s">
        <v>315</v>
      </c>
      <c r="F142" s="155">
        <v>11274.0</v>
      </c>
    </row>
    <row r="143" hidden="1">
      <c r="A143" s="26" t="s">
        <v>31</v>
      </c>
      <c r="B143" s="26" t="s">
        <v>429</v>
      </c>
      <c r="C143" s="7">
        <v>2015.0</v>
      </c>
      <c r="D143" s="7" t="s">
        <v>6</v>
      </c>
      <c r="E143" s="7" t="s">
        <v>315</v>
      </c>
      <c r="F143" s="155">
        <v>10441.0</v>
      </c>
    </row>
    <row r="144" hidden="1">
      <c r="A144" s="26" t="s">
        <v>31</v>
      </c>
      <c r="B144" s="26" t="s">
        <v>429</v>
      </c>
      <c r="C144" s="7">
        <v>2017.0</v>
      </c>
      <c r="D144" s="7" t="s">
        <v>6</v>
      </c>
      <c r="E144" s="7" t="s">
        <v>315</v>
      </c>
      <c r="F144" s="155">
        <v>17083.0</v>
      </c>
    </row>
    <row r="145" hidden="1">
      <c r="A145" s="26" t="s">
        <v>31</v>
      </c>
      <c r="B145" s="26" t="s">
        <v>429</v>
      </c>
      <c r="C145" s="7">
        <v>2019.0</v>
      </c>
      <c r="D145" s="7" t="s">
        <v>6</v>
      </c>
      <c r="E145" s="7" t="s">
        <v>315</v>
      </c>
      <c r="F145" s="155">
        <v>13218.2717</v>
      </c>
    </row>
    <row r="146">
      <c r="A146" s="26" t="s">
        <v>31</v>
      </c>
      <c r="B146" s="26" t="s">
        <v>429</v>
      </c>
      <c r="C146" s="7">
        <v>2021.0</v>
      </c>
      <c r="D146" s="7" t="s">
        <v>6</v>
      </c>
      <c r="E146" s="7" t="s">
        <v>315</v>
      </c>
      <c r="F146" s="156">
        <v>14570.5128</v>
      </c>
    </row>
    <row r="147" hidden="1">
      <c r="A147" s="26" t="s">
        <v>32</v>
      </c>
      <c r="B147" s="26" t="s">
        <v>430</v>
      </c>
      <c r="C147" s="7">
        <v>2013.0</v>
      </c>
      <c r="D147" s="7" t="s">
        <v>6</v>
      </c>
      <c r="E147" s="7" t="s">
        <v>315</v>
      </c>
      <c r="F147" s="155">
        <v>21718.0</v>
      </c>
    </row>
    <row r="148" hidden="1">
      <c r="A148" s="26" t="s">
        <v>32</v>
      </c>
      <c r="B148" s="26" t="s">
        <v>430</v>
      </c>
      <c r="C148" s="7">
        <v>2015.0</v>
      </c>
      <c r="D148" s="7" t="s">
        <v>6</v>
      </c>
      <c r="E148" s="7" t="s">
        <v>315</v>
      </c>
      <c r="F148" s="155">
        <v>28711.0</v>
      </c>
    </row>
    <row r="149" hidden="1">
      <c r="A149" s="26" t="s">
        <v>32</v>
      </c>
      <c r="B149" s="26" t="s">
        <v>430</v>
      </c>
      <c r="C149" s="7">
        <v>2017.0</v>
      </c>
      <c r="D149" s="7" t="s">
        <v>6</v>
      </c>
      <c r="E149" s="7" t="s">
        <v>315</v>
      </c>
      <c r="F149" s="155">
        <v>23364.0</v>
      </c>
    </row>
    <row r="150" hidden="1">
      <c r="A150" s="26" t="s">
        <v>32</v>
      </c>
      <c r="B150" s="26" t="s">
        <v>430</v>
      </c>
      <c r="C150" s="7">
        <v>2019.0</v>
      </c>
      <c r="D150" s="7" t="s">
        <v>6</v>
      </c>
      <c r="E150" s="7" t="s">
        <v>315</v>
      </c>
      <c r="F150" s="155">
        <v>19396.0243</v>
      </c>
    </row>
    <row r="151">
      <c r="A151" s="26" t="s">
        <v>32</v>
      </c>
      <c r="B151" s="26" t="s">
        <v>430</v>
      </c>
      <c r="C151" s="7">
        <v>2021.0</v>
      </c>
      <c r="D151" s="7" t="s">
        <v>6</v>
      </c>
      <c r="E151" s="7" t="s">
        <v>315</v>
      </c>
      <c r="F151" s="156">
        <v>30006.5315</v>
      </c>
    </row>
    <row r="152" hidden="1">
      <c r="A152" s="26" t="s">
        <v>33</v>
      </c>
      <c r="B152" s="26" t="s">
        <v>431</v>
      </c>
      <c r="C152" s="7">
        <v>2013.0</v>
      </c>
      <c r="D152" s="7" t="s">
        <v>6</v>
      </c>
      <c r="E152" s="7" t="s">
        <v>315</v>
      </c>
      <c r="F152" s="155">
        <v>14843.0</v>
      </c>
    </row>
    <row r="153" hidden="1">
      <c r="A153" s="26" t="s">
        <v>33</v>
      </c>
      <c r="B153" s="26" t="s">
        <v>431</v>
      </c>
      <c r="C153" s="7">
        <v>2015.0</v>
      </c>
      <c r="D153" s="7" t="s">
        <v>6</v>
      </c>
      <c r="E153" s="7" t="s">
        <v>315</v>
      </c>
      <c r="F153" s="155">
        <v>10461.0</v>
      </c>
    </row>
    <row r="154" hidden="1">
      <c r="A154" s="26" t="s">
        <v>33</v>
      </c>
      <c r="B154" s="26" t="s">
        <v>431</v>
      </c>
      <c r="C154" s="7">
        <v>2017.0</v>
      </c>
      <c r="D154" s="7" t="s">
        <v>6</v>
      </c>
      <c r="E154" s="7" t="s">
        <v>315</v>
      </c>
      <c r="F154" s="155">
        <v>14277.0</v>
      </c>
    </row>
    <row r="155" hidden="1">
      <c r="A155" s="26" t="s">
        <v>33</v>
      </c>
      <c r="B155" s="26" t="s">
        <v>431</v>
      </c>
      <c r="C155" s="7">
        <v>2019.0</v>
      </c>
      <c r="D155" s="7" t="s">
        <v>6</v>
      </c>
      <c r="E155" s="7" t="s">
        <v>315</v>
      </c>
      <c r="F155" s="155">
        <v>18421.8825</v>
      </c>
    </row>
    <row r="156">
      <c r="A156" s="26" t="s">
        <v>33</v>
      </c>
      <c r="B156" s="26" t="s">
        <v>431</v>
      </c>
      <c r="C156" s="7">
        <v>2021.0</v>
      </c>
      <c r="D156" s="7" t="s">
        <v>6</v>
      </c>
      <c r="E156" s="7" t="s">
        <v>315</v>
      </c>
      <c r="F156" s="156">
        <v>39296.2978</v>
      </c>
    </row>
    <row r="157" hidden="1">
      <c r="A157" s="26" t="s">
        <v>34</v>
      </c>
      <c r="B157" s="26" t="s">
        <v>432</v>
      </c>
      <c r="C157" s="7">
        <v>2013.0</v>
      </c>
      <c r="D157" s="7" t="s">
        <v>6</v>
      </c>
      <c r="E157" s="7" t="s">
        <v>315</v>
      </c>
      <c r="F157" s="155">
        <v>18505.0</v>
      </c>
    </row>
    <row r="158" hidden="1">
      <c r="A158" s="26" t="s">
        <v>34</v>
      </c>
      <c r="B158" s="26" t="s">
        <v>432</v>
      </c>
      <c r="C158" s="7">
        <v>2015.0</v>
      </c>
      <c r="D158" s="7" t="s">
        <v>6</v>
      </c>
      <c r="E158" s="7" t="s">
        <v>315</v>
      </c>
      <c r="F158" s="155">
        <v>21584.0</v>
      </c>
    </row>
    <row r="159" hidden="1">
      <c r="A159" s="26" t="s">
        <v>34</v>
      </c>
      <c r="B159" s="26" t="s">
        <v>432</v>
      </c>
      <c r="C159" s="7">
        <v>2017.0</v>
      </c>
      <c r="D159" s="7" t="s">
        <v>6</v>
      </c>
      <c r="E159" s="7" t="s">
        <v>315</v>
      </c>
      <c r="F159" s="155">
        <v>19158.0</v>
      </c>
    </row>
    <row r="160" hidden="1">
      <c r="A160" s="26" t="s">
        <v>34</v>
      </c>
      <c r="B160" s="26" t="s">
        <v>432</v>
      </c>
      <c r="C160" s="7">
        <v>2019.0</v>
      </c>
      <c r="D160" s="7" t="s">
        <v>6</v>
      </c>
      <c r="E160" s="7" t="s">
        <v>315</v>
      </c>
      <c r="F160" s="155">
        <v>23083.0153</v>
      </c>
    </row>
    <row r="161">
      <c r="A161" s="26" t="s">
        <v>34</v>
      </c>
      <c r="B161" s="26" t="s">
        <v>432</v>
      </c>
      <c r="C161" s="7">
        <v>2021.0</v>
      </c>
      <c r="D161" s="7" t="s">
        <v>6</v>
      </c>
      <c r="E161" s="7" t="s">
        <v>315</v>
      </c>
      <c r="F161" s="156">
        <v>19495.2551</v>
      </c>
    </row>
    <row r="162" hidden="1">
      <c r="A162" s="26" t="s">
        <v>35</v>
      </c>
      <c r="B162" s="26" t="s">
        <v>433</v>
      </c>
      <c r="C162" s="7">
        <v>2013.0</v>
      </c>
      <c r="D162" s="7" t="s">
        <v>6</v>
      </c>
      <c r="E162" s="7" t="s">
        <v>315</v>
      </c>
      <c r="F162" s="155">
        <v>26729.0</v>
      </c>
    </row>
    <row r="163" hidden="1">
      <c r="A163" s="26" t="s">
        <v>35</v>
      </c>
      <c r="B163" s="26" t="s">
        <v>433</v>
      </c>
      <c r="C163" s="7">
        <v>2015.0</v>
      </c>
      <c r="D163" s="7" t="s">
        <v>6</v>
      </c>
      <c r="E163" s="7" t="s">
        <v>315</v>
      </c>
      <c r="F163" s="155">
        <v>13252.0</v>
      </c>
    </row>
    <row r="164" hidden="1">
      <c r="A164" s="26" t="s">
        <v>35</v>
      </c>
      <c r="B164" s="26" t="s">
        <v>433</v>
      </c>
      <c r="C164" s="7">
        <v>2017.0</v>
      </c>
      <c r="D164" s="7" t="s">
        <v>6</v>
      </c>
      <c r="E164" s="7" t="s">
        <v>315</v>
      </c>
      <c r="F164" s="155">
        <v>14721.0</v>
      </c>
    </row>
    <row r="165" hidden="1">
      <c r="A165" s="26" t="s">
        <v>35</v>
      </c>
      <c r="B165" s="26" t="s">
        <v>433</v>
      </c>
      <c r="C165" s="7">
        <v>2019.0</v>
      </c>
      <c r="D165" s="7" t="s">
        <v>6</v>
      </c>
      <c r="E165" s="7" t="s">
        <v>315</v>
      </c>
      <c r="F165" s="155">
        <v>9693.24428</v>
      </c>
    </row>
    <row r="166">
      <c r="A166" s="26" t="s">
        <v>35</v>
      </c>
      <c r="B166" s="26" t="s">
        <v>433</v>
      </c>
      <c r="C166" s="7">
        <v>2021.0</v>
      </c>
      <c r="D166" s="7" t="s">
        <v>6</v>
      </c>
      <c r="E166" s="7" t="s">
        <v>315</v>
      </c>
      <c r="F166" s="156">
        <v>12218.554</v>
      </c>
    </row>
    <row r="167">
      <c r="A167" s="80" t="s">
        <v>3</v>
      </c>
      <c r="B167" s="26" t="s">
        <v>418</v>
      </c>
      <c r="C167" s="7">
        <v>2023.0</v>
      </c>
      <c r="D167" s="7" t="s">
        <v>6</v>
      </c>
      <c r="E167" s="7" t="s">
        <v>315</v>
      </c>
      <c r="F167" s="160">
        <v>25394.0</v>
      </c>
      <c r="H167" s="161"/>
      <c r="I167" s="162"/>
    </row>
    <row r="168">
      <c r="A168" s="80" t="s">
        <v>4</v>
      </c>
      <c r="B168" s="26" t="s">
        <v>401</v>
      </c>
      <c r="C168" s="7">
        <v>2023.0</v>
      </c>
      <c r="D168" s="7" t="s">
        <v>6</v>
      </c>
      <c r="E168" s="7" t="s">
        <v>315</v>
      </c>
      <c r="F168" s="160">
        <v>18678.0</v>
      </c>
      <c r="H168" s="163"/>
      <c r="I168" s="164"/>
    </row>
    <row r="169">
      <c r="A169" s="26" t="s">
        <v>5</v>
      </c>
      <c r="B169" s="26" t="s">
        <v>402</v>
      </c>
      <c r="C169" s="7">
        <v>2023.0</v>
      </c>
      <c r="D169" s="7" t="s">
        <v>6</v>
      </c>
      <c r="E169" s="7" t="s">
        <v>315</v>
      </c>
      <c r="F169" s="160">
        <v>21608.0</v>
      </c>
      <c r="H169" s="163"/>
      <c r="I169" s="164"/>
    </row>
    <row r="170">
      <c r="A170" s="26" t="s">
        <v>6</v>
      </c>
      <c r="B170" s="26" t="s">
        <v>403</v>
      </c>
      <c r="C170" s="7">
        <v>2023.0</v>
      </c>
      <c r="D170" s="7" t="s">
        <v>6</v>
      </c>
      <c r="E170" s="7" t="s">
        <v>315</v>
      </c>
      <c r="F170" s="160">
        <v>14820.0</v>
      </c>
      <c r="H170" s="163"/>
      <c r="I170" s="164"/>
    </row>
    <row r="171">
      <c r="A171" s="26" t="s">
        <v>7</v>
      </c>
      <c r="B171" s="26" t="s">
        <v>404</v>
      </c>
      <c r="C171" s="7">
        <v>2023.0</v>
      </c>
      <c r="D171" s="7" t="s">
        <v>6</v>
      </c>
      <c r="E171" s="7" t="s">
        <v>315</v>
      </c>
      <c r="F171" s="160">
        <v>15659.0</v>
      </c>
      <c r="H171" s="163"/>
      <c r="I171" s="164"/>
    </row>
    <row r="172">
      <c r="A172" s="26" t="s">
        <v>8</v>
      </c>
      <c r="B172" s="26" t="s">
        <v>408</v>
      </c>
      <c r="C172" s="7">
        <v>2023.0</v>
      </c>
      <c r="D172" s="7" t="s">
        <v>6</v>
      </c>
      <c r="E172" s="7" t="s">
        <v>315</v>
      </c>
      <c r="F172" s="160">
        <v>20289.0</v>
      </c>
      <c r="H172" s="163"/>
      <c r="I172" s="164"/>
    </row>
    <row r="173">
      <c r="A173" s="26" t="s">
        <v>9</v>
      </c>
      <c r="B173" s="26" t="s">
        <v>409</v>
      </c>
      <c r="C173" s="7">
        <v>2023.0</v>
      </c>
      <c r="D173" s="7" t="s">
        <v>6</v>
      </c>
      <c r="E173" s="7" t="s">
        <v>315</v>
      </c>
      <c r="F173" s="160">
        <v>16249.0</v>
      </c>
      <c r="H173" s="163"/>
      <c r="I173" s="164"/>
    </row>
    <row r="174">
      <c r="A174" s="26" t="s">
        <v>10</v>
      </c>
      <c r="B174" s="26" t="s">
        <v>407</v>
      </c>
      <c r="C174" s="7">
        <v>2023.0</v>
      </c>
      <c r="D174" s="7" t="s">
        <v>6</v>
      </c>
      <c r="E174" s="7" t="s">
        <v>315</v>
      </c>
      <c r="F174" s="160">
        <v>18289.0</v>
      </c>
      <c r="H174" s="163"/>
      <c r="I174" s="164"/>
    </row>
    <row r="175">
      <c r="A175" s="26" t="s">
        <v>11</v>
      </c>
      <c r="B175" s="26" t="s">
        <v>406</v>
      </c>
      <c r="C175" s="7">
        <v>2023.0</v>
      </c>
      <c r="D175" s="7" t="s">
        <v>6</v>
      </c>
      <c r="E175" s="7" t="s">
        <v>315</v>
      </c>
      <c r="F175" s="160">
        <v>31904.0</v>
      </c>
      <c r="H175" s="163"/>
      <c r="I175" s="164"/>
    </row>
    <row r="176">
      <c r="A176" s="26" t="s">
        <v>12</v>
      </c>
      <c r="B176" s="26" t="s">
        <v>405</v>
      </c>
      <c r="C176" s="7">
        <v>2023.0</v>
      </c>
      <c r="D176" s="7" t="s">
        <v>6</v>
      </c>
      <c r="E176" s="7" t="s">
        <v>315</v>
      </c>
      <c r="F176" s="160">
        <v>28777.0</v>
      </c>
      <c r="H176" s="163"/>
      <c r="I176" s="164"/>
    </row>
    <row r="177">
      <c r="A177" s="26" t="s">
        <v>13</v>
      </c>
      <c r="B177" s="26" t="s">
        <v>410</v>
      </c>
      <c r="C177" s="7">
        <v>2023.0</v>
      </c>
      <c r="D177" s="7" t="s">
        <v>6</v>
      </c>
      <c r="E177" s="7" t="s">
        <v>315</v>
      </c>
      <c r="F177" s="160">
        <v>32460.0</v>
      </c>
      <c r="H177" s="163"/>
      <c r="I177" s="164"/>
    </row>
    <row r="178">
      <c r="A178" s="26" t="s">
        <v>14</v>
      </c>
      <c r="B178" s="26" t="s">
        <v>412</v>
      </c>
      <c r="C178" s="7">
        <v>2023.0</v>
      </c>
      <c r="D178" s="7" t="s">
        <v>6</v>
      </c>
      <c r="E178" s="7" t="s">
        <v>315</v>
      </c>
      <c r="F178" s="160">
        <v>27642.0</v>
      </c>
      <c r="H178" s="163"/>
      <c r="I178" s="164"/>
    </row>
    <row r="179">
      <c r="A179" s="26" t="s">
        <v>15</v>
      </c>
      <c r="B179" s="26" t="s">
        <v>411</v>
      </c>
      <c r="C179" s="7">
        <v>2023.0</v>
      </c>
      <c r="D179" s="7" t="s">
        <v>6</v>
      </c>
      <c r="E179" s="7" t="s">
        <v>315</v>
      </c>
      <c r="F179" s="160">
        <v>45215.0</v>
      </c>
      <c r="H179" s="163"/>
      <c r="I179" s="164"/>
    </row>
    <row r="180">
      <c r="A180" s="26" t="s">
        <v>16</v>
      </c>
      <c r="B180" s="26" t="s">
        <v>413</v>
      </c>
      <c r="C180" s="7">
        <v>2023.0</v>
      </c>
      <c r="D180" s="7" t="s">
        <v>6</v>
      </c>
      <c r="E180" s="7" t="s">
        <v>315</v>
      </c>
      <c r="F180" s="160">
        <v>30353.0</v>
      </c>
      <c r="H180" s="163"/>
      <c r="I180" s="164"/>
    </row>
    <row r="181">
      <c r="A181" s="26" t="s">
        <v>17</v>
      </c>
      <c r="B181" s="26" t="s">
        <v>414</v>
      </c>
      <c r="C181" s="7">
        <v>2023.0</v>
      </c>
      <c r="D181" s="7" t="s">
        <v>6</v>
      </c>
      <c r="E181" s="7" t="s">
        <v>315</v>
      </c>
      <c r="F181" s="160">
        <v>24391.0</v>
      </c>
      <c r="H181" s="163"/>
      <c r="I181" s="164"/>
    </row>
    <row r="182">
      <c r="A182" s="26" t="s">
        <v>18</v>
      </c>
      <c r="B182" s="26" t="s">
        <v>415</v>
      </c>
      <c r="C182" s="7">
        <v>2023.0</v>
      </c>
      <c r="D182" s="7" t="s">
        <v>6</v>
      </c>
      <c r="E182" s="7" t="s">
        <v>315</v>
      </c>
      <c r="F182" s="160">
        <v>25856.0</v>
      </c>
      <c r="H182" s="163"/>
      <c r="I182" s="164"/>
    </row>
    <row r="183">
      <c r="A183" s="26" t="s">
        <v>19</v>
      </c>
      <c r="B183" s="26" t="s">
        <v>416</v>
      </c>
      <c r="C183" s="7">
        <v>2023.0</v>
      </c>
      <c r="D183" s="7" t="s">
        <v>6</v>
      </c>
      <c r="E183" s="7" t="s">
        <v>315</v>
      </c>
      <c r="F183" s="160">
        <v>21413.0</v>
      </c>
      <c r="H183" s="163"/>
      <c r="I183" s="164"/>
    </row>
    <row r="184">
      <c r="A184" s="26" t="s">
        <v>20</v>
      </c>
      <c r="B184" s="26" t="s">
        <v>417</v>
      </c>
      <c r="C184" s="7">
        <v>2023.0</v>
      </c>
      <c r="D184" s="7" t="s">
        <v>6</v>
      </c>
      <c r="E184" s="7" t="s">
        <v>315</v>
      </c>
      <c r="F184" s="160">
        <v>23742.0</v>
      </c>
      <c r="H184" s="163"/>
      <c r="I184" s="164"/>
    </row>
    <row r="185">
      <c r="A185" s="26" t="s">
        <v>21</v>
      </c>
      <c r="B185" s="26" t="s">
        <v>419</v>
      </c>
      <c r="C185" s="7">
        <v>2023.0</v>
      </c>
      <c r="D185" s="7" t="s">
        <v>6</v>
      </c>
      <c r="E185" s="7" t="s">
        <v>315</v>
      </c>
      <c r="F185" s="160">
        <v>15529.0</v>
      </c>
      <c r="H185" s="163"/>
      <c r="I185" s="164"/>
    </row>
    <row r="186">
      <c r="A186" s="26" t="s">
        <v>22</v>
      </c>
      <c r="B186" s="26" t="s">
        <v>420</v>
      </c>
      <c r="C186" s="7">
        <v>2023.0</v>
      </c>
      <c r="D186" s="7" t="s">
        <v>6</v>
      </c>
      <c r="E186" s="7" t="s">
        <v>315</v>
      </c>
      <c r="F186" s="160">
        <v>24116.0</v>
      </c>
      <c r="H186" s="163"/>
      <c r="I186" s="164"/>
    </row>
    <row r="187">
      <c r="A187" s="26" t="s">
        <v>23</v>
      </c>
      <c r="B187" s="26" t="s">
        <v>421</v>
      </c>
      <c r="C187" s="7">
        <v>2023.0</v>
      </c>
      <c r="D187" s="7" t="s">
        <v>6</v>
      </c>
      <c r="E187" s="7" t="s">
        <v>315</v>
      </c>
      <c r="F187" s="160">
        <v>27315.0</v>
      </c>
      <c r="H187" s="163"/>
      <c r="I187" s="164"/>
    </row>
    <row r="188">
      <c r="A188" s="26" t="s">
        <v>24</v>
      </c>
      <c r="B188" s="26" t="s">
        <v>422</v>
      </c>
      <c r="C188" s="7">
        <v>2023.0</v>
      </c>
      <c r="D188" s="7" t="s">
        <v>6</v>
      </c>
      <c r="E188" s="7" t="s">
        <v>315</v>
      </c>
      <c r="F188" s="160">
        <v>19491.0</v>
      </c>
      <c r="H188" s="163"/>
      <c r="I188" s="164"/>
    </row>
    <row r="189">
      <c r="A189" s="26" t="s">
        <v>25</v>
      </c>
      <c r="B189" s="26" t="s">
        <v>423</v>
      </c>
      <c r="C189" s="7">
        <v>2023.0</v>
      </c>
      <c r="D189" s="7" t="s">
        <v>6</v>
      </c>
      <c r="E189" s="7" t="s">
        <v>315</v>
      </c>
      <c r="F189" s="160">
        <v>25822.0</v>
      </c>
      <c r="H189" s="163"/>
      <c r="I189" s="164"/>
    </row>
    <row r="190">
      <c r="A190" s="26" t="s">
        <v>26</v>
      </c>
      <c r="B190" s="26" t="s">
        <v>424</v>
      </c>
      <c r="C190" s="7">
        <v>2023.0</v>
      </c>
      <c r="D190" s="7" t="s">
        <v>6</v>
      </c>
      <c r="E190" s="7" t="s">
        <v>315</v>
      </c>
      <c r="F190" s="160">
        <v>25624.0</v>
      </c>
      <c r="H190" s="163"/>
      <c r="I190" s="164"/>
    </row>
    <row r="191">
      <c r="A191" s="26" t="s">
        <v>27</v>
      </c>
      <c r="B191" s="26" t="s">
        <v>426</v>
      </c>
      <c r="C191" s="7">
        <v>2023.0</v>
      </c>
      <c r="D191" s="7" t="s">
        <v>6</v>
      </c>
      <c r="E191" s="7" t="s">
        <v>315</v>
      </c>
      <c r="F191" s="160">
        <v>27001.0</v>
      </c>
      <c r="H191" s="163"/>
      <c r="I191" s="164"/>
    </row>
    <row r="192">
      <c r="A192" s="26" t="s">
        <v>28</v>
      </c>
      <c r="B192" s="26" t="s">
        <v>425</v>
      </c>
      <c r="C192" s="7">
        <v>2023.0</v>
      </c>
      <c r="D192" s="7" t="s">
        <v>6</v>
      </c>
      <c r="E192" s="7" t="s">
        <v>315</v>
      </c>
      <c r="F192" s="160">
        <v>29554.0</v>
      </c>
      <c r="H192" s="163"/>
      <c r="I192" s="164"/>
    </row>
    <row r="193">
      <c r="A193" s="26" t="s">
        <v>29</v>
      </c>
      <c r="B193" s="26" t="s">
        <v>427</v>
      </c>
      <c r="C193" s="7">
        <v>2023.0</v>
      </c>
      <c r="D193" s="7" t="s">
        <v>6</v>
      </c>
      <c r="E193" s="7" t="s">
        <v>315</v>
      </c>
      <c r="F193" s="160">
        <v>36279.0</v>
      </c>
      <c r="H193" s="163"/>
      <c r="I193" s="164"/>
    </row>
    <row r="194">
      <c r="A194" s="26" t="s">
        <v>30</v>
      </c>
      <c r="B194" s="26" t="s">
        <v>428</v>
      </c>
      <c r="C194" s="7">
        <v>2023.0</v>
      </c>
      <c r="D194" s="7" t="s">
        <v>6</v>
      </c>
      <c r="E194" s="7" t="s">
        <v>315</v>
      </c>
      <c r="F194" s="160">
        <v>31308.0</v>
      </c>
      <c r="H194" s="163"/>
      <c r="I194" s="164"/>
    </row>
    <row r="195">
      <c r="A195" s="26" t="s">
        <v>31</v>
      </c>
      <c r="B195" s="26" t="s">
        <v>429</v>
      </c>
      <c r="C195" s="7">
        <v>2023.0</v>
      </c>
      <c r="D195" s="7" t="s">
        <v>6</v>
      </c>
      <c r="E195" s="7" t="s">
        <v>315</v>
      </c>
      <c r="F195" s="160">
        <v>18671.0</v>
      </c>
      <c r="H195" s="163"/>
      <c r="I195" s="164"/>
    </row>
    <row r="196">
      <c r="A196" s="26" t="s">
        <v>32</v>
      </c>
      <c r="B196" s="26" t="s">
        <v>430</v>
      </c>
      <c r="C196" s="7">
        <v>2023.0</v>
      </c>
      <c r="D196" s="7" t="s">
        <v>6</v>
      </c>
      <c r="E196" s="7" t="s">
        <v>315</v>
      </c>
      <c r="F196" s="160">
        <v>24548.0</v>
      </c>
      <c r="H196" s="163"/>
      <c r="I196" s="164"/>
    </row>
    <row r="197">
      <c r="A197" s="26" t="s">
        <v>33</v>
      </c>
      <c r="B197" s="26" t="s">
        <v>431</v>
      </c>
      <c r="C197" s="7">
        <v>2023.0</v>
      </c>
      <c r="D197" s="7" t="s">
        <v>6</v>
      </c>
      <c r="E197" s="7" t="s">
        <v>315</v>
      </c>
      <c r="F197" s="160">
        <v>26199.0</v>
      </c>
      <c r="H197" s="163"/>
      <c r="I197" s="164"/>
    </row>
    <row r="198">
      <c r="A198" s="26" t="s">
        <v>34</v>
      </c>
      <c r="B198" s="26" t="s">
        <v>432</v>
      </c>
      <c r="C198" s="7">
        <v>2023.0</v>
      </c>
      <c r="D198" s="7" t="s">
        <v>6</v>
      </c>
      <c r="E198" s="7" t="s">
        <v>315</v>
      </c>
      <c r="F198" s="160">
        <v>16184.0</v>
      </c>
      <c r="H198" s="163"/>
      <c r="I198" s="164"/>
    </row>
    <row r="199">
      <c r="A199" s="26" t="s">
        <v>35</v>
      </c>
      <c r="B199" s="26" t="s">
        <v>433</v>
      </c>
      <c r="C199" s="7">
        <v>2023.0</v>
      </c>
      <c r="D199" s="7" t="s">
        <v>6</v>
      </c>
      <c r="E199" s="7" t="s">
        <v>315</v>
      </c>
      <c r="F199" s="160">
        <v>24534.0</v>
      </c>
      <c r="H199" s="163"/>
      <c r="I199" s="165"/>
    </row>
    <row r="200">
      <c r="F200" s="166"/>
    </row>
    <row r="201">
      <c r="F201" s="166"/>
    </row>
    <row r="202">
      <c r="F202" s="166"/>
    </row>
    <row r="203">
      <c r="F203" s="166"/>
    </row>
    <row r="204">
      <c r="F204" s="166"/>
    </row>
    <row r="205">
      <c r="F205" s="166"/>
    </row>
    <row r="206">
      <c r="F206" s="166"/>
    </row>
    <row r="207">
      <c r="F207" s="166"/>
    </row>
    <row r="208">
      <c r="F208" s="166"/>
    </row>
    <row r="209">
      <c r="F209" s="166"/>
    </row>
    <row r="210">
      <c r="F210" s="166"/>
    </row>
    <row r="211">
      <c r="F211" s="166"/>
    </row>
    <row r="212">
      <c r="F212" s="166"/>
    </row>
    <row r="213">
      <c r="F213" s="166"/>
    </row>
    <row r="214">
      <c r="F214" s="166"/>
    </row>
    <row r="215">
      <c r="F215" s="166"/>
    </row>
    <row r="216">
      <c r="F216" s="166"/>
    </row>
    <row r="217">
      <c r="F217" s="166"/>
    </row>
    <row r="218">
      <c r="F218" s="166"/>
    </row>
    <row r="219">
      <c r="F219" s="166"/>
    </row>
    <row r="220">
      <c r="F220" s="166"/>
    </row>
    <row r="221">
      <c r="F221" s="166"/>
    </row>
    <row r="222">
      <c r="F222" s="166"/>
    </row>
    <row r="223">
      <c r="F223" s="166"/>
    </row>
    <row r="224">
      <c r="F224" s="166"/>
    </row>
    <row r="225">
      <c r="F225" s="166"/>
    </row>
    <row r="226">
      <c r="F226" s="166"/>
    </row>
    <row r="227">
      <c r="F227" s="166"/>
    </row>
    <row r="228">
      <c r="F228" s="166"/>
    </row>
    <row r="229">
      <c r="F229" s="166"/>
    </row>
    <row r="230">
      <c r="F230" s="166"/>
    </row>
    <row r="231">
      <c r="F231" s="166"/>
    </row>
    <row r="232">
      <c r="F232" s="166"/>
    </row>
    <row r="233">
      <c r="F233" s="166"/>
    </row>
    <row r="234">
      <c r="F234" s="166"/>
    </row>
    <row r="235">
      <c r="F235" s="166"/>
    </row>
    <row r="236">
      <c r="F236" s="166"/>
    </row>
    <row r="237">
      <c r="F237" s="166"/>
    </row>
    <row r="238">
      <c r="F238" s="166"/>
    </row>
    <row r="239">
      <c r="F239" s="166"/>
    </row>
    <row r="240">
      <c r="F240" s="166"/>
    </row>
    <row r="241">
      <c r="F241" s="166"/>
    </row>
    <row r="242">
      <c r="F242" s="166"/>
    </row>
    <row r="243">
      <c r="F243" s="166"/>
    </row>
    <row r="244">
      <c r="F244" s="166"/>
    </row>
    <row r="245">
      <c r="F245" s="166"/>
    </row>
    <row r="246">
      <c r="F246" s="166"/>
    </row>
    <row r="247">
      <c r="F247" s="166"/>
    </row>
    <row r="248">
      <c r="F248" s="166"/>
    </row>
    <row r="249">
      <c r="F249" s="166"/>
    </row>
    <row r="250">
      <c r="F250" s="166"/>
    </row>
    <row r="251">
      <c r="F251" s="166"/>
    </row>
    <row r="252">
      <c r="F252" s="166"/>
    </row>
    <row r="253">
      <c r="F253" s="166"/>
    </row>
    <row r="254">
      <c r="F254" s="166"/>
    </row>
    <row r="255">
      <c r="F255" s="166"/>
    </row>
    <row r="256">
      <c r="F256" s="166"/>
    </row>
    <row r="257">
      <c r="F257" s="166"/>
    </row>
    <row r="258">
      <c r="F258" s="166"/>
    </row>
    <row r="259">
      <c r="F259" s="166"/>
    </row>
    <row r="260">
      <c r="F260" s="166"/>
    </row>
    <row r="261">
      <c r="F261" s="166"/>
    </row>
    <row r="262">
      <c r="F262" s="166"/>
    </row>
    <row r="263">
      <c r="F263" s="166"/>
    </row>
    <row r="264">
      <c r="F264" s="166"/>
    </row>
    <row r="265">
      <c r="F265" s="166"/>
    </row>
    <row r="266">
      <c r="F266" s="166"/>
    </row>
    <row r="267">
      <c r="F267" s="166"/>
    </row>
    <row r="268">
      <c r="F268" s="166"/>
    </row>
    <row r="269">
      <c r="F269" s="166"/>
    </row>
    <row r="270">
      <c r="F270" s="166"/>
    </row>
    <row r="271">
      <c r="F271" s="166"/>
    </row>
    <row r="272">
      <c r="F272" s="166"/>
    </row>
    <row r="273">
      <c r="F273" s="166"/>
    </row>
    <row r="274">
      <c r="F274" s="166"/>
    </row>
    <row r="275">
      <c r="F275" s="166"/>
    </row>
    <row r="276">
      <c r="F276" s="166"/>
    </row>
    <row r="277">
      <c r="F277" s="166"/>
    </row>
    <row r="278">
      <c r="F278" s="166"/>
    </row>
    <row r="279">
      <c r="F279" s="166"/>
    </row>
    <row r="280">
      <c r="F280" s="166"/>
    </row>
    <row r="281">
      <c r="F281" s="166"/>
    </row>
    <row r="282">
      <c r="F282" s="166"/>
    </row>
    <row r="283">
      <c r="F283" s="166"/>
    </row>
    <row r="284">
      <c r="F284" s="166"/>
    </row>
    <row r="285">
      <c r="F285" s="166"/>
    </row>
    <row r="286">
      <c r="F286" s="166"/>
    </row>
    <row r="287">
      <c r="F287" s="166"/>
    </row>
    <row r="288">
      <c r="F288" s="166"/>
    </row>
    <row r="289">
      <c r="F289" s="166"/>
    </row>
    <row r="290">
      <c r="F290" s="166"/>
    </row>
    <row r="291">
      <c r="F291" s="166"/>
    </row>
    <row r="292">
      <c r="F292" s="166"/>
    </row>
    <row r="293">
      <c r="F293" s="166"/>
    </row>
    <row r="294">
      <c r="F294" s="166"/>
    </row>
    <row r="295">
      <c r="F295" s="166"/>
    </row>
    <row r="296">
      <c r="F296" s="166"/>
    </row>
    <row r="297">
      <c r="F297" s="166"/>
    </row>
    <row r="298">
      <c r="F298" s="166"/>
    </row>
    <row r="299">
      <c r="F299" s="166"/>
    </row>
    <row r="300">
      <c r="F300" s="166"/>
    </row>
    <row r="301">
      <c r="F301" s="166"/>
    </row>
    <row r="302">
      <c r="F302" s="166"/>
    </row>
    <row r="303">
      <c r="F303" s="166"/>
    </row>
    <row r="304">
      <c r="F304" s="166"/>
    </row>
    <row r="305">
      <c r="F305" s="166"/>
    </row>
    <row r="306">
      <c r="F306" s="166"/>
    </row>
    <row r="307">
      <c r="F307" s="166"/>
    </row>
    <row r="308">
      <c r="F308" s="166"/>
    </row>
    <row r="309">
      <c r="F309" s="166"/>
    </row>
    <row r="310">
      <c r="F310" s="166"/>
    </row>
    <row r="311">
      <c r="F311" s="166"/>
    </row>
    <row r="312">
      <c r="F312" s="166"/>
    </row>
    <row r="313">
      <c r="F313" s="166"/>
    </row>
    <row r="314">
      <c r="F314" s="166"/>
    </row>
    <row r="315">
      <c r="F315" s="166"/>
    </row>
    <row r="316">
      <c r="F316" s="166"/>
    </row>
    <row r="317">
      <c r="F317" s="166"/>
    </row>
    <row r="318">
      <c r="F318" s="166"/>
    </row>
    <row r="319">
      <c r="F319" s="166"/>
    </row>
    <row r="320">
      <c r="F320" s="166"/>
    </row>
    <row r="321">
      <c r="F321" s="166"/>
    </row>
    <row r="322">
      <c r="F322" s="166"/>
    </row>
    <row r="323">
      <c r="F323" s="166"/>
    </row>
    <row r="324">
      <c r="F324" s="166"/>
    </row>
    <row r="325">
      <c r="F325" s="166"/>
    </row>
    <row r="326">
      <c r="F326" s="166"/>
    </row>
    <row r="327">
      <c r="F327" s="166"/>
    </row>
    <row r="328">
      <c r="F328" s="166"/>
    </row>
    <row r="329">
      <c r="F329" s="166"/>
    </row>
    <row r="330">
      <c r="F330" s="166"/>
    </row>
    <row r="331">
      <c r="F331" s="166"/>
    </row>
    <row r="332">
      <c r="F332" s="166"/>
    </row>
    <row r="333">
      <c r="F333" s="166"/>
    </row>
    <row r="334">
      <c r="F334" s="166"/>
    </row>
    <row r="335">
      <c r="F335" s="166"/>
    </row>
    <row r="336">
      <c r="F336" s="166"/>
    </row>
    <row r="337">
      <c r="F337" s="166"/>
    </row>
    <row r="338">
      <c r="F338" s="166"/>
    </row>
    <row r="339">
      <c r="F339" s="166"/>
    </row>
    <row r="340">
      <c r="F340" s="166"/>
    </row>
    <row r="341">
      <c r="F341" s="166"/>
    </row>
    <row r="342">
      <c r="F342" s="166"/>
    </row>
    <row r="343">
      <c r="F343" s="166"/>
    </row>
    <row r="344">
      <c r="F344" s="166"/>
    </row>
    <row r="345">
      <c r="F345" s="166"/>
    </row>
    <row r="346">
      <c r="F346" s="166"/>
    </row>
    <row r="347">
      <c r="F347" s="166"/>
    </row>
    <row r="348">
      <c r="F348" s="166"/>
    </row>
    <row r="349">
      <c r="F349" s="166"/>
    </row>
    <row r="350">
      <c r="F350" s="166"/>
    </row>
    <row r="351">
      <c r="F351" s="166"/>
    </row>
    <row r="352">
      <c r="F352" s="166"/>
    </row>
    <row r="353">
      <c r="F353" s="166"/>
    </row>
    <row r="354">
      <c r="F354" s="166"/>
    </row>
    <row r="355">
      <c r="F355" s="166"/>
    </row>
    <row r="356">
      <c r="F356" s="166"/>
    </row>
    <row r="357">
      <c r="F357" s="166"/>
    </row>
    <row r="358">
      <c r="F358" s="166"/>
    </row>
    <row r="359">
      <c r="F359" s="166"/>
    </row>
    <row r="360">
      <c r="F360" s="166"/>
    </row>
    <row r="361">
      <c r="F361" s="166"/>
    </row>
    <row r="362">
      <c r="F362" s="166"/>
    </row>
    <row r="363">
      <c r="F363" s="166"/>
    </row>
    <row r="364">
      <c r="F364" s="166"/>
    </row>
    <row r="365">
      <c r="F365" s="166"/>
    </row>
    <row r="366">
      <c r="F366" s="166"/>
    </row>
    <row r="367">
      <c r="F367" s="166"/>
    </row>
    <row r="368">
      <c r="F368" s="166"/>
    </row>
    <row r="369">
      <c r="F369" s="166"/>
    </row>
    <row r="370">
      <c r="F370" s="166"/>
    </row>
    <row r="371">
      <c r="F371" s="166"/>
    </row>
    <row r="372">
      <c r="F372" s="166"/>
    </row>
    <row r="373">
      <c r="F373" s="166"/>
    </row>
    <row r="374">
      <c r="F374" s="166"/>
    </row>
    <row r="375">
      <c r="F375" s="166"/>
    </row>
    <row r="376">
      <c r="F376" s="166"/>
    </row>
    <row r="377">
      <c r="F377" s="166"/>
    </row>
    <row r="378">
      <c r="F378" s="166"/>
    </row>
    <row r="379">
      <c r="F379" s="166"/>
    </row>
    <row r="380">
      <c r="F380" s="166"/>
    </row>
    <row r="381">
      <c r="F381" s="166"/>
    </row>
    <row r="382">
      <c r="F382" s="166"/>
    </row>
    <row r="383">
      <c r="F383" s="166"/>
    </row>
    <row r="384">
      <c r="F384" s="166"/>
    </row>
    <row r="385">
      <c r="F385" s="166"/>
    </row>
    <row r="386">
      <c r="F386" s="166"/>
    </row>
    <row r="387">
      <c r="F387" s="166"/>
    </row>
    <row r="388">
      <c r="F388" s="166"/>
    </row>
    <row r="389">
      <c r="F389" s="166"/>
    </row>
    <row r="390">
      <c r="F390" s="166"/>
    </row>
    <row r="391">
      <c r="F391" s="166"/>
    </row>
    <row r="392">
      <c r="F392" s="166"/>
    </row>
    <row r="393">
      <c r="F393" s="166"/>
    </row>
    <row r="394">
      <c r="F394" s="166"/>
    </row>
    <row r="395">
      <c r="F395" s="166"/>
    </row>
    <row r="396">
      <c r="F396" s="166"/>
    </row>
    <row r="397">
      <c r="F397" s="166"/>
    </row>
    <row r="398">
      <c r="F398" s="166"/>
    </row>
    <row r="399">
      <c r="F399" s="166"/>
    </row>
    <row r="400">
      <c r="F400" s="166"/>
    </row>
    <row r="401">
      <c r="F401" s="166"/>
    </row>
    <row r="402">
      <c r="F402" s="166"/>
    </row>
    <row r="403">
      <c r="F403" s="166"/>
    </row>
    <row r="404">
      <c r="F404" s="166"/>
    </row>
    <row r="405">
      <c r="F405" s="166"/>
    </row>
    <row r="406">
      <c r="F406" s="166"/>
    </row>
    <row r="407">
      <c r="F407" s="166"/>
    </row>
    <row r="408">
      <c r="F408" s="166"/>
    </row>
    <row r="409">
      <c r="F409" s="166"/>
    </row>
    <row r="410">
      <c r="F410" s="166"/>
    </row>
    <row r="411">
      <c r="F411" s="166"/>
    </row>
    <row r="412">
      <c r="F412" s="166"/>
    </row>
    <row r="413">
      <c r="F413" s="166"/>
    </row>
    <row r="414">
      <c r="F414" s="166"/>
    </row>
    <row r="415">
      <c r="F415" s="166"/>
    </row>
    <row r="416">
      <c r="F416" s="166"/>
    </row>
    <row r="417">
      <c r="F417" s="166"/>
    </row>
    <row r="418">
      <c r="F418" s="166"/>
    </row>
    <row r="419">
      <c r="F419" s="166"/>
    </row>
    <row r="420">
      <c r="F420" s="166"/>
    </row>
    <row r="421">
      <c r="F421" s="166"/>
    </row>
    <row r="422">
      <c r="F422" s="166"/>
    </row>
    <row r="423">
      <c r="F423" s="166"/>
    </row>
    <row r="424">
      <c r="F424" s="166"/>
    </row>
    <row r="425">
      <c r="F425" s="166"/>
    </row>
    <row r="426">
      <c r="F426" s="166"/>
    </row>
    <row r="427">
      <c r="F427" s="166"/>
    </row>
    <row r="428">
      <c r="F428" s="166"/>
    </row>
    <row r="429">
      <c r="F429" s="166"/>
    </row>
    <row r="430">
      <c r="F430" s="166"/>
    </row>
    <row r="431">
      <c r="F431" s="166"/>
    </row>
    <row r="432">
      <c r="F432" s="166"/>
    </row>
    <row r="433">
      <c r="F433" s="166"/>
    </row>
    <row r="434">
      <c r="F434" s="166"/>
    </row>
    <row r="435">
      <c r="F435" s="166"/>
    </row>
    <row r="436">
      <c r="F436" s="166"/>
    </row>
    <row r="437">
      <c r="F437" s="166"/>
    </row>
    <row r="438">
      <c r="F438" s="166"/>
    </row>
    <row r="439">
      <c r="F439" s="166"/>
    </row>
    <row r="440">
      <c r="F440" s="166"/>
    </row>
    <row r="441">
      <c r="F441" s="166"/>
    </row>
    <row r="442">
      <c r="F442" s="166"/>
    </row>
    <row r="443">
      <c r="F443" s="166"/>
    </row>
    <row r="444">
      <c r="F444" s="166"/>
    </row>
    <row r="445">
      <c r="F445" s="166"/>
    </row>
    <row r="446">
      <c r="F446" s="166"/>
    </row>
    <row r="447">
      <c r="F447" s="166"/>
    </row>
    <row r="448">
      <c r="F448" s="166"/>
    </row>
    <row r="449">
      <c r="F449" s="166"/>
    </row>
    <row r="450">
      <c r="F450" s="166"/>
    </row>
    <row r="451">
      <c r="F451" s="166"/>
    </row>
    <row r="452">
      <c r="F452" s="166"/>
    </row>
    <row r="453">
      <c r="F453" s="166"/>
    </row>
    <row r="454">
      <c r="F454" s="166"/>
    </row>
    <row r="455">
      <c r="F455" s="166"/>
    </row>
    <row r="456">
      <c r="F456" s="166"/>
    </row>
    <row r="457">
      <c r="F457" s="166"/>
    </row>
    <row r="458">
      <c r="F458" s="166"/>
    </row>
    <row r="459">
      <c r="F459" s="166"/>
    </row>
    <row r="460">
      <c r="F460" s="166"/>
    </row>
    <row r="461">
      <c r="F461" s="166"/>
    </row>
    <row r="462">
      <c r="F462" s="166"/>
    </row>
    <row r="463">
      <c r="F463" s="166"/>
    </row>
    <row r="464">
      <c r="F464" s="166"/>
    </row>
    <row r="465">
      <c r="F465" s="166"/>
    </row>
    <row r="466">
      <c r="F466" s="166"/>
    </row>
    <row r="467">
      <c r="F467" s="166"/>
    </row>
    <row r="468">
      <c r="F468" s="166"/>
    </row>
    <row r="469">
      <c r="F469" s="166"/>
    </row>
    <row r="470">
      <c r="F470" s="166"/>
    </row>
    <row r="471">
      <c r="F471" s="166"/>
    </row>
    <row r="472">
      <c r="F472" s="166"/>
    </row>
    <row r="473">
      <c r="F473" s="166"/>
    </row>
    <row r="474">
      <c r="F474" s="166"/>
    </row>
    <row r="475">
      <c r="F475" s="166"/>
    </row>
    <row r="476">
      <c r="F476" s="166"/>
    </row>
    <row r="477">
      <c r="F477" s="166"/>
    </row>
    <row r="478">
      <c r="F478" s="166"/>
    </row>
    <row r="479">
      <c r="F479" s="166"/>
    </row>
    <row r="480">
      <c r="F480" s="166"/>
    </row>
    <row r="481">
      <c r="F481" s="166"/>
    </row>
    <row r="482">
      <c r="F482" s="166"/>
    </row>
    <row r="483">
      <c r="F483" s="166"/>
    </row>
    <row r="484">
      <c r="F484" s="166"/>
    </row>
    <row r="485">
      <c r="F485" s="166"/>
    </row>
    <row r="486">
      <c r="F486" s="166"/>
    </row>
    <row r="487">
      <c r="F487" s="166"/>
    </row>
    <row r="488">
      <c r="F488" s="166"/>
    </row>
    <row r="489">
      <c r="F489" s="166"/>
    </row>
    <row r="490">
      <c r="F490" s="166"/>
    </row>
    <row r="491">
      <c r="F491" s="166"/>
    </row>
    <row r="492">
      <c r="F492" s="166"/>
    </row>
    <row r="493">
      <c r="F493" s="166"/>
    </row>
    <row r="494">
      <c r="F494" s="166"/>
    </row>
    <row r="495">
      <c r="F495" s="166"/>
    </row>
    <row r="496">
      <c r="F496" s="166"/>
    </row>
    <row r="497">
      <c r="F497" s="166"/>
    </row>
    <row r="498">
      <c r="F498" s="166"/>
    </row>
    <row r="499">
      <c r="F499" s="166"/>
    </row>
    <row r="500">
      <c r="F500" s="166"/>
    </row>
    <row r="501">
      <c r="F501" s="166"/>
    </row>
    <row r="502">
      <c r="F502" s="166"/>
    </row>
    <row r="503">
      <c r="F503" s="166"/>
    </row>
    <row r="504">
      <c r="F504" s="166"/>
    </row>
    <row r="505">
      <c r="F505" s="166"/>
    </row>
    <row r="506">
      <c r="F506" s="166"/>
    </row>
    <row r="507">
      <c r="F507" s="166"/>
    </row>
    <row r="508">
      <c r="F508" s="166"/>
    </row>
    <row r="509">
      <c r="F509" s="166"/>
    </row>
    <row r="510">
      <c r="F510" s="166"/>
    </row>
    <row r="511">
      <c r="F511" s="166"/>
    </row>
    <row r="512">
      <c r="F512" s="166"/>
    </row>
    <row r="513">
      <c r="F513" s="166"/>
    </row>
    <row r="514">
      <c r="F514" s="166"/>
    </row>
    <row r="515">
      <c r="F515" s="166"/>
    </row>
    <row r="516">
      <c r="F516" s="166"/>
    </row>
    <row r="517">
      <c r="F517" s="166"/>
    </row>
    <row r="518">
      <c r="F518" s="166"/>
    </row>
    <row r="519">
      <c r="F519" s="166"/>
    </row>
    <row r="520">
      <c r="F520" s="166"/>
    </row>
    <row r="521">
      <c r="F521" s="166"/>
    </row>
    <row r="522">
      <c r="F522" s="166"/>
    </row>
    <row r="523">
      <c r="F523" s="166"/>
    </row>
    <row r="524">
      <c r="F524" s="166"/>
    </row>
    <row r="525">
      <c r="F525" s="166"/>
    </row>
    <row r="526">
      <c r="F526" s="166"/>
    </row>
    <row r="527">
      <c r="F527" s="166"/>
    </row>
    <row r="528">
      <c r="F528" s="166"/>
    </row>
    <row r="529">
      <c r="F529" s="166"/>
    </row>
    <row r="530">
      <c r="F530" s="166"/>
    </row>
    <row r="531">
      <c r="F531" s="166"/>
    </row>
    <row r="532">
      <c r="F532" s="166"/>
    </row>
    <row r="533">
      <c r="F533" s="166"/>
    </row>
    <row r="534">
      <c r="F534" s="166"/>
    </row>
    <row r="535">
      <c r="F535" s="166"/>
    </row>
    <row r="536">
      <c r="F536" s="166"/>
    </row>
    <row r="537">
      <c r="F537" s="166"/>
    </row>
    <row r="538">
      <c r="F538" s="166"/>
    </row>
    <row r="539">
      <c r="F539" s="166"/>
    </row>
    <row r="540">
      <c r="F540" s="166"/>
    </row>
    <row r="541">
      <c r="F541" s="166"/>
    </row>
    <row r="542">
      <c r="F542" s="166"/>
    </row>
    <row r="543">
      <c r="F543" s="166"/>
    </row>
    <row r="544">
      <c r="F544" s="166"/>
    </row>
    <row r="545">
      <c r="F545" s="166"/>
    </row>
    <row r="546">
      <c r="F546" s="166"/>
    </row>
    <row r="547">
      <c r="F547" s="166"/>
    </row>
    <row r="548">
      <c r="F548" s="166"/>
    </row>
    <row r="549">
      <c r="F549" s="166"/>
    </row>
    <row r="550">
      <c r="F550" s="166"/>
    </row>
    <row r="551">
      <c r="F551" s="166"/>
    </row>
    <row r="552">
      <c r="F552" s="166"/>
    </row>
    <row r="553">
      <c r="F553" s="166"/>
    </row>
    <row r="554">
      <c r="F554" s="166"/>
    </row>
    <row r="555">
      <c r="F555" s="166"/>
    </row>
    <row r="556">
      <c r="F556" s="166"/>
    </row>
    <row r="557">
      <c r="F557" s="166"/>
    </row>
    <row r="558">
      <c r="F558" s="166"/>
    </row>
    <row r="559">
      <c r="F559" s="166"/>
    </row>
    <row r="560">
      <c r="F560" s="166"/>
    </row>
    <row r="561">
      <c r="F561" s="166"/>
    </row>
    <row r="562">
      <c r="F562" s="166"/>
    </row>
    <row r="563">
      <c r="F563" s="166"/>
    </row>
    <row r="564">
      <c r="F564" s="166"/>
    </row>
    <row r="565">
      <c r="F565" s="166"/>
    </row>
    <row r="566">
      <c r="F566" s="166"/>
    </row>
    <row r="567">
      <c r="F567" s="166"/>
    </row>
    <row r="568">
      <c r="F568" s="166"/>
    </row>
    <row r="569">
      <c r="F569" s="166"/>
    </row>
    <row r="570">
      <c r="F570" s="166"/>
    </row>
    <row r="571">
      <c r="F571" s="166"/>
    </row>
    <row r="572">
      <c r="F572" s="166"/>
    </row>
    <row r="573">
      <c r="F573" s="166"/>
    </row>
    <row r="574">
      <c r="F574" s="166"/>
    </row>
    <row r="575">
      <c r="F575" s="166"/>
    </row>
    <row r="576">
      <c r="F576" s="166"/>
    </row>
    <row r="577">
      <c r="F577" s="166"/>
    </row>
    <row r="578">
      <c r="F578" s="166"/>
    </row>
    <row r="579">
      <c r="F579" s="166"/>
    </row>
    <row r="580">
      <c r="F580" s="166"/>
    </row>
    <row r="581">
      <c r="F581" s="166"/>
    </row>
    <row r="582">
      <c r="F582" s="166"/>
    </row>
    <row r="583">
      <c r="F583" s="166"/>
    </row>
    <row r="584">
      <c r="F584" s="166"/>
    </row>
    <row r="585">
      <c r="F585" s="166"/>
    </row>
    <row r="586">
      <c r="F586" s="166"/>
    </row>
    <row r="587">
      <c r="F587" s="166"/>
    </row>
    <row r="588">
      <c r="F588" s="166"/>
    </row>
    <row r="589">
      <c r="F589" s="166"/>
    </row>
    <row r="590">
      <c r="F590" s="166"/>
    </row>
    <row r="591">
      <c r="F591" s="166"/>
    </row>
    <row r="592">
      <c r="F592" s="166"/>
    </row>
    <row r="593">
      <c r="F593" s="166"/>
    </row>
    <row r="594">
      <c r="F594" s="166"/>
    </row>
    <row r="595">
      <c r="F595" s="166"/>
    </row>
    <row r="596">
      <c r="F596" s="166"/>
    </row>
    <row r="597">
      <c r="F597" s="166"/>
    </row>
    <row r="598">
      <c r="F598" s="166"/>
    </row>
    <row r="599">
      <c r="F599" s="166"/>
    </row>
    <row r="600">
      <c r="F600" s="166"/>
    </row>
    <row r="601">
      <c r="F601" s="166"/>
    </row>
    <row r="602">
      <c r="F602" s="166"/>
    </row>
    <row r="603">
      <c r="F603" s="166"/>
    </row>
    <row r="604">
      <c r="F604" s="166"/>
    </row>
    <row r="605">
      <c r="F605" s="166"/>
    </row>
    <row r="606">
      <c r="F606" s="166"/>
    </row>
    <row r="607">
      <c r="F607" s="166"/>
    </row>
    <row r="608">
      <c r="F608" s="166"/>
    </row>
    <row r="609">
      <c r="F609" s="166"/>
    </row>
    <row r="610">
      <c r="F610" s="166"/>
    </row>
    <row r="611">
      <c r="F611" s="166"/>
    </row>
    <row r="612">
      <c r="F612" s="166"/>
    </row>
    <row r="613">
      <c r="F613" s="166"/>
    </row>
    <row r="614">
      <c r="F614" s="166"/>
    </row>
    <row r="615">
      <c r="F615" s="166"/>
    </row>
    <row r="616">
      <c r="F616" s="166"/>
    </row>
    <row r="617">
      <c r="F617" s="166"/>
    </row>
    <row r="618">
      <c r="F618" s="166"/>
    </row>
    <row r="619">
      <c r="F619" s="166"/>
    </row>
    <row r="620">
      <c r="F620" s="166"/>
    </row>
    <row r="621">
      <c r="F621" s="166"/>
    </row>
    <row r="622">
      <c r="F622" s="166"/>
    </row>
    <row r="623">
      <c r="F623" s="166"/>
    </row>
    <row r="624">
      <c r="F624" s="166"/>
    </row>
    <row r="625">
      <c r="F625" s="166"/>
    </row>
    <row r="626">
      <c r="F626" s="166"/>
    </row>
    <row r="627">
      <c r="F627" s="166"/>
    </row>
    <row r="628">
      <c r="F628" s="166"/>
    </row>
    <row r="629">
      <c r="F629" s="166"/>
    </row>
    <row r="630">
      <c r="F630" s="166"/>
    </row>
    <row r="631">
      <c r="F631" s="166"/>
    </row>
    <row r="632">
      <c r="F632" s="166"/>
    </row>
    <row r="633">
      <c r="F633" s="166"/>
    </row>
    <row r="634">
      <c r="F634" s="166"/>
    </row>
    <row r="635">
      <c r="F635" s="166"/>
    </row>
    <row r="636">
      <c r="F636" s="166"/>
    </row>
    <row r="637">
      <c r="F637" s="166"/>
    </row>
    <row r="638">
      <c r="F638" s="166"/>
    </row>
    <row r="639">
      <c r="F639" s="166"/>
    </row>
    <row r="640">
      <c r="F640" s="166"/>
    </row>
    <row r="641">
      <c r="F641" s="166"/>
    </row>
    <row r="642">
      <c r="F642" s="166"/>
    </row>
    <row r="643">
      <c r="F643" s="166"/>
    </row>
    <row r="644">
      <c r="F644" s="166"/>
    </row>
    <row r="645">
      <c r="F645" s="166"/>
    </row>
    <row r="646">
      <c r="F646" s="166"/>
    </row>
    <row r="647">
      <c r="F647" s="166"/>
    </row>
    <row r="648">
      <c r="F648" s="166"/>
    </row>
    <row r="649">
      <c r="F649" s="166"/>
    </row>
    <row r="650">
      <c r="F650" s="166"/>
    </row>
    <row r="651">
      <c r="F651" s="166"/>
    </row>
    <row r="652">
      <c r="F652" s="166"/>
    </row>
    <row r="653">
      <c r="F653" s="166"/>
    </row>
    <row r="654">
      <c r="F654" s="166"/>
    </row>
    <row r="655">
      <c r="F655" s="166"/>
    </row>
    <row r="656">
      <c r="F656" s="166"/>
    </row>
    <row r="657">
      <c r="F657" s="166"/>
    </row>
    <row r="658">
      <c r="F658" s="166"/>
    </row>
    <row r="659">
      <c r="F659" s="166"/>
    </row>
    <row r="660">
      <c r="F660" s="166"/>
    </row>
    <row r="661">
      <c r="F661" s="166"/>
    </row>
    <row r="662">
      <c r="F662" s="166"/>
    </row>
    <row r="663">
      <c r="F663" s="166"/>
    </row>
    <row r="664">
      <c r="F664" s="166"/>
    </row>
    <row r="665">
      <c r="F665" s="166"/>
    </row>
    <row r="666">
      <c r="F666" s="166"/>
    </row>
    <row r="667">
      <c r="F667" s="166"/>
    </row>
    <row r="668">
      <c r="F668" s="166"/>
    </row>
    <row r="669">
      <c r="F669" s="166"/>
    </row>
    <row r="670">
      <c r="F670" s="166"/>
    </row>
    <row r="671">
      <c r="F671" s="166"/>
    </row>
    <row r="672">
      <c r="F672" s="166"/>
    </row>
    <row r="673">
      <c r="F673" s="166"/>
    </row>
    <row r="674">
      <c r="F674" s="166"/>
    </row>
    <row r="675">
      <c r="F675" s="166"/>
    </row>
    <row r="676">
      <c r="F676" s="166"/>
    </row>
    <row r="677">
      <c r="F677" s="166"/>
    </row>
    <row r="678">
      <c r="F678" s="166"/>
    </row>
    <row r="679">
      <c r="F679" s="166"/>
    </row>
    <row r="680">
      <c r="F680" s="166"/>
    </row>
    <row r="681">
      <c r="F681" s="166"/>
    </row>
    <row r="682">
      <c r="F682" s="166"/>
    </row>
    <row r="683">
      <c r="F683" s="166"/>
    </row>
    <row r="684">
      <c r="F684" s="166"/>
    </row>
    <row r="685">
      <c r="F685" s="166"/>
    </row>
    <row r="686">
      <c r="F686" s="166"/>
    </row>
    <row r="687">
      <c r="F687" s="166"/>
    </row>
    <row r="688">
      <c r="F688" s="166"/>
    </row>
    <row r="689">
      <c r="F689" s="166"/>
    </row>
    <row r="690">
      <c r="F690" s="166"/>
    </row>
    <row r="691">
      <c r="F691" s="166"/>
    </row>
    <row r="692">
      <c r="F692" s="166"/>
    </row>
    <row r="693">
      <c r="F693" s="166"/>
    </row>
    <row r="694">
      <c r="F694" s="166"/>
    </row>
    <row r="695">
      <c r="F695" s="166"/>
    </row>
    <row r="696">
      <c r="F696" s="166"/>
    </row>
    <row r="697">
      <c r="F697" s="166"/>
    </row>
    <row r="698">
      <c r="F698" s="166"/>
    </row>
    <row r="699">
      <c r="F699" s="166"/>
    </row>
    <row r="700">
      <c r="F700" s="166"/>
    </row>
    <row r="701">
      <c r="F701" s="166"/>
    </row>
    <row r="702">
      <c r="F702" s="166"/>
    </row>
    <row r="703">
      <c r="F703" s="166"/>
    </row>
    <row r="704">
      <c r="F704" s="166"/>
    </row>
    <row r="705">
      <c r="F705" s="166"/>
    </row>
    <row r="706">
      <c r="F706" s="166"/>
    </row>
    <row r="707">
      <c r="F707" s="166"/>
    </row>
    <row r="708">
      <c r="F708" s="166"/>
    </row>
    <row r="709">
      <c r="F709" s="166"/>
    </row>
    <row r="710">
      <c r="F710" s="166"/>
    </row>
    <row r="711">
      <c r="F711" s="166"/>
    </row>
    <row r="712">
      <c r="F712" s="166"/>
    </row>
    <row r="713">
      <c r="F713" s="166"/>
    </row>
    <row r="714">
      <c r="F714" s="166"/>
    </row>
    <row r="715">
      <c r="F715" s="166"/>
    </row>
    <row r="716">
      <c r="F716" s="166"/>
    </row>
    <row r="717">
      <c r="F717" s="166"/>
    </row>
    <row r="718">
      <c r="F718" s="166"/>
    </row>
    <row r="719">
      <c r="F719" s="166"/>
    </row>
    <row r="720">
      <c r="F720" s="166"/>
    </row>
    <row r="721">
      <c r="F721" s="166"/>
    </row>
    <row r="722">
      <c r="F722" s="166"/>
    </row>
    <row r="723">
      <c r="F723" s="166"/>
    </row>
    <row r="724">
      <c r="F724" s="166"/>
    </row>
    <row r="725">
      <c r="F725" s="166"/>
    </row>
    <row r="726">
      <c r="F726" s="166"/>
    </row>
    <row r="727">
      <c r="F727" s="166"/>
    </row>
    <row r="728">
      <c r="F728" s="166"/>
    </row>
    <row r="729">
      <c r="F729" s="166"/>
    </row>
    <row r="730">
      <c r="F730" s="166"/>
    </row>
    <row r="731">
      <c r="F731" s="166"/>
    </row>
    <row r="732">
      <c r="F732" s="166"/>
    </row>
    <row r="733">
      <c r="F733" s="166"/>
    </row>
    <row r="734">
      <c r="F734" s="166"/>
    </row>
    <row r="735">
      <c r="F735" s="166"/>
    </row>
    <row r="736">
      <c r="F736" s="166"/>
    </row>
    <row r="737">
      <c r="F737" s="166"/>
    </row>
    <row r="738">
      <c r="F738" s="166"/>
    </row>
    <row r="739">
      <c r="F739" s="166"/>
    </row>
    <row r="740">
      <c r="F740" s="166"/>
    </row>
    <row r="741">
      <c r="F741" s="166"/>
    </row>
    <row r="742">
      <c r="F742" s="166"/>
    </row>
    <row r="743">
      <c r="F743" s="166"/>
    </row>
    <row r="744">
      <c r="F744" s="166"/>
    </row>
    <row r="745">
      <c r="F745" s="166"/>
    </row>
    <row r="746">
      <c r="F746" s="166"/>
    </row>
    <row r="747">
      <c r="F747" s="166"/>
    </row>
    <row r="748">
      <c r="F748" s="166"/>
    </row>
    <row r="749">
      <c r="F749" s="166"/>
    </row>
    <row r="750">
      <c r="F750" s="166"/>
    </row>
    <row r="751">
      <c r="F751" s="166"/>
    </row>
    <row r="752">
      <c r="F752" s="166"/>
    </row>
    <row r="753">
      <c r="F753" s="166"/>
    </row>
    <row r="754">
      <c r="F754" s="166"/>
    </row>
    <row r="755">
      <c r="F755" s="166"/>
    </row>
    <row r="756">
      <c r="F756" s="166"/>
    </row>
    <row r="757">
      <c r="F757" s="166"/>
    </row>
    <row r="758">
      <c r="F758" s="166"/>
    </row>
    <row r="759">
      <c r="F759" s="166"/>
    </row>
    <row r="760">
      <c r="F760" s="166"/>
    </row>
    <row r="761">
      <c r="F761" s="166"/>
    </row>
    <row r="762">
      <c r="F762" s="166"/>
    </row>
    <row r="763">
      <c r="F763" s="166"/>
    </row>
    <row r="764">
      <c r="F764" s="166"/>
    </row>
    <row r="765">
      <c r="F765" s="166"/>
    </row>
    <row r="766">
      <c r="F766" s="166"/>
    </row>
    <row r="767">
      <c r="F767" s="166"/>
    </row>
    <row r="768">
      <c r="F768" s="166"/>
    </row>
    <row r="769">
      <c r="F769" s="166"/>
    </row>
    <row r="770">
      <c r="F770" s="166"/>
    </row>
    <row r="771">
      <c r="F771" s="166"/>
    </row>
    <row r="772">
      <c r="F772" s="166"/>
    </row>
    <row r="773">
      <c r="F773" s="166"/>
    </row>
    <row r="774">
      <c r="F774" s="166"/>
    </row>
    <row r="775">
      <c r="F775" s="166"/>
    </row>
    <row r="776">
      <c r="F776" s="166"/>
    </row>
    <row r="777">
      <c r="F777" s="166"/>
    </row>
    <row r="778">
      <c r="F778" s="166"/>
    </row>
    <row r="779">
      <c r="F779" s="166"/>
    </row>
    <row r="780">
      <c r="F780" s="166"/>
    </row>
    <row r="781">
      <c r="F781" s="166"/>
    </row>
    <row r="782">
      <c r="F782" s="166"/>
    </row>
    <row r="783">
      <c r="F783" s="166"/>
    </row>
    <row r="784">
      <c r="F784" s="166"/>
    </row>
    <row r="785">
      <c r="F785" s="166"/>
    </row>
    <row r="786">
      <c r="F786" s="166"/>
    </row>
    <row r="787">
      <c r="F787" s="166"/>
    </row>
    <row r="788">
      <c r="F788" s="166"/>
    </row>
    <row r="789">
      <c r="F789" s="166"/>
    </row>
    <row r="790">
      <c r="F790" s="166"/>
    </row>
    <row r="791">
      <c r="F791" s="166"/>
    </row>
    <row r="792">
      <c r="F792" s="166"/>
    </row>
    <row r="793">
      <c r="F793" s="166"/>
    </row>
    <row r="794">
      <c r="F794" s="166"/>
    </row>
    <row r="795">
      <c r="F795" s="166"/>
    </row>
    <row r="796">
      <c r="F796" s="166"/>
    </row>
    <row r="797">
      <c r="F797" s="166"/>
    </row>
    <row r="798">
      <c r="F798" s="166"/>
    </row>
    <row r="799">
      <c r="F799" s="166"/>
    </row>
    <row r="800">
      <c r="F800" s="166"/>
    </row>
    <row r="801">
      <c r="F801" s="166"/>
    </row>
    <row r="802">
      <c r="F802" s="166"/>
    </row>
    <row r="803">
      <c r="F803" s="166"/>
    </row>
    <row r="804">
      <c r="F804" s="166"/>
    </row>
    <row r="805">
      <c r="F805" s="166"/>
    </row>
    <row r="806">
      <c r="F806" s="166"/>
    </row>
    <row r="807">
      <c r="F807" s="166"/>
    </row>
    <row r="808">
      <c r="F808" s="166"/>
    </row>
    <row r="809">
      <c r="F809" s="166"/>
    </row>
    <row r="810">
      <c r="F810" s="166"/>
    </row>
    <row r="811">
      <c r="F811" s="166"/>
    </row>
    <row r="812">
      <c r="F812" s="166"/>
    </row>
    <row r="813">
      <c r="F813" s="166"/>
    </row>
    <row r="814">
      <c r="F814" s="166"/>
    </row>
    <row r="815">
      <c r="F815" s="166"/>
    </row>
    <row r="816">
      <c r="F816" s="166"/>
    </row>
    <row r="817">
      <c r="F817" s="166"/>
    </row>
    <row r="818">
      <c r="F818" s="166"/>
    </row>
    <row r="819">
      <c r="F819" s="166"/>
    </row>
    <row r="820">
      <c r="F820" s="166"/>
    </row>
    <row r="821">
      <c r="F821" s="166"/>
    </row>
    <row r="822">
      <c r="F822" s="166"/>
    </row>
    <row r="823">
      <c r="F823" s="166"/>
    </row>
    <row r="824">
      <c r="F824" s="166"/>
    </row>
    <row r="825">
      <c r="F825" s="166"/>
    </row>
    <row r="826">
      <c r="F826" s="166"/>
    </row>
    <row r="827">
      <c r="F827" s="166"/>
    </row>
    <row r="828">
      <c r="F828" s="166"/>
    </row>
    <row r="829">
      <c r="F829" s="166"/>
    </row>
    <row r="830">
      <c r="F830" s="166"/>
    </row>
    <row r="831">
      <c r="F831" s="166"/>
    </row>
    <row r="832">
      <c r="F832" s="166"/>
    </row>
    <row r="833">
      <c r="F833" s="166"/>
    </row>
    <row r="834">
      <c r="F834" s="166"/>
    </row>
    <row r="835">
      <c r="F835" s="166"/>
    </row>
    <row r="836">
      <c r="F836" s="166"/>
    </row>
    <row r="837">
      <c r="F837" s="166"/>
    </row>
    <row r="838">
      <c r="F838" s="166"/>
    </row>
    <row r="839">
      <c r="F839" s="166"/>
    </row>
    <row r="840">
      <c r="F840" s="166"/>
    </row>
    <row r="841">
      <c r="F841" s="166"/>
    </row>
    <row r="842">
      <c r="F842" s="166"/>
    </row>
    <row r="843">
      <c r="F843" s="166"/>
    </row>
    <row r="844">
      <c r="F844" s="166"/>
    </row>
    <row r="845">
      <c r="F845" s="166"/>
    </row>
    <row r="846">
      <c r="F846" s="166"/>
    </row>
    <row r="847">
      <c r="F847" s="166"/>
    </row>
    <row r="848">
      <c r="F848" s="166"/>
    </row>
    <row r="849">
      <c r="F849" s="166"/>
    </row>
    <row r="850">
      <c r="F850" s="166"/>
    </row>
    <row r="851">
      <c r="F851" s="166"/>
    </row>
    <row r="852">
      <c r="F852" s="166"/>
    </row>
    <row r="853">
      <c r="F853" s="166"/>
    </row>
    <row r="854">
      <c r="F854" s="166"/>
    </row>
    <row r="855">
      <c r="F855" s="166"/>
    </row>
    <row r="856">
      <c r="F856" s="166"/>
    </row>
    <row r="857">
      <c r="F857" s="166"/>
    </row>
    <row r="858">
      <c r="F858" s="166"/>
    </row>
    <row r="859">
      <c r="F859" s="166"/>
    </row>
    <row r="860">
      <c r="F860" s="166"/>
    </row>
    <row r="861">
      <c r="F861" s="166"/>
    </row>
    <row r="862">
      <c r="F862" s="166"/>
    </row>
    <row r="863">
      <c r="F863" s="166"/>
    </row>
    <row r="864">
      <c r="F864" s="166"/>
    </row>
    <row r="865">
      <c r="F865" s="166"/>
    </row>
    <row r="866">
      <c r="F866" s="166"/>
    </row>
    <row r="867">
      <c r="F867" s="166"/>
    </row>
    <row r="868">
      <c r="F868" s="166"/>
    </row>
    <row r="869">
      <c r="F869" s="166"/>
    </row>
    <row r="870">
      <c r="F870" s="166"/>
    </row>
    <row r="871">
      <c r="F871" s="166"/>
    </row>
    <row r="872">
      <c r="F872" s="166"/>
    </row>
    <row r="873">
      <c r="F873" s="166"/>
    </row>
    <row r="874">
      <c r="F874" s="166"/>
    </row>
    <row r="875">
      <c r="F875" s="166"/>
    </row>
    <row r="876">
      <c r="F876" s="166"/>
    </row>
    <row r="877">
      <c r="F877" s="166"/>
    </row>
    <row r="878">
      <c r="F878" s="166"/>
    </row>
    <row r="879">
      <c r="F879" s="166"/>
    </row>
    <row r="880">
      <c r="F880" s="166"/>
    </row>
    <row r="881">
      <c r="F881" s="166"/>
    </row>
    <row r="882">
      <c r="F882" s="166"/>
    </row>
    <row r="883">
      <c r="F883" s="166"/>
    </row>
    <row r="884">
      <c r="F884" s="166"/>
    </row>
    <row r="885">
      <c r="F885" s="166"/>
    </row>
    <row r="886">
      <c r="F886" s="166"/>
    </row>
    <row r="887">
      <c r="F887" s="166"/>
    </row>
    <row r="888">
      <c r="F888" s="166"/>
    </row>
    <row r="889">
      <c r="F889" s="166"/>
    </row>
    <row r="890">
      <c r="F890" s="166"/>
    </row>
    <row r="891">
      <c r="F891" s="166"/>
    </row>
    <row r="892">
      <c r="F892" s="166"/>
    </row>
    <row r="893">
      <c r="F893" s="166"/>
    </row>
    <row r="894">
      <c r="F894" s="166"/>
    </row>
    <row r="895">
      <c r="F895" s="166"/>
    </row>
    <row r="896">
      <c r="F896" s="166"/>
    </row>
    <row r="897">
      <c r="F897" s="166"/>
    </row>
    <row r="898">
      <c r="F898" s="166"/>
    </row>
    <row r="899">
      <c r="F899" s="166"/>
    </row>
    <row r="900">
      <c r="F900" s="166"/>
    </row>
    <row r="901">
      <c r="F901" s="166"/>
    </row>
    <row r="902">
      <c r="F902" s="166"/>
    </row>
    <row r="903">
      <c r="F903" s="166"/>
    </row>
    <row r="904">
      <c r="F904" s="166"/>
    </row>
    <row r="905">
      <c r="F905" s="166"/>
    </row>
    <row r="906">
      <c r="F906" s="166"/>
    </row>
    <row r="907">
      <c r="F907" s="166"/>
    </row>
    <row r="908">
      <c r="F908" s="166"/>
    </row>
    <row r="909">
      <c r="F909" s="166"/>
    </row>
    <row r="910">
      <c r="F910" s="166"/>
    </row>
    <row r="911">
      <c r="F911" s="166"/>
    </row>
    <row r="912">
      <c r="F912" s="166"/>
    </row>
    <row r="913">
      <c r="F913" s="166"/>
    </row>
    <row r="914">
      <c r="F914" s="166"/>
    </row>
    <row r="915">
      <c r="F915" s="166"/>
    </row>
    <row r="916">
      <c r="F916" s="166"/>
    </row>
    <row r="917">
      <c r="F917" s="166"/>
    </row>
    <row r="918">
      <c r="F918" s="166"/>
    </row>
    <row r="919">
      <c r="F919" s="166"/>
    </row>
    <row r="920">
      <c r="F920" s="166"/>
    </row>
    <row r="921">
      <c r="F921" s="166"/>
    </row>
    <row r="922">
      <c r="F922" s="166"/>
    </row>
    <row r="923">
      <c r="F923" s="166"/>
    </row>
    <row r="924">
      <c r="F924" s="166"/>
    </row>
    <row r="925">
      <c r="F925" s="166"/>
    </row>
    <row r="926">
      <c r="F926" s="166"/>
    </row>
    <row r="927">
      <c r="F927" s="166"/>
    </row>
    <row r="928">
      <c r="F928" s="166"/>
    </row>
    <row r="929">
      <c r="F929" s="166"/>
    </row>
    <row r="930">
      <c r="F930" s="166"/>
    </row>
    <row r="931">
      <c r="F931" s="166"/>
    </row>
    <row r="932">
      <c r="F932" s="166"/>
    </row>
    <row r="933">
      <c r="F933" s="166"/>
    </row>
    <row r="934">
      <c r="F934" s="166"/>
    </row>
    <row r="935">
      <c r="F935" s="166"/>
    </row>
    <row r="936">
      <c r="F936" s="166"/>
    </row>
    <row r="937">
      <c r="F937" s="166"/>
    </row>
    <row r="938">
      <c r="F938" s="166"/>
    </row>
    <row r="939">
      <c r="F939" s="166"/>
    </row>
    <row r="940">
      <c r="F940" s="166"/>
    </row>
    <row r="941">
      <c r="F941" s="166"/>
    </row>
    <row r="942">
      <c r="F942" s="166"/>
    </row>
    <row r="943">
      <c r="F943" s="166"/>
    </row>
    <row r="944">
      <c r="F944" s="166"/>
    </row>
    <row r="945">
      <c r="F945" s="166"/>
    </row>
    <row r="946">
      <c r="F946" s="166"/>
    </row>
    <row r="947">
      <c r="F947" s="166"/>
    </row>
    <row r="948">
      <c r="F948" s="166"/>
    </row>
    <row r="949">
      <c r="F949" s="166"/>
    </row>
    <row r="950">
      <c r="F950" s="166"/>
    </row>
    <row r="951">
      <c r="F951" s="166"/>
    </row>
    <row r="952">
      <c r="F952" s="166"/>
    </row>
    <row r="953">
      <c r="F953" s="166"/>
    </row>
    <row r="954">
      <c r="F954" s="166"/>
    </row>
    <row r="955">
      <c r="F955" s="166"/>
    </row>
    <row r="956">
      <c r="F956" s="166"/>
    </row>
    <row r="957">
      <c r="F957" s="166"/>
    </row>
    <row r="958">
      <c r="F958" s="166"/>
    </row>
    <row r="959">
      <c r="F959" s="166"/>
    </row>
    <row r="960">
      <c r="F960" s="166"/>
    </row>
    <row r="961">
      <c r="F961" s="166"/>
    </row>
    <row r="962">
      <c r="F962" s="166"/>
    </row>
    <row r="963">
      <c r="F963" s="166"/>
    </row>
    <row r="964">
      <c r="F964" s="166"/>
    </row>
    <row r="965">
      <c r="F965" s="166"/>
    </row>
    <row r="966">
      <c r="F966" s="166"/>
    </row>
    <row r="967">
      <c r="F967" s="166"/>
    </row>
    <row r="968">
      <c r="F968" s="166"/>
    </row>
    <row r="969">
      <c r="F969" s="166"/>
    </row>
    <row r="970">
      <c r="F970" s="166"/>
    </row>
    <row r="971">
      <c r="F971" s="166"/>
    </row>
    <row r="972">
      <c r="F972" s="166"/>
    </row>
    <row r="973">
      <c r="F973" s="166"/>
    </row>
    <row r="974">
      <c r="F974" s="166"/>
    </row>
    <row r="975">
      <c r="F975" s="166"/>
    </row>
    <row r="976">
      <c r="F976" s="166"/>
    </row>
    <row r="977">
      <c r="F977" s="166"/>
    </row>
    <row r="978">
      <c r="F978" s="166"/>
    </row>
    <row r="979">
      <c r="F979" s="166"/>
    </row>
    <row r="980">
      <c r="F980" s="166"/>
    </row>
    <row r="981">
      <c r="F981" s="166"/>
    </row>
    <row r="982">
      <c r="F982" s="166"/>
    </row>
    <row r="983">
      <c r="F983" s="166"/>
    </row>
    <row r="984">
      <c r="F984" s="166"/>
    </row>
    <row r="985">
      <c r="F985" s="166"/>
    </row>
    <row r="986">
      <c r="F986" s="166"/>
    </row>
    <row r="987">
      <c r="F987" s="166"/>
    </row>
    <row r="988">
      <c r="F988" s="166"/>
    </row>
    <row r="989">
      <c r="F989" s="166"/>
    </row>
    <row r="990">
      <c r="F990" s="166"/>
    </row>
    <row r="991">
      <c r="F991" s="166"/>
    </row>
    <row r="992">
      <c r="F992" s="166"/>
    </row>
    <row r="993">
      <c r="F993" s="166"/>
    </row>
    <row r="994">
      <c r="F994" s="166"/>
    </row>
    <row r="995">
      <c r="F995" s="166"/>
    </row>
    <row r="996">
      <c r="F996" s="166"/>
    </row>
    <row r="997">
      <c r="F997" s="166"/>
    </row>
    <row r="998">
      <c r="F998" s="166"/>
    </row>
    <row r="999">
      <c r="F999" s="166"/>
    </row>
    <row r="1000">
      <c r="F1000" s="166"/>
    </row>
  </sheetData>
  <autoFilter ref="$A$1:$F$199">
    <filterColumn colId="2">
      <filters>
        <filter val="2023"/>
        <filter val="2021"/>
      </filters>
    </filterColumn>
    <sortState ref="A1:F199">
      <sortCondition ref="A1:A199"/>
    </sortState>
  </autoFilter>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80" t="s">
        <v>3</v>
      </c>
      <c r="B2" s="26" t="s">
        <v>418</v>
      </c>
      <c r="C2" s="7">
        <v>2005.0</v>
      </c>
      <c r="D2" s="9" t="s">
        <v>6</v>
      </c>
      <c r="E2" s="9" t="s">
        <v>319</v>
      </c>
      <c r="F2" s="7">
        <v>59.5637572</v>
      </c>
      <c r="G2" s="167"/>
    </row>
    <row r="3">
      <c r="A3" s="80" t="s">
        <v>4</v>
      </c>
      <c r="B3" s="26" t="s">
        <v>401</v>
      </c>
      <c r="C3" s="7">
        <v>2005.0</v>
      </c>
      <c r="D3" s="9" t="s">
        <v>6</v>
      </c>
      <c r="E3" s="9" t="s">
        <v>319</v>
      </c>
      <c r="F3" s="156">
        <v>46.3208218</v>
      </c>
      <c r="G3" s="167"/>
    </row>
    <row r="4">
      <c r="A4" s="26" t="s">
        <v>5</v>
      </c>
      <c r="B4" s="26" t="s">
        <v>402</v>
      </c>
      <c r="C4" s="7">
        <v>2005.0</v>
      </c>
      <c r="D4" s="7" t="s">
        <v>6</v>
      </c>
      <c r="E4" s="7" t="s">
        <v>319</v>
      </c>
      <c r="F4" s="156">
        <v>42.6341079</v>
      </c>
      <c r="G4" s="167"/>
    </row>
    <row r="5">
      <c r="A5" s="26" t="s">
        <v>6</v>
      </c>
      <c r="B5" s="26" t="s">
        <v>403</v>
      </c>
      <c r="C5" s="7">
        <v>2005.0</v>
      </c>
      <c r="D5" s="7" t="s">
        <v>6</v>
      </c>
      <c r="E5" s="7" t="s">
        <v>319</v>
      </c>
      <c r="F5" s="156">
        <v>41.752737</v>
      </c>
      <c r="G5" s="167"/>
    </row>
    <row r="6">
      <c r="A6" s="26" t="s">
        <v>7</v>
      </c>
      <c r="B6" s="26" t="s">
        <v>404</v>
      </c>
      <c r="C6" s="7">
        <v>2005.0</v>
      </c>
      <c r="D6" s="7" t="s">
        <v>6</v>
      </c>
      <c r="E6" s="7" t="s">
        <v>319</v>
      </c>
      <c r="F6" s="156">
        <v>59.7820905</v>
      </c>
      <c r="G6" s="167"/>
    </row>
    <row r="7">
      <c r="A7" s="26" t="s">
        <v>8</v>
      </c>
      <c r="B7" s="26" t="s">
        <v>408</v>
      </c>
      <c r="C7" s="7">
        <v>2005.0</v>
      </c>
      <c r="D7" s="7" t="s">
        <v>6</v>
      </c>
      <c r="E7" s="7" t="s">
        <v>319</v>
      </c>
      <c r="F7" s="156">
        <v>40.522463</v>
      </c>
      <c r="G7" s="167"/>
    </row>
    <row r="8">
      <c r="A8" s="26" t="s">
        <v>9</v>
      </c>
      <c r="B8" s="26" t="s">
        <v>409</v>
      </c>
      <c r="C8" s="7">
        <v>2005.0</v>
      </c>
      <c r="D8" s="7" t="s">
        <v>6</v>
      </c>
      <c r="E8" s="7" t="s">
        <v>319</v>
      </c>
      <c r="F8" s="156">
        <v>51.8174682</v>
      </c>
      <c r="G8" s="167"/>
    </row>
    <row r="9">
      <c r="A9" s="26" t="s">
        <v>10</v>
      </c>
      <c r="B9" s="26" t="s">
        <v>407</v>
      </c>
      <c r="C9" s="7">
        <v>2005.0</v>
      </c>
      <c r="D9" s="7" t="s">
        <v>6</v>
      </c>
      <c r="E9" s="7" t="s">
        <v>319</v>
      </c>
      <c r="F9" s="156">
        <v>78.7233267</v>
      </c>
      <c r="G9" s="167"/>
    </row>
    <row r="10">
      <c r="A10" s="26" t="s">
        <v>11</v>
      </c>
      <c r="B10" s="26" t="s">
        <v>406</v>
      </c>
      <c r="C10" s="7">
        <v>2005.0</v>
      </c>
      <c r="D10" s="7" t="s">
        <v>6</v>
      </c>
      <c r="E10" s="7" t="s">
        <v>319</v>
      </c>
      <c r="F10" s="156">
        <v>39.4742983</v>
      </c>
      <c r="G10" s="167"/>
    </row>
    <row r="11">
      <c r="A11" s="26" t="s">
        <v>12</v>
      </c>
      <c r="B11" s="26" t="s">
        <v>405</v>
      </c>
      <c r="C11" s="7">
        <v>2005.0</v>
      </c>
      <c r="D11" s="7" t="s">
        <v>6</v>
      </c>
      <c r="E11" s="7" t="s">
        <v>319</v>
      </c>
      <c r="F11" s="156">
        <v>51.619936</v>
      </c>
      <c r="G11" s="167"/>
    </row>
    <row r="12">
      <c r="A12" s="26" t="s">
        <v>13</v>
      </c>
      <c r="B12" s="26" t="s">
        <v>410</v>
      </c>
      <c r="C12" s="7">
        <v>2005.0</v>
      </c>
      <c r="D12" s="7" t="s">
        <v>6</v>
      </c>
      <c r="E12" s="7" t="s">
        <v>319</v>
      </c>
      <c r="F12" s="156">
        <v>54.8175786</v>
      </c>
      <c r="G12" s="167"/>
    </row>
    <row r="13">
      <c r="A13" s="26" t="s">
        <v>14</v>
      </c>
      <c r="B13" s="26" t="s">
        <v>412</v>
      </c>
      <c r="C13" s="7">
        <v>2005.0</v>
      </c>
      <c r="D13" s="7" t="s">
        <v>6</v>
      </c>
      <c r="E13" s="7" t="s">
        <v>319</v>
      </c>
      <c r="F13" s="156">
        <v>62.1516731</v>
      </c>
      <c r="G13" s="167"/>
    </row>
    <row r="14">
      <c r="A14" s="26" t="s">
        <v>15</v>
      </c>
      <c r="B14" s="26" t="s">
        <v>411</v>
      </c>
      <c r="C14" s="7">
        <v>2005.0</v>
      </c>
      <c r="D14" s="7" t="s">
        <v>6</v>
      </c>
      <c r="E14" s="7" t="s">
        <v>319</v>
      </c>
      <c r="F14" s="156">
        <v>76.8593639</v>
      </c>
      <c r="G14" s="167"/>
    </row>
    <row r="15">
      <c r="A15" s="26" t="s">
        <v>16</v>
      </c>
      <c r="B15" s="26" t="s">
        <v>413</v>
      </c>
      <c r="C15" s="7">
        <v>2005.0</v>
      </c>
      <c r="D15" s="7" t="s">
        <v>6</v>
      </c>
      <c r="E15" s="7" t="s">
        <v>319</v>
      </c>
      <c r="F15" s="156">
        <v>74.4633866</v>
      </c>
      <c r="G15" s="167"/>
    </row>
    <row r="16">
      <c r="A16" s="26" t="s">
        <v>17</v>
      </c>
      <c r="B16" s="26" t="s">
        <v>414</v>
      </c>
      <c r="C16" s="7">
        <v>2005.0</v>
      </c>
      <c r="D16" s="7" t="s">
        <v>6</v>
      </c>
      <c r="E16" s="7" t="s">
        <v>319</v>
      </c>
      <c r="F16" s="156">
        <v>57.4839732</v>
      </c>
      <c r="G16" s="167"/>
    </row>
    <row r="17">
      <c r="A17" s="26" t="s">
        <v>18</v>
      </c>
      <c r="B17" s="26" t="s">
        <v>415</v>
      </c>
      <c r="C17" s="7">
        <v>2005.0</v>
      </c>
      <c r="D17" s="7" t="s">
        <v>6</v>
      </c>
      <c r="E17" s="7" t="s">
        <v>319</v>
      </c>
      <c r="F17" s="156">
        <v>59.7899206</v>
      </c>
      <c r="G17" s="167"/>
    </row>
    <row r="18">
      <c r="A18" s="26" t="s">
        <v>19</v>
      </c>
      <c r="B18" s="26" t="s">
        <v>416</v>
      </c>
      <c r="C18" s="7">
        <v>2005.0</v>
      </c>
      <c r="D18" s="7" t="s">
        <v>6</v>
      </c>
      <c r="E18" s="7" t="s">
        <v>319</v>
      </c>
      <c r="F18" s="156">
        <v>72.5204855</v>
      </c>
      <c r="G18" s="167"/>
    </row>
    <row r="19">
      <c r="A19" s="26" t="s">
        <v>20</v>
      </c>
      <c r="B19" s="26" t="s">
        <v>417</v>
      </c>
      <c r="C19" s="7">
        <v>2005.0</v>
      </c>
      <c r="D19" s="7" t="s">
        <v>6</v>
      </c>
      <c r="E19" s="7" t="s">
        <v>319</v>
      </c>
      <c r="F19" s="156">
        <v>66.6517519</v>
      </c>
      <c r="G19" s="167"/>
    </row>
    <row r="20">
      <c r="A20" s="26" t="s">
        <v>21</v>
      </c>
      <c r="B20" s="26" t="s">
        <v>419</v>
      </c>
      <c r="C20" s="7">
        <v>2005.0</v>
      </c>
      <c r="D20" s="7" t="s">
        <v>6</v>
      </c>
      <c r="E20" s="7" t="s">
        <v>319</v>
      </c>
      <c r="F20" s="156">
        <v>64.4116302</v>
      </c>
      <c r="G20" s="167"/>
    </row>
    <row r="21">
      <c r="A21" s="26" t="s">
        <v>22</v>
      </c>
      <c r="B21" s="26" t="s">
        <v>420</v>
      </c>
      <c r="C21" s="7">
        <v>2005.0</v>
      </c>
      <c r="D21" s="7" t="s">
        <v>6</v>
      </c>
      <c r="E21" s="7" t="s">
        <v>319</v>
      </c>
      <c r="F21" s="156">
        <v>41.1192693</v>
      </c>
      <c r="G21" s="167"/>
    </row>
    <row r="22">
      <c r="A22" s="26" t="s">
        <v>23</v>
      </c>
      <c r="B22" s="26" t="s">
        <v>421</v>
      </c>
      <c r="C22" s="7">
        <v>2005.0</v>
      </c>
      <c r="D22" s="7" t="s">
        <v>6</v>
      </c>
      <c r="E22" s="7" t="s">
        <v>319</v>
      </c>
      <c r="F22" s="156">
        <v>79.9232576</v>
      </c>
      <c r="G22" s="167"/>
    </row>
    <row r="23">
      <c r="A23" s="26" t="s">
        <v>24</v>
      </c>
      <c r="B23" s="26" t="s">
        <v>422</v>
      </c>
      <c r="C23" s="7">
        <v>2005.0</v>
      </c>
      <c r="D23" s="7" t="s">
        <v>6</v>
      </c>
      <c r="E23" s="7" t="s">
        <v>319</v>
      </c>
      <c r="F23" s="156">
        <v>73.8729735</v>
      </c>
      <c r="G23" s="167"/>
    </row>
    <row r="24">
      <c r="A24" s="26" t="s">
        <v>25</v>
      </c>
      <c r="B24" s="26" t="s">
        <v>423</v>
      </c>
      <c r="C24" s="7">
        <v>2005.0</v>
      </c>
      <c r="D24" s="7" t="s">
        <v>6</v>
      </c>
      <c r="E24" s="7" t="s">
        <v>319</v>
      </c>
      <c r="F24" s="156">
        <v>51.2571154</v>
      </c>
      <c r="G24" s="167"/>
    </row>
    <row r="25">
      <c r="A25" s="26" t="s">
        <v>26</v>
      </c>
      <c r="B25" s="26" t="s">
        <v>424</v>
      </c>
      <c r="C25" s="7">
        <v>2005.0</v>
      </c>
      <c r="D25" s="7" t="s">
        <v>6</v>
      </c>
      <c r="E25" s="7" t="s">
        <v>319</v>
      </c>
      <c r="F25" s="156">
        <v>49.8810166</v>
      </c>
      <c r="G25" s="167"/>
    </row>
    <row r="26">
      <c r="A26" s="26" t="s">
        <v>27</v>
      </c>
      <c r="B26" s="26" t="s">
        <v>426</v>
      </c>
      <c r="C26" s="7">
        <v>2005.0</v>
      </c>
      <c r="D26" s="7" t="s">
        <v>6</v>
      </c>
      <c r="E26" s="7" t="s">
        <v>319</v>
      </c>
      <c r="F26" s="156">
        <v>61.3126361</v>
      </c>
      <c r="G26" s="167"/>
    </row>
    <row r="27">
      <c r="A27" s="26" t="s">
        <v>28</v>
      </c>
      <c r="B27" s="26" t="s">
        <v>425</v>
      </c>
      <c r="C27" s="7">
        <v>2005.0</v>
      </c>
      <c r="D27" s="7" t="s">
        <v>6</v>
      </c>
      <c r="E27" s="7" t="s">
        <v>319</v>
      </c>
      <c r="F27" s="156">
        <v>56.2656586</v>
      </c>
      <c r="G27" s="167"/>
    </row>
    <row r="28">
      <c r="A28" s="26" t="s">
        <v>29</v>
      </c>
      <c r="B28" s="26" t="s">
        <v>427</v>
      </c>
      <c r="C28" s="7">
        <v>2005.0</v>
      </c>
      <c r="D28" s="7" t="s">
        <v>6</v>
      </c>
      <c r="E28" s="7" t="s">
        <v>319</v>
      </c>
      <c r="F28" s="156">
        <v>44.9178529</v>
      </c>
      <c r="G28" s="167"/>
    </row>
    <row r="29">
      <c r="A29" s="26" t="s">
        <v>30</v>
      </c>
      <c r="B29" s="26" t="s">
        <v>428</v>
      </c>
      <c r="C29" s="7">
        <v>2005.0</v>
      </c>
      <c r="D29" s="7" t="s">
        <v>6</v>
      </c>
      <c r="E29" s="7" t="s">
        <v>319</v>
      </c>
      <c r="F29" s="156">
        <v>64.4326523</v>
      </c>
      <c r="G29" s="167"/>
    </row>
    <row r="30">
      <c r="A30" s="26" t="s">
        <v>31</v>
      </c>
      <c r="B30" s="26" t="s">
        <v>429</v>
      </c>
      <c r="C30" s="7">
        <v>2005.0</v>
      </c>
      <c r="D30" s="7" t="s">
        <v>6</v>
      </c>
      <c r="E30" s="7" t="s">
        <v>319</v>
      </c>
      <c r="F30" s="156">
        <v>47.6547978</v>
      </c>
      <c r="G30" s="167"/>
    </row>
    <row r="31">
      <c r="A31" s="26" t="s">
        <v>32</v>
      </c>
      <c r="B31" s="26" t="s">
        <v>430</v>
      </c>
      <c r="C31" s="7">
        <v>2005.0</v>
      </c>
      <c r="D31" s="7" t="s">
        <v>6</v>
      </c>
      <c r="E31" s="7" t="s">
        <v>319</v>
      </c>
      <c r="F31" s="156">
        <v>72.6236871</v>
      </c>
      <c r="G31" s="167"/>
    </row>
    <row r="32">
      <c r="A32" s="26" t="s">
        <v>33</v>
      </c>
      <c r="B32" s="26" t="s">
        <v>431</v>
      </c>
      <c r="C32" s="7">
        <v>2005.0</v>
      </c>
      <c r="D32" s="7" t="s">
        <v>6</v>
      </c>
      <c r="E32" s="7" t="s">
        <v>319</v>
      </c>
      <c r="F32" s="156">
        <v>66.2350801</v>
      </c>
      <c r="G32" s="167"/>
    </row>
    <row r="33">
      <c r="A33" s="26" t="s">
        <v>34</v>
      </c>
      <c r="B33" s="26" t="s">
        <v>432</v>
      </c>
      <c r="C33" s="7">
        <v>2005.0</v>
      </c>
      <c r="D33" s="7" t="s">
        <v>6</v>
      </c>
      <c r="E33" s="7" t="s">
        <v>319</v>
      </c>
      <c r="F33" s="156">
        <v>61.4147089</v>
      </c>
      <c r="G33" s="167"/>
    </row>
    <row r="34">
      <c r="A34" s="26" t="s">
        <v>35</v>
      </c>
      <c r="B34" s="26" t="s">
        <v>433</v>
      </c>
      <c r="C34" s="7">
        <v>2005.0</v>
      </c>
      <c r="D34" s="7" t="s">
        <v>6</v>
      </c>
      <c r="E34" s="9" t="s">
        <v>319</v>
      </c>
      <c r="F34" s="156">
        <v>67.4481745</v>
      </c>
    </row>
    <row r="35">
      <c r="A35" s="80" t="s">
        <v>3</v>
      </c>
      <c r="B35" s="26" t="s">
        <v>418</v>
      </c>
      <c r="C35" s="7">
        <v>2006.0</v>
      </c>
      <c r="D35" s="9" t="s">
        <v>6</v>
      </c>
      <c r="E35" s="9" t="s">
        <v>319</v>
      </c>
      <c r="F35" s="7">
        <v>57.7488131</v>
      </c>
    </row>
    <row r="36">
      <c r="A36" s="80" t="s">
        <v>4</v>
      </c>
      <c r="B36" s="26" t="s">
        <v>401</v>
      </c>
      <c r="C36" s="7">
        <v>2006.0</v>
      </c>
      <c r="D36" s="9" t="s">
        <v>6</v>
      </c>
      <c r="E36" s="9" t="s">
        <v>319</v>
      </c>
      <c r="F36" s="168">
        <v>47.1529851</v>
      </c>
      <c r="G36" s="168"/>
    </row>
    <row r="37">
      <c r="A37" s="26" t="s">
        <v>5</v>
      </c>
      <c r="B37" s="26" t="s">
        <v>402</v>
      </c>
      <c r="C37" s="7">
        <v>2006.0</v>
      </c>
      <c r="D37" s="7" t="s">
        <v>6</v>
      </c>
      <c r="E37" s="7" t="s">
        <v>319</v>
      </c>
      <c r="F37" s="168">
        <v>39.586599</v>
      </c>
      <c r="G37" s="168"/>
    </row>
    <row r="38">
      <c r="A38" s="26" t="s">
        <v>6</v>
      </c>
      <c r="B38" s="26" t="s">
        <v>403</v>
      </c>
      <c r="C38" s="7">
        <v>2006.0</v>
      </c>
      <c r="D38" s="7" t="s">
        <v>6</v>
      </c>
      <c r="E38" s="7" t="s">
        <v>319</v>
      </c>
      <c r="F38" s="168">
        <v>36.1513159</v>
      </c>
      <c r="G38" s="168"/>
    </row>
    <row r="39">
      <c r="A39" s="26" t="s">
        <v>7</v>
      </c>
      <c r="B39" s="26" t="s">
        <v>404</v>
      </c>
      <c r="C39" s="7">
        <v>2006.0</v>
      </c>
      <c r="D39" s="7" t="s">
        <v>6</v>
      </c>
      <c r="E39" s="7" t="s">
        <v>319</v>
      </c>
      <c r="F39" s="168">
        <v>59.631124</v>
      </c>
      <c r="G39" s="168"/>
    </row>
    <row r="40">
      <c r="A40" s="26" t="s">
        <v>8</v>
      </c>
      <c r="B40" s="26" t="s">
        <v>408</v>
      </c>
      <c r="C40" s="7">
        <v>2006.0</v>
      </c>
      <c r="D40" s="7" t="s">
        <v>6</v>
      </c>
      <c r="E40" s="7" t="s">
        <v>319</v>
      </c>
      <c r="F40" s="168">
        <v>38.8211779</v>
      </c>
      <c r="G40" s="168"/>
    </row>
    <row r="41">
      <c r="A41" s="26" t="s">
        <v>9</v>
      </c>
      <c r="B41" s="26" t="s">
        <v>409</v>
      </c>
      <c r="C41" s="7">
        <v>2006.0</v>
      </c>
      <c r="D41" s="7" t="s">
        <v>6</v>
      </c>
      <c r="E41" s="7" t="s">
        <v>319</v>
      </c>
      <c r="F41" s="168">
        <v>51.9446015</v>
      </c>
      <c r="G41" s="168"/>
    </row>
    <row r="42">
      <c r="A42" s="26" t="s">
        <v>10</v>
      </c>
      <c r="B42" s="26" t="s">
        <v>407</v>
      </c>
      <c r="C42" s="7">
        <v>2006.0</v>
      </c>
      <c r="D42" s="7" t="s">
        <v>6</v>
      </c>
      <c r="E42" s="7" t="s">
        <v>319</v>
      </c>
      <c r="F42" s="168">
        <v>77.599351</v>
      </c>
      <c r="G42" s="168"/>
    </row>
    <row r="43">
      <c r="A43" s="26" t="s">
        <v>11</v>
      </c>
      <c r="B43" s="26" t="s">
        <v>406</v>
      </c>
      <c r="C43" s="7">
        <v>2006.0</v>
      </c>
      <c r="D43" s="7" t="s">
        <v>6</v>
      </c>
      <c r="E43" s="7" t="s">
        <v>319</v>
      </c>
      <c r="F43" s="168">
        <v>40.806155</v>
      </c>
      <c r="G43" s="168"/>
    </row>
    <row r="44">
      <c r="A44" s="26" t="s">
        <v>12</v>
      </c>
      <c r="B44" s="26" t="s">
        <v>405</v>
      </c>
      <c r="C44" s="7">
        <v>2006.0</v>
      </c>
      <c r="D44" s="7" t="s">
        <v>6</v>
      </c>
      <c r="E44" s="7" t="s">
        <v>319</v>
      </c>
      <c r="F44" s="168">
        <v>47.2311033</v>
      </c>
      <c r="G44" s="168"/>
    </row>
    <row r="45">
      <c r="A45" s="26" t="s">
        <v>13</v>
      </c>
      <c r="B45" s="26" t="s">
        <v>410</v>
      </c>
      <c r="C45" s="7">
        <v>2006.0</v>
      </c>
      <c r="D45" s="7" t="s">
        <v>6</v>
      </c>
      <c r="E45" s="7" t="s">
        <v>319</v>
      </c>
      <c r="F45" s="168">
        <v>53.7248174</v>
      </c>
      <c r="G45" s="168"/>
    </row>
    <row r="46">
      <c r="A46" s="26" t="s">
        <v>14</v>
      </c>
      <c r="B46" s="26" t="s">
        <v>412</v>
      </c>
      <c r="C46" s="7">
        <v>2006.0</v>
      </c>
      <c r="D46" s="7" t="s">
        <v>6</v>
      </c>
      <c r="E46" s="7" t="s">
        <v>319</v>
      </c>
      <c r="F46" s="168">
        <v>58.5345947</v>
      </c>
      <c r="G46" s="168"/>
    </row>
    <row r="47">
      <c r="A47" s="26" t="s">
        <v>15</v>
      </c>
      <c r="B47" s="26" t="s">
        <v>411</v>
      </c>
      <c r="C47" s="7">
        <v>2006.0</v>
      </c>
      <c r="D47" s="7" t="s">
        <v>6</v>
      </c>
      <c r="E47" s="7" t="s">
        <v>319</v>
      </c>
      <c r="F47" s="168">
        <v>76.0317122</v>
      </c>
      <c r="G47" s="168"/>
    </row>
    <row r="48">
      <c r="A48" s="26" t="s">
        <v>16</v>
      </c>
      <c r="B48" s="26" t="s">
        <v>413</v>
      </c>
      <c r="C48" s="7">
        <v>2006.0</v>
      </c>
      <c r="D48" s="7" t="s">
        <v>6</v>
      </c>
      <c r="E48" s="7" t="s">
        <v>319</v>
      </c>
      <c r="F48" s="168">
        <v>71.6153114</v>
      </c>
      <c r="G48" s="168"/>
    </row>
    <row r="49">
      <c r="A49" s="26" t="s">
        <v>17</v>
      </c>
      <c r="B49" s="26" t="s">
        <v>414</v>
      </c>
      <c r="C49" s="7">
        <v>2006.0</v>
      </c>
      <c r="D49" s="7" t="s">
        <v>6</v>
      </c>
      <c r="E49" s="7" t="s">
        <v>319</v>
      </c>
      <c r="F49" s="168">
        <v>53.7895125</v>
      </c>
      <c r="G49" s="168"/>
    </row>
    <row r="50">
      <c r="A50" s="26" t="s">
        <v>18</v>
      </c>
      <c r="B50" s="26" t="s">
        <v>415</v>
      </c>
      <c r="C50" s="7">
        <v>2006.0</v>
      </c>
      <c r="D50" s="7" t="s">
        <v>6</v>
      </c>
      <c r="E50" s="7" t="s">
        <v>319</v>
      </c>
      <c r="F50" s="168">
        <v>57.412565</v>
      </c>
      <c r="G50" s="168"/>
    </row>
    <row r="51">
      <c r="A51" s="26" t="s">
        <v>19</v>
      </c>
      <c r="B51" s="26" t="s">
        <v>416</v>
      </c>
      <c r="C51" s="7">
        <v>2006.0</v>
      </c>
      <c r="D51" s="7" t="s">
        <v>6</v>
      </c>
      <c r="E51" s="7" t="s">
        <v>319</v>
      </c>
      <c r="F51" s="168">
        <v>70.7517691</v>
      </c>
      <c r="G51" s="168"/>
    </row>
    <row r="52">
      <c r="A52" s="26" t="s">
        <v>20</v>
      </c>
      <c r="B52" s="26" t="s">
        <v>417</v>
      </c>
      <c r="C52" s="7">
        <v>2006.0</v>
      </c>
      <c r="D52" s="7" t="s">
        <v>6</v>
      </c>
      <c r="E52" s="7" t="s">
        <v>319</v>
      </c>
      <c r="F52" s="168">
        <v>66.4750268</v>
      </c>
      <c r="G52" s="168"/>
    </row>
    <row r="53">
      <c r="A53" s="26" t="s">
        <v>21</v>
      </c>
      <c r="B53" s="26" t="s">
        <v>419</v>
      </c>
      <c r="C53" s="7">
        <v>2006.0</v>
      </c>
      <c r="D53" s="7" t="s">
        <v>6</v>
      </c>
      <c r="E53" s="7" t="s">
        <v>319</v>
      </c>
      <c r="F53" s="168">
        <v>61.6127468</v>
      </c>
      <c r="G53" s="168"/>
    </row>
    <row r="54">
      <c r="A54" s="26" t="s">
        <v>22</v>
      </c>
      <c r="B54" s="26" t="s">
        <v>420</v>
      </c>
      <c r="C54" s="7">
        <v>2006.0</v>
      </c>
      <c r="D54" s="7" t="s">
        <v>6</v>
      </c>
      <c r="E54" s="7" t="s">
        <v>319</v>
      </c>
      <c r="F54" s="168">
        <v>40.6355594</v>
      </c>
      <c r="G54" s="168"/>
    </row>
    <row r="55">
      <c r="A55" s="26" t="s">
        <v>23</v>
      </c>
      <c r="B55" s="26" t="s">
        <v>421</v>
      </c>
      <c r="C55" s="7">
        <v>2006.0</v>
      </c>
      <c r="D55" s="7" t="s">
        <v>6</v>
      </c>
      <c r="E55" s="7" t="s">
        <v>319</v>
      </c>
      <c r="F55" s="168">
        <v>80.333564</v>
      </c>
      <c r="G55" s="168"/>
    </row>
    <row r="56">
      <c r="A56" s="26" t="s">
        <v>24</v>
      </c>
      <c r="B56" s="26" t="s">
        <v>422</v>
      </c>
      <c r="C56" s="7">
        <v>2006.0</v>
      </c>
      <c r="D56" s="7" t="s">
        <v>6</v>
      </c>
      <c r="E56" s="7" t="s">
        <v>319</v>
      </c>
      <c r="F56" s="168">
        <v>74.4802885</v>
      </c>
      <c r="G56" s="168"/>
    </row>
    <row r="57">
      <c r="A57" s="26" t="s">
        <v>25</v>
      </c>
      <c r="B57" s="26" t="s">
        <v>423</v>
      </c>
      <c r="C57" s="7">
        <v>2006.0</v>
      </c>
      <c r="D57" s="7" t="s">
        <v>6</v>
      </c>
      <c r="E57" s="7" t="s">
        <v>319</v>
      </c>
      <c r="F57" s="168">
        <v>48.6552147</v>
      </c>
      <c r="G57" s="168"/>
    </row>
    <row r="58">
      <c r="A58" s="26" t="s">
        <v>26</v>
      </c>
      <c r="B58" s="26" t="s">
        <v>424</v>
      </c>
      <c r="C58" s="7">
        <v>2006.0</v>
      </c>
      <c r="D58" s="7" t="s">
        <v>6</v>
      </c>
      <c r="E58" s="7" t="s">
        <v>319</v>
      </c>
      <c r="F58" s="168">
        <v>48.8959085</v>
      </c>
      <c r="G58" s="168"/>
    </row>
    <row r="59">
      <c r="A59" s="26" t="s">
        <v>27</v>
      </c>
      <c r="B59" s="26" t="s">
        <v>426</v>
      </c>
      <c r="C59" s="7">
        <v>2006.0</v>
      </c>
      <c r="D59" s="7" t="s">
        <v>6</v>
      </c>
      <c r="E59" s="7" t="s">
        <v>319</v>
      </c>
      <c r="F59" s="168">
        <v>61.9282065</v>
      </c>
      <c r="G59" s="168"/>
    </row>
    <row r="60">
      <c r="A60" s="26" t="s">
        <v>28</v>
      </c>
      <c r="B60" s="26" t="s">
        <v>425</v>
      </c>
      <c r="C60" s="7">
        <v>2006.0</v>
      </c>
      <c r="D60" s="7" t="s">
        <v>6</v>
      </c>
      <c r="E60" s="7" t="s">
        <v>319</v>
      </c>
      <c r="F60" s="168">
        <v>53.4436087</v>
      </c>
      <c r="G60" s="168"/>
    </row>
    <row r="61">
      <c r="A61" s="26" t="s">
        <v>29</v>
      </c>
      <c r="B61" s="26" t="s">
        <v>427</v>
      </c>
      <c r="C61" s="7">
        <v>2006.0</v>
      </c>
      <c r="D61" s="7" t="s">
        <v>6</v>
      </c>
      <c r="E61" s="7" t="s">
        <v>319</v>
      </c>
      <c r="F61" s="168">
        <v>42.195627</v>
      </c>
      <c r="G61" s="168"/>
    </row>
    <row r="62">
      <c r="A62" s="26" t="s">
        <v>30</v>
      </c>
      <c r="B62" s="26" t="s">
        <v>428</v>
      </c>
      <c r="C62" s="7">
        <v>2006.0</v>
      </c>
      <c r="D62" s="7" t="s">
        <v>6</v>
      </c>
      <c r="E62" s="7" t="s">
        <v>319</v>
      </c>
      <c r="F62" s="168">
        <v>60.6755908</v>
      </c>
      <c r="G62" s="168"/>
    </row>
    <row r="63">
      <c r="A63" s="26" t="s">
        <v>31</v>
      </c>
      <c r="B63" s="26" t="s">
        <v>429</v>
      </c>
      <c r="C63" s="7">
        <v>2006.0</v>
      </c>
      <c r="D63" s="7" t="s">
        <v>6</v>
      </c>
      <c r="E63" s="7" t="s">
        <v>319</v>
      </c>
      <c r="F63" s="168">
        <v>44.4597547</v>
      </c>
      <c r="G63" s="168"/>
    </row>
    <row r="64">
      <c r="A64" s="26" t="s">
        <v>32</v>
      </c>
      <c r="B64" s="26" t="s">
        <v>430</v>
      </c>
      <c r="C64" s="7">
        <v>2006.0</v>
      </c>
      <c r="D64" s="7" t="s">
        <v>6</v>
      </c>
      <c r="E64" s="7" t="s">
        <v>319</v>
      </c>
      <c r="F64" s="168">
        <v>70.5102112</v>
      </c>
      <c r="G64" s="168"/>
    </row>
    <row r="65">
      <c r="A65" s="26" t="s">
        <v>33</v>
      </c>
      <c r="B65" s="26" t="s">
        <v>431</v>
      </c>
      <c r="C65" s="7">
        <v>2006.0</v>
      </c>
      <c r="D65" s="7" t="s">
        <v>6</v>
      </c>
      <c r="E65" s="7" t="s">
        <v>319</v>
      </c>
      <c r="F65" s="168">
        <v>67.2599673</v>
      </c>
      <c r="G65" s="168"/>
    </row>
    <row r="66">
      <c r="A66" s="26" t="s">
        <v>34</v>
      </c>
      <c r="B66" s="26" t="s">
        <v>432</v>
      </c>
      <c r="C66" s="7">
        <v>2006.0</v>
      </c>
      <c r="D66" s="7" t="s">
        <v>6</v>
      </c>
      <c r="E66" s="7" t="s">
        <v>319</v>
      </c>
      <c r="F66" s="168">
        <v>61.3101721</v>
      </c>
      <c r="G66" s="168"/>
    </row>
    <row r="67">
      <c r="A67" s="26" t="s">
        <v>35</v>
      </c>
      <c r="B67" s="26" t="s">
        <v>433</v>
      </c>
      <c r="C67" s="7">
        <v>2006.0</v>
      </c>
      <c r="D67" s="7" t="s">
        <v>6</v>
      </c>
      <c r="E67" s="9" t="s">
        <v>319</v>
      </c>
      <c r="F67" s="168">
        <v>66.8545613</v>
      </c>
    </row>
    <row r="68">
      <c r="A68" s="80" t="s">
        <v>3</v>
      </c>
      <c r="B68" s="26" t="s">
        <v>418</v>
      </c>
      <c r="C68" s="7">
        <v>2007.0</v>
      </c>
      <c r="D68" s="9" t="s">
        <v>6</v>
      </c>
      <c r="E68" s="9" t="s">
        <v>319</v>
      </c>
      <c r="F68" s="169">
        <v>58.2982636</v>
      </c>
      <c r="G68" s="170"/>
    </row>
    <row r="69">
      <c r="A69" s="80" t="s">
        <v>4</v>
      </c>
      <c r="B69" s="26" t="s">
        <v>401</v>
      </c>
      <c r="C69" s="7">
        <v>2007.0</v>
      </c>
      <c r="D69" s="9" t="s">
        <v>6</v>
      </c>
      <c r="E69" s="9" t="s">
        <v>319</v>
      </c>
      <c r="F69" s="168">
        <v>47.6410297</v>
      </c>
      <c r="G69" s="170"/>
    </row>
    <row r="70">
      <c r="A70" s="26" t="s">
        <v>5</v>
      </c>
      <c r="B70" s="26" t="s">
        <v>402</v>
      </c>
      <c r="C70" s="7">
        <v>2007.0</v>
      </c>
      <c r="D70" s="7" t="s">
        <v>6</v>
      </c>
      <c r="E70" s="7" t="s">
        <v>319</v>
      </c>
      <c r="F70" s="168">
        <v>40.4204265</v>
      </c>
      <c r="G70" s="170"/>
    </row>
    <row r="71">
      <c r="A71" s="26" t="s">
        <v>6</v>
      </c>
      <c r="B71" s="26" t="s">
        <v>403</v>
      </c>
      <c r="C71" s="7">
        <v>2007.0</v>
      </c>
      <c r="D71" s="7" t="s">
        <v>6</v>
      </c>
      <c r="E71" s="7" t="s">
        <v>319</v>
      </c>
      <c r="F71" s="168">
        <v>38.8272876</v>
      </c>
      <c r="G71" s="170"/>
    </row>
    <row r="72">
      <c r="A72" s="26" t="s">
        <v>7</v>
      </c>
      <c r="B72" s="26" t="s">
        <v>404</v>
      </c>
      <c r="C72" s="7">
        <v>2007.0</v>
      </c>
      <c r="D72" s="7" t="s">
        <v>6</v>
      </c>
      <c r="E72" s="7" t="s">
        <v>319</v>
      </c>
      <c r="F72" s="168">
        <v>59.085219</v>
      </c>
      <c r="G72" s="170"/>
    </row>
    <row r="73">
      <c r="A73" s="26" t="s">
        <v>8</v>
      </c>
      <c r="B73" s="26" t="s">
        <v>408</v>
      </c>
      <c r="C73" s="7">
        <v>2007.0</v>
      </c>
      <c r="D73" s="7" t="s">
        <v>6</v>
      </c>
      <c r="E73" s="7" t="s">
        <v>319</v>
      </c>
      <c r="F73" s="168">
        <v>45.2164852</v>
      </c>
      <c r="G73" s="170"/>
    </row>
    <row r="74">
      <c r="A74" s="26" t="s">
        <v>9</v>
      </c>
      <c r="B74" s="26" t="s">
        <v>409</v>
      </c>
      <c r="C74" s="7">
        <v>2007.0</v>
      </c>
      <c r="D74" s="7" t="s">
        <v>6</v>
      </c>
      <c r="E74" s="7" t="s">
        <v>319</v>
      </c>
      <c r="F74" s="168">
        <v>50.9586653</v>
      </c>
      <c r="G74" s="170"/>
    </row>
    <row r="75">
      <c r="A75" s="26" t="s">
        <v>10</v>
      </c>
      <c r="B75" s="26" t="s">
        <v>407</v>
      </c>
      <c r="C75" s="7">
        <v>2007.0</v>
      </c>
      <c r="D75" s="7" t="s">
        <v>6</v>
      </c>
      <c r="E75" s="7" t="s">
        <v>319</v>
      </c>
      <c r="F75" s="168">
        <v>77.5560709</v>
      </c>
      <c r="G75" s="170"/>
    </row>
    <row r="76">
      <c r="A76" s="26" t="s">
        <v>11</v>
      </c>
      <c r="B76" s="26" t="s">
        <v>406</v>
      </c>
      <c r="C76" s="7">
        <v>2007.0</v>
      </c>
      <c r="D76" s="7" t="s">
        <v>6</v>
      </c>
      <c r="E76" s="7" t="s">
        <v>319</v>
      </c>
      <c r="F76" s="168">
        <v>41.6975413</v>
      </c>
      <c r="G76" s="170"/>
    </row>
    <row r="77">
      <c r="A77" s="26" t="s">
        <v>12</v>
      </c>
      <c r="B77" s="26" t="s">
        <v>405</v>
      </c>
      <c r="C77" s="7">
        <v>2007.0</v>
      </c>
      <c r="D77" s="7" t="s">
        <v>6</v>
      </c>
      <c r="E77" s="7" t="s">
        <v>319</v>
      </c>
      <c r="F77" s="168">
        <v>48.6686796</v>
      </c>
      <c r="G77" s="170"/>
    </row>
    <row r="78">
      <c r="A78" s="26" t="s">
        <v>13</v>
      </c>
      <c r="B78" s="26" t="s">
        <v>410</v>
      </c>
      <c r="C78" s="7">
        <v>2007.0</v>
      </c>
      <c r="D78" s="7" t="s">
        <v>6</v>
      </c>
      <c r="E78" s="7" t="s">
        <v>319</v>
      </c>
      <c r="F78" s="168">
        <v>50.5962725</v>
      </c>
      <c r="G78" s="170"/>
    </row>
    <row r="79">
      <c r="A79" s="26" t="s">
        <v>14</v>
      </c>
      <c r="B79" s="26" t="s">
        <v>412</v>
      </c>
      <c r="C79" s="7">
        <v>2007.0</v>
      </c>
      <c r="D79" s="7" t="s">
        <v>6</v>
      </c>
      <c r="E79" s="7" t="s">
        <v>319</v>
      </c>
      <c r="F79" s="168">
        <v>60.8145318</v>
      </c>
      <c r="G79" s="170"/>
    </row>
    <row r="80">
      <c r="A80" s="26" t="s">
        <v>15</v>
      </c>
      <c r="B80" s="26" t="s">
        <v>411</v>
      </c>
      <c r="C80" s="7">
        <v>2007.0</v>
      </c>
      <c r="D80" s="7" t="s">
        <v>6</v>
      </c>
      <c r="E80" s="7" t="s">
        <v>319</v>
      </c>
      <c r="F80" s="168">
        <v>76.3417985</v>
      </c>
      <c r="G80" s="170"/>
    </row>
    <row r="81">
      <c r="A81" s="26" t="s">
        <v>16</v>
      </c>
      <c r="B81" s="26" t="s">
        <v>413</v>
      </c>
      <c r="C81" s="7">
        <v>2007.0</v>
      </c>
      <c r="D81" s="7" t="s">
        <v>6</v>
      </c>
      <c r="E81" s="7" t="s">
        <v>319</v>
      </c>
      <c r="F81" s="168">
        <v>72.9209078</v>
      </c>
      <c r="G81" s="170"/>
    </row>
    <row r="82">
      <c r="A82" s="26" t="s">
        <v>17</v>
      </c>
      <c r="B82" s="26" t="s">
        <v>414</v>
      </c>
      <c r="C82" s="7">
        <v>2007.0</v>
      </c>
      <c r="D82" s="7" t="s">
        <v>6</v>
      </c>
      <c r="E82" s="7" t="s">
        <v>319</v>
      </c>
      <c r="F82" s="168">
        <v>53.9634358</v>
      </c>
      <c r="G82" s="170"/>
    </row>
    <row r="83">
      <c r="A83" s="26" t="s">
        <v>18</v>
      </c>
      <c r="B83" s="26" t="s">
        <v>415</v>
      </c>
      <c r="C83" s="7">
        <v>2007.0</v>
      </c>
      <c r="D83" s="7" t="s">
        <v>6</v>
      </c>
      <c r="E83" s="7" t="s">
        <v>319</v>
      </c>
      <c r="F83" s="168">
        <v>57.8209147</v>
      </c>
      <c r="G83" s="170"/>
    </row>
    <row r="84">
      <c r="A84" s="26" t="s">
        <v>19</v>
      </c>
      <c r="B84" s="26" t="s">
        <v>416</v>
      </c>
      <c r="C84" s="7">
        <v>2007.0</v>
      </c>
      <c r="D84" s="7" t="s">
        <v>6</v>
      </c>
      <c r="E84" s="7" t="s">
        <v>319</v>
      </c>
      <c r="F84" s="168">
        <v>70.8759215</v>
      </c>
      <c r="G84" s="170"/>
    </row>
    <row r="85">
      <c r="A85" s="26" t="s">
        <v>20</v>
      </c>
      <c r="B85" s="26" t="s">
        <v>417</v>
      </c>
      <c r="C85" s="7">
        <v>2007.0</v>
      </c>
      <c r="D85" s="7" t="s">
        <v>6</v>
      </c>
      <c r="E85" s="7" t="s">
        <v>319</v>
      </c>
      <c r="F85" s="168">
        <v>67.6691577</v>
      </c>
      <c r="G85" s="170"/>
    </row>
    <row r="86">
      <c r="A86" s="26" t="s">
        <v>21</v>
      </c>
      <c r="B86" s="26" t="s">
        <v>419</v>
      </c>
      <c r="C86" s="7">
        <v>2007.0</v>
      </c>
      <c r="D86" s="7" t="s">
        <v>6</v>
      </c>
      <c r="E86" s="7" t="s">
        <v>319</v>
      </c>
      <c r="F86" s="168">
        <v>63.3079937</v>
      </c>
      <c r="G86" s="170"/>
    </row>
    <row r="87">
      <c r="A87" s="26" t="s">
        <v>22</v>
      </c>
      <c r="B87" s="26" t="s">
        <v>420</v>
      </c>
      <c r="C87" s="7">
        <v>2007.0</v>
      </c>
      <c r="D87" s="7" t="s">
        <v>6</v>
      </c>
      <c r="E87" s="7" t="s">
        <v>319</v>
      </c>
      <c r="F87" s="168">
        <v>40.4626094</v>
      </c>
      <c r="G87" s="170"/>
    </row>
    <row r="88">
      <c r="A88" s="26" t="s">
        <v>23</v>
      </c>
      <c r="B88" s="26" t="s">
        <v>421</v>
      </c>
      <c r="C88" s="7">
        <v>2007.0</v>
      </c>
      <c r="D88" s="7" t="s">
        <v>6</v>
      </c>
      <c r="E88" s="7" t="s">
        <v>319</v>
      </c>
      <c r="F88" s="168">
        <v>79.8602206</v>
      </c>
      <c r="G88" s="170"/>
    </row>
    <row r="89">
      <c r="A89" s="26" t="s">
        <v>24</v>
      </c>
      <c r="B89" s="26" t="s">
        <v>422</v>
      </c>
      <c r="C89" s="7">
        <v>2007.0</v>
      </c>
      <c r="D89" s="7" t="s">
        <v>6</v>
      </c>
      <c r="E89" s="7" t="s">
        <v>319</v>
      </c>
      <c r="F89" s="168">
        <v>75.0289024</v>
      </c>
      <c r="G89" s="170"/>
    </row>
    <row r="90">
      <c r="A90" s="26" t="s">
        <v>25</v>
      </c>
      <c r="B90" s="26" t="s">
        <v>423</v>
      </c>
      <c r="C90" s="7">
        <v>2007.0</v>
      </c>
      <c r="D90" s="7" t="s">
        <v>6</v>
      </c>
      <c r="E90" s="7" t="s">
        <v>319</v>
      </c>
      <c r="F90" s="168">
        <v>48.4516713</v>
      </c>
      <c r="G90" s="170"/>
    </row>
    <row r="91">
      <c r="A91" s="26" t="s">
        <v>26</v>
      </c>
      <c r="B91" s="26" t="s">
        <v>424</v>
      </c>
      <c r="C91" s="7">
        <v>2007.0</v>
      </c>
      <c r="D91" s="7" t="s">
        <v>6</v>
      </c>
      <c r="E91" s="7" t="s">
        <v>319</v>
      </c>
      <c r="F91" s="168">
        <v>49.7121067</v>
      </c>
      <c r="G91" s="170"/>
    </row>
    <row r="92">
      <c r="A92" s="26" t="s">
        <v>27</v>
      </c>
      <c r="B92" s="26" t="s">
        <v>426</v>
      </c>
      <c r="C92" s="7">
        <v>2007.0</v>
      </c>
      <c r="D92" s="7" t="s">
        <v>6</v>
      </c>
      <c r="E92" s="7" t="s">
        <v>319</v>
      </c>
      <c r="F92" s="168">
        <v>61.364699</v>
      </c>
      <c r="G92" s="170"/>
    </row>
    <row r="93">
      <c r="A93" s="26" t="s">
        <v>28</v>
      </c>
      <c r="B93" s="26" t="s">
        <v>425</v>
      </c>
      <c r="C93" s="7">
        <v>2007.0</v>
      </c>
      <c r="D93" s="7" t="s">
        <v>6</v>
      </c>
      <c r="E93" s="7" t="s">
        <v>319</v>
      </c>
      <c r="F93" s="168">
        <v>52.4262389</v>
      </c>
      <c r="G93" s="170"/>
    </row>
    <row r="94">
      <c r="A94" s="26" t="s">
        <v>29</v>
      </c>
      <c r="B94" s="26" t="s">
        <v>427</v>
      </c>
      <c r="C94" s="7">
        <v>2007.0</v>
      </c>
      <c r="D94" s="7" t="s">
        <v>6</v>
      </c>
      <c r="E94" s="7" t="s">
        <v>319</v>
      </c>
      <c r="F94" s="168">
        <v>44.7234423</v>
      </c>
      <c r="G94" s="170"/>
    </row>
    <row r="95">
      <c r="A95" s="26" t="s">
        <v>30</v>
      </c>
      <c r="B95" s="26" t="s">
        <v>428</v>
      </c>
      <c r="C95" s="7">
        <v>2007.0</v>
      </c>
      <c r="D95" s="7" t="s">
        <v>6</v>
      </c>
      <c r="E95" s="7" t="s">
        <v>319</v>
      </c>
      <c r="F95" s="168">
        <v>62.3782176</v>
      </c>
      <c r="G95" s="170"/>
    </row>
    <row r="96">
      <c r="A96" s="26" t="s">
        <v>31</v>
      </c>
      <c r="B96" s="26" t="s">
        <v>429</v>
      </c>
      <c r="C96" s="7">
        <v>2007.0</v>
      </c>
      <c r="D96" s="7" t="s">
        <v>6</v>
      </c>
      <c r="E96" s="7" t="s">
        <v>319</v>
      </c>
      <c r="F96" s="168">
        <v>46.2159807</v>
      </c>
      <c r="G96" s="170"/>
    </row>
    <row r="97">
      <c r="A97" s="26" t="s">
        <v>32</v>
      </c>
      <c r="B97" s="26" t="s">
        <v>430</v>
      </c>
      <c r="C97" s="7">
        <v>2007.0</v>
      </c>
      <c r="D97" s="7" t="s">
        <v>6</v>
      </c>
      <c r="E97" s="7" t="s">
        <v>319</v>
      </c>
      <c r="F97" s="168">
        <v>71.1821475</v>
      </c>
      <c r="G97" s="170"/>
    </row>
    <row r="98">
      <c r="A98" s="26" t="s">
        <v>33</v>
      </c>
      <c r="B98" s="26" t="s">
        <v>431</v>
      </c>
      <c r="C98" s="7">
        <v>2007.0</v>
      </c>
      <c r="D98" s="7" t="s">
        <v>6</v>
      </c>
      <c r="E98" s="7" t="s">
        <v>319</v>
      </c>
      <c r="F98" s="168">
        <v>65.7409286</v>
      </c>
      <c r="G98" s="170"/>
    </row>
    <row r="99">
      <c r="A99" s="26" t="s">
        <v>34</v>
      </c>
      <c r="B99" s="26" t="s">
        <v>432</v>
      </c>
      <c r="C99" s="7">
        <v>2007.0</v>
      </c>
      <c r="D99" s="7" t="s">
        <v>6</v>
      </c>
      <c r="E99" s="7" t="s">
        <v>319</v>
      </c>
      <c r="F99" s="168">
        <v>62.0480945</v>
      </c>
      <c r="G99" s="170"/>
    </row>
    <row r="100">
      <c r="A100" s="26" t="s">
        <v>35</v>
      </c>
      <c r="B100" s="26" t="s">
        <v>433</v>
      </c>
      <c r="C100" s="7">
        <v>2007.0</v>
      </c>
      <c r="D100" s="7" t="s">
        <v>6</v>
      </c>
      <c r="E100" s="9" t="s">
        <v>319</v>
      </c>
      <c r="F100" s="168">
        <v>65.7678978</v>
      </c>
      <c r="G100" s="171"/>
    </row>
    <row r="101">
      <c r="A101" s="80" t="s">
        <v>3</v>
      </c>
      <c r="B101" s="26" t="s">
        <v>418</v>
      </c>
      <c r="C101" s="7">
        <v>2008.0</v>
      </c>
      <c r="D101" s="7" t="s">
        <v>6</v>
      </c>
      <c r="E101" s="7" t="s">
        <v>319</v>
      </c>
      <c r="F101" s="169">
        <v>58.46115</v>
      </c>
      <c r="G101" s="171"/>
    </row>
    <row r="102">
      <c r="A102" s="80" t="s">
        <v>4</v>
      </c>
      <c r="B102" s="26" t="s">
        <v>401</v>
      </c>
      <c r="C102" s="7">
        <v>2008.0</v>
      </c>
      <c r="D102" s="7" t="s">
        <v>6</v>
      </c>
      <c r="E102" s="7" t="s">
        <v>319</v>
      </c>
      <c r="F102" s="168">
        <v>46.8982664</v>
      </c>
      <c r="G102" s="171"/>
    </row>
    <row r="103">
      <c r="A103" s="26" t="s">
        <v>5</v>
      </c>
      <c r="B103" s="26" t="s">
        <v>402</v>
      </c>
      <c r="C103" s="7">
        <v>2008.0</v>
      </c>
      <c r="D103" s="7" t="s">
        <v>6</v>
      </c>
      <c r="E103" s="7" t="s">
        <v>319</v>
      </c>
      <c r="F103" s="168">
        <v>42.2356883</v>
      </c>
      <c r="G103" s="171"/>
    </row>
    <row r="104">
      <c r="A104" s="26" t="s">
        <v>6</v>
      </c>
      <c r="B104" s="26" t="s">
        <v>403</v>
      </c>
      <c r="C104" s="7">
        <v>2008.0</v>
      </c>
      <c r="D104" s="7" t="s">
        <v>6</v>
      </c>
      <c r="E104" s="7" t="s">
        <v>319</v>
      </c>
      <c r="F104" s="168">
        <v>40.7016842</v>
      </c>
      <c r="G104" s="171"/>
    </row>
    <row r="105">
      <c r="A105" s="26" t="s">
        <v>7</v>
      </c>
      <c r="B105" s="26" t="s">
        <v>404</v>
      </c>
      <c r="C105" s="7">
        <v>2008.0</v>
      </c>
      <c r="D105" s="7" t="s">
        <v>6</v>
      </c>
      <c r="E105" s="7" t="s">
        <v>319</v>
      </c>
      <c r="F105" s="168">
        <v>60.2233344</v>
      </c>
      <c r="G105" s="171"/>
    </row>
    <row r="106">
      <c r="A106" s="26" t="s">
        <v>8</v>
      </c>
      <c r="B106" s="26" t="s">
        <v>408</v>
      </c>
      <c r="C106" s="7">
        <v>2008.0</v>
      </c>
      <c r="D106" s="7" t="s">
        <v>6</v>
      </c>
      <c r="E106" s="7" t="s">
        <v>319</v>
      </c>
      <c r="F106" s="168">
        <v>41.9830161</v>
      </c>
      <c r="G106" s="171"/>
    </row>
    <row r="107">
      <c r="A107" s="26" t="s">
        <v>9</v>
      </c>
      <c r="B107" s="26" t="s">
        <v>409</v>
      </c>
      <c r="C107" s="7">
        <v>2008.0</v>
      </c>
      <c r="D107" s="7" t="s">
        <v>6</v>
      </c>
      <c r="E107" s="7" t="s">
        <v>319</v>
      </c>
      <c r="F107" s="168">
        <v>52.3632201</v>
      </c>
      <c r="G107" s="171"/>
    </row>
    <row r="108">
      <c r="A108" s="26" t="s">
        <v>10</v>
      </c>
      <c r="B108" s="26" t="s">
        <v>407</v>
      </c>
      <c r="C108" s="7">
        <v>2008.0</v>
      </c>
      <c r="D108" s="7" t="s">
        <v>6</v>
      </c>
      <c r="E108" s="7" t="s">
        <v>319</v>
      </c>
      <c r="F108" s="168">
        <v>76.6817106</v>
      </c>
      <c r="G108" s="171"/>
    </row>
    <row r="109">
      <c r="A109" s="26" t="s">
        <v>11</v>
      </c>
      <c r="B109" s="26" t="s">
        <v>406</v>
      </c>
      <c r="C109" s="7">
        <v>2008.0</v>
      </c>
      <c r="D109" s="7" t="s">
        <v>6</v>
      </c>
      <c r="E109" s="7" t="s">
        <v>319</v>
      </c>
      <c r="F109" s="168">
        <v>45.5176706</v>
      </c>
      <c r="G109" s="171"/>
    </row>
    <row r="110">
      <c r="A110" s="26" t="s">
        <v>12</v>
      </c>
      <c r="B110" s="26" t="s">
        <v>405</v>
      </c>
      <c r="C110" s="7">
        <v>2008.0</v>
      </c>
      <c r="D110" s="7" t="s">
        <v>6</v>
      </c>
      <c r="E110" s="7" t="s">
        <v>319</v>
      </c>
      <c r="F110" s="168">
        <v>47.8592223</v>
      </c>
      <c r="G110" s="171"/>
    </row>
    <row r="111">
      <c r="A111" s="26" t="s">
        <v>13</v>
      </c>
      <c r="B111" s="26" t="s">
        <v>410</v>
      </c>
      <c r="C111" s="7">
        <v>2008.0</v>
      </c>
      <c r="D111" s="7" t="s">
        <v>6</v>
      </c>
      <c r="E111" s="7" t="s">
        <v>319</v>
      </c>
      <c r="F111" s="168">
        <v>52.0946232</v>
      </c>
      <c r="G111" s="171"/>
    </row>
    <row r="112">
      <c r="A112" s="26" t="s">
        <v>14</v>
      </c>
      <c r="B112" s="26" t="s">
        <v>412</v>
      </c>
      <c r="C112" s="7">
        <v>2008.0</v>
      </c>
      <c r="D112" s="7" t="s">
        <v>6</v>
      </c>
      <c r="E112" s="7" t="s">
        <v>319</v>
      </c>
      <c r="F112" s="168">
        <v>61.3038804</v>
      </c>
      <c r="G112" s="171"/>
    </row>
    <row r="113">
      <c r="A113" s="26" t="s">
        <v>15</v>
      </c>
      <c r="B113" s="26" t="s">
        <v>411</v>
      </c>
      <c r="C113" s="7">
        <v>2008.0</v>
      </c>
      <c r="D113" s="7" t="s">
        <v>6</v>
      </c>
      <c r="E113" s="7" t="s">
        <v>319</v>
      </c>
      <c r="F113" s="168">
        <v>78.5527261</v>
      </c>
      <c r="G113" s="171"/>
    </row>
    <row r="114">
      <c r="A114" s="26" t="s">
        <v>16</v>
      </c>
      <c r="B114" s="26" t="s">
        <v>413</v>
      </c>
      <c r="C114" s="7">
        <v>2008.0</v>
      </c>
      <c r="D114" s="7" t="s">
        <v>6</v>
      </c>
      <c r="E114" s="7" t="s">
        <v>319</v>
      </c>
      <c r="F114" s="168">
        <v>74.481201</v>
      </c>
      <c r="G114" s="171"/>
    </row>
    <row r="115">
      <c r="A115" s="26" t="s">
        <v>17</v>
      </c>
      <c r="B115" s="26" t="s">
        <v>414</v>
      </c>
      <c r="C115" s="7">
        <v>2008.0</v>
      </c>
      <c r="D115" s="7" t="s">
        <v>6</v>
      </c>
      <c r="E115" s="7" t="s">
        <v>319</v>
      </c>
      <c r="F115" s="168">
        <v>54.1043026</v>
      </c>
      <c r="G115" s="171"/>
    </row>
    <row r="116">
      <c r="A116" s="26" t="s">
        <v>18</v>
      </c>
      <c r="B116" s="26" t="s">
        <v>415</v>
      </c>
      <c r="C116" s="7">
        <v>2008.0</v>
      </c>
      <c r="D116" s="7" t="s">
        <v>6</v>
      </c>
      <c r="E116" s="7" t="s">
        <v>319</v>
      </c>
      <c r="F116" s="168">
        <v>57.5193313</v>
      </c>
      <c r="G116" s="171"/>
    </row>
    <row r="117">
      <c r="A117" s="26" t="s">
        <v>19</v>
      </c>
      <c r="B117" s="26" t="s">
        <v>416</v>
      </c>
      <c r="C117" s="7">
        <v>2008.0</v>
      </c>
      <c r="D117" s="7" t="s">
        <v>6</v>
      </c>
      <c r="E117" s="7" t="s">
        <v>319</v>
      </c>
      <c r="F117" s="168">
        <v>68.3853662</v>
      </c>
      <c r="G117" s="171"/>
    </row>
    <row r="118">
      <c r="A118" s="26" t="s">
        <v>20</v>
      </c>
      <c r="B118" s="26" t="s">
        <v>417</v>
      </c>
      <c r="C118" s="7">
        <v>2008.0</v>
      </c>
      <c r="D118" s="7" t="s">
        <v>6</v>
      </c>
      <c r="E118" s="7" t="s">
        <v>319</v>
      </c>
      <c r="F118" s="168">
        <v>67.2226962</v>
      </c>
      <c r="G118" s="171"/>
    </row>
    <row r="119">
      <c r="A119" s="26" t="s">
        <v>21</v>
      </c>
      <c r="B119" s="26" t="s">
        <v>419</v>
      </c>
      <c r="C119" s="7">
        <v>2008.0</v>
      </c>
      <c r="D119" s="7" t="s">
        <v>6</v>
      </c>
      <c r="E119" s="7" t="s">
        <v>319</v>
      </c>
      <c r="F119" s="168">
        <v>63.1229838</v>
      </c>
      <c r="G119" s="171"/>
    </row>
    <row r="120">
      <c r="A120" s="26" t="s">
        <v>22</v>
      </c>
      <c r="B120" s="26" t="s">
        <v>420</v>
      </c>
      <c r="C120" s="7">
        <v>2008.0</v>
      </c>
      <c r="D120" s="7" t="s">
        <v>6</v>
      </c>
      <c r="E120" s="7" t="s">
        <v>319</v>
      </c>
      <c r="F120" s="168">
        <v>39.8106462</v>
      </c>
      <c r="G120" s="171"/>
    </row>
    <row r="121">
      <c r="A121" s="26" t="s">
        <v>23</v>
      </c>
      <c r="B121" s="26" t="s">
        <v>421</v>
      </c>
      <c r="C121" s="7">
        <v>2008.0</v>
      </c>
      <c r="D121" s="7" t="s">
        <v>6</v>
      </c>
      <c r="E121" s="7" t="s">
        <v>319</v>
      </c>
      <c r="F121" s="168">
        <v>81.1794141</v>
      </c>
      <c r="G121" s="171"/>
    </row>
    <row r="122">
      <c r="A122" s="26" t="s">
        <v>24</v>
      </c>
      <c r="B122" s="26" t="s">
        <v>422</v>
      </c>
      <c r="C122" s="7">
        <v>2008.0</v>
      </c>
      <c r="D122" s="7" t="s">
        <v>6</v>
      </c>
      <c r="E122" s="7" t="s">
        <v>319</v>
      </c>
      <c r="F122" s="168">
        <v>75.550502</v>
      </c>
      <c r="G122" s="171"/>
    </row>
    <row r="123">
      <c r="A123" s="26" t="s">
        <v>25</v>
      </c>
      <c r="B123" s="26" t="s">
        <v>423</v>
      </c>
      <c r="C123" s="7">
        <v>2008.0</v>
      </c>
      <c r="D123" s="7" t="s">
        <v>6</v>
      </c>
      <c r="E123" s="7" t="s">
        <v>319</v>
      </c>
      <c r="F123" s="168">
        <v>47.1571844</v>
      </c>
      <c r="G123" s="171"/>
    </row>
    <row r="124">
      <c r="A124" s="26" t="s">
        <v>26</v>
      </c>
      <c r="B124" s="26" t="s">
        <v>424</v>
      </c>
      <c r="C124" s="7">
        <v>2008.0</v>
      </c>
      <c r="D124" s="7" t="s">
        <v>6</v>
      </c>
      <c r="E124" s="7" t="s">
        <v>319</v>
      </c>
      <c r="F124" s="168">
        <v>49.4541823</v>
      </c>
      <c r="G124" s="171"/>
    </row>
    <row r="125">
      <c r="A125" s="26" t="s">
        <v>27</v>
      </c>
      <c r="B125" s="26" t="s">
        <v>426</v>
      </c>
      <c r="C125" s="7">
        <v>2008.0</v>
      </c>
      <c r="D125" s="7" t="s">
        <v>6</v>
      </c>
      <c r="E125" s="7" t="s">
        <v>319</v>
      </c>
      <c r="F125" s="168">
        <v>61.8633147</v>
      </c>
      <c r="G125" s="171"/>
    </row>
    <row r="126">
      <c r="A126" s="26" t="s">
        <v>28</v>
      </c>
      <c r="B126" s="26" t="s">
        <v>425</v>
      </c>
      <c r="C126" s="7">
        <v>2008.0</v>
      </c>
      <c r="D126" s="7" t="s">
        <v>6</v>
      </c>
      <c r="E126" s="7" t="s">
        <v>319</v>
      </c>
      <c r="F126" s="168">
        <v>52.8789733</v>
      </c>
      <c r="G126" s="171"/>
    </row>
    <row r="127">
      <c r="A127" s="26" t="s">
        <v>29</v>
      </c>
      <c r="B127" s="26" t="s">
        <v>427</v>
      </c>
      <c r="C127" s="7">
        <v>2008.0</v>
      </c>
      <c r="D127" s="7" t="s">
        <v>6</v>
      </c>
      <c r="E127" s="7" t="s">
        <v>319</v>
      </c>
      <c r="F127" s="168">
        <v>46.1046849</v>
      </c>
      <c r="G127" s="171"/>
    </row>
    <row r="128">
      <c r="A128" s="26" t="s">
        <v>30</v>
      </c>
      <c r="B128" s="26" t="s">
        <v>428</v>
      </c>
      <c r="C128" s="7">
        <v>2008.0</v>
      </c>
      <c r="D128" s="7" t="s">
        <v>6</v>
      </c>
      <c r="E128" s="7" t="s">
        <v>319</v>
      </c>
      <c r="F128" s="168">
        <v>62.1073645</v>
      </c>
      <c r="G128" s="171"/>
    </row>
    <row r="129">
      <c r="A129" s="26" t="s">
        <v>31</v>
      </c>
      <c r="B129" s="26" t="s">
        <v>429</v>
      </c>
      <c r="C129" s="7">
        <v>2008.0</v>
      </c>
      <c r="D129" s="7" t="s">
        <v>6</v>
      </c>
      <c r="E129" s="7" t="s">
        <v>319</v>
      </c>
      <c r="F129" s="168">
        <v>47.5313123</v>
      </c>
      <c r="G129" s="171"/>
    </row>
    <row r="130">
      <c r="A130" s="26" t="s">
        <v>32</v>
      </c>
      <c r="B130" s="26" t="s">
        <v>430</v>
      </c>
      <c r="C130" s="7">
        <v>2008.0</v>
      </c>
      <c r="D130" s="7" t="s">
        <v>6</v>
      </c>
      <c r="E130" s="7" t="s">
        <v>319</v>
      </c>
      <c r="F130" s="168">
        <v>72.6461342</v>
      </c>
      <c r="G130" s="171"/>
    </row>
    <row r="131">
      <c r="A131" s="26" t="s">
        <v>33</v>
      </c>
      <c r="B131" s="26" t="s">
        <v>431</v>
      </c>
      <c r="C131" s="7">
        <v>2008.0</v>
      </c>
      <c r="D131" s="7" t="s">
        <v>6</v>
      </c>
      <c r="E131" s="7" t="s">
        <v>319</v>
      </c>
      <c r="F131" s="168">
        <v>65.4466262</v>
      </c>
      <c r="G131" s="171"/>
    </row>
    <row r="132">
      <c r="A132" s="26" t="s">
        <v>34</v>
      </c>
      <c r="B132" s="26" t="s">
        <v>432</v>
      </c>
      <c r="C132" s="7">
        <v>2008.0</v>
      </c>
      <c r="D132" s="7" t="s">
        <v>6</v>
      </c>
      <c r="E132" s="7" t="s">
        <v>319</v>
      </c>
      <c r="F132" s="168">
        <v>62.3510816</v>
      </c>
      <c r="G132" s="171"/>
    </row>
    <row r="133">
      <c r="A133" s="26" t="s">
        <v>35</v>
      </c>
      <c r="B133" s="26" t="s">
        <v>433</v>
      </c>
      <c r="C133" s="7">
        <v>2008.0</v>
      </c>
      <c r="D133" s="7" t="s">
        <v>6</v>
      </c>
      <c r="E133" s="7" t="s">
        <v>319</v>
      </c>
      <c r="F133" s="168">
        <v>68.0532776</v>
      </c>
      <c r="G133" s="171"/>
    </row>
    <row r="134">
      <c r="A134" s="80" t="s">
        <v>3</v>
      </c>
      <c r="B134" s="26" t="s">
        <v>418</v>
      </c>
      <c r="C134" s="7">
        <v>2009.0</v>
      </c>
      <c r="D134" s="7" t="s">
        <v>6</v>
      </c>
      <c r="E134" s="7" t="s">
        <v>319</v>
      </c>
      <c r="F134" s="169">
        <v>60.020783</v>
      </c>
      <c r="G134" s="171"/>
    </row>
    <row r="135">
      <c r="A135" s="80" t="s">
        <v>4</v>
      </c>
      <c r="B135" s="26" t="s">
        <v>401</v>
      </c>
      <c r="C135" s="7">
        <v>2009.0</v>
      </c>
      <c r="D135" s="7" t="s">
        <v>6</v>
      </c>
      <c r="E135" s="7" t="s">
        <v>319</v>
      </c>
      <c r="F135" s="168">
        <v>49.2119614</v>
      </c>
      <c r="G135" s="171"/>
    </row>
    <row r="136">
      <c r="A136" s="26" t="s">
        <v>5</v>
      </c>
      <c r="B136" s="26" t="s">
        <v>402</v>
      </c>
      <c r="C136" s="7">
        <v>2009.0</v>
      </c>
      <c r="D136" s="7" t="s">
        <v>6</v>
      </c>
      <c r="E136" s="7" t="s">
        <v>319</v>
      </c>
      <c r="F136" s="168">
        <v>43.6975479</v>
      </c>
      <c r="G136" s="171"/>
    </row>
    <row r="137">
      <c r="A137" s="26" t="s">
        <v>6</v>
      </c>
      <c r="B137" s="26" t="s">
        <v>403</v>
      </c>
      <c r="C137" s="7">
        <v>2009.0</v>
      </c>
      <c r="D137" s="7" t="s">
        <v>6</v>
      </c>
      <c r="E137" s="7" t="s">
        <v>319</v>
      </c>
      <c r="F137" s="168">
        <v>42.9474517</v>
      </c>
      <c r="G137" s="171"/>
    </row>
    <row r="138">
      <c r="A138" s="26" t="s">
        <v>7</v>
      </c>
      <c r="B138" s="26" t="s">
        <v>404</v>
      </c>
      <c r="C138" s="7">
        <v>2009.0</v>
      </c>
      <c r="D138" s="7" t="s">
        <v>6</v>
      </c>
      <c r="E138" s="7" t="s">
        <v>319</v>
      </c>
      <c r="F138" s="168">
        <v>62.4076807</v>
      </c>
      <c r="G138" s="171"/>
    </row>
    <row r="139">
      <c r="A139" s="26" t="s">
        <v>8</v>
      </c>
      <c r="B139" s="26" t="s">
        <v>408</v>
      </c>
      <c r="C139" s="7">
        <v>2009.0</v>
      </c>
      <c r="D139" s="7" t="s">
        <v>6</v>
      </c>
      <c r="E139" s="7" t="s">
        <v>319</v>
      </c>
      <c r="F139" s="168">
        <v>44.3222719</v>
      </c>
      <c r="G139" s="171"/>
    </row>
    <row r="140">
      <c r="A140" s="26" t="s">
        <v>9</v>
      </c>
      <c r="B140" s="26" t="s">
        <v>409</v>
      </c>
      <c r="C140" s="7">
        <v>2009.0</v>
      </c>
      <c r="D140" s="7" t="s">
        <v>6</v>
      </c>
      <c r="E140" s="7" t="s">
        <v>319</v>
      </c>
      <c r="F140" s="168">
        <v>53.8995353</v>
      </c>
      <c r="G140" s="171"/>
    </row>
    <row r="141">
      <c r="A141" s="26" t="s">
        <v>10</v>
      </c>
      <c r="B141" s="26" t="s">
        <v>407</v>
      </c>
      <c r="C141" s="7">
        <v>2009.0</v>
      </c>
      <c r="D141" s="7" t="s">
        <v>6</v>
      </c>
      <c r="E141" s="7" t="s">
        <v>319</v>
      </c>
      <c r="F141" s="168">
        <v>77.4052432</v>
      </c>
      <c r="G141" s="171"/>
    </row>
    <row r="142">
      <c r="A142" s="26" t="s">
        <v>11</v>
      </c>
      <c r="B142" s="26" t="s">
        <v>406</v>
      </c>
      <c r="C142" s="7">
        <v>2009.0</v>
      </c>
      <c r="D142" s="7" t="s">
        <v>6</v>
      </c>
      <c r="E142" s="7" t="s">
        <v>319</v>
      </c>
      <c r="F142" s="168">
        <v>45.8132258</v>
      </c>
      <c r="G142" s="171"/>
    </row>
    <row r="143">
      <c r="A143" s="26" t="s">
        <v>12</v>
      </c>
      <c r="B143" s="26" t="s">
        <v>405</v>
      </c>
      <c r="C143" s="7">
        <v>2009.0</v>
      </c>
      <c r="D143" s="7" t="s">
        <v>6</v>
      </c>
      <c r="E143" s="7" t="s">
        <v>319</v>
      </c>
      <c r="F143" s="168">
        <v>49.1339627</v>
      </c>
      <c r="G143" s="171"/>
    </row>
    <row r="144">
      <c r="A144" s="26" t="s">
        <v>13</v>
      </c>
      <c r="B144" s="26" t="s">
        <v>410</v>
      </c>
      <c r="C144" s="7">
        <v>2009.0</v>
      </c>
      <c r="D144" s="7" t="s">
        <v>6</v>
      </c>
      <c r="E144" s="7" t="s">
        <v>319</v>
      </c>
      <c r="F144" s="168">
        <v>54.5218788</v>
      </c>
      <c r="G144" s="171"/>
    </row>
    <row r="145">
      <c r="A145" s="26" t="s">
        <v>14</v>
      </c>
      <c r="B145" s="26" t="s">
        <v>412</v>
      </c>
      <c r="C145" s="7">
        <v>2009.0</v>
      </c>
      <c r="D145" s="7" t="s">
        <v>6</v>
      </c>
      <c r="E145" s="7" t="s">
        <v>319</v>
      </c>
      <c r="F145" s="168">
        <v>63.5138273</v>
      </c>
      <c r="G145" s="171"/>
    </row>
    <row r="146">
      <c r="A146" s="26" t="s">
        <v>15</v>
      </c>
      <c r="B146" s="26" t="s">
        <v>411</v>
      </c>
      <c r="C146" s="7">
        <v>2009.0</v>
      </c>
      <c r="D146" s="7" t="s">
        <v>6</v>
      </c>
      <c r="E146" s="7" t="s">
        <v>319</v>
      </c>
      <c r="F146" s="168">
        <v>77.408103</v>
      </c>
      <c r="G146" s="171"/>
    </row>
    <row r="147">
      <c r="A147" s="26" t="s">
        <v>16</v>
      </c>
      <c r="B147" s="26" t="s">
        <v>413</v>
      </c>
      <c r="C147" s="7">
        <v>2009.0</v>
      </c>
      <c r="D147" s="7" t="s">
        <v>6</v>
      </c>
      <c r="E147" s="7" t="s">
        <v>319</v>
      </c>
      <c r="F147" s="168">
        <v>75.0283439</v>
      </c>
      <c r="G147" s="171"/>
    </row>
    <row r="148">
      <c r="A148" s="26" t="s">
        <v>17</v>
      </c>
      <c r="B148" s="26" t="s">
        <v>414</v>
      </c>
      <c r="C148" s="7">
        <v>2009.0</v>
      </c>
      <c r="D148" s="7" t="s">
        <v>6</v>
      </c>
      <c r="E148" s="7" t="s">
        <v>319</v>
      </c>
      <c r="F148" s="168">
        <v>56.9360972</v>
      </c>
      <c r="G148" s="171"/>
    </row>
    <row r="149">
      <c r="A149" s="26" t="s">
        <v>18</v>
      </c>
      <c r="B149" s="26" t="s">
        <v>415</v>
      </c>
      <c r="C149" s="7">
        <v>2009.0</v>
      </c>
      <c r="D149" s="7" t="s">
        <v>6</v>
      </c>
      <c r="E149" s="7" t="s">
        <v>319</v>
      </c>
      <c r="F149" s="168">
        <v>58.4828145</v>
      </c>
      <c r="G149" s="171"/>
    </row>
    <row r="150">
      <c r="A150" s="26" t="s">
        <v>19</v>
      </c>
      <c r="B150" s="26" t="s">
        <v>416</v>
      </c>
      <c r="C150" s="7">
        <v>2009.0</v>
      </c>
      <c r="D150" s="7" t="s">
        <v>6</v>
      </c>
      <c r="E150" s="7" t="s">
        <v>319</v>
      </c>
      <c r="F150" s="168">
        <v>70.8935961</v>
      </c>
      <c r="G150" s="171"/>
    </row>
    <row r="151">
      <c r="A151" s="26" t="s">
        <v>20</v>
      </c>
      <c r="B151" s="26" t="s">
        <v>417</v>
      </c>
      <c r="C151" s="7">
        <v>2009.0</v>
      </c>
      <c r="D151" s="7" t="s">
        <v>6</v>
      </c>
      <c r="E151" s="7" t="s">
        <v>319</v>
      </c>
      <c r="F151" s="168">
        <v>67.3202225</v>
      </c>
      <c r="G151" s="171"/>
    </row>
    <row r="152">
      <c r="A152" s="26" t="s">
        <v>21</v>
      </c>
      <c r="B152" s="26" t="s">
        <v>419</v>
      </c>
      <c r="C152" s="7">
        <v>2009.0</v>
      </c>
      <c r="D152" s="7" t="s">
        <v>6</v>
      </c>
      <c r="E152" s="7" t="s">
        <v>319</v>
      </c>
      <c r="F152" s="168">
        <v>64.0411487</v>
      </c>
      <c r="G152" s="171"/>
    </row>
    <row r="153">
      <c r="A153" s="26" t="s">
        <v>22</v>
      </c>
      <c r="B153" s="26" t="s">
        <v>420</v>
      </c>
      <c r="C153" s="7">
        <v>2009.0</v>
      </c>
      <c r="D153" s="7" t="s">
        <v>6</v>
      </c>
      <c r="E153" s="7" t="s">
        <v>319</v>
      </c>
      <c r="F153" s="168">
        <v>42.81161</v>
      </c>
      <c r="G153" s="171"/>
    </row>
    <row r="154">
      <c r="A154" s="26" t="s">
        <v>23</v>
      </c>
      <c r="B154" s="26" t="s">
        <v>421</v>
      </c>
      <c r="C154" s="7">
        <v>2009.0</v>
      </c>
      <c r="D154" s="7" t="s">
        <v>6</v>
      </c>
      <c r="E154" s="7" t="s">
        <v>319</v>
      </c>
      <c r="F154" s="168">
        <v>81.9704839</v>
      </c>
      <c r="G154" s="171"/>
    </row>
    <row r="155">
      <c r="A155" s="26" t="s">
        <v>24</v>
      </c>
      <c r="B155" s="26" t="s">
        <v>422</v>
      </c>
      <c r="C155" s="7">
        <v>2009.0</v>
      </c>
      <c r="D155" s="7" t="s">
        <v>6</v>
      </c>
      <c r="E155" s="7" t="s">
        <v>319</v>
      </c>
      <c r="F155" s="168">
        <v>76.8445465</v>
      </c>
      <c r="G155" s="171"/>
    </row>
    <row r="156">
      <c r="A156" s="26" t="s">
        <v>25</v>
      </c>
      <c r="B156" s="26" t="s">
        <v>423</v>
      </c>
      <c r="C156" s="7">
        <v>2009.0</v>
      </c>
      <c r="D156" s="7" t="s">
        <v>6</v>
      </c>
      <c r="E156" s="7" t="s">
        <v>319</v>
      </c>
      <c r="F156" s="168">
        <v>50.2474006</v>
      </c>
      <c r="G156" s="171"/>
    </row>
    <row r="157">
      <c r="A157" s="26" t="s">
        <v>26</v>
      </c>
      <c r="B157" s="26" t="s">
        <v>424</v>
      </c>
      <c r="C157" s="7">
        <v>2009.0</v>
      </c>
      <c r="D157" s="7" t="s">
        <v>6</v>
      </c>
      <c r="E157" s="7" t="s">
        <v>319</v>
      </c>
      <c r="F157" s="168">
        <v>51.4637655</v>
      </c>
      <c r="G157" s="171"/>
    </row>
    <row r="158">
      <c r="A158" s="26" t="s">
        <v>27</v>
      </c>
      <c r="B158" s="26" t="s">
        <v>426</v>
      </c>
      <c r="C158" s="7">
        <v>2009.0</v>
      </c>
      <c r="D158" s="7" t="s">
        <v>6</v>
      </c>
      <c r="E158" s="7" t="s">
        <v>319</v>
      </c>
      <c r="F158" s="168">
        <v>59.1133005</v>
      </c>
      <c r="G158" s="171"/>
    </row>
    <row r="159">
      <c r="A159" s="26" t="s">
        <v>28</v>
      </c>
      <c r="B159" s="26" t="s">
        <v>425</v>
      </c>
      <c r="C159" s="7">
        <v>2009.0</v>
      </c>
      <c r="D159" s="7" t="s">
        <v>6</v>
      </c>
      <c r="E159" s="7" t="s">
        <v>319</v>
      </c>
      <c r="F159" s="168">
        <v>55.2752869</v>
      </c>
      <c r="G159" s="171"/>
    </row>
    <row r="160">
      <c r="A160" s="26" t="s">
        <v>29</v>
      </c>
      <c r="B160" s="26" t="s">
        <v>427</v>
      </c>
      <c r="C160" s="7">
        <v>2009.0</v>
      </c>
      <c r="D160" s="7" t="s">
        <v>6</v>
      </c>
      <c r="E160" s="7" t="s">
        <v>319</v>
      </c>
      <c r="F160" s="168">
        <v>48.8860164</v>
      </c>
      <c r="G160" s="171"/>
    </row>
    <row r="161">
      <c r="A161" s="26" t="s">
        <v>30</v>
      </c>
      <c r="B161" s="26" t="s">
        <v>428</v>
      </c>
      <c r="C161" s="7">
        <v>2009.0</v>
      </c>
      <c r="D161" s="7" t="s">
        <v>6</v>
      </c>
      <c r="E161" s="7" t="s">
        <v>319</v>
      </c>
      <c r="F161" s="168">
        <v>64.0844662</v>
      </c>
      <c r="G161" s="171"/>
    </row>
    <row r="162">
      <c r="A162" s="26" t="s">
        <v>31</v>
      </c>
      <c r="B162" s="26" t="s">
        <v>429</v>
      </c>
      <c r="C162" s="7">
        <v>2009.0</v>
      </c>
      <c r="D162" s="7" t="s">
        <v>6</v>
      </c>
      <c r="E162" s="7" t="s">
        <v>319</v>
      </c>
      <c r="F162" s="168">
        <v>49.8343965</v>
      </c>
      <c r="G162" s="171"/>
    </row>
    <row r="163">
      <c r="A163" s="26" t="s">
        <v>32</v>
      </c>
      <c r="B163" s="26" t="s">
        <v>430</v>
      </c>
      <c r="C163" s="7">
        <v>2009.0</v>
      </c>
      <c r="D163" s="7" t="s">
        <v>6</v>
      </c>
      <c r="E163" s="7" t="s">
        <v>319</v>
      </c>
      <c r="F163" s="168">
        <v>74.8011644</v>
      </c>
      <c r="G163" s="171"/>
    </row>
    <row r="164">
      <c r="A164" s="26" t="s">
        <v>33</v>
      </c>
      <c r="B164" s="26" t="s">
        <v>431</v>
      </c>
      <c r="C164" s="7">
        <v>2009.0</v>
      </c>
      <c r="D164" s="7" t="s">
        <v>6</v>
      </c>
      <c r="E164" s="7" t="s">
        <v>319</v>
      </c>
      <c r="F164" s="168">
        <v>66.0013861</v>
      </c>
      <c r="G164" s="171"/>
    </row>
    <row r="165">
      <c r="A165" s="26" t="s">
        <v>34</v>
      </c>
      <c r="B165" s="26" t="s">
        <v>432</v>
      </c>
      <c r="C165" s="7">
        <v>2009.0</v>
      </c>
      <c r="D165" s="7" t="s">
        <v>6</v>
      </c>
      <c r="E165" s="7" t="s">
        <v>319</v>
      </c>
      <c r="F165" s="168">
        <v>63.6288077</v>
      </c>
      <c r="G165" s="171"/>
    </row>
    <row r="166">
      <c r="A166" s="26" t="s">
        <v>35</v>
      </c>
      <c r="B166" s="26" t="s">
        <v>433</v>
      </c>
      <c r="C166" s="7">
        <v>2009.0</v>
      </c>
      <c r="D166" s="7" t="s">
        <v>6</v>
      </c>
      <c r="E166" s="7" t="s">
        <v>319</v>
      </c>
      <c r="F166" s="168">
        <v>67.4280043</v>
      </c>
      <c r="G166" s="171"/>
    </row>
    <row r="167">
      <c r="A167" s="80" t="s">
        <v>3</v>
      </c>
      <c r="B167" s="26" t="s">
        <v>418</v>
      </c>
      <c r="C167" s="7">
        <v>2010.0</v>
      </c>
      <c r="D167" s="7" t="s">
        <v>6</v>
      </c>
      <c r="E167" s="7" t="s">
        <v>319</v>
      </c>
      <c r="F167" s="169">
        <v>59.2686969</v>
      </c>
      <c r="G167" s="171"/>
    </row>
    <row r="168">
      <c r="A168" s="80" t="s">
        <v>4</v>
      </c>
      <c r="B168" s="26" t="s">
        <v>401</v>
      </c>
      <c r="C168" s="7">
        <v>2010.0</v>
      </c>
      <c r="D168" s="7" t="s">
        <v>6</v>
      </c>
      <c r="E168" s="7" t="s">
        <v>319</v>
      </c>
      <c r="F168" s="168">
        <v>48.1646818</v>
      </c>
      <c r="G168" s="171"/>
    </row>
    <row r="169">
      <c r="A169" s="26" t="s">
        <v>5</v>
      </c>
      <c r="B169" s="26" t="s">
        <v>402</v>
      </c>
      <c r="C169" s="7">
        <v>2010.0</v>
      </c>
      <c r="D169" s="7" t="s">
        <v>6</v>
      </c>
      <c r="E169" s="7" t="s">
        <v>319</v>
      </c>
      <c r="F169" s="168">
        <v>44.4036547</v>
      </c>
      <c r="G169" s="171"/>
    </row>
    <row r="170">
      <c r="A170" s="26" t="s">
        <v>6</v>
      </c>
      <c r="B170" s="26" t="s">
        <v>403</v>
      </c>
      <c r="C170" s="7">
        <v>2010.0</v>
      </c>
      <c r="D170" s="7" t="s">
        <v>6</v>
      </c>
      <c r="E170" s="7" t="s">
        <v>319</v>
      </c>
      <c r="F170" s="168">
        <v>42.1213267</v>
      </c>
      <c r="G170" s="171"/>
    </row>
    <row r="171">
      <c r="A171" s="26" t="s">
        <v>7</v>
      </c>
      <c r="B171" s="26" t="s">
        <v>404</v>
      </c>
      <c r="C171" s="7">
        <v>2010.0</v>
      </c>
      <c r="D171" s="7" t="s">
        <v>6</v>
      </c>
      <c r="E171" s="7" t="s">
        <v>319</v>
      </c>
      <c r="F171" s="168">
        <v>62.5135455</v>
      </c>
      <c r="G171" s="171"/>
    </row>
    <row r="172">
      <c r="A172" s="26" t="s">
        <v>8</v>
      </c>
      <c r="B172" s="26" t="s">
        <v>408</v>
      </c>
      <c r="C172" s="7">
        <v>2010.0</v>
      </c>
      <c r="D172" s="7" t="s">
        <v>6</v>
      </c>
      <c r="E172" s="7" t="s">
        <v>319</v>
      </c>
      <c r="F172" s="168">
        <v>42.0743315</v>
      </c>
      <c r="G172" s="171"/>
    </row>
    <row r="173">
      <c r="A173" s="26" t="s">
        <v>9</v>
      </c>
      <c r="B173" s="26" t="s">
        <v>409</v>
      </c>
      <c r="C173" s="7">
        <v>2010.0</v>
      </c>
      <c r="D173" s="7" t="s">
        <v>6</v>
      </c>
      <c r="E173" s="7" t="s">
        <v>319</v>
      </c>
      <c r="F173" s="168">
        <v>55.3977433</v>
      </c>
      <c r="G173" s="171"/>
    </row>
    <row r="174">
      <c r="A174" s="26" t="s">
        <v>10</v>
      </c>
      <c r="B174" s="26" t="s">
        <v>407</v>
      </c>
      <c r="C174" s="7">
        <v>2010.0</v>
      </c>
      <c r="D174" s="7" t="s">
        <v>6</v>
      </c>
      <c r="E174" s="7" t="s">
        <v>319</v>
      </c>
      <c r="F174" s="168">
        <v>77.0047146</v>
      </c>
      <c r="G174" s="171"/>
    </row>
    <row r="175">
      <c r="A175" s="26" t="s">
        <v>11</v>
      </c>
      <c r="B175" s="26" t="s">
        <v>406</v>
      </c>
      <c r="C175" s="7">
        <v>2010.0</v>
      </c>
      <c r="D175" s="7" t="s">
        <v>6</v>
      </c>
      <c r="E175" s="7" t="s">
        <v>319</v>
      </c>
      <c r="F175" s="168">
        <v>46.8308456</v>
      </c>
      <c r="G175" s="171"/>
    </row>
    <row r="176">
      <c r="A176" s="26" t="s">
        <v>12</v>
      </c>
      <c r="B176" s="26" t="s">
        <v>405</v>
      </c>
      <c r="C176" s="7">
        <v>2010.0</v>
      </c>
      <c r="D176" s="7" t="s">
        <v>6</v>
      </c>
      <c r="E176" s="7" t="s">
        <v>319</v>
      </c>
      <c r="F176" s="168">
        <v>48.4347765</v>
      </c>
      <c r="G176" s="171"/>
    </row>
    <row r="177">
      <c r="A177" s="26" t="s">
        <v>13</v>
      </c>
      <c r="B177" s="26" t="s">
        <v>410</v>
      </c>
      <c r="C177" s="7">
        <v>2010.0</v>
      </c>
      <c r="D177" s="7" t="s">
        <v>6</v>
      </c>
      <c r="E177" s="7" t="s">
        <v>319</v>
      </c>
      <c r="F177" s="168">
        <v>55.7130264</v>
      </c>
      <c r="G177" s="171"/>
    </row>
    <row r="178">
      <c r="A178" s="26" t="s">
        <v>14</v>
      </c>
      <c r="B178" s="26" t="s">
        <v>412</v>
      </c>
      <c r="C178" s="7">
        <v>2010.0</v>
      </c>
      <c r="D178" s="7" t="s">
        <v>6</v>
      </c>
      <c r="E178" s="7" t="s">
        <v>319</v>
      </c>
      <c r="F178" s="168">
        <v>62.2900181</v>
      </c>
      <c r="G178" s="171"/>
    </row>
    <row r="179">
      <c r="A179" s="26" t="s">
        <v>15</v>
      </c>
      <c r="B179" s="26" t="s">
        <v>411</v>
      </c>
      <c r="C179" s="7">
        <v>2010.0</v>
      </c>
      <c r="D179" s="7" t="s">
        <v>6</v>
      </c>
      <c r="E179" s="7" t="s">
        <v>319</v>
      </c>
      <c r="F179" s="168">
        <v>79.508673</v>
      </c>
      <c r="G179" s="171"/>
    </row>
    <row r="180">
      <c r="A180" s="26" t="s">
        <v>16</v>
      </c>
      <c r="B180" s="26" t="s">
        <v>413</v>
      </c>
      <c r="C180" s="7">
        <v>2010.0</v>
      </c>
      <c r="D180" s="7" t="s">
        <v>6</v>
      </c>
      <c r="E180" s="7" t="s">
        <v>319</v>
      </c>
      <c r="F180" s="168">
        <v>74.4259258</v>
      </c>
      <c r="G180" s="171"/>
    </row>
    <row r="181">
      <c r="A181" s="26" t="s">
        <v>17</v>
      </c>
      <c r="B181" s="26" t="s">
        <v>414</v>
      </c>
      <c r="C181" s="7">
        <v>2010.0</v>
      </c>
      <c r="D181" s="7" t="s">
        <v>6</v>
      </c>
      <c r="E181" s="7" t="s">
        <v>319</v>
      </c>
      <c r="F181" s="168">
        <v>55.3131632</v>
      </c>
      <c r="G181" s="171"/>
    </row>
    <row r="182">
      <c r="A182" s="26" t="s">
        <v>18</v>
      </c>
      <c r="B182" s="26" t="s">
        <v>415</v>
      </c>
      <c r="C182" s="7">
        <v>2010.0</v>
      </c>
      <c r="D182" s="7" t="s">
        <v>6</v>
      </c>
      <c r="E182" s="7" t="s">
        <v>319</v>
      </c>
      <c r="F182" s="168">
        <v>57.9450867</v>
      </c>
      <c r="G182" s="171"/>
    </row>
    <row r="183">
      <c r="A183" s="26" t="s">
        <v>19</v>
      </c>
      <c r="B183" s="26" t="s">
        <v>416</v>
      </c>
      <c r="C183" s="7">
        <v>2010.0</v>
      </c>
      <c r="D183" s="7" t="s">
        <v>6</v>
      </c>
      <c r="E183" s="7" t="s">
        <v>319</v>
      </c>
      <c r="F183" s="168">
        <v>71.9151186</v>
      </c>
      <c r="G183" s="171"/>
    </row>
    <row r="184">
      <c r="A184" s="26" t="s">
        <v>20</v>
      </c>
      <c r="B184" s="26" t="s">
        <v>417</v>
      </c>
      <c r="C184" s="7">
        <v>2010.0</v>
      </c>
      <c r="D184" s="7" t="s">
        <v>6</v>
      </c>
      <c r="E184" s="7" t="s">
        <v>319</v>
      </c>
      <c r="F184" s="168">
        <v>66.5248116</v>
      </c>
      <c r="G184" s="171"/>
    </row>
    <row r="185">
      <c r="A185" s="26" t="s">
        <v>21</v>
      </c>
      <c r="B185" s="26" t="s">
        <v>419</v>
      </c>
      <c r="C185" s="7">
        <v>2010.0</v>
      </c>
      <c r="D185" s="7" t="s">
        <v>6</v>
      </c>
      <c r="E185" s="7" t="s">
        <v>319</v>
      </c>
      <c r="F185" s="168">
        <v>64.5129398</v>
      </c>
      <c r="G185" s="171"/>
    </row>
    <row r="186">
      <c r="A186" s="26" t="s">
        <v>22</v>
      </c>
      <c r="B186" s="26" t="s">
        <v>420</v>
      </c>
      <c r="C186" s="7">
        <v>2010.0</v>
      </c>
      <c r="D186" s="7" t="s">
        <v>6</v>
      </c>
      <c r="E186" s="7" t="s">
        <v>319</v>
      </c>
      <c r="F186" s="168">
        <v>40.5945178</v>
      </c>
      <c r="G186" s="171"/>
    </row>
    <row r="187">
      <c r="A187" s="26" t="s">
        <v>23</v>
      </c>
      <c r="B187" s="26" t="s">
        <v>421</v>
      </c>
      <c r="C187" s="7">
        <v>2010.0</v>
      </c>
      <c r="D187" s="7" t="s">
        <v>6</v>
      </c>
      <c r="E187" s="7" t="s">
        <v>319</v>
      </c>
      <c r="F187" s="168">
        <v>80.8973966</v>
      </c>
      <c r="G187" s="171"/>
    </row>
    <row r="188">
      <c r="A188" s="26" t="s">
        <v>24</v>
      </c>
      <c r="B188" s="26" t="s">
        <v>422</v>
      </c>
      <c r="C188" s="7">
        <v>2010.0</v>
      </c>
      <c r="D188" s="7" t="s">
        <v>6</v>
      </c>
      <c r="E188" s="7" t="s">
        <v>319</v>
      </c>
      <c r="F188" s="168">
        <v>74.221825</v>
      </c>
      <c r="G188" s="171"/>
    </row>
    <row r="189">
      <c r="A189" s="26" t="s">
        <v>25</v>
      </c>
      <c r="B189" s="26" t="s">
        <v>423</v>
      </c>
      <c r="C189" s="7">
        <v>2010.0</v>
      </c>
      <c r="D189" s="7" t="s">
        <v>6</v>
      </c>
      <c r="E189" s="7" t="s">
        <v>319</v>
      </c>
      <c r="F189" s="168">
        <v>47.571353</v>
      </c>
      <c r="G189" s="171"/>
    </row>
    <row r="190">
      <c r="A190" s="26" t="s">
        <v>26</v>
      </c>
      <c r="B190" s="26" t="s">
        <v>424</v>
      </c>
      <c r="C190" s="7">
        <v>2010.0</v>
      </c>
      <c r="D190" s="7" t="s">
        <v>6</v>
      </c>
      <c r="E190" s="7" t="s">
        <v>319</v>
      </c>
      <c r="F190" s="168">
        <v>51.2134376</v>
      </c>
      <c r="G190" s="171"/>
    </row>
    <row r="191">
      <c r="A191" s="26" t="s">
        <v>27</v>
      </c>
      <c r="B191" s="26" t="s">
        <v>426</v>
      </c>
      <c r="C191" s="7">
        <v>2010.0</v>
      </c>
      <c r="D191" s="7" t="s">
        <v>6</v>
      </c>
      <c r="E191" s="7" t="s">
        <v>319</v>
      </c>
      <c r="F191" s="168">
        <v>59.7958123</v>
      </c>
      <c r="G191" s="171"/>
    </row>
    <row r="192">
      <c r="A192" s="26" t="s">
        <v>28</v>
      </c>
      <c r="B192" s="26" t="s">
        <v>425</v>
      </c>
      <c r="C192" s="7">
        <v>2010.0</v>
      </c>
      <c r="D192" s="7" t="s">
        <v>6</v>
      </c>
      <c r="E192" s="7" t="s">
        <v>319</v>
      </c>
      <c r="F192" s="168">
        <v>52.8912675</v>
      </c>
      <c r="G192" s="171"/>
    </row>
    <row r="193">
      <c r="A193" s="26" t="s">
        <v>29</v>
      </c>
      <c r="B193" s="26" t="s">
        <v>427</v>
      </c>
      <c r="C193" s="7">
        <v>2010.0</v>
      </c>
      <c r="D193" s="7" t="s">
        <v>6</v>
      </c>
      <c r="E193" s="7" t="s">
        <v>319</v>
      </c>
      <c r="F193" s="168">
        <v>46.0778279</v>
      </c>
      <c r="G193" s="171"/>
    </row>
    <row r="194">
      <c r="A194" s="26" t="s">
        <v>30</v>
      </c>
      <c r="B194" s="26" t="s">
        <v>428</v>
      </c>
      <c r="C194" s="7">
        <v>2010.0</v>
      </c>
      <c r="D194" s="7" t="s">
        <v>6</v>
      </c>
      <c r="E194" s="7" t="s">
        <v>319</v>
      </c>
      <c r="F194" s="168">
        <v>64.9803981</v>
      </c>
      <c r="G194" s="171"/>
    </row>
    <row r="195">
      <c r="A195" s="26" t="s">
        <v>31</v>
      </c>
      <c r="B195" s="26" t="s">
        <v>429</v>
      </c>
      <c r="C195" s="7">
        <v>2010.0</v>
      </c>
      <c r="D195" s="7" t="s">
        <v>6</v>
      </c>
      <c r="E195" s="7" t="s">
        <v>319</v>
      </c>
      <c r="F195" s="168">
        <v>50.6797722</v>
      </c>
      <c r="G195" s="171"/>
    </row>
    <row r="196">
      <c r="A196" s="26" t="s">
        <v>32</v>
      </c>
      <c r="B196" s="26" t="s">
        <v>430</v>
      </c>
      <c r="C196" s="7">
        <v>2010.0</v>
      </c>
      <c r="D196" s="7" t="s">
        <v>6</v>
      </c>
      <c r="E196" s="7" t="s">
        <v>319</v>
      </c>
      <c r="F196" s="168">
        <v>73.1234541</v>
      </c>
      <c r="G196" s="171"/>
    </row>
    <row r="197">
      <c r="A197" s="26" t="s">
        <v>33</v>
      </c>
      <c r="B197" s="26" t="s">
        <v>431</v>
      </c>
      <c r="C197" s="7">
        <v>2010.0</v>
      </c>
      <c r="D197" s="7" t="s">
        <v>6</v>
      </c>
      <c r="E197" s="7" t="s">
        <v>319</v>
      </c>
      <c r="F197" s="168">
        <v>65.3525918</v>
      </c>
      <c r="G197" s="171"/>
    </row>
    <row r="198">
      <c r="A198" s="26" t="s">
        <v>34</v>
      </c>
      <c r="B198" s="26" t="s">
        <v>432</v>
      </c>
      <c r="C198" s="7">
        <v>2010.0</v>
      </c>
      <c r="D198" s="7" t="s">
        <v>6</v>
      </c>
      <c r="E198" s="7" t="s">
        <v>319</v>
      </c>
      <c r="F198" s="168">
        <v>62.8484847</v>
      </c>
      <c r="G198" s="171"/>
    </row>
    <row r="199">
      <c r="A199" s="26" t="s">
        <v>35</v>
      </c>
      <c r="B199" s="26" t="s">
        <v>433</v>
      </c>
      <c r="C199" s="7">
        <v>2010.0</v>
      </c>
      <c r="D199" s="7" t="s">
        <v>6</v>
      </c>
      <c r="E199" s="7" t="s">
        <v>319</v>
      </c>
      <c r="F199" s="168">
        <v>65.4739082</v>
      </c>
      <c r="G199" s="171"/>
    </row>
    <row r="200">
      <c r="A200" s="80" t="s">
        <v>3</v>
      </c>
      <c r="B200" s="26" t="s">
        <v>418</v>
      </c>
      <c r="C200" s="7">
        <v>2011.0</v>
      </c>
      <c r="D200" s="7" t="s">
        <v>6</v>
      </c>
      <c r="E200" s="7" t="s">
        <v>319</v>
      </c>
      <c r="F200" s="169">
        <v>59.6594622</v>
      </c>
      <c r="G200" s="171"/>
    </row>
    <row r="201">
      <c r="A201" s="80" t="s">
        <v>4</v>
      </c>
      <c r="B201" s="26" t="s">
        <v>401</v>
      </c>
      <c r="C201" s="7">
        <v>2011.0</v>
      </c>
      <c r="D201" s="7" t="s">
        <v>6</v>
      </c>
      <c r="E201" s="7" t="s">
        <v>319</v>
      </c>
      <c r="F201" s="168">
        <v>48.9946298</v>
      </c>
      <c r="G201" s="171"/>
    </row>
    <row r="202">
      <c r="A202" s="26" t="s">
        <v>5</v>
      </c>
      <c r="B202" s="26" t="s">
        <v>402</v>
      </c>
      <c r="C202" s="7">
        <v>2011.0</v>
      </c>
      <c r="D202" s="7" t="s">
        <v>6</v>
      </c>
      <c r="E202" s="7" t="s">
        <v>319</v>
      </c>
      <c r="F202" s="168">
        <v>46.8327992</v>
      </c>
      <c r="G202" s="171"/>
    </row>
    <row r="203">
      <c r="A203" s="26" t="s">
        <v>6</v>
      </c>
      <c r="B203" s="26" t="s">
        <v>403</v>
      </c>
      <c r="C203" s="7">
        <v>2011.0</v>
      </c>
      <c r="D203" s="7" t="s">
        <v>6</v>
      </c>
      <c r="E203" s="7" t="s">
        <v>319</v>
      </c>
      <c r="F203" s="168">
        <v>42.7483511</v>
      </c>
      <c r="G203" s="171"/>
    </row>
    <row r="204">
      <c r="A204" s="26" t="s">
        <v>7</v>
      </c>
      <c r="B204" s="26" t="s">
        <v>404</v>
      </c>
      <c r="C204" s="7">
        <v>2011.0</v>
      </c>
      <c r="D204" s="7" t="s">
        <v>6</v>
      </c>
      <c r="E204" s="7" t="s">
        <v>319</v>
      </c>
      <c r="F204" s="168">
        <v>62.2336775</v>
      </c>
      <c r="G204" s="171"/>
    </row>
    <row r="205">
      <c r="A205" s="26" t="s">
        <v>8</v>
      </c>
      <c r="B205" s="26" t="s">
        <v>408</v>
      </c>
      <c r="C205" s="7">
        <v>2011.0</v>
      </c>
      <c r="D205" s="7" t="s">
        <v>6</v>
      </c>
      <c r="E205" s="7" t="s">
        <v>319</v>
      </c>
      <c r="F205" s="168">
        <v>43.0248372</v>
      </c>
      <c r="G205" s="171"/>
    </row>
    <row r="206">
      <c r="A206" s="26" t="s">
        <v>9</v>
      </c>
      <c r="B206" s="26" t="s">
        <v>409</v>
      </c>
      <c r="C206" s="7">
        <v>2011.0</v>
      </c>
      <c r="D206" s="7" t="s">
        <v>6</v>
      </c>
      <c r="E206" s="7" t="s">
        <v>319</v>
      </c>
      <c r="F206" s="168">
        <v>55.1137456</v>
      </c>
      <c r="G206" s="171"/>
    </row>
    <row r="207">
      <c r="A207" s="26" t="s">
        <v>10</v>
      </c>
      <c r="B207" s="26" t="s">
        <v>407</v>
      </c>
      <c r="C207" s="7">
        <v>2011.0</v>
      </c>
      <c r="D207" s="7" t="s">
        <v>6</v>
      </c>
      <c r="E207" s="7" t="s">
        <v>319</v>
      </c>
      <c r="F207" s="168">
        <v>77.5777854</v>
      </c>
      <c r="G207" s="171"/>
    </row>
    <row r="208">
      <c r="A208" s="26" t="s">
        <v>11</v>
      </c>
      <c r="B208" s="26" t="s">
        <v>406</v>
      </c>
      <c r="C208" s="7">
        <v>2011.0</v>
      </c>
      <c r="D208" s="7" t="s">
        <v>6</v>
      </c>
      <c r="E208" s="7" t="s">
        <v>319</v>
      </c>
      <c r="F208" s="168">
        <v>44.5511122</v>
      </c>
      <c r="G208" s="171"/>
    </row>
    <row r="209">
      <c r="A209" s="26" t="s">
        <v>12</v>
      </c>
      <c r="B209" s="26" t="s">
        <v>405</v>
      </c>
      <c r="C209" s="7">
        <v>2011.0</v>
      </c>
      <c r="D209" s="7" t="s">
        <v>6</v>
      </c>
      <c r="E209" s="7" t="s">
        <v>319</v>
      </c>
      <c r="F209" s="168">
        <v>48.2218774</v>
      </c>
      <c r="G209" s="171"/>
    </row>
    <row r="210">
      <c r="A210" s="26" t="s">
        <v>13</v>
      </c>
      <c r="B210" s="26" t="s">
        <v>410</v>
      </c>
      <c r="C210" s="7">
        <v>2011.0</v>
      </c>
      <c r="D210" s="7" t="s">
        <v>6</v>
      </c>
      <c r="E210" s="7" t="s">
        <v>319</v>
      </c>
      <c r="F210" s="168">
        <v>55.1646308</v>
      </c>
      <c r="G210" s="171"/>
    </row>
    <row r="211">
      <c r="A211" s="26" t="s">
        <v>14</v>
      </c>
      <c r="B211" s="26" t="s">
        <v>412</v>
      </c>
      <c r="C211" s="7">
        <v>2011.0</v>
      </c>
      <c r="D211" s="7" t="s">
        <v>6</v>
      </c>
      <c r="E211" s="7" t="s">
        <v>319</v>
      </c>
      <c r="F211" s="168">
        <v>63.2451916</v>
      </c>
      <c r="G211" s="171"/>
    </row>
    <row r="212">
      <c r="A212" s="26" t="s">
        <v>15</v>
      </c>
      <c r="B212" s="26" t="s">
        <v>411</v>
      </c>
      <c r="C212" s="7">
        <v>2011.0</v>
      </c>
      <c r="D212" s="7" t="s">
        <v>6</v>
      </c>
      <c r="E212" s="7" t="s">
        <v>319</v>
      </c>
      <c r="F212" s="168">
        <v>80.938634</v>
      </c>
      <c r="G212" s="171"/>
    </row>
    <row r="213">
      <c r="A213" s="26" t="s">
        <v>16</v>
      </c>
      <c r="B213" s="26" t="s">
        <v>413</v>
      </c>
      <c r="C213" s="7">
        <v>2011.0</v>
      </c>
      <c r="D213" s="7" t="s">
        <v>6</v>
      </c>
      <c r="E213" s="7" t="s">
        <v>319</v>
      </c>
      <c r="F213" s="168">
        <v>74.6374229</v>
      </c>
      <c r="G213" s="171"/>
    </row>
    <row r="214">
      <c r="A214" s="26" t="s">
        <v>17</v>
      </c>
      <c r="B214" s="26" t="s">
        <v>414</v>
      </c>
      <c r="C214" s="7">
        <v>2011.0</v>
      </c>
      <c r="D214" s="7" t="s">
        <v>6</v>
      </c>
      <c r="E214" s="7" t="s">
        <v>319</v>
      </c>
      <c r="F214" s="168">
        <v>54.6132733</v>
      </c>
      <c r="G214" s="171"/>
    </row>
    <row r="215">
      <c r="A215" s="26" t="s">
        <v>18</v>
      </c>
      <c r="B215" s="26" t="s">
        <v>415</v>
      </c>
      <c r="C215" s="7">
        <v>2011.0</v>
      </c>
      <c r="D215" s="7" t="s">
        <v>6</v>
      </c>
      <c r="E215" s="7" t="s">
        <v>319</v>
      </c>
      <c r="F215" s="168">
        <v>57.4289267</v>
      </c>
      <c r="G215" s="171"/>
    </row>
    <row r="216">
      <c r="A216" s="26" t="s">
        <v>19</v>
      </c>
      <c r="B216" s="26" t="s">
        <v>416</v>
      </c>
      <c r="C216" s="7">
        <v>2011.0</v>
      </c>
      <c r="D216" s="7" t="s">
        <v>6</v>
      </c>
      <c r="E216" s="7" t="s">
        <v>319</v>
      </c>
      <c r="F216" s="168">
        <v>71.0445501</v>
      </c>
      <c r="G216" s="171"/>
    </row>
    <row r="217">
      <c r="A217" s="26" t="s">
        <v>20</v>
      </c>
      <c r="B217" s="26" t="s">
        <v>417</v>
      </c>
      <c r="C217" s="7">
        <v>2011.0</v>
      </c>
      <c r="D217" s="7" t="s">
        <v>6</v>
      </c>
      <c r="E217" s="7" t="s">
        <v>319</v>
      </c>
      <c r="F217" s="168">
        <v>65.9701922</v>
      </c>
      <c r="G217" s="171"/>
    </row>
    <row r="218">
      <c r="A218" s="26" t="s">
        <v>21</v>
      </c>
      <c r="B218" s="26" t="s">
        <v>419</v>
      </c>
      <c r="C218" s="7">
        <v>2011.0</v>
      </c>
      <c r="D218" s="7" t="s">
        <v>6</v>
      </c>
      <c r="E218" s="7" t="s">
        <v>319</v>
      </c>
      <c r="F218" s="168">
        <v>65.7819888</v>
      </c>
      <c r="G218" s="171"/>
    </row>
    <row r="219">
      <c r="A219" s="26" t="s">
        <v>22</v>
      </c>
      <c r="B219" s="26" t="s">
        <v>420</v>
      </c>
      <c r="C219" s="7">
        <v>2011.0</v>
      </c>
      <c r="D219" s="7" t="s">
        <v>6</v>
      </c>
      <c r="E219" s="7" t="s">
        <v>319</v>
      </c>
      <c r="F219" s="168">
        <v>41.9812676</v>
      </c>
      <c r="G219" s="171"/>
    </row>
    <row r="220">
      <c r="A220" s="26" t="s">
        <v>23</v>
      </c>
      <c r="B220" s="26" t="s">
        <v>421</v>
      </c>
      <c r="C220" s="7">
        <v>2011.0</v>
      </c>
      <c r="D220" s="7" t="s">
        <v>6</v>
      </c>
      <c r="E220" s="7" t="s">
        <v>319</v>
      </c>
      <c r="F220" s="168">
        <v>79.55331</v>
      </c>
      <c r="G220" s="171"/>
    </row>
    <row r="221">
      <c r="A221" s="26" t="s">
        <v>24</v>
      </c>
      <c r="B221" s="26" t="s">
        <v>422</v>
      </c>
      <c r="C221" s="7">
        <v>2011.0</v>
      </c>
      <c r="D221" s="7" t="s">
        <v>6</v>
      </c>
      <c r="E221" s="7" t="s">
        <v>319</v>
      </c>
      <c r="F221" s="168">
        <v>75.5211743</v>
      </c>
      <c r="G221" s="171"/>
    </row>
    <row r="222">
      <c r="A222" s="26" t="s">
        <v>25</v>
      </c>
      <c r="B222" s="26" t="s">
        <v>423</v>
      </c>
      <c r="C222" s="7">
        <v>2011.0</v>
      </c>
      <c r="D222" s="7" t="s">
        <v>6</v>
      </c>
      <c r="E222" s="7" t="s">
        <v>319</v>
      </c>
      <c r="F222" s="168">
        <v>50.228757</v>
      </c>
      <c r="G222" s="171"/>
    </row>
    <row r="223">
      <c r="A223" s="26" t="s">
        <v>26</v>
      </c>
      <c r="B223" s="26" t="s">
        <v>424</v>
      </c>
      <c r="C223" s="7">
        <v>2011.0</v>
      </c>
      <c r="D223" s="7" t="s">
        <v>6</v>
      </c>
      <c r="E223" s="7" t="s">
        <v>319</v>
      </c>
      <c r="F223" s="168">
        <v>50.8438949</v>
      </c>
      <c r="G223" s="171"/>
    </row>
    <row r="224">
      <c r="A224" s="26" t="s">
        <v>27</v>
      </c>
      <c r="B224" s="26" t="s">
        <v>426</v>
      </c>
      <c r="C224" s="7">
        <v>2011.0</v>
      </c>
      <c r="D224" s="7" t="s">
        <v>6</v>
      </c>
      <c r="E224" s="7" t="s">
        <v>319</v>
      </c>
      <c r="F224" s="168">
        <v>58.9177471</v>
      </c>
      <c r="G224" s="171"/>
    </row>
    <row r="225">
      <c r="A225" s="26" t="s">
        <v>28</v>
      </c>
      <c r="B225" s="26" t="s">
        <v>425</v>
      </c>
      <c r="C225" s="7">
        <v>2011.0</v>
      </c>
      <c r="D225" s="7" t="s">
        <v>6</v>
      </c>
      <c r="E225" s="7" t="s">
        <v>319</v>
      </c>
      <c r="F225" s="168">
        <v>54.4374634</v>
      </c>
      <c r="G225" s="171"/>
    </row>
    <row r="226">
      <c r="A226" s="26" t="s">
        <v>29</v>
      </c>
      <c r="B226" s="26" t="s">
        <v>427</v>
      </c>
      <c r="C226" s="7">
        <v>2011.0</v>
      </c>
      <c r="D226" s="7" t="s">
        <v>6</v>
      </c>
      <c r="E226" s="7" t="s">
        <v>319</v>
      </c>
      <c r="F226" s="168">
        <v>47.8061955</v>
      </c>
      <c r="G226" s="171"/>
    </row>
    <row r="227">
      <c r="A227" s="26" t="s">
        <v>30</v>
      </c>
      <c r="B227" s="26" t="s">
        <v>428</v>
      </c>
      <c r="C227" s="7">
        <v>2011.0</v>
      </c>
      <c r="D227" s="7" t="s">
        <v>6</v>
      </c>
      <c r="E227" s="7" t="s">
        <v>319</v>
      </c>
      <c r="F227" s="168">
        <v>64.475659</v>
      </c>
      <c r="G227" s="171"/>
    </row>
    <row r="228">
      <c r="A228" s="26" t="s">
        <v>31</v>
      </c>
      <c r="B228" s="26" t="s">
        <v>429</v>
      </c>
      <c r="C228" s="7">
        <v>2011.0</v>
      </c>
      <c r="D228" s="7" t="s">
        <v>6</v>
      </c>
      <c r="E228" s="7" t="s">
        <v>319</v>
      </c>
      <c r="F228" s="168">
        <v>52.4423186</v>
      </c>
      <c r="G228" s="171"/>
    </row>
    <row r="229">
      <c r="A229" s="26" t="s">
        <v>32</v>
      </c>
      <c r="B229" s="26" t="s">
        <v>430</v>
      </c>
      <c r="C229" s="7">
        <v>2011.0</v>
      </c>
      <c r="D229" s="7" t="s">
        <v>6</v>
      </c>
      <c r="E229" s="7" t="s">
        <v>319</v>
      </c>
      <c r="F229" s="168">
        <v>73.0913247</v>
      </c>
      <c r="G229" s="171"/>
    </row>
    <row r="230">
      <c r="A230" s="26" t="s">
        <v>33</v>
      </c>
      <c r="B230" s="26" t="s">
        <v>431</v>
      </c>
      <c r="C230" s="7">
        <v>2011.0</v>
      </c>
      <c r="D230" s="7" t="s">
        <v>6</v>
      </c>
      <c r="E230" s="7" t="s">
        <v>319</v>
      </c>
      <c r="F230" s="168">
        <v>68.1257591</v>
      </c>
      <c r="G230" s="171"/>
    </row>
    <row r="231">
      <c r="A231" s="26" t="s">
        <v>34</v>
      </c>
      <c r="B231" s="26" t="s">
        <v>432</v>
      </c>
      <c r="C231" s="7">
        <v>2011.0</v>
      </c>
      <c r="D231" s="7" t="s">
        <v>6</v>
      </c>
      <c r="E231" s="7" t="s">
        <v>319</v>
      </c>
      <c r="F231" s="168">
        <v>64.4823144</v>
      </c>
      <c r="G231" s="171"/>
    </row>
    <row r="232">
      <c r="A232" s="26" t="s">
        <v>35</v>
      </c>
      <c r="B232" s="26" t="s">
        <v>433</v>
      </c>
      <c r="C232" s="7">
        <v>2011.0</v>
      </c>
      <c r="D232" s="7" t="s">
        <v>6</v>
      </c>
      <c r="E232" s="7" t="s">
        <v>319</v>
      </c>
      <c r="F232" s="168">
        <v>64.66616</v>
      </c>
      <c r="G232" s="171"/>
    </row>
    <row r="233">
      <c r="A233" s="80" t="s">
        <v>3</v>
      </c>
      <c r="B233" s="26" t="s">
        <v>418</v>
      </c>
      <c r="C233" s="7">
        <v>2012.0</v>
      </c>
      <c r="D233" s="7" t="s">
        <v>6</v>
      </c>
      <c r="E233" s="7" t="s">
        <v>319</v>
      </c>
      <c r="F233" s="169">
        <v>59.6277527</v>
      </c>
      <c r="G233" s="171"/>
      <c r="H233" s="172"/>
    </row>
    <row r="234">
      <c r="A234" s="80" t="s">
        <v>4</v>
      </c>
      <c r="B234" s="26" t="s">
        <v>401</v>
      </c>
      <c r="C234" s="7">
        <v>2012.0</v>
      </c>
      <c r="D234" s="7" t="s">
        <v>6</v>
      </c>
      <c r="E234" s="7" t="s">
        <v>319</v>
      </c>
      <c r="F234" s="168">
        <v>49.7123743</v>
      </c>
      <c r="G234" s="171"/>
      <c r="H234" s="173"/>
    </row>
    <row r="235">
      <c r="A235" s="26" t="s">
        <v>5</v>
      </c>
      <c r="B235" s="26" t="s">
        <v>402</v>
      </c>
      <c r="C235" s="7">
        <v>2012.0</v>
      </c>
      <c r="D235" s="7" t="s">
        <v>6</v>
      </c>
      <c r="E235" s="7" t="s">
        <v>319</v>
      </c>
      <c r="F235" s="168">
        <v>45.9628101</v>
      </c>
      <c r="G235" s="171"/>
      <c r="H235" s="173"/>
    </row>
    <row r="236">
      <c r="A236" s="26" t="s">
        <v>6</v>
      </c>
      <c r="B236" s="26" t="s">
        <v>403</v>
      </c>
      <c r="C236" s="7">
        <v>2012.0</v>
      </c>
      <c r="D236" s="7" t="s">
        <v>6</v>
      </c>
      <c r="E236" s="7" t="s">
        <v>319</v>
      </c>
      <c r="F236" s="168">
        <v>41.9986568</v>
      </c>
      <c r="G236" s="171"/>
      <c r="H236" s="173"/>
    </row>
    <row r="237">
      <c r="A237" s="26" t="s">
        <v>7</v>
      </c>
      <c r="B237" s="26" t="s">
        <v>404</v>
      </c>
      <c r="C237" s="7">
        <v>2012.0</v>
      </c>
      <c r="D237" s="7" t="s">
        <v>6</v>
      </c>
      <c r="E237" s="7" t="s">
        <v>319</v>
      </c>
      <c r="F237" s="168">
        <v>62.1504796</v>
      </c>
      <c r="G237" s="171"/>
      <c r="H237" s="173"/>
    </row>
    <row r="238">
      <c r="A238" s="26" t="s">
        <v>8</v>
      </c>
      <c r="B238" s="26" t="s">
        <v>408</v>
      </c>
      <c r="C238" s="7">
        <v>2012.0</v>
      </c>
      <c r="D238" s="7" t="s">
        <v>6</v>
      </c>
      <c r="E238" s="7" t="s">
        <v>319</v>
      </c>
      <c r="F238" s="168">
        <v>43.2063549</v>
      </c>
      <c r="G238" s="171"/>
      <c r="H238" s="173"/>
    </row>
    <row r="239">
      <c r="A239" s="26" t="s">
        <v>9</v>
      </c>
      <c r="B239" s="26" t="s">
        <v>409</v>
      </c>
      <c r="C239" s="7">
        <v>2012.0</v>
      </c>
      <c r="D239" s="7" t="s">
        <v>6</v>
      </c>
      <c r="E239" s="7" t="s">
        <v>319</v>
      </c>
      <c r="F239" s="168">
        <v>55.4824942</v>
      </c>
      <c r="G239" s="171"/>
      <c r="H239" s="173"/>
    </row>
    <row r="240">
      <c r="A240" s="26" t="s">
        <v>10</v>
      </c>
      <c r="B240" s="26" t="s">
        <v>407</v>
      </c>
      <c r="C240" s="7">
        <v>2012.0</v>
      </c>
      <c r="D240" s="7" t="s">
        <v>6</v>
      </c>
      <c r="E240" s="7" t="s">
        <v>319</v>
      </c>
      <c r="F240" s="168">
        <v>77.0251666</v>
      </c>
      <c r="G240" s="171"/>
      <c r="H240" s="173"/>
    </row>
    <row r="241">
      <c r="A241" s="26" t="s">
        <v>11</v>
      </c>
      <c r="B241" s="26" t="s">
        <v>406</v>
      </c>
      <c r="C241" s="7">
        <v>2012.0</v>
      </c>
      <c r="D241" s="7" t="s">
        <v>6</v>
      </c>
      <c r="E241" s="7" t="s">
        <v>319</v>
      </c>
      <c r="F241" s="168">
        <v>42.4896147</v>
      </c>
      <c r="G241" s="171"/>
      <c r="H241" s="173"/>
    </row>
    <row r="242">
      <c r="A242" s="26" t="s">
        <v>12</v>
      </c>
      <c r="B242" s="26" t="s">
        <v>405</v>
      </c>
      <c r="C242" s="7">
        <v>2012.0</v>
      </c>
      <c r="D242" s="7" t="s">
        <v>6</v>
      </c>
      <c r="E242" s="7" t="s">
        <v>319</v>
      </c>
      <c r="F242" s="168">
        <v>49.7354252</v>
      </c>
      <c r="G242" s="171"/>
      <c r="H242" s="173"/>
    </row>
    <row r="243">
      <c r="A243" s="26" t="s">
        <v>13</v>
      </c>
      <c r="B243" s="26" t="s">
        <v>410</v>
      </c>
      <c r="C243" s="7">
        <v>2012.0</v>
      </c>
      <c r="D243" s="7" t="s">
        <v>6</v>
      </c>
      <c r="E243" s="7" t="s">
        <v>319</v>
      </c>
      <c r="F243" s="168">
        <v>57.3021175</v>
      </c>
      <c r="G243" s="171"/>
      <c r="H243" s="173"/>
    </row>
    <row r="244">
      <c r="A244" s="26" t="s">
        <v>14</v>
      </c>
      <c r="B244" s="26" t="s">
        <v>412</v>
      </c>
      <c r="C244" s="7">
        <v>2012.0</v>
      </c>
      <c r="D244" s="7" t="s">
        <v>6</v>
      </c>
      <c r="E244" s="7" t="s">
        <v>319</v>
      </c>
      <c r="F244" s="168">
        <v>63.6846565</v>
      </c>
      <c r="G244" s="171"/>
      <c r="H244" s="173"/>
    </row>
    <row r="245">
      <c r="A245" s="26" t="s">
        <v>15</v>
      </c>
      <c r="B245" s="26" t="s">
        <v>411</v>
      </c>
      <c r="C245" s="7">
        <v>2012.0</v>
      </c>
      <c r="D245" s="7" t="s">
        <v>6</v>
      </c>
      <c r="E245" s="7" t="s">
        <v>319</v>
      </c>
      <c r="F245" s="168">
        <v>79.6088293</v>
      </c>
      <c r="G245" s="171"/>
      <c r="H245" s="173"/>
    </row>
    <row r="246">
      <c r="A246" s="26" t="s">
        <v>16</v>
      </c>
      <c r="B246" s="26" t="s">
        <v>413</v>
      </c>
      <c r="C246" s="7">
        <v>2012.0</v>
      </c>
      <c r="D246" s="7" t="s">
        <v>6</v>
      </c>
      <c r="E246" s="7" t="s">
        <v>319</v>
      </c>
      <c r="F246" s="168">
        <v>74.1406331</v>
      </c>
      <c r="G246" s="171"/>
      <c r="H246" s="173"/>
    </row>
    <row r="247">
      <c r="A247" s="26" t="s">
        <v>17</v>
      </c>
      <c r="B247" s="26" t="s">
        <v>414</v>
      </c>
      <c r="C247" s="7">
        <v>2012.0</v>
      </c>
      <c r="D247" s="7" t="s">
        <v>6</v>
      </c>
      <c r="E247" s="7" t="s">
        <v>319</v>
      </c>
      <c r="F247" s="168">
        <v>56.4796121</v>
      </c>
      <c r="G247" s="171"/>
      <c r="H247" s="173"/>
    </row>
    <row r="248">
      <c r="A248" s="26" t="s">
        <v>18</v>
      </c>
      <c r="B248" s="26" t="s">
        <v>415</v>
      </c>
      <c r="C248" s="7">
        <v>2012.0</v>
      </c>
      <c r="D248" s="7" t="s">
        <v>6</v>
      </c>
      <c r="E248" s="7" t="s">
        <v>319</v>
      </c>
      <c r="F248" s="168">
        <v>58.2259476</v>
      </c>
      <c r="G248" s="171"/>
      <c r="H248" s="173"/>
    </row>
    <row r="249">
      <c r="A249" s="26" t="s">
        <v>19</v>
      </c>
      <c r="B249" s="26" t="s">
        <v>416</v>
      </c>
      <c r="C249" s="7">
        <v>2012.0</v>
      </c>
      <c r="D249" s="7" t="s">
        <v>6</v>
      </c>
      <c r="E249" s="7" t="s">
        <v>319</v>
      </c>
      <c r="F249" s="168">
        <v>71.6775884</v>
      </c>
      <c r="G249" s="171"/>
      <c r="H249" s="173"/>
    </row>
    <row r="250">
      <c r="A250" s="26" t="s">
        <v>20</v>
      </c>
      <c r="B250" s="26" t="s">
        <v>417</v>
      </c>
      <c r="C250" s="7">
        <v>2012.0</v>
      </c>
      <c r="D250" s="7" t="s">
        <v>6</v>
      </c>
      <c r="E250" s="7" t="s">
        <v>319</v>
      </c>
      <c r="F250" s="168">
        <v>66.7250806</v>
      </c>
      <c r="G250" s="171"/>
      <c r="H250" s="173"/>
    </row>
    <row r="251">
      <c r="A251" s="26" t="s">
        <v>21</v>
      </c>
      <c r="B251" s="26" t="s">
        <v>419</v>
      </c>
      <c r="C251" s="7">
        <v>2012.0</v>
      </c>
      <c r="D251" s="7" t="s">
        <v>6</v>
      </c>
      <c r="E251" s="7" t="s">
        <v>319</v>
      </c>
      <c r="F251" s="168">
        <v>65.237156</v>
      </c>
      <c r="G251" s="171"/>
      <c r="H251" s="173"/>
    </row>
    <row r="252">
      <c r="A252" s="26" t="s">
        <v>22</v>
      </c>
      <c r="B252" s="26" t="s">
        <v>420</v>
      </c>
      <c r="C252" s="7">
        <v>2012.0</v>
      </c>
      <c r="D252" s="7" t="s">
        <v>6</v>
      </c>
      <c r="E252" s="7" t="s">
        <v>319</v>
      </c>
      <c r="F252" s="168">
        <v>40.8892611</v>
      </c>
      <c r="G252" s="171"/>
      <c r="H252" s="173"/>
    </row>
    <row r="253">
      <c r="A253" s="26" t="s">
        <v>23</v>
      </c>
      <c r="B253" s="26" t="s">
        <v>421</v>
      </c>
      <c r="C253" s="7">
        <v>2012.0</v>
      </c>
      <c r="D253" s="7" t="s">
        <v>6</v>
      </c>
      <c r="E253" s="7" t="s">
        <v>319</v>
      </c>
      <c r="F253" s="168">
        <v>80.824223</v>
      </c>
      <c r="G253" s="171"/>
      <c r="H253" s="173"/>
    </row>
    <row r="254">
      <c r="A254" s="26" t="s">
        <v>24</v>
      </c>
      <c r="B254" s="26" t="s">
        <v>422</v>
      </c>
      <c r="C254" s="7">
        <v>2012.0</v>
      </c>
      <c r="D254" s="7" t="s">
        <v>6</v>
      </c>
      <c r="E254" s="7" t="s">
        <v>319</v>
      </c>
      <c r="F254" s="168">
        <v>73.7746722</v>
      </c>
      <c r="G254" s="171"/>
      <c r="H254" s="173"/>
    </row>
    <row r="255">
      <c r="A255" s="26" t="s">
        <v>25</v>
      </c>
      <c r="B255" s="26" t="s">
        <v>423</v>
      </c>
      <c r="C255" s="7">
        <v>2012.0</v>
      </c>
      <c r="D255" s="7" t="s">
        <v>6</v>
      </c>
      <c r="E255" s="7" t="s">
        <v>319</v>
      </c>
      <c r="F255" s="168">
        <v>47.8452953</v>
      </c>
      <c r="G255" s="171"/>
      <c r="H255" s="173"/>
    </row>
    <row r="256">
      <c r="A256" s="26" t="s">
        <v>26</v>
      </c>
      <c r="B256" s="26" t="s">
        <v>424</v>
      </c>
      <c r="C256" s="7">
        <v>2012.0</v>
      </c>
      <c r="D256" s="7" t="s">
        <v>6</v>
      </c>
      <c r="E256" s="7" t="s">
        <v>319</v>
      </c>
      <c r="F256" s="168">
        <v>50.9732385</v>
      </c>
      <c r="G256" s="171"/>
      <c r="H256" s="173"/>
    </row>
    <row r="257">
      <c r="A257" s="26" t="s">
        <v>27</v>
      </c>
      <c r="B257" s="26" t="s">
        <v>426</v>
      </c>
      <c r="C257" s="7">
        <v>2012.0</v>
      </c>
      <c r="D257" s="7" t="s">
        <v>6</v>
      </c>
      <c r="E257" s="7" t="s">
        <v>319</v>
      </c>
      <c r="F257" s="168">
        <v>59.1958743</v>
      </c>
      <c r="G257" s="171"/>
      <c r="H257" s="173"/>
    </row>
    <row r="258">
      <c r="A258" s="26" t="s">
        <v>28</v>
      </c>
      <c r="B258" s="26" t="s">
        <v>425</v>
      </c>
      <c r="C258" s="7">
        <v>2012.0</v>
      </c>
      <c r="D258" s="7" t="s">
        <v>6</v>
      </c>
      <c r="E258" s="7" t="s">
        <v>319</v>
      </c>
      <c r="F258" s="168">
        <v>55.0400068</v>
      </c>
      <c r="G258" s="171"/>
      <c r="H258" s="173"/>
    </row>
    <row r="259">
      <c r="A259" s="26" t="s">
        <v>29</v>
      </c>
      <c r="B259" s="26" t="s">
        <v>427</v>
      </c>
      <c r="C259" s="7">
        <v>2012.0</v>
      </c>
      <c r="D259" s="7" t="s">
        <v>6</v>
      </c>
      <c r="E259" s="7" t="s">
        <v>319</v>
      </c>
      <c r="F259" s="168">
        <v>46.2606063</v>
      </c>
      <c r="G259" s="171"/>
      <c r="H259" s="173"/>
    </row>
    <row r="260">
      <c r="A260" s="26" t="s">
        <v>30</v>
      </c>
      <c r="B260" s="26" t="s">
        <v>428</v>
      </c>
      <c r="C260" s="7">
        <v>2012.0</v>
      </c>
      <c r="D260" s="7" t="s">
        <v>6</v>
      </c>
      <c r="E260" s="7" t="s">
        <v>319</v>
      </c>
      <c r="F260" s="168">
        <v>62.3871556</v>
      </c>
      <c r="G260" s="171"/>
      <c r="H260" s="173"/>
    </row>
    <row r="261">
      <c r="A261" s="26" t="s">
        <v>31</v>
      </c>
      <c r="B261" s="26" t="s">
        <v>429</v>
      </c>
      <c r="C261" s="7">
        <v>2012.0</v>
      </c>
      <c r="D261" s="7" t="s">
        <v>6</v>
      </c>
      <c r="E261" s="7" t="s">
        <v>319</v>
      </c>
      <c r="F261" s="168">
        <v>51.7544732</v>
      </c>
      <c r="G261" s="171"/>
      <c r="H261" s="173"/>
    </row>
    <row r="262">
      <c r="A262" s="26" t="s">
        <v>32</v>
      </c>
      <c r="B262" s="26" t="s">
        <v>430</v>
      </c>
      <c r="C262" s="7">
        <v>2012.0</v>
      </c>
      <c r="D262" s="7" t="s">
        <v>6</v>
      </c>
      <c r="E262" s="7" t="s">
        <v>319</v>
      </c>
      <c r="F262" s="168">
        <v>73.122805</v>
      </c>
      <c r="G262" s="171"/>
      <c r="H262" s="173"/>
    </row>
    <row r="263">
      <c r="A263" s="26" t="s">
        <v>33</v>
      </c>
      <c r="B263" s="26" t="s">
        <v>431</v>
      </c>
      <c r="C263" s="7">
        <v>2012.0</v>
      </c>
      <c r="D263" s="7" t="s">
        <v>6</v>
      </c>
      <c r="E263" s="7" t="s">
        <v>319</v>
      </c>
      <c r="F263" s="168">
        <v>67.114205</v>
      </c>
      <c r="G263" s="171"/>
      <c r="H263" s="173"/>
    </row>
    <row r="264">
      <c r="A264" s="26" t="s">
        <v>34</v>
      </c>
      <c r="B264" s="26" t="s">
        <v>432</v>
      </c>
      <c r="C264" s="7">
        <v>2012.0</v>
      </c>
      <c r="D264" s="7" t="s">
        <v>6</v>
      </c>
      <c r="E264" s="7" t="s">
        <v>319</v>
      </c>
      <c r="F264" s="168">
        <v>65.3163218</v>
      </c>
      <c r="G264" s="171"/>
      <c r="H264" s="173"/>
    </row>
    <row r="265">
      <c r="A265" s="26" t="s">
        <v>35</v>
      </c>
      <c r="B265" s="26" t="s">
        <v>433</v>
      </c>
      <c r="C265" s="7">
        <v>2012.0</v>
      </c>
      <c r="D265" s="7" t="s">
        <v>6</v>
      </c>
      <c r="E265" s="7" t="s">
        <v>319</v>
      </c>
      <c r="F265" s="168">
        <v>65.1938713</v>
      </c>
      <c r="G265" s="171"/>
      <c r="H265" s="173"/>
    </row>
    <row r="266">
      <c r="A266" s="80" t="s">
        <v>3</v>
      </c>
      <c r="B266" s="26" t="s">
        <v>418</v>
      </c>
      <c r="C266" s="7">
        <v>2013.0</v>
      </c>
      <c r="D266" s="7" t="s">
        <v>6</v>
      </c>
      <c r="E266" s="7" t="s">
        <v>319</v>
      </c>
      <c r="F266" s="169">
        <v>58.5965222</v>
      </c>
      <c r="G266" s="171"/>
      <c r="H266" s="172"/>
    </row>
    <row r="267">
      <c r="A267" s="80" t="s">
        <v>4</v>
      </c>
      <c r="B267" s="26" t="s">
        <v>401</v>
      </c>
      <c r="C267" s="7">
        <v>2013.0</v>
      </c>
      <c r="D267" s="7" t="s">
        <v>6</v>
      </c>
      <c r="E267" s="7" t="s">
        <v>319</v>
      </c>
      <c r="F267" s="168">
        <v>49.162824</v>
      </c>
      <c r="G267" s="171"/>
      <c r="H267" s="173"/>
    </row>
    <row r="268">
      <c r="A268" s="26" t="s">
        <v>5</v>
      </c>
      <c r="B268" s="26" t="s">
        <v>402</v>
      </c>
      <c r="C268" s="7">
        <v>2013.0</v>
      </c>
      <c r="D268" s="7" t="s">
        <v>6</v>
      </c>
      <c r="E268" s="7" t="s">
        <v>319</v>
      </c>
      <c r="F268" s="168">
        <v>41.4126105</v>
      </c>
      <c r="G268" s="171"/>
      <c r="H268" s="173"/>
    </row>
    <row r="269">
      <c r="A269" s="26" t="s">
        <v>6</v>
      </c>
      <c r="B269" s="26" t="s">
        <v>403</v>
      </c>
      <c r="C269" s="7">
        <v>2013.0</v>
      </c>
      <c r="D269" s="7" t="s">
        <v>6</v>
      </c>
      <c r="E269" s="7" t="s">
        <v>319</v>
      </c>
      <c r="F269" s="168">
        <v>41.8195988</v>
      </c>
      <c r="G269" s="171"/>
      <c r="H269" s="173"/>
    </row>
    <row r="270">
      <c r="A270" s="26" t="s">
        <v>7</v>
      </c>
      <c r="B270" s="26" t="s">
        <v>404</v>
      </c>
      <c r="C270" s="7">
        <v>2013.0</v>
      </c>
      <c r="D270" s="7" t="s">
        <v>6</v>
      </c>
      <c r="E270" s="7" t="s">
        <v>319</v>
      </c>
      <c r="F270" s="168">
        <v>60.5977583</v>
      </c>
      <c r="G270" s="171"/>
      <c r="H270" s="173"/>
    </row>
    <row r="271">
      <c r="A271" s="26" t="s">
        <v>8</v>
      </c>
      <c r="B271" s="26" t="s">
        <v>408</v>
      </c>
      <c r="C271" s="7">
        <v>2013.0</v>
      </c>
      <c r="D271" s="7" t="s">
        <v>6</v>
      </c>
      <c r="E271" s="7" t="s">
        <v>319</v>
      </c>
      <c r="F271" s="168">
        <v>38.9286538</v>
      </c>
      <c r="G271" s="171"/>
      <c r="H271" s="173"/>
    </row>
    <row r="272">
      <c r="A272" s="26" t="s">
        <v>9</v>
      </c>
      <c r="B272" s="26" t="s">
        <v>409</v>
      </c>
      <c r="C272" s="7">
        <v>2013.0</v>
      </c>
      <c r="D272" s="7" t="s">
        <v>6</v>
      </c>
      <c r="E272" s="7" t="s">
        <v>319</v>
      </c>
      <c r="F272" s="168">
        <v>53.4657841</v>
      </c>
      <c r="G272" s="171"/>
      <c r="H272" s="173"/>
    </row>
    <row r="273">
      <c r="A273" s="26" t="s">
        <v>10</v>
      </c>
      <c r="B273" s="26" t="s">
        <v>407</v>
      </c>
      <c r="C273" s="7">
        <v>2013.0</v>
      </c>
      <c r="D273" s="7" t="s">
        <v>6</v>
      </c>
      <c r="E273" s="7" t="s">
        <v>319</v>
      </c>
      <c r="F273" s="168">
        <v>78.1742917</v>
      </c>
      <c r="G273" s="171"/>
      <c r="H273" s="173"/>
    </row>
    <row r="274">
      <c r="A274" s="26" t="s">
        <v>11</v>
      </c>
      <c r="B274" s="26" t="s">
        <v>406</v>
      </c>
      <c r="C274" s="7">
        <v>2013.0</v>
      </c>
      <c r="D274" s="7" t="s">
        <v>6</v>
      </c>
      <c r="E274" s="7" t="s">
        <v>319</v>
      </c>
      <c r="F274" s="168">
        <v>37.8012928</v>
      </c>
      <c r="G274" s="171"/>
      <c r="H274" s="173"/>
    </row>
    <row r="275">
      <c r="A275" s="26" t="s">
        <v>12</v>
      </c>
      <c r="B275" s="26" t="s">
        <v>405</v>
      </c>
      <c r="C275" s="7">
        <v>2013.0</v>
      </c>
      <c r="D275" s="7" t="s">
        <v>6</v>
      </c>
      <c r="E275" s="7" t="s">
        <v>319</v>
      </c>
      <c r="F275" s="168">
        <v>50.7112435</v>
      </c>
      <c r="G275" s="171"/>
      <c r="H275" s="173"/>
    </row>
    <row r="276">
      <c r="A276" s="26" t="s">
        <v>13</v>
      </c>
      <c r="B276" s="26" t="s">
        <v>410</v>
      </c>
      <c r="C276" s="7">
        <v>2013.0</v>
      </c>
      <c r="D276" s="7" t="s">
        <v>6</v>
      </c>
      <c r="E276" s="7" t="s">
        <v>319</v>
      </c>
      <c r="F276" s="168">
        <v>57.2935286</v>
      </c>
      <c r="G276" s="171"/>
      <c r="H276" s="173"/>
    </row>
    <row r="277">
      <c r="A277" s="26" t="s">
        <v>14</v>
      </c>
      <c r="B277" s="26" t="s">
        <v>412</v>
      </c>
      <c r="C277" s="7">
        <v>2013.0</v>
      </c>
      <c r="D277" s="7" t="s">
        <v>6</v>
      </c>
      <c r="E277" s="7" t="s">
        <v>319</v>
      </c>
      <c r="F277" s="168">
        <v>61.0909469</v>
      </c>
      <c r="G277" s="171"/>
      <c r="H277" s="173"/>
    </row>
    <row r="278">
      <c r="A278" s="26" t="s">
        <v>15</v>
      </c>
      <c r="B278" s="26" t="s">
        <v>411</v>
      </c>
      <c r="C278" s="7">
        <v>2013.0</v>
      </c>
      <c r="D278" s="7" t="s">
        <v>6</v>
      </c>
      <c r="E278" s="7" t="s">
        <v>319</v>
      </c>
      <c r="F278" s="168">
        <v>77.3504684</v>
      </c>
      <c r="G278" s="171"/>
      <c r="H278" s="173"/>
    </row>
    <row r="279">
      <c r="A279" s="26" t="s">
        <v>16</v>
      </c>
      <c r="B279" s="26" t="s">
        <v>413</v>
      </c>
      <c r="C279" s="7">
        <v>2013.0</v>
      </c>
      <c r="D279" s="7" t="s">
        <v>6</v>
      </c>
      <c r="E279" s="7" t="s">
        <v>319</v>
      </c>
      <c r="F279" s="168">
        <v>72.6350702</v>
      </c>
      <c r="G279" s="171"/>
      <c r="H279" s="173"/>
    </row>
    <row r="280">
      <c r="A280" s="26" t="s">
        <v>17</v>
      </c>
      <c r="B280" s="26" t="s">
        <v>414</v>
      </c>
      <c r="C280" s="7">
        <v>2013.0</v>
      </c>
      <c r="D280" s="7" t="s">
        <v>6</v>
      </c>
      <c r="E280" s="7" t="s">
        <v>319</v>
      </c>
      <c r="F280" s="168">
        <v>52.415787</v>
      </c>
      <c r="G280" s="171"/>
      <c r="H280" s="173"/>
    </row>
    <row r="281">
      <c r="A281" s="26" t="s">
        <v>18</v>
      </c>
      <c r="B281" s="26" t="s">
        <v>415</v>
      </c>
      <c r="C281" s="7">
        <v>2013.0</v>
      </c>
      <c r="D281" s="7" t="s">
        <v>6</v>
      </c>
      <c r="E281" s="7" t="s">
        <v>319</v>
      </c>
      <c r="F281" s="168">
        <v>59.186912</v>
      </c>
      <c r="G281" s="171"/>
      <c r="H281" s="173"/>
    </row>
    <row r="282">
      <c r="A282" s="26" t="s">
        <v>19</v>
      </c>
      <c r="B282" s="26" t="s">
        <v>416</v>
      </c>
      <c r="C282" s="7">
        <v>2013.0</v>
      </c>
      <c r="D282" s="7" t="s">
        <v>6</v>
      </c>
      <c r="E282" s="7" t="s">
        <v>319</v>
      </c>
      <c r="F282" s="168">
        <v>72.8827184</v>
      </c>
      <c r="G282" s="171"/>
      <c r="H282" s="173"/>
    </row>
    <row r="283">
      <c r="A283" s="26" t="s">
        <v>20</v>
      </c>
      <c r="B283" s="26" t="s">
        <v>417</v>
      </c>
      <c r="C283" s="7">
        <v>2013.0</v>
      </c>
      <c r="D283" s="7" t="s">
        <v>6</v>
      </c>
      <c r="E283" s="7" t="s">
        <v>319</v>
      </c>
      <c r="F283" s="168">
        <v>66.7491775</v>
      </c>
      <c r="G283" s="171"/>
      <c r="H283" s="173"/>
    </row>
    <row r="284">
      <c r="A284" s="26" t="s">
        <v>21</v>
      </c>
      <c r="B284" s="26" t="s">
        <v>419</v>
      </c>
      <c r="C284" s="7">
        <v>2013.0</v>
      </c>
      <c r="D284" s="7" t="s">
        <v>6</v>
      </c>
      <c r="E284" s="7" t="s">
        <v>319</v>
      </c>
      <c r="F284" s="168">
        <v>63.8054148</v>
      </c>
      <c r="G284" s="171"/>
      <c r="H284" s="173"/>
    </row>
    <row r="285">
      <c r="A285" s="26" t="s">
        <v>22</v>
      </c>
      <c r="B285" s="26" t="s">
        <v>420</v>
      </c>
      <c r="C285" s="7">
        <v>2013.0</v>
      </c>
      <c r="D285" s="7" t="s">
        <v>6</v>
      </c>
      <c r="E285" s="7" t="s">
        <v>319</v>
      </c>
      <c r="F285" s="168">
        <v>39.0633564</v>
      </c>
      <c r="G285" s="171"/>
      <c r="H285" s="173"/>
    </row>
    <row r="286">
      <c r="A286" s="26" t="s">
        <v>23</v>
      </c>
      <c r="B286" s="26" t="s">
        <v>421</v>
      </c>
      <c r="C286" s="7">
        <v>2013.0</v>
      </c>
      <c r="D286" s="7" t="s">
        <v>6</v>
      </c>
      <c r="E286" s="7" t="s">
        <v>319</v>
      </c>
      <c r="F286" s="168">
        <v>81.0509908</v>
      </c>
      <c r="G286" s="171"/>
      <c r="H286" s="173"/>
    </row>
    <row r="287">
      <c r="A287" s="26" t="s">
        <v>24</v>
      </c>
      <c r="B287" s="26" t="s">
        <v>422</v>
      </c>
      <c r="C287" s="7">
        <v>2013.0</v>
      </c>
      <c r="D287" s="7" t="s">
        <v>6</v>
      </c>
      <c r="E287" s="7" t="s">
        <v>319</v>
      </c>
      <c r="F287" s="168">
        <v>72.9646905</v>
      </c>
      <c r="G287" s="171"/>
      <c r="H287" s="173"/>
    </row>
    <row r="288">
      <c r="A288" s="26" t="s">
        <v>25</v>
      </c>
      <c r="B288" s="26" t="s">
        <v>423</v>
      </c>
      <c r="C288" s="7">
        <v>2013.0</v>
      </c>
      <c r="D288" s="7" t="s">
        <v>6</v>
      </c>
      <c r="E288" s="7" t="s">
        <v>319</v>
      </c>
      <c r="F288" s="168">
        <v>45.0812902</v>
      </c>
      <c r="G288" s="171"/>
      <c r="H288" s="173"/>
    </row>
    <row r="289">
      <c r="A289" s="26" t="s">
        <v>26</v>
      </c>
      <c r="B289" s="26" t="s">
        <v>424</v>
      </c>
      <c r="C289" s="7">
        <v>2013.0</v>
      </c>
      <c r="D289" s="7" t="s">
        <v>6</v>
      </c>
      <c r="E289" s="7" t="s">
        <v>319</v>
      </c>
      <c r="F289" s="168">
        <v>47.9658068</v>
      </c>
      <c r="G289" s="171"/>
      <c r="H289" s="173"/>
    </row>
    <row r="290">
      <c r="A290" s="26" t="s">
        <v>27</v>
      </c>
      <c r="B290" s="26" t="s">
        <v>426</v>
      </c>
      <c r="C290" s="7">
        <v>2013.0</v>
      </c>
      <c r="D290" s="7" t="s">
        <v>6</v>
      </c>
      <c r="E290" s="7" t="s">
        <v>319</v>
      </c>
      <c r="F290" s="168">
        <v>58.7492449</v>
      </c>
      <c r="G290" s="171"/>
      <c r="H290" s="173"/>
    </row>
    <row r="291">
      <c r="A291" s="26" t="s">
        <v>28</v>
      </c>
      <c r="B291" s="26" t="s">
        <v>425</v>
      </c>
      <c r="C291" s="7">
        <v>2013.0</v>
      </c>
      <c r="D291" s="7" t="s">
        <v>6</v>
      </c>
      <c r="E291" s="7" t="s">
        <v>319</v>
      </c>
      <c r="F291" s="168">
        <v>50.8825026</v>
      </c>
      <c r="G291" s="171"/>
      <c r="H291" s="173"/>
    </row>
    <row r="292">
      <c r="A292" s="26" t="s">
        <v>29</v>
      </c>
      <c r="B292" s="26" t="s">
        <v>427</v>
      </c>
      <c r="C292" s="7">
        <v>2013.0</v>
      </c>
      <c r="D292" s="7" t="s">
        <v>6</v>
      </c>
      <c r="E292" s="7" t="s">
        <v>319</v>
      </c>
      <c r="F292" s="168">
        <v>47.0224317</v>
      </c>
      <c r="G292" s="171"/>
      <c r="H292" s="173"/>
    </row>
    <row r="293">
      <c r="A293" s="26" t="s">
        <v>30</v>
      </c>
      <c r="B293" s="26" t="s">
        <v>428</v>
      </c>
      <c r="C293" s="7">
        <v>2013.0</v>
      </c>
      <c r="D293" s="7" t="s">
        <v>6</v>
      </c>
      <c r="E293" s="7" t="s">
        <v>319</v>
      </c>
      <c r="F293" s="168">
        <v>63.3874535</v>
      </c>
      <c r="G293" s="171"/>
      <c r="H293" s="173"/>
    </row>
    <row r="294">
      <c r="A294" s="26" t="s">
        <v>31</v>
      </c>
      <c r="B294" s="26" t="s">
        <v>429</v>
      </c>
      <c r="C294" s="7">
        <v>2013.0</v>
      </c>
      <c r="D294" s="7" t="s">
        <v>6</v>
      </c>
      <c r="E294" s="7" t="s">
        <v>319</v>
      </c>
      <c r="F294" s="168">
        <v>50.0072636</v>
      </c>
      <c r="G294" s="171"/>
      <c r="H294" s="173"/>
    </row>
    <row r="295">
      <c r="A295" s="26" t="s">
        <v>32</v>
      </c>
      <c r="B295" s="26" t="s">
        <v>430</v>
      </c>
      <c r="C295" s="7">
        <v>2013.0</v>
      </c>
      <c r="D295" s="7" t="s">
        <v>6</v>
      </c>
      <c r="E295" s="7" t="s">
        <v>319</v>
      </c>
      <c r="F295" s="168">
        <v>73.0420898</v>
      </c>
      <c r="G295" s="171"/>
      <c r="H295" s="173"/>
    </row>
    <row r="296">
      <c r="A296" s="26" t="s">
        <v>33</v>
      </c>
      <c r="B296" s="26" t="s">
        <v>431</v>
      </c>
      <c r="C296" s="7">
        <v>2013.0</v>
      </c>
      <c r="D296" s="7" t="s">
        <v>6</v>
      </c>
      <c r="E296" s="7" t="s">
        <v>319</v>
      </c>
      <c r="F296" s="168">
        <v>66.3755492</v>
      </c>
      <c r="G296" s="171"/>
      <c r="H296" s="173"/>
    </row>
    <row r="297">
      <c r="A297" s="26" t="s">
        <v>34</v>
      </c>
      <c r="B297" s="26" t="s">
        <v>432</v>
      </c>
      <c r="C297" s="7">
        <v>2013.0</v>
      </c>
      <c r="D297" s="7" t="s">
        <v>6</v>
      </c>
      <c r="E297" s="7" t="s">
        <v>319</v>
      </c>
      <c r="F297" s="168">
        <v>64.2455226</v>
      </c>
      <c r="G297" s="171"/>
      <c r="H297" s="173"/>
    </row>
    <row r="298">
      <c r="A298" s="26" t="s">
        <v>35</v>
      </c>
      <c r="B298" s="26" t="s">
        <v>433</v>
      </c>
      <c r="C298" s="7">
        <v>2013.0</v>
      </c>
      <c r="D298" s="7" t="s">
        <v>6</v>
      </c>
      <c r="E298" s="7" t="s">
        <v>319</v>
      </c>
      <c r="F298" s="168">
        <v>67.5551872</v>
      </c>
      <c r="G298" s="171"/>
      <c r="H298" s="173"/>
    </row>
    <row r="299">
      <c r="A299" s="80" t="s">
        <v>3</v>
      </c>
      <c r="B299" s="26" t="s">
        <v>418</v>
      </c>
      <c r="C299" s="7">
        <v>2014.0</v>
      </c>
      <c r="D299" s="7" t="s">
        <v>6</v>
      </c>
      <c r="E299" s="7" t="s">
        <v>319</v>
      </c>
      <c r="F299" s="169">
        <v>57.7726869</v>
      </c>
      <c r="G299" s="171"/>
      <c r="H299" s="172"/>
    </row>
    <row r="300">
      <c r="A300" s="80" t="s">
        <v>4</v>
      </c>
      <c r="B300" s="26" t="s">
        <v>401</v>
      </c>
      <c r="C300" s="7">
        <v>2014.0</v>
      </c>
      <c r="D300" s="7" t="s">
        <v>6</v>
      </c>
      <c r="E300" s="7" t="s">
        <v>319</v>
      </c>
      <c r="F300" s="168">
        <v>44.9088276</v>
      </c>
      <c r="G300" s="171"/>
      <c r="H300" s="173"/>
    </row>
    <row r="301">
      <c r="A301" s="26" t="s">
        <v>5</v>
      </c>
      <c r="B301" s="26" t="s">
        <v>402</v>
      </c>
      <c r="C301" s="7">
        <v>2014.0</v>
      </c>
      <c r="D301" s="7" t="s">
        <v>6</v>
      </c>
      <c r="E301" s="7" t="s">
        <v>319</v>
      </c>
      <c r="F301" s="168">
        <v>38.7226059</v>
      </c>
      <c r="G301" s="171"/>
      <c r="H301" s="173"/>
    </row>
    <row r="302">
      <c r="A302" s="26" t="s">
        <v>6</v>
      </c>
      <c r="B302" s="26" t="s">
        <v>403</v>
      </c>
      <c r="C302" s="7">
        <v>2014.0</v>
      </c>
      <c r="D302" s="7" t="s">
        <v>6</v>
      </c>
      <c r="E302" s="7" t="s">
        <v>319</v>
      </c>
      <c r="F302" s="168">
        <v>40.7166256</v>
      </c>
      <c r="G302" s="171"/>
      <c r="H302" s="173"/>
    </row>
    <row r="303">
      <c r="A303" s="26" t="s">
        <v>7</v>
      </c>
      <c r="B303" s="26" t="s">
        <v>404</v>
      </c>
      <c r="C303" s="7">
        <v>2014.0</v>
      </c>
      <c r="D303" s="7" t="s">
        <v>6</v>
      </c>
      <c r="E303" s="7" t="s">
        <v>319</v>
      </c>
      <c r="F303" s="168">
        <v>60.8979907</v>
      </c>
      <c r="G303" s="171"/>
      <c r="H303" s="173"/>
    </row>
    <row r="304">
      <c r="A304" s="26" t="s">
        <v>8</v>
      </c>
      <c r="B304" s="26" t="s">
        <v>408</v>
      </c>
      <c r="C304" s="7">
        <v>2014.0</v>
      </c>
      <c r="D304" s="7" t="s">
        <v>6</v>
      </c>
      <c r="E304" s="7" t="s">
        <v>319</v>
      </c>
      <c r="F304" s="168">
        <v>34.966612</v>
      </c>
      <c r="G304" s="171"/>
      <c r="H304" s="173"/>
    </row>
    <row r="305">
      <c r="A305" s="26" t="s">
        <v>9</v>
      </c>
      <c r="B305" s="26" t="s">
        <v>409</v>
      </c>
      <c r="C305" s="7">
        <v>2014.0</v>
      </c>
      <c r="D305" s="7" t="s">
        <v>6</v>
      </c>
      <c r="E305" s="7" t="s">
        <v>319</v>
      </c>
      <c r="F305" s="168">
        <v>53.7451723</v>
      </c>
      <c r="G305" s="171"/>
      <c r="H305" s="173"/>
    </row>
    <row r="306">
      <c r="A306" s="26" t="s">
        <v>10</v>
      </c>
      <c r="B306" s="26" t="s">
        <v>407</v>
      </c>
      <c r="C306" s="7">
        <v>2014.0</v>
      </c>
      <c r="D306" s="7" t="s">
        <v>6</v>
      </c>
      <c r="E306" s="7" t="s">
        <v>319</v>
      </c>
      <c r="F306" s="168">
        <v>78.79722</v>
      </c>
      <c r="G306" s="171"/>
      <c r="H306" s="173"/>
    </row>
    <row r="307">
      <c r="A307" s="26" t="s">
        <v>11</v>
      </c>
      <c r="B307" s="26" t="s">
        <v>406</v>
      </c>
      <c r="C307" s="7">
        <v>2014.0</v>
      </c>
      <c r="D307" s="7" t="s">
        <v>6</v>
      </c>
      <c r="E307" s="7" t="s">
        <v>319</v>
      </c>
      <c r="F307" s="168">
        <v>37.8206897</v>
      </c>
      <c r="G307" s="171"/>
      <c r="H307" s="173"/>
    </row>
    <row r="308">
      <c r="A308" s="26" t="s">
        <v>12</v>
      </c>
      <c r="B308" s="26" t="s">
        <v>405</v>
      </c>
      <c r="C308" s="7">
        <v>2014.0</v>
      </c>
      <c r="D308" s="7" t="s">
        <v>6</v>
      </c>
      <c r="E308" s="7" t="s">
        <v>319</v>
      </c>
      <c r="F308" s="168">
        <v>50.6546489</v>
      </c>
      <c r="G308" s="171"/>
      <c r="H308" s="173"/>
    </row>
    <row r="309">
      <c r="A309" s="26" t="s">
        <v>13</v>
      </c>
      <c r="B309" s="26" t="s">
        <v>410</v>
      </c>
      <c r="C309" s="7">
        <v>2014.0</v>
      </c>
      <c r="D309" s="7" t="s">
        <v>6</v>
      </c>
      <c r="E309" s="7" t="s">
        <v>319</v>
      </c>
      <c r="F309" s="168">
        <v>55.6438778</v>
      </c>
      <c r="G309" s="171"/>
      <c r="H309" s="173"/>
    </row>
    <row r="310">
      <c r="A310" s="26" t="s">
        <v>14</v>
      </c>
      <c r="B310" s="26" t="s">
        <v>412</v>
      </c>
      <c r="C310" s="7">
        <v>2014.0</v>
      </c>
      <c r="D310" s="7" t="s">
        <v>6</v>
      </c>
      <c r="E310" s="7" t="s">
        <v>319</v>
      </c>
      <c r="F310" s="168">
        <v>58.4647795</v>
      </c>
      <c r="G310" s="171"/>
      <c r="H310" s="173"/>
    </row>
    <row r="311">
      <c r="A311" s="26" t="s">
        <v>15</v>
      </c>
      <c r="B311" s="26" t="s">
        <v>411</v>
      </c>
      <c r="C311" s="7">
        <v>2014.0</v>
      </c>
      <c r="D311" s="7" t="s">
        <v>6</v>
      </c>
      <c r="E311" s="7" t="s">
        <v>319</v>
      </c>
      <c r="F311" s="168">
        <v>79.4035895</v>
      </c>
      <c r="G311" s="171"/>
      <c r="H311" s="173"/>
    </row>
    <row r="312">
      <c r="A312" s="26" t="s">
        <v>16</v>
      </c>
      <c r="B312" s="26" t="s">
        <v>413</v>
      </c>
      <c r="C312" s="7">
        <v>2014.0</v>
      </c>
      <c r="D312" s="7" t="s">
        <v>6</v>
      </c>
      <c r="E312" s="7" t="s">
        <v>319</v>
      </c>
      <c r="F312" s="168">
        <v>71.5597366</v>
      </c>
      <c r="G312" s="171"/>
      <c r="H312" s="173"/>
    </row>
    <row r="313">
      <c r="A313" s="26" t="s">
        <v>17</v>
      </c>
      <c r="B313" s="26" t="s">
        <v>414</v>
      </c>
      <c r="C313" s="7">
        <v>2014.0</v>
      </c>
      <c r="D313" s="7" t="s">
        <v>6</v>
      </c>
      <c r="E313" s="7" t="s">
        <v>319</v>
      </c>
      <c r="F313" s="168">
        <v>52.6506742</v>
      </c>
      <c r="G313" s="171"/>
      <c r="H313" s="173"/>
    </row>
    <row r="314">
      <c r="A314" s="26" t="s">
        <v>18</v>
      </c>
      <c r="B314" s="26" t="s">
        <v>415</v>
      </c>
      <c r="C314" s="7">
        <v>2014.0</v>
      </c>
      <c r="D314" s="7" t="s">
        <v>6</v>
      </c>
      <c r="E314" s="7" t="s">
        <v>319</v>
      </c>
      <c r="F314" s="168">
        <v>59.7709912</v>
      </c>
      <c r="G314" s="171"/>
      <c r="H314" s="173"/>
    </row>
    <row r="315">
      <c r="A315" s="26" t="s">
        <v>19</v>
      </c>
      <c r="B315" s="26" t="s">
        <v>416</v>
      </c>
      <c r="C315" s="7">
        <v>2014.0</v>
      </c>
      <c r="D315" s="7" t="s">
        <v>6</v>
      </c>
      <c r="E315" s="7" t="s">
        <v>319</v>
      </c>
      <c r="F315" s="168">
        <v>71.3205961</v>
      </c>
      <c r="G315" s="171"/>
      <c r="H315" s="173"/>
    </row>
    <row r="316">
      <c r="A316" s="26" t="s">
        <v>20</v>
      </c>
      <c r="B316" s="26" t="s">
        <v>417</v>
      </c>
      <c r="C316" s="7">
        <v>2014.0</v>
      </c>
      <c r="D316" s="7" t="s">
        <v>6</v>
      </c>
      <c r="E316" s="7" t="s">
        <v>319</v>
      </c>
      <c r="F316" s="168">
        <v>65.9892357</v>
      </c>
      <c r="G316" s="171"/>
      <c r="H316" s="173"/>
    </row>
    <row r="317">
      <c r="A317" s="26" t="s">
        <v>21</v>
      </c>
      <c r="B317" s="26" t="s">
        <v>419</v>
      </c>
      <c r="C317" s="7">
        <v>2014.0</v>
      </c>
      <c r="D317" s="7" t="s">
        <v>6</v>
      </c>
      <c r="E317" s="7" t="s">
        <v>319</v>
      </c>
      <c r="F317" s="168">
        <v>63.122171</v>
      </c>
      <c r="G317" s="171"/>
      <c r="H317" s="173"/>
    </row>
    <row r="318">
      <c r="A318" s="26" t="s">
        <v>22</v>
      </c>
      <c r="B318" s="26" t="s">
        <v>420</v>
      </c>
      <c r="C318" s="7">
        <v>2014.0</v>
      </c>
      <c r="D318" s="7" t="s">
        <v>6</v>
      </c>
      <c r="E318" s="7" t="s">
        <v>319</v>
      </c>
      <c r="F318" s="168">
        <v>36.9999627</v>
      </c>
      <c r="G318" s="171"/>
      <c r="H318" s="173"/>
    </row>
    <row r="319">
      <c r="A319" s="26" t="s">
        <v>23</v>
      </c>
      <c r="B319" s="26" t="s">
        <v>421</v>
      </c>
      <c r="C319" s="7">
        <v>2014.0</v>
      </c>
      <c r="D319" s="7" t="s">
        <v>6</v>
      </c>
      <c r="E319" s="7" t="s">
        <v>319</v>
      </c>
      <c r="F319" s="168">
        <v>79.5476441</v>
      </c>
      <c r="G319" s="171"/>
      <c r="H319" s="173"/>
    </row>
    <row r="320">
      <c r="A320" s="26" t="s">
        <v>24</v>
      </c>
      <c r="B320" s="26" t="s">
        <v>422</v>
      </c>
      <c r="C320" s="7">
        <v>2014.0</v>
      </c>
      <c r="D320" s="7" t="s">
        <v>6</v>
      </c>
      <c r="E320" s="7" t="s">
        <v>319</v>
      </c>
      <c r="F320" s="168">
        <v>71.9656424</v>
      </c>
      <c r="G320" s="171"/>
      <c r="H320" s="173"/>
    </row>
    <row r="321">
      <c r="A321" s="26" t="s">
        <v>25</v>
      </c>
      <c r="B321" s="26" t="s">
        <v>423</v>
      </c>
      <c r="C321" s="7">
        <v>2014.0</v>
      </c>
      <c r="D321" s="7" t="s">
        <v>6</v>
      </c>
      <c r="E321" s="7" t="s">
        <v>319</v>
      </c>
      <c r="F321" s="168">
        <v>44.2428733</v>
      </c>
      <c r="G321" s="171"/>
      <c r="H321" s="173"/>
    </row>
    <row r="322">
      <c r="A322" s="26" t="s">
        <v>26</v>
      </c>
      <c r="B322" s="26" t="s">
        <v>424</v>
      </c>
      <c r="C322" s="7">
        <v>2014.0</v>
      </c>
      <c r="D322" s="7" t="s">
        <v>6</v>
      </c>
      <c r="E322" s="7" t="s">
        <v>319</v>
      </c>
      <c r="F322" s="168">
        <v>46.0477775</v>
      </c>
      <c r="G322" s="171"/>
      <c r="H322" s="173"/>
    </row>
    <row r="323">
      <c r="A323" s="26" t="s">
        <v>27</v>
      </c>
      <c r="B323" s="26" t="s">
        <v>426</v>
      </c>
      <c r="C323" s="7">
        <v>2014.0</v>
      </c>
      <c r="D323" s="7" t="s">
        <v>6</v>
      </c>
      <c r="E323" s="7" t="s">
        <v>319</v>
      </c>
      <c r="F323" s="168">
        <v>57.4373338</v>
      </c>
      <c r="G323" s="171"/>
      <c r="H323" s="173"/>
    </row>
    <row r="324">
      <c r="A324" s="26" t="s">
        <v>28</v>
      </c>
      <c r="B324" s="26" t="s">
        <v>425</v>
      </c>
      <c r="C324" s="7">
        <v>2014.0</v>
      </c>
      <c r="D324" s="7" t="s">
        <v>6</v>
      </c>
      <c r="E324" s="7" t="s">
        <v>319</v>
      </c>
      <c r="F324" s="168">
        <v>50.7836613</v>
      </c>
      <c r="G324" s="171"/>
      <c r="H324" s="173"/>
    </row>
    <row r="325">
      <c r="A325" s="26" t="s">
        <v>29</v>
      </c>
      <c r="B325" s="26" t="s">
        <v>427</v>
      </c>
      <c r="C325" s="7">
        <v>2014.0</v>
      </c>
      <c r="D325" s="7" t="s">
        <v>6</v>
      </c>
      <c r="E325" s="7" t="s">
        <v>319</v>
      </c>
      <c r="F325" s="168">
        <v>43.5624581</v>
      </c>
      <c r="G325" s="171"/>
      <c r="H325" s="173"/>
    </row>
    <row r="326">
      <c r="A326" s="26" t="s">
        <v>30</v>
      </c>
      <c r="B326" s="26" t="s">
        <v>428</v>
      </c>
      <c r="C326" s="7">
        <v>2014.0</v>
      </c>
      <c r="D326" s="7" t="s">
        <v>6</v>
      </c>
      <c r="E326" s="7" t="s">
        <v>319</v>
      </c>
      <c r="F326" s="168">
        <v>63.7084903</v>
      </c>
      <c r="G326" s="171"/>
      <c r="H326" s="173"/>
    </row>
    <row r="327">
      <c r="A327" s="26" t="s">
        <v>31</v>
      </c>
      <c r="B327" s="26" t="s">
        <v>429</v>
      </c>
      <c r="C327" s="7">
        <v>2014.0</v>
      </c>
      <c r="D327" s="7" t="s">
        <v>6</v>
      </c>
      <c r="E327" s="7" t="s">
        <v>319</v>
      </c>
      <c r="F327" s="168">
        <v>45.516949</v>
      </c>
      <c r="G327" s="171"/>
      <c r="H327" s="173"/>
    </row>
    <row r="328">
      <c r="A328" s="26" t="s">
        <v>32</v>
      </c>
      <c r="B328" s="26" t="s">
        <v>430</v>
      </c>
      <c r="C328" s="7">
        <v>2014.0</v>
      </c>
      <c r="D328" s="7" t="s">
        <v>6</v>
      </c>
      <c r="E328" s="7" t="s">
        <v>319</v>
      </c>
      <c r="F328" s="168">
        <v>71.9309308</v>
      </c>
      <c r="G328" s="171"/>
      <c r="H328" s="173"/>
    </row>
    <row r="329">
      <c r="A329" s="26" t="s">
        <v>33</v>
      </c>
      <c r="B329" s="26" t="s">
        <v>431</v>
      </c>
      <c r="C329" s="7">
        <v>2014.0</v>
      </c>
      <c r="D329" s="7" t="s">
        <v>6</v>
      </c>
      <c r="E329" s="7" t="s">
        <v>319</v>
      </c>
      <c r="F329" s="168">
        <v>68.723477</v>
      </c>
      <c r="G329" s="171"/>
      <c r="H329" s="173"/>
    </row>
    <row r="330">
      <c r="A330" s="26" t="s">
        <v>34</v>
      </c>
      <c r="B330" s="26" t="s">
        <v>432</v>
      </c>
      <c r="C330" s="7">
        <v>2014.0</v>
      </c>
      <c r="D330" s="7" t="s">
        <v>6</v>
      </c>
      <c r="E330" s="7" t="s">
        <v>319</v>
      </c>
      <c r="F330" s="168">
        <v>62.2231205</v>
      </c>
      <c r="G330" s="171"/>
      <c r="H330" s="173"/>
    </row>
    <row r="331">
      <c r="A331" s="26" t="s">
        <v>35</v>
      </c>
      <c r="B331" s="26" t="s">
        <v>433</v>
      </c>
      <c r="C331" s="7">
        <v>2014.0</v>
      </c>
      <c r="D331" s="7" t="s">
        <v>6</v>
      </c>
      <c r="E331" s="7" t="s">
        <v>319</v>
      </c>
      <c r="F331" s="168">
        <v>65.6495327</v>
      </c>
      <c r="G331" s="171"/>
      <c r="H331" s="173"/>
    </row>
    <row r="332">
      <c r="A332" s="80" t="s">
        <v>3</v>
      </c>
      <c r="B332" s="26" t="s">
        <v>418</v>
      </c>
      <c r="C332" s="7">
        <v>2015.0</v>
      </c>
      <c r="D332" s="7" t="s">
        <v>6</v>
      </c>
      <c r="E332" s="7" t="s">
        <v>319</v>
      </c>
      <c r="F332" s="169">
        <v>58.0429402</v>
      </c>
      <c r="G332" s="171"/>
      <c r="H332" s="172"/>
    </row>
    <row r="333">
      <c r="A333" s="80" t="s">
        <v>4</v>
      </c>
      <c r="B333" s="26" t="s">
        <v>401</v>
      </c>
      <c r="C333" s="7">
        <v>2015.0</v>
      </c>
      <c r="D333" s="7" t="s">
        <v>6</v>
      </c>
      <c r="E333" s="7" t="s">
        <v>319</v>
      </c>
      <c r="F333" s="168">
        <v>43.6216916</v>
      </c>
      <c r="G333" s="171"/>
      <c r="H333" s="173"/>
    </row>
    <row r="334">
      <c r="A334" s="26" t="s">
        <v>5</v>
      </c>
      <c r="B334" s="26" t="s">
        <v>402</v>
      </c>
      <c r="C334" s="7">
        <v>2015.0</v>
      </c>
      <c r="D334" s="7" t="s">
        <v>6</v>
      </c>
      <c r="E334" s="7" t="s">
        <v>319</v>
      </c>
      <c r="F334" s="168">
        <v>41.114072</v>
      </c>
      <c r="G334" s="171"/>
      <c r="H334" s="173"/>
    </row>
    <row r="335">
      <c r="A335" s="26" t="s">
        <v>6</v>
      </c>
      <c r="B335" s="26" t="s">
        <v>403</v>
      </c>
      <c r="C335" s="7">
        <v>2015.0</v>
      </c>
      <c r="D335" s="7" t="s">
        <v>6</v>
      </c>
      <c r="E335" s="7" t="s">
        <v>319</v>
      </c>
      <c r="F335" s="168">
        <v>40.8368802</v>
      </c>
      <c r="G335" s="171"/>
      <c r="H335" s="173"/>
    </row>
    <row r="336">
      <c r="A336" s="26" t="s">
        <v>7</v>
      </c>
      <c r="B336" s="26" t="s">
        <v>404</v>
      </c>
      <c r="C336" s="7">
        <v>2015.0</v>
      </c>
      <c r="D336" s="7" t="s">
        <v>6</v>
      </c>
      <c r="E336" s="7" t="s">
        <v>319</v>
      </c>
      <c r="F336" s="168">
        <v>62.161742</v>
      </c>
      <c r="G336" s="171"/>
      <c r="H336" s="173"/>
    </row>
    <row r="337">
      <c r="A337" s="26" t="s">
        <v>8</v>
      </c>
      <c r="B337" s="26" t="s">
        <v>408</v>
      </c>
      <c r="C337" s="7">
        <v>2015.0</v>
      </c>
      <c r="D337" s="7" t="s">
        <v>6</v>
      </c>
      <c r="E337" s="7" t="s">
        <v>319</v>
      </c>
      <c r="F337" s="168">
        <v>36.6817672</v>
      </c>
      <c r="G337" s="171"/>
      <c r="H337" s="173"/>
    </row>
    <row r="338">
      <c r="A338" s="26" t="s">
        <v>9</v>
      </c>
      <c r="B338" s="26" t="s">
        <v>409</v>
      </c>
      <c r="C338" s="7">
        <v>2015.0</v>
      </c>
      <c r="D338" s="7" t="s">
        <v>6</v>
      </c>
      <c r="E338" s="7" t="s">
        <v>319</v>
      </c>
      <c r="F338" s="168">
        <v>53.7037489</v>
      </c>
      <c r="G338" s="171"/>
      <c r="H338" s="173"/>
    </row>
    <row r="339">
      <c r="A339" s="26" t="s">
        <v>10</v>
      </c>
      <c r="B339" s="26" t="s">
        <v>407</v>
      </c>
      <c r="C339" s="7">
        <v>2015.0</v>
      </c>
      <c r="D339" s="7" t="s">
        <v>6</v>
      </c>
      <c r="E339" s="7" t="s">
        <v>319</v>
      </c>
      <c r="F339" s="168">
        <v>79.1699335</v>
      </c>
      <c r="G339" s="171"/>
      <c r="H339" s="173"/>
    </row>
    <row r="340">
      <c r="A340" s="26" t="s">
        <v>11</v>
      </c>
      <c r="B340" s="26" t="s">
        <v>406</v>
      </c>
      <c r="C340" s="7">
        <v>2015.0</v>
      </c>
      <c r="D340" s="7" t="s">
        <v>6</v>
      </c>
      <c r="E340" s="7" t="s">
        <v>319</v>
      </c>
      <c r="F340" s="168">
        <v>37.6420126</v>
      </c>
      <c r="G340" s="171"/>
      <c r="H340" s="173"/>
    </row>
    <row r="341">
      <c r="A341" s="26" t="s">
        <v>12</v>
      </c>
      <c r="B341" s="26" t="s">
        <v>405</v>
      </c>
      <c r="C341" s="7">
        <v>2015.0</v>
      </c>
      <c r="D341" s="7" t="s">
        <v>6</v>
      </c>
      <c r="E341" s="7" t="s">
        <v>319</v>
      </c>
      <c r="F341" s="168">
        <v>49.2331762</v>
      </c>
      <c r="G341" s="171"/>
      <c r="H341" s="173"/>
    </row>
    <row r="342">
      <c r="A342" s="26" t="s">
        <v>13</v>
      </c>
      <c r="B342" s="26" t="s">
        <v>410</v>
      </c>
      <c r="C342" s="7">
        <v>2015.0</v>
      </c>
      <c r="D342" s="7" t="s">
        <v>6</v>
      </c>
      <c r="E342" s="7" t="s">
        <v>319</v>
      </c>
      <c r="F342" s="168">
        <v>55.725865</v>
      </c>
      <c r="G342" s="171"/>
      <c r="H342" s="173"/>
    </row>
    <row r="343">
      <c r="A343" s="26" t="s">
        <v>14</v>
      </c>
      <c r="B343" s="26" t="s">
        <v>412</v>
      </c>
      <c r="C343" s="7">
        <v>2015.0</v>
      </c>
      <c r="D343" s="7" t="s">
        <v>6</v>
      </c>
      <c r="E343" s="7" t="s">
        <v>319</v>
      </c>
      <c r="F343" s="168">
        <v>58.0101416</v>
      </c>
      <c r="G343" s="171"/>
      <c r="H343" s="173"/>
    </row>
    <row r="344">
      <c r="A344" s="26" t="s">
        <v>15</v>
      </c>
      <c r="B344" s="26" t="s">
        <v>411</v>
      </c>
      <c r="C344" s="7">
        <v>2015.0</v>
      </c>
      <c r="D344" s="7" t="s">
        <v>6</v>
      </c>
      <c r="E344" s="7" t="s">
        <v>319</v>
      </c>
      <c r="F344" s="168">
        <v>83.3680738</v>
      </c>
      <c r="G344" s="171"/>
      <c r="H344" s="173"/>
    </row>
    <row r="345">
      <c r="A345" s="26" t="s">
        <v>16</v>
      </c>
      <c r="B345" s="26" t="s">
        <v>413</v>
      </c>
      <c r="C345" s="7">
        <v>2015.0</v>
      </c>
      <c r="D345" s="7" t="s">
        <v>6</v>
      </c>
      <c r="E345" s="7" t="s">
        <v>319</v>
      </c>
      <c r="F345" s="168">
        <v>72.0534983</v>
      </c>
      <c r="G345" s="171"/>
      <c r="H345" s="173"/>
    </row>
    <row r="346">
      <c r="A346" s="26" t="s">
        <v>17</v>
      </c>
      <c r="B346" s="26" t="s">
        <v>414</v>
      </c>
      <c r="C346" s="7">
        <v>2015.0</v>
      </c>
      <c r="D346" s="7" t="s">
        <v>6</v>
      </c>
      <c r="E346" s="7" t="s">
        <v>319</v>
      </c>
      <c r="F346" s="168">
        <v>49.8714254</v>
      </c>
      <c r="G346" s="171"/>
      <c r="H346" s="173"/>
    </row>
    <row r="347">
      <c r="A347" s="26" t="s">
        <v>18</v>
      </c>
      <c r="B347" s="26" t="s">
        <v>415</v>
      </c>
      <c r="C347" s="7">
        <v>2015.0</v>
      </c>
      <c r="D347" s="7" t="s">
        <v>6</v>
      </c>
      <c r="E347" s="7" t="s">
        <v>319</v>
      </c>
      <c r="F347" s="168">
        <v>60.161189</v>
      </c>
      <c r="G347" s="171"/>
      <c r="H347" s="173"/>
    </row>
    <row r="348">
      <c r="A348" s="26" t="s">
        <v>19</v>
      </c>
      <c r="B348" s="26" t="s">
        <v>416</v>
      </c>
      <c r="C348" s="7">
        <v>2015.0</v>
      </c>
      <c r="D348" s="7" t="s">
        <v>6</v>
      </c>
      <c r="E348" s="7" t="s">
        <v>319</v>
      </c>
      <c r="F348" s="168">
        <v>70.3357462</v>
      </c>
      <c r="G348" s="171"/>
      <c r="H348" s="173"/>
    </row>
    <row r="349">
      <c r="A349" s="26" t="s">
        <v>20</v>
      </c>
      <c r="B349" s="26" t="s">
        <v>417</v>
      </c>
      <c r="C349" s="7">
        <v>2015.0</v>
      </c>
      <c r="D349" s="7" t="s">
        <v>6</v>
      </c>
      <c r="E349" s="7" t="s">
        <v>319</v>
      </c>
      <c r="F349" s="168">
        <v>67.8800446</v>
      </c>
      <c r="G349" s="171"/>
      <c r="H349" s="173"/>
    </row>
    <row r="350">
      <c r="A350" s="26" t="s">
        <v>21</v>
      </c>
      <c r="B350" s="26" t="s">
        <v>419</v>
      </c>
      <c r="C350" s="7">
        <v>2015.0</v>
      </c>
      <c r="D350" s="7" t="s">
        <v>6</v>
      </c>
      <c r="E350" s="7" t="s">
        <v>319</v>
      </c>
      <c r="F350" s="168">
        <v>62.8113349</v>
      </c>
      <c r="G350" s="171"/>
      <c r="H350" s="173"/>
    </row>
    <row r="351">
      <c r="A351" s="26" t="s">
        <v>22</v>
      </c>
      <c r="B351" s="26" t="s">
        <v>420</v>
      </c>
      <c r="C351" s="7">
        <v>2015.0</v>
      </c>
      <c r="D351" s="7" t="s">
        <v>6</v>
      </c>
      <c r="E351" s="7" t="s">
        <v>319</v>
      </c>
      <c r="F351" s="168">
        <v>36.718986</v>
      </c>
      <c r="G351" s="171"/>
      <c r="H351" s="173"/>
    </row>
    <row r="352">
      <c r="A352" s="26" t="s">
        <v>23</v>
      </c>
      <c r="B352" s="26" t="s">
        <v>421</v>
      </c>
      <c r="C352" s="7">
        <v>2015.0</v>
      </c>
      <c r="D352" s="7" t="s">
        <v>6</v>
      </c>
      <c r="E352" s="7" t="s">
        <v>319</v>
      </c>
      <c r="F352" s="168">
        <v>80.5605692</v>
      </c>
      <c r="G352" s="171"/>
      <c r="H352" s="173"/>
    </row>
    <row r="353">
      <c r="A353" s="26" t="s">
        <v>24</v>
      </c>
      <c r="B353" s="26" t="s">
        <v>422</v>
      </c>
      <c r="C353" s="7">
        <v>2015.0</v>
      </c>
      <c r="D353" s="7" t="s">
        <v>6</v>
      </c>
      <c r="E353" s="7" t="s">
        <v>319</v>
      </c>
      <c r="F353" s="168">
        <v>74.5304432</v>
      </c>
      <c r="G353" s="171"/>
      <c r="H353" s="173"/>
    </row>
    <row r="354">
      <c r="A354" s="26" t="s">
        <v>25</v>
      </c>
      <c r="B354" s="26" t="s">
        <v>423</v>
      </c>
      <c r="C354" s="7">
        <v>2015.0</v>
      </c>
      <c r="D354" s="7" t="s">
        <v>6</v>
      </c>
      <c r="E354" s="7" t="s">
        <v>319</v>
      </c>
      <c r="F354" s="168">
        <v>44.6868055</v>
      </c>
      <c r="G354" s="171"/>
      <c r="H354" s="173"/>
    </row>
    <row r="355">
      <c r="A355" s="26" t="s">
        <v>26</v>
      </c>
      <c r="B355" s="26" t="s">
        <v>424</v>
      </c>
      <c r="C355" s="7">
        <v>2015.0</v>
      </c>
      <c r="D355" s="7" t="s">
        <v>6</v>
      </c>
      <c r="E355" s="7" t="s">
        <v>319</v>
      </c>
      <c r="F355" s="168">
        <v>47.7446336</v>
      </c>
      <c r="G355" s="171"/>
      <c r="H355" s="173"/>
    </row>
    <row r="356">
      <c r="A356" s="26" t="s">
        <v>27</v>
      </c>
      <c r="B356" s="26" t="s">
        <v>426</v>
      </c>
      <c r="C356" s="7">
        <v>2015.0</v>
      </c>
      <c r="D356" s="7" t="s">
        <v>6</v>
      </c>
      <c r="E356" s="7" t="s">
        <v>319</v>
      </c>
      <c r="F356" s="168">
        <v>57.3121632</v>
      </c>
      <c r="G356" s="171"/>
      <c r="H356" s="173"/>
    </row>
    <row r="357">
      <c r="A357" s="26" t="s">
        <v>28</v>
      </c>
      <c r="B357" s="26" t="s">
        <v>425</v>
      </c>
      <c r="C357" s="7">
        <v>2015.0</v>
      </c>
      <c r="D357" s="7" t="s">
        <v>6</v>
      </c>
      <c r="E357" s="7" t="s">
        <v>319</v>
      </c>
      <c r="F357" s="168">
        <v>51.1836201</v>
      </c>
      <c r="G357" s="171"/>
      <c r="H357" s="173"/>
    </row>
    <row r="358">
      <c r="A358" s="26" t="s">
        <v>29</v>
      </c>
      <c r="B358" s="26" t="s">
        <v>427</v>
      </c>
      <c r="C358" s="7">
        <v>2015.0</v>
      </c>
      <c r="D358" s="7" t="s">
        <v>6</v>
      </c>
      <c r="E358" s="7" t="s">
        <v>319</v>
      </c>
      <c r="F358" s="168">
        <v>46.1469441</v>
      </c>
      <c r="G358" s="171"/>
      <c r="H358" s="173"/>
    </row>
    <row r="359">
      <c r="A359" s="26" t="s">
        <v>30</v>
      </c>
      <c r="B359" s="26" t="s">
        <v>428</v>
      </c>
      <c r="C359" s="7">
        <v>2015.0</v>
      </c>
      <c r="D359" s="7" t="s">
        <v>6</v>
      </c>
      <c r="E359" s="7" t="s">
        <v>319</v>
      </c>
      <c r="F359" s="168">
        <v>65.0011638</v>
      </c>
      <c r="G359" s="171"/>
      <c r="H359" s="173"/>
    </row>
    <row r="360">
      <c r="A360" s="26" t="s">
        <v>31</v>
      </c>
      <c r="B360" s="26" t="s">
        <v>429</v>
      </c>
      <c r="C360" s="7">
        <v>2015.0</v>
      </c>
      <c r="D360" s="7" t="s">
        <v>6</v>
      </c>
      <c r="E360" s="7" t="s">
        <v>319</v>
      </c>
      <c r="F360" s="168">
        <v>47.2184658</v>
      </c>
      <c r="G360" s="171"/>
      <c r="H360" s="173"/>
    </row>
    <row r="361">
      <c r="A361" s="26" t="s">
        <v>32</v>
      </c>
      <c r="B361" s="26" t="s">
        <v>430</v>
      </c>
      <c r="C361" s="7">
        <v>2015.0</v>
      </c>
      <c r="D361" s="7" t="s">
        <v>6</v>
      </c>
      <c r="E361" s="7" t="s">
        <v>319</v>
      </c>
      <c r="F361" s="168">
        <v>70.9638133</v>
      </c>
      <c r="G361" s="171"/>
      <c r="H361" s="173"/>
    </row>
    <row r="362">
      <c r="A362" s="26" t="s">
        <v>33</v>
      </c>
      <c r="B362" s="26" t="s">
        <v>431</v>
      </c>
      <c r="C362" s="7">
        <v>2015.0</v>
      </c>
      <c r="D362" s="7" t="s">
        <v>6</v>
      </c>
      <c r="E362" s="7" t="s">
        <v>319</v>
      </c>
      <c r="F362" s="168">
        <v>68.9728403</v>
      </c>
      <c r="G362" s="171"/>
      <c r="H362" s="173"/>
    </row>
    <row r="363">
      <c r="A363" s="26" t="s">
        <v>34</v>
      </c>
      <c r="B363" s="26" t="s">
        <v>432</v>
      </c>
      <c r="C363" s="7">
        <v>2015.0</v>
      </c>
      <c r="D363" s="7" t="s">
        <v>6</v>
      </c>
      <c r="E363" s="7" t="s">
        <v>319</v>
      </c>
      <c r="F363" s="168">
        <v>62.7590857</v>
      </c>
      <c r="G363" s="171"/>
      <c r="H363" s="173"/>
    </row>
    <row r="364">
      <c r="A364" s="26" t="s">
        <v>35</v>
      </c>
      <c r="B364" s="26" t="s">
        <v>433</v>
      </c>
      <c r="C364" s="7">
        <v>2015.0</v>
      </c>
      <c r="D364" s="7" t="s">
        <v>6</v>
      </c>
      <c r="E364" s="7" t="s">
        <v>319</v>
      </c>
      <c r="F364" s="168">
        <v>64.6714255</v>
      </c>
      <c r="G364" s="171"/>
      <c r="H364" s="173"/>
    </row>
    <row r="365">
      <c r="A365" s="80" t="s">
        <v>3</v>
      </c>
      <c r="B365" s="26" t="s">
        <v>418</v>
      </c>
      <c r="C365" s="7">
        <v>2016.0</v>
      </c>
      <c r="D365" s="7" t="s">
        <v>6</v>
      </c>
      <c r="E365" s="7" t="s">
        <v>319</v>
      </c>
      <c r="F365" s="169">
        <v>57.1087143</v>
      </c>
      <c r="G365" s="171"/>
      <c r="H365" s="172"/>
    </row>
    <row r="366">
      <c r="A366" s="80" t="s">
        <v>4</v>
      </c>
      <c r="B366" s="26" t="s">
        <v>401</v>
      </c>
      <c r="C366" s="7">
        <v>2016.0</v>
      </c>
      <c r="D366" s="7" t="s">
        <v>6</v>
      </c>
      <c r="E366" s="7" t="s">
        <v>319</v>
      </c>
      <c r="F366" s="168">
        <v>43.7566001</v>
      </c>
      <c r="G366" s="171"/>
      <c r="H366" s="173"/>
    </row>
    <row r="367">
      <c r="A367" s="26" t="s">
        <v>5</v>
      </c>
      <c r="B367" s="26" t="s">
        <v>402</v>
      </c>
      <c r="C367" s="7">
        <v>2016.0</v>
      </c>
      <c r="D367" s="7" t="s">
        <v>6</v>
      </c>
      <c r="E367" s="7" t="s">
        <v>319</v>
      </c>
      <c r="F367" s="168">
        <v>37.9341901</v>
      </c>
      <c r="G367" s="171"/>
      <c r="H367" s="173"/>
    </row>
    <row r="368">
      <c r="A368" s="26" t="s">
        <v>6</v>
      </c>
      <c r="B368" s="26" t="s">
        <v>403</v>
      </c>
      <c r="C368" s="7">
        <v>2016.0</v>
      </c>
      <c r="D368" s="7" t="s">
        <v>6</v>
      </c>
      <c r="E368" s="7" t="s">
        <v>319</v>
      </c>
      <c r="F368" s="168">
        <v>37.8069289</v>
      </c>
      <c r="G368" s="171"/>
      <c r="H368" s="173"/>
    </row>
    <row r="369">
      <c r="A369" s="26" t="s">
        <v>7</v>
      </c>
      <c r="B369" s="26" t="s">
        <v>404</v>
      </c>
      <c r="C369" s="7">
        <v>2016.0</v>
      </c>
      <c r="D369" s="7" t="s">
        <v>6</v>
      </c>
      <c r="E369" s="7" t="s">
        <v>319</v>
      </c>
      <c r="F369" s="168">
        <v>62.4327014</v>
      </c>
      <c r="G369" s="171"/>
      <c r="H369" s="173"/>
    </row>
    <row r="370">
      <c r="A370" s="26" t="s">
        <v>8</v>
      </c>
      <c r="B370" s="26" t="s">
        <v>408</v>
      </c>
      <c r="C370" s="7">
        <v>2016.0</v>
      </c>
      <c r="D370" s="7" t="s">
        <v>6</v>
      </c>
      <c r="E370" s="7" t="s">
        <v>319</v>
      </c>
      <c r="F370" s="168">
        <v>36.9021466</v>
      </c>
      <c r="G370" s="171"/>
      <c r="H370" s="173"/>
    </row>
    <row r="371">
      <c r="A371" s="26" t="s">
        <v>9</v>
      </c>
      <c r="B371" s="26" t="s">
        <v>409</v>
      </c>
      <c r="C371" s="7">
        <v>2016.0</v>
      </c>
      <c r="D371" s="7" t="s">
        <v>6</v>
      </c>
      <c r="E371" s="7" t="s">
        <v>319</v>
      </c>
      <c r="F371" s="168">
        <v>51.9857077</v>
      </c>
      <c r="G371" s="171"/>
      <c r="H371" s="173"/>
    </row>
    <row r="372">
      <c r="A372" s="26" t="s">
        <v>10</v>
      </c>
      <c r="B372" s="26" t="s">
        <v>407</v>
      </c>
      <c r="C372" s="7">
        <v>2016.0</v>
      </c>
      <c r="D372" s="7" t="s">
        <v>6</v>
      </c>
      <c r="E372" s="7" t="s">
        <v>319</v>
      </c>
      <c r="F372" s="168">
        <v>80.0425679</v>
      </c>
      <c r="G372" s="171"/>
      <c r="H372" s="173"/>
    </row>
    <row r="373">
      <c r="A373" s="26" t="s">
        <v>11</v>
      </c>
      <c r="B373" s="26" t="s">
        <v>406</v>
      </c>
      <c r="C373" s="7">
        <v>2016.0</v>
      </c>
      <c r="D373" s="7" t="s">
        <v>6</v>
      </c>
      <c r="E373" s="7" t="s">
        <v>319</v>
      </c>
      <c r="F373" s="168">
        <v>34.5842461</v>
      </c>
      <c r="G373" s="171"/>
      <c r="H373" s="173"/>
    </row>
    <row r="374">
      <c r="A374" s="26" t="s">
        <v>12</v>
      </c>
      <c r="B374" s="26" t="s">
        <v>405</v>
      </c>
      <c r="C374" s="7">
        <v>2016.0</v>
      </c>
      <c r="D374" s="7" t="s">
        <v>6</v>
      </c>
      <c r="E374" s="7" t="s">
        <v>319</v>
      </c>
      <c r="F374" s="168">
        <v>48.4263184</v>
      </c>
      <c r="G374" s="171"/>
      <c r="H374" s="173"/>
    </row>
    <row r="375">
      <c r="A375" s="26" t="s">
        <v>13</v>
      </c>
      <c r="B375" s="26" t="s">
        <v>410</v>
      </c>
      <c r="C375" s="7">
        <v>2016.0</v>
      </c>
      <c r="D375" s="7" t="s">
        <v>6</v>
      </c>
      <c r="E375" s="7" t="s">
        <v>319</v>
      </c>
      <c r="F375" s="168">
        <v>51.7773967</v>
      </c>
      <c r="G375" s="171"/>
      <c r="H375" s="173"/>
    </row>
    <row r="376">
      <c r="A376" s="26" t="s">
        <v>14</v>
      </c>
      <c r="B376" s="26" t="s">
        <v>412</v>
      </c>
      <c r="C376" s="7">
        <v>2016.0</v>
      </c>
      <c r="D376" s="7" t="s">
        <v>6</v>
      </c>
      <c r="E376" s="7" t="s">
        <v>319</v>
      </c>
      <c r="F376" s="168">
        <v>56.5520629</v>
      </c>
      <c r="G376" s="171"/>
      <c r="H376" s="173"/>
    </row>
    <row r="377">
      <c r="A377" s="26" t="s">
        <v>15</v>
      </c>
      <c r="B377" s="26" t="s">
        <v>411</v>
      </c>
      <c r="C377" s="7">
        <v>2016.0</v>
      </c>
      <c r="D377" s="7" t="s">
        <v>6</v>
      </c>
      <c r="E377" s="7" t="s">
        <v>319</v>
      </c>
      <c r="F377" s="168">
        <v>78.0600949</v>
      </c>
      <c r="G377" s="171"/>
      <c r="H377" s="173"/>
    </row>
    <row r="378">
      <c r="A378" s="26" t="s">
        <v>16</v>
      </c>
      <c r="B378" s="26" t="s">
        <v>413</v>
      </c>
      <c r="C378" s="7">
        <v>2016.0</v>
      </c>
      <c r="D378" s="7" t="s">
        <v>6</v>
      </c>
      <c r="E378" s="7" t="s">
        <v>319</v>
      </c>
      <c r="F378" s="168">
        <v>73.0858647</v>
      </c>
      <c r="G378" s="171"/>
      <c r="H378" s="173"/>
    </row>
    <row r="379">
      <c r="A379" s="26" t="s">
        <v>17</v>
      </c>
      <c r="B379" s="26" t="s">
        <v>414</v>
      </c>
      <c r="C379" s="7">
        <v>2016.0</v>
      </c>
      <c r="D379" s="7" t="s">
        <v>6</v>
      </c>
      <c r="E379" s="7" t="s">
        <v>319</v>
      </c>
      <c r="F379" s="168">
        <v>49.8782773</v>
      </c>
      <c r="G379" s="171"/>
      <c r="H379" s="173"/>
    </row>
    <row r="380">
      <c r="A380" s="26" t="s">
        <v>18</v>
      </c>
      <c r="B380" s="26" t="s">
        <v>415</v>
      </c>
      <c r="C380" s="7">
        <v>2016.0</v>
      </c>
      <c r="D380" s="7" t="s">
        <v>6</v>
      </c>
      <c r="E380" s="7" t="s">
        <v>319</v>
      </c>
      <c r="F380" s="168">
        <v>58.0102684</v>
      </c>
      <c r="G380" s="171"/>
      <c r="H380" s="173"/>
    </row>
    <row r="381">
      <c r="A381" s="26" t="s">
        <v>19</v>
      </c>
      <c r="B381" s="26" t="s">
        <v>416</v>
      </c>
      <c r="C381" s="7">
        <v>2016.0</v>
      </c>
      <c r="D381" s="7" t="s">
        <v>6</v>
      </c>
      <c r="E381" s="7" t="s">
        <v>319</v>
      </c>
      <c r="F381" s="168">
        <v>71.1855385</v>
      </c>
      <c r="G381" s="171"/>
      <c r="H381" s="173"/>
    </row>
    <row r="382">
      <c r="A382" s="26" t="s">
        <v>20</v>
      </c>
      <c r="B382" s="26" t="s">
        <v>417</v>
      </c>
      <c r="C382" s="7">
        <v>2016.0</v>
      </c>
      <c r="D382" s="7" t="s">
        <v>6</v>
      </c>
      <c r="E382" s="7" t="s">
        <v>319</v>
      </c>
      <c r="F382" s="168">
        <v>68.6297893</v>
      </c>
      <c r="G382" s="171"/>
      <c r="H382" s="173"/>
    </row>
    <row r="383">
      <c r="A383" s="26" t="s">
        <v>21</v>
      </c>
      <c r="B383" s="26" t="s">
        <v>419</v>
      </c>
      <c r="C383" s="7">
        <v>2016.0</v>
      </c>
      <c r="D383" s="7" t="s">
        <v>6</v>
      </c>
      <c r="E383" s="7" t="s">
        <v>319</v>
      </c>
      <c r="F383" s="168">
        <v>63.3701433</v>
      </c>
      <c r="G383" s="171"/>
      <c r="H383" s="173"/>
    </row>
    <row r="384">
      <c r="A384" s="26" t="s">
        <v>22</v>
      </c>
      <c r="B384" s="26" t="s">
        <v>420</v>
      </c>
      <c r="C384" s="7">
        <v>2016.0</v>
      </c>
      <c r="D384" s="7" t="s">
        <v>6</v>
      </c>
      <c r="E384" s="7" t="s">
        <v>319</v>
      </c>
      <c r="F384" s="168">
        <v>37.2843322</v>
      </c>
      <c r="G384" s="171"/>
      <c r="H384" s="173"/>
    </row>
    <row r="385">
      <c r="A385" s="26" t="s">
        <v>23</v>
      </c>
      <c r="B385" s="26" t="s">
        <v>421</v>
      </c>
      <c r="C385" s="7">
        <v>2016.0</v>
      </c>
      <c r="D385" s="7" t="s">
        <v>6</v>
      </c>
      <c r="E385" s="7" t="s">
        <v>319</v>
      </c>
      <c r="F385" s="168">
        <v>82.1824891</v>
      </c>
      <c r="G385" s="171"/>
      <c r="H385" s="173"/>
    </row>
    <row r="386">
      <c r="A386" s="26" t="s">
        <v>24</v>
      </c>
      <c r="B386" s="26" t="s">
        <v>422</v>
      </c>
      <c r="C386" s="7">
        <v>2016.0</v>
      </c>
      <c r="D386" s="7" t="s">
        <v>6</v>
      </c>
      <c r="E386" s="7" t="s">
        <v>319</v>
      </c>
      <c r="F386" s="168">
        <v>74.0584768</v>
      </c>
      <c r="G386" s="171"/>
      <c r="H386" s="173"/>
    </row>
    <row r="387">
      <c r="A387" s="26" t="s">
        <v>25</v>
      </c>
      <c r="B387" s="26" t="s">
        <v>423</v>
      </c>
      <c r="C387" s="7">
        <v>2016.0</v>
      </c>
      <c r="D387" s="7" t="s">
        <v>6</v>
      </c>
      <c r="E387" s="7" t="s">
        <v>319</v>
      </c>
      <c r="F387" s="168">
        <v>43.5069531</v>
      </c>
      <c r="G387" s="171"/>
      <c r="H387" s="173"/>
    </row>
    <row r="388">
      <c r="A388" s="26" t="s">
        <v>26</v>
      </c>
      <c r="B388" s="26" t="s">
        <v>424</v>
      </c>
      <c r="C388" s="7">
        <v>2016.0</v>
      </c>
      <c r="D388" s="7" t="s">
        <v>6</v>
      </c>
      <c r="E388" s="7" t="s">
        <v>319</v>
      </c>
      <c r="F388" s="168">
        <v>48.1347473</v>
      </c>
      <c r="G388" s="171"/>
      <c r="H388" s="173"/>
    </row>
    <row r="389">
      <c r="A389" s="26" t="s">
        <v>27</v>
      </c>
      <c r="B389" s="26" t="s">
        <v>426</v>
      </c>
      <c r="C389" s="7">
        <v>2016.0</v>
      </c>
      <c r="D389" s="7" t="s">
        <v>6</v>
      </c>
      <c r="E389" s="7" t="s">
        <v>319</v>
      </c>
      <c r="F389" s="168">
        <v>57.0897677</v>
      </c>
      <c r="G389" s="171"/>
      <c r="H389" s="173"/>
    </row>
    <row r="390">
      <c r="A390" s="26" t="s">
        <v>28</v>
      </c>
      <c r="B390" s="26" t="s">
        <v>425</v>
      </c>
      <c r="C390" s="7">
        <v>2016.0</v>
      </c>
      <c r="D390" s="7" t="s">
        <v>6</v>
      </c>
      <c r="E390" s="7" t="s">
        <v>319</v>
      </c>
      <c r="F390" s="168">
        <v>50.1730273</v>
      </c>
      <c r="G390" s="171"/>
      <c r="H390" s="173"/>
    </row>
    <row r="391">
      <c r="A391" s="26" t="s">
        <v>29</v>
      </c>
      <c r="B391" s="26" t="s">
        <v>427</v>
      </c>
      <c r="C391" s="7">
        <v>2016.0</v>
      </c>
      <c r="D391" s="7" t="s">
        <v>6</v>
      </c>
      <c r="E391" s="7" t="s">
        <v>319</v>
      </c>
      <c r="F391" s="168">
        <v>44.1725614</v>
      </c>
      <c r="G391" s="171"/>
      <c r="H391" s="173"/>
    </row>
    <row r="392">
      <c r="A392" s="26" t="s">
        <v>30</v>
      </c>
      <c r="B392" s="26" t="s">
        <v>428</v>
      </c>
      <c r="C392" s="7">
        <v>2016.0</v>
      </c>
      <c r="D392" s="7" t="s">
        <v>6</v>
      </c>
      <c r="E392" s="7" t="s">
        <v>319</v>
      </c>
      <c r="F392" s="168">
        <v>67.4014969</v>
      </c>
      <c r="G392" s="171"/>
      <c r="H392" s="173"/>
    </row>
    <row r="393">
      <c r="A393" s="26" t="s">
        <v>31</v>
      </c>
      <c r="B393" s="26" t="s">
        <v>429</v>
      </c>
      <c r="C393" s="7">
        <v>2016.0</v>
      </c>
      <c r="D393" s="7" t="s">
        <v>6</v>
      </c>
      <c r="E393" s="7" t="s">
        <v>319</v>
      </c>
      <c r="F393" s="168">
        <v>46.3954828</v>
      </c>
      <c r="G393" s="171"/>
      <c r="H393" s="173"/>
    </row>
    <row r="394">
      <c r="A394" s="26" t="s">
        <v>32</v>
      </c>
      <c r="B394" s="26" t="s">
        <v>430</v>
      </c>
      <c r="C394" s="7">
        <v>2016.0</v>
      </c>
      <c r="D394" s="7" t="s">
        <v>6</v>
      </c>
      <c r="E394" s="7" t="s">
        <v>319</v>
      </c>
      <c r="F394" s="168">
        <v>72.6313656</v>
      </c>
      <c r="G394" s="171"/>
      <c r="H394" s="173"/>
    </row>
    <row r="395">
      <c r="A395" s="26" t="s">
        <v>33</v>
      </c>
      <c r="B395" s="26" t="s">
        <v>431</v>
      </c>
      <c r="C395" s="7">
        <v>2016.0</v>
      </c>
      <c r="D395" s="7" t="s">
        <v>6</v>
      </c>
      <c r="E395" s="7" t="s">
        <v>319</v>
      </c>
      <c r="F395" s="168">
        <v>68.7474191</v>
      </c>
      <c r="G395" s="171"/>
      <c r="H395" s="173"/>
    </row>
    <row r="396">
      <c r="A396" s="26" t="s">
        <v>34</v>
      </c>
      <c r="B396" s="26" t="s">
        <v>432</v>
      </c>
      <c r="C396" s="7">
        <v>2016.0</v>
      </c>
      <c r="D396" s="7" t="s">
        <v>6</v>
      </c>
      <c r="E396" s="7" t="s">
        <v>319</v>
      </c>
      <c r="F396" s="168">
        <v>61.901969</v>
      </c>
      <c r="G396" s="171"/>
      <c r="H396" s="173"/>
    </row>
    <row r="397">
      <c r="A397" s="26" t="s">
        <v>35</v>
      </c>
      <c r="B397" s="26" t="s">
        <v>433</v>
      </c>
      <c r="C397" s="7">
        <v>2016.0</v>
      </c>
      <c r="D397" s="7" t="s">
        <v>6</v>
      </c>
      <c r="E397" s="7" t="s">
        <v>319</v>
      </c>
      <c r="F397" s="168">
        <v>62.3453372</v>
      </c>
      <c r="G397" s="171"/>
      <c r="H397" s="173"/>
    </row>
    <row r="398">
      <c r="A398" s="80" t="s">
        <v>3</v>
      </c>
      <c r="B398" s="26" t="s">
        <v>418</v>
      </c>
      <c r="C398" s="7">
        <v>2017.0</v>
      </c>
      <c r="D398" s="7" t="s">
        <v>6</v>
      </c>
      <c r="E398" s="7" t="s">
        <v>319</v>
      </c>
      <c r="F398" s="169">
        <v>56.8761824</v>
      </c>
      <c r="G398" s="171"/>
      <c r="H398" s="172"/>
    </row>
    <row r="399">
      <c r="A399" s="80" t="s">
        <v>4</v>
      </c>
      <c r="B399" s="26" t="s">
        <v>401</v>
      </c>
      <c r="C399" s="7">
        <v>2017.0</v>
      </c>
      <c r="D399" s="7" t="s">
        <v>6</v>
      </c>
      <c r="E399" s="7" t="s">
        <v>319</v>
      </c>
      <c r="F399" s="168">
        <v>43.8271449</v>
      </c>
      <c r="G399" s="171"/>
      <c r="H399" s="173"/>
    </row>
    <row r="400">
      <c r="A400" s="26" t="s">
        <v>5</v>
      </c>
      <c r="B400" s="26" t="s">
        <v>402</v>
      </c>
      <c r="C400" s="7">
        <v>2017.0</v>
      </c>
      <c r="D400" s="7" t="s">
        <v>6</v>
      </c>
      <c r="E400" s="7" t="s">
        <v>319</v>
      </c>
      <c r="F400" s="168">
        <v>39.3754262</v>
      </c>
      <c r="G400" s="171"/>
      <c r="H400" s="173"/>
    </row>
    <row r="401">
      <c r="A401" s="26" t="s">
        <v>6</v>
      </c>
      <c r="B401" s="26" t="s">
        <v>403</v>
      </c>
      <c r="C401" s="7">
        <v>2017.0</v>
      </c>
      <c r="D401" s="7" t="s">
        <v>6</v>
      </c>
      <c r="E401" s="7" t="s">
        <v>319</v>
      </c>
      <c r="F401" s="168">
        <v>40.5066172</v>
      </c>
      <c r="G401" s="171"/>
      <c r="H401" s="173"/>
    </row>
    <row r="402">
      <c r="A402" s="26" t="s">
        <v>7</v>
      </c>
      <c r="B402" s="26" t="s">
        <v>404</v>
      </c>
      <c r="C402" s="7">
        <v>2017.0</v>
      </c>
      <c r="D402" s="7" t="s">
        <v>6</v>
      </c>
      <c r="E402" s="7" t="s">
        <v>319</v>
      </c>
      <c r="F402" s="168">
        <v>63.4131094</v>
      </c>
      <c r="G402" s="171"/>
      <c r="H402" s="173"/>
    </row>
    <row r="403">
      <c r="A403" s="26" t="s">
        <v>8</v>
      </c>
      <c r="B403" s="26" t="s">
        <v>408</v>
      </c>
      <c r="C403" s="7">
        <v>2017.0</v>
      </c>
      <c r="D403" s="7" t="s">
        <v>6</v>
      </c>
      <c r="E403" s="7" t="s">
        <v>319</v>
      </c>
      <c r="F403" s="168">
        <v>36.7259139</v>
      </c>
      <c r="G403" s="171"/>
      <c r="H403" s="173"/>
    </row>
    <row r="404">
      <c r="A404" s="26" t="s">
        <v>9</v>
      </c>
      <c r="B404" s="26" t="s">
        <v>409</v>
      </c>
      <c r="C404" s="7">
        <v>2017.0</v>
      </c>
      <c r="D404" s="7" t="s">
        <v>6</v>
      </c>
      <c r="E404" s="7" t="s">
        <v>319</v>
      </c>
      <c r="F404" s="168">
        <v>51.1331973</v>
      </c>
      <c r="G404" s="171"/>
      <c r="H404" s="173"/>
    </row>
    <row r="405">
      <c r="A405" s="26" t="s">
        <v>10</v>
      </c>
      <c r="B405" s="26" t="s">
        <v>407</v>
      </c>
      <c r="C405" s="7">
        <v>2017.0</v>
      </c>
      <c r="D405" s="7" t="s">
        <v>6</v>
      </c>
      <c r="E405" s="7" t="s">
        <v>319</v>
      </c>
      <c r="F405" s="168">
        <v>79.2311428</v>
      </c>
      <c r="G405" s="171"/>
      <c r="H405" s="173"/>
    </row>
    <row r="406">
      <c r="A406" s="26" t="s">
        <v>11</v>
      </c>
      <c r="B406" s="26" t="s">
        <v>406</v>
      </c>
      <c r="C406" s="7">
        <v>2017.0</v>
      </c>
      <c r="D406" s="7" t="s">
        <v>6</v>
      </c>
      <c r="E406" s="7" t="s">
        <v>319</v>
      </c>
      <c r="F406" s="168">
        <v>36.3442771</v>
      </c>
      <c r="G406" s="171"/>
      <c r="H406" s="173"/>
    </row>
    <row r="407">
      <c r="A407" s="26" t="s">
        <v>12</v>
      </c>
      <c r="B407" s="26" t="s">
        <v>405</v>
      </c>
      <c r="C407" s="7">
        <v>2017.0</v>
      </c>
      <c r="D407" s="7" t="s">
        <v>6</v>
      </c>
      <c r="E407" s="7" t="s">
        <v>319</v>
      </c>
      <c r="F407" s="168">
        <v>47.9003345</v>
      </c>
      <c r="G407" s="171"/>
      <c r="H407" s="173"/>
    </row>
    <row r="408">
      <c r="A408" s="26" t="s">
        <v>13</v>
      </c>
      <c r="B408" s="26" t="s">
        <v>410</v>
      </c>
      <c r="C408" s="7">
        <v>2017.0</v>
      </c>
      <c r="D408" s="7" t="s">
        <v>6</v>
      </c>
      <c r="E408" s="7" t="s">
        <v>319</v>
      </c>
      <c r="F408" s="168">
        <v>54.1477428</v>
      </c>
      <c r="G408" s="171"/>
      <c r="H408" s="173"/>
    </row>
    <row r="409">
      <c r="A409" s="26" t="s">
        <v>14</v>
      </c>
      <c r="B409" s="26" t="s">
        <v>412</v>
      </c>
      <c r="C409" s="7">
        <v>2017.0</v>
      </c>
      <c r="D409" s="7" t="s">
        <v>6</v>
      </c>
      <c r="E409" s="7" t="s">
        <v>319</v>
      </c>
      <c r="F409" s="168">
        <v>55.3374831</v>
      </c>
      <c r="G409" s="171"/>
      <c r="H409" s="173"/>
    </row>
    <row r="410">
      <c r="A410" s="26" t="s">
        <v>15</v>
      </c>
      <c r="B410" s="26" t="s">
        <v>411</v>
      </c>
      <c r="C410" s="7">
        <v>2017.0</v>
      </c>
      <c r="D410" s="7" t="s">
        <v>6</v>
      </c>
      <c r="E410" s="7" t="s">
        <v>319</v>
      </c>
      <c r="F410" s="168">
        <v>79.212213</v>
      </c>
      <c r="G410" s="171"/>
      <c r="H410" s="173"/>
    </row>
    <row r="411">
      <c r="A411" s="26" t="s">
        <v>16</v>
      </c>
      <c r="B411" s="26" t="s">
        <v>413</v>
      </c>
      <c r="C411" s="7">
        <v>2017.0</v>
      </c>
      <c r="D411" s="7" t="s">
        <v>6</v>
      </c>
      <c r="E411" s="7" t="s">
        <v>319</v>
      </c>
      <c r="F411" s="168">
        <v>74.8015553</v>
      </c>
      <c r="G411" s="171"/>
      <c r="H411" s="173"/>
    </row>
    <row r="412">
      <c r="A412" s="26" t="s">
        <v>17</v>
      </c>
      <c r="B412" s="26" t="s">
        <v>414</v>
      </c>
      <c r="C412" s="7">
        <v>2017.0</v>
      </c>
      <c r="D412" s="7" t="s">
        <v>6</v>
      </c>
      <c r="E412" s="7" t="s">
        <v>319</v>
      </c>
      <c r="F412" s="168">
        <v>50.0428594</v>
      </c>
      <c r="G412" s="171"/>
      <c r="H412" s="173"/>
    </row>
    <row r="413">
      <c r="A413" s="26" t="s">
        <v>18</v>
      </c>
      <c r="B413" s="26" t="s">
        <v>415</v>
      </c>
      <c r="C413" s="7">
        <v>2017.0</v>
      </c>
      <c r="D413" s="7" t="s">
        <v>6</v>
      </c>
      <c r="E413" s="7" t="s">
        <v>319</v>
      </c>
      <c r="F413" s="168">
        <v>57.208114</v>
      </c>
      <c r="G413" s="171"/>
      <c r="H413" s="173"/>
    </row>
    <row r="414">
      <c r="A414" s="26" t="s">
        <v>19</v>
      </c>
      <c r="B414" s="26" t="s">
        <v>416</v>
      </c>
      <c r="C414" s="7">
        <v>2017.0</v>
      </c>
      <c r="D414" s="7" t="s">
        <v>6</v>
      </c>
      <c r="E414" s="7" t="s">
        <v>319</v>
      </c>
      <c r="F414" s="168">
        <v>70.907145</v>
      </c>
      <c r="G414" s="171"/>
      <c r="H414" s="173"/>
    </row>
    <row r="415">
      <c r="A415" s="26" t="s">
        <v>20</v>
      </c>
      <c r="B415" s="26" t="s">
        <v>417</v>
      </c>
      <c r="C415" s="7">
        <v>2017.0</v>
      </c>
      <c r="D415" s="7" t="s">
        <v>6</v>
      </c>
      <c r="E415" s="7" t="s">
        <v>319</v>
      </c>
      <c r="F415" s="168">
        <v>66.8650872</v>
      </c>
      <c r="G415" s="171"/>
      <c r="H415" s="173"/>
    </row>
    <row r="416">
      <c r="A416" s="26" t="s">
        <v>21</v>
      </c>
      <c r="B416" s="26" t="s">
        <v>419</v>
      </c>
      <c r="C416" s="7">
        <v>2017.0</v>
      </c>
      <c r="D416" s="7" t="s">
        <v>6</v>
      </c>
      <c r="E416" s="7" t="s">
        <v>319</v>
      </c>
      <c r="F416" s="168">
        <v>62.8818448</v>
      </c>
      <c r="G416" s="171"/>
      <c r="H416" s="173"/>
    </row>
    <row r="417">
      <c r="A417" s="26" t="s">
        <v>22</v>
      </c>
      <c r="B417" s="26" t="s">
        <v>420</v>
      </c>
      <c r="C417" s="7">
        <v>2017.0</v>
      </c>
      <c r="D417" s="7" t="s">
        <v>6</v>
      </c>
      <c r="E417" s="7" t="s">
        <v>319</v>
      </c>
      <c r="F417" s="168">
        <v>36.7468647</v>
      </c>
      <c r="G417" s="171"/>
      <c r="H417" s="173"/>
    </row>
    <row r="418">
      <c r="A418" s="26" t="s">
        <v>23</v>
      </c>
      <c r="B418" s="26" t="s">
        <v>421</v>
      </c>
      <c r="C418" s="7">
        <v>2017.0</v>
      </c>
      <c r="D418" s="7" t="s">
        <v>6</v>
      </c>
      <c r="E418" s="7" t="s">
        <v>319</v>
      </c>
      <c r="F418" s="168">
        <v>81.0303707</v>
      </c>
      <c r="G418" s="171"/>
      <c r="H418" s="173"/>
    </row>
    <row r="419">
      <c r="A419" s="26" t="s">
        <v>24</v>
      </c>
      <c r="B419" s="26" t="s">
        <v>422</v>
      </c>
      <c r="C419" s="7">
        <v>2017.0</v>
      </c>
      <c r="D419" s="7" t="s">
        <v>6</v>
      </c>
      <c r="E419" s="7" t="s">
        <v>319</v>
      </c>
      <c r="F419" s="168">
        <v>73.9009018</v>
      </c>
      <c r="G419" s="171"/>
      <c r="H419" s="173"/>
    </row>
    <row r="420">
      <c r="A420" s="26" t="s">
        <v>25</v>
      </c>
      <c r="B420" s="26" t="s">
        <v>423</v>
      </c>
      <c r="C420" s="7">
        <v>2017.0</v>
      </c>
      <c r="D420" s="7" t="s">
        <v>6</v>
      </c>
      <c r="E420" s="7" t="s">
        <v>319</v>
      </c>
      <c r="F420" s="168">
        <v>46.2542866</v>
      </c>
      <c r="G420" s="171"/>
      <c r="H420" s="173"/>
    </row>
    <row r="421">
      <c r="A421" s="26" t="s">
        <v>26</v>
      </c>
      <c r="B421" s="26" t="s">
        <v>424</v>
      </c>
      <c r="C421" s="7">
        <v>2017.0</v>
      </c>
      <c r="D421" s="7" t="s">
        <v>6</v>
      </c>
      <c r="E421" s="7" t="s">
        <v>319</v>
      </c>
      <c r="F421" s="168">
        <v>46.1963403</v>
      </c>
      <c r="G421" s="171"/>
      <c r="H421" s="173"/>
    </row>
    <row r="422">
      <c r="A422" s="26" t="s">
        <v>27</v>
      </c>
      <c r="B422" s="26" t="s">
        <v>426</v>
      </c>
      <c r="C422" s="7">
        <v>2017.0</v>
      </c>
      <c r="D422" s="7" t="s">
        <v>6</v>
      </c>
      <c r="E422" s="7" t="s">
        <v>319</v>
      </c>
      <c r="F422" s="168">
        <v>55.1752624</v>
      </c>
      <c r="G422" s="171"/>
      <c r="H422" s="173"/>
    </row>
    <row r="423">
      <c r="A423" s="26" t="s">
        <v>28</v>
      </c>
      <c r="B423" s="26" t="s">
        <v>425</v>
      </c>
      <c r="C423" s="7">
        <v>2017.0</v>
      </c>
      <c r="D423" s="7" t="s">
        <v>6</v>
      </c>
      <c r="E423" s="7" t="s">
        <v>319</v>
      </c>
      <c r="F423" s="168">
        <v>49.9908547</v>
      </c>
      <c r="G423" s="171"/>
      <c r="H423" s="173"/>
    </row>
    <row r="424">
      <c r="A424" s="26" t="s">
        <v>29</v>
      </c>
      <c r="B424" s="26" t="s">
        <v>427</v>
      </c>
      <c r="C424" s="7">
        <v>2017.0</v>
      </c>
      <c r="D424" s="7" t="s">
        <v>6</v>
      </c>
      <c r="E424" s="7" t="s">
        <v>319</v>
      </c>
      <c r="F424" s="168">
        <v>42.1165913</v>
      </c>
      <c r="G424" s="171"/>
      <c r="H424" s="173"/>
    </row>
    <row r="425">
      <c r="A425" s="26" t="s">
        <v>30</v>
      </c>
      <c r="B425" s="26" t="s">
        <v>428</v>
      </c>
      <c r="C425" s="7">
        <v>2017.0</v>
      </c>
      <c r="D425" s="7" t="s">
        <v>6</v>
      </c>
      <c r="E425" s="7" t="s">
        <v>319</v>
      </c>
      <c r="F425" s="168">
        <v>68.5383539</v>
      </c>
      <c r="G425" s="171"/>
      <c r="H425" s="173"/>
    </row>
    <row r="426">
      <c r="A426" s="26" t="s">
        <v>31</v>
      </c>
      <c r="B426" s="26" t="s">
        <v>429</v>
      </c>
      <c r="C426" s="7">
        <v>2017.0</v>
      </c>
      <c r="D426" s="7" t="s">
        <v>6</v>
      </c>
      <c r="E426" s="7" t="s">
        <v>319</v>
      </c>
      <c r="F426" s="168">
        <v>45.8523186</v>
      </c>
      <c r="G426" s="171"/>
      <c r="H426" s="173"/>
    </row>
    <row r="427">
      <c r="A427" s="26" t="s">
        <v>32</v>
      </c>
      <c r="B427" s="26" t="s">
        <v>430</v>
      </c>
      <c r="C427" s="7">
        <v>2017.0</v>
      </c>
      <c r="D427" s="7" t="s">
        <v>6</v>
      </c>
      <c r="E427" s="7" t="s">
        <v>319</v>
      </c>
      <c r="F427" s="168">
        <v>71.3889549</v>
      </c>
      <c r="G427" s="171"/>
      <c r="H427" s="173"/>
    </row>
    <row r="428">
      <c r="A428" s="26" t="s">
        <v>33</v>
      </c>
      <c r="B428" s="26" t="s">
        <v>431</v>
      </c>
      <c r="C428" s="7">
        <v>2017.0</v>
      </c>
      <c r="D428" s="7" t="s">
        <v>6</v>
      </c>
      <c r="E428" s="7" t="s">
        <v>319</v>
      </c>
      <c r="F428" s="168">
        <v>69.1649054</v>
      </c>
      <c r="G428" s="171"/>
      <c r="H428" s="173"/>
    </row>
    <row r="429">
      <c r="A429" s="26" t="s">
        <v>34</v>
      </c>
      <c r="B429" s="26" t="s">
        <v>432</v>
      </c>
      <c r="C429" s="7">
        <v>2017.0</v>
      </c>
      <c r="D429" s="7" t="s">
        <v>6</v>
      </c>
      <c r="E429" s="7" t="s">
        <v>319</v>
      </c>
      <c r="F429" s="168">
        <v>61.3825963</v>
      </c>
      <c r="G429" s="171"/>
      <c r="H429" s="173"/>
    </row>
    <row r="430">
      <c r="A430" s="26" t="s">
        <v>35</v>
      </c>
      <c r="B430" s="26" t="s">
        <v>433</v>
      </c>
      <c r="C430" s="7">
        <v>2017.0</v>
      </c>
      <c r="D430" s="7" t="s">
        <v>6</v>
      </c>
      <c r="E430" s="7" t="s">
        <v>319</v>
      </c>
      <c r="F430" s="168">
        <v>61.3981664</v>
      </c>
      <c r="G430" s="171"/>
      <c r="H430" s="173"/>
    </row>
    <row r="431">
      <c r="A431" s="80" t="s">
        <v>3</v>
      </c>
      <c r="B431" s="26" t="s">
        <v>418</v>
      </c>
      <c r="C431" s="7">
        <v>2018.0</v>
      </c>
      <c r="D431" s="7" t="s">
        <v>6</v>
      </c>
      <c r="E431" s="7" t="s">
        <v>319</v>
      </c>
      <c r="F431" s="169">
        <v>56.4862181</v>
      </c>
      <c r="G431" s="171"/>
      <c r="H431" s="172"/>
    </row>
    <row r="432">
      <c r="A432" s="80" t="s">
        <v>4</v>
      </c>
      <c r="B432" s="26" t="s">
        <v>401</v>
      </c>
      <c r="C432" s="7">
        <v>2018.0</v>
      </c>
      <c r="D432" s="7" t="s">
        <v>6</v>
      </c>
      <c r="E432" s="7" t="s">
        <v>319</v>
      </c>
      <c r="F432" s="168">
        <v>42.4095376</v>
      </c>
      <c r="G432" s="171"/>
      <c r="H432" s="173"/>
    </row>
    <row r="433">
      <c r="A433" s="26" t="s">
        <v>5</v>
      </c>
      <c r="B433" s="26" t="s">
        <v>402</v>
      </c>
      <c r="C433" s="7">
        <v>2018.0</v>
      </c>
      <c r="D433" s="7" t="s">
        <v>6</v>
      </c>
      <c r="E433" s="7" t="s">
        <v>319</v>
      </c>
      <c r="F433" s="168">
        <v>38.4875563</v>
      </c>
      <c r="G433" s="171"/>
      <c r="H433" s="173"/>
    </row>
    <row r="434">
      <c r="A434" s="26" t="s">
        <v>6</v>
      </c>
      <c r="B434" s="26" t="s">
        <v>403</v>
      </c>
      <c r="C434" s="7">
        <v>2018.0</v>
      </c>
      <c r="D434" s="7" t="s">
        <v>6</v>
      </c>
      <c r="E434" s="7" t="s">
        <v>319</v>
      </c>
      <c r="F434" s="168">
        <v>35.5459566</v>
      </c>
      <c r="G434" s="171"/>
      <c r="H434" s="173"/>
    </row>
    <row r="435">
      <c r="A435" s="26" t="s">
        <v>7</v>
      </c>
      <c r="B435" s="26" t="s">
        <v>404</v>
      </c>
      <c r="C435" s="7">
        <v>2018.0</v>
      </c>
      <c r="D435" s="7" t="s">
        <v>6</v>
      </c>
      <c r="E435" s="7" t="s">
        <v>319</v>
      </c>
      <c r="F435" s="168">
        <v>61.6736294</v>
      </c>
      <c r="G435" s="171"/>
      <c r="H435" s="173"/>
    </row>
    <row r="436">
      <c r="A436" s="26" t="s">
        <v>8</v>
      </c>
      <c r="B436" s="26" t="s">
        <v>408</v>
      </c>
      <c r="C436" s="7">
        <v>2018.0</v>
      </c>
      <c r="D436" s="7" t="s">
        <v>6</v>
      </c>
      <c r="E436" s="7" t="s">
        <v>319</v>
      </c>
      <c r="F436" s="168">
        <v>34.7982455</v>
      </c>
      <c r="G436" s="171"/>
      <c r="H436" s="173"/>
    </row>
    <row r="437">
      <c r="A437" s="26" t="s">
        <v>9</v>
      </c>
      <c r="B437" s="26" t="s">
        <v>409</v>
      </c>
      <c r="C437" s="7">
        <v>2018.0</v>
      </c>
      <c r="D437" s="7" t="s">
        <v>6</v>
      </c>
      <c r="E437" s="7" t="s">
        <v>319</v>
      </c>
      <c r="F437" s="168">
        <v>50.0400814</v>
      </c>
      <c r="G437" s="171"/>
      <c r="H437" s="173"/>
    </row>
    <row r="438">
      <c r="A438" s="26" t="s">
        <v>10</v>
      </c>
      <c r="B438" s="26" t="s">
        <v>407</v>
      </c>
      <c r="C438" s="7">
        <v>2018.0</v>
      </c>
      <c r="D438" s="7" t="s">
        <v>6</v>
      </c>
      <c r="E438" s="7" t="s">
        <v>319</v>
      </c>
      <c r="F438" s="168">
        <v>78.3066335</v>
      </c>
      <c r="G438" s="171"/>
      <c r="H438" s="173"/>
    </row>
    <row r="439">
      <c r="A439" s="26" t="s">
        <v>11</v>
      </c>
      <c r="B439" s="26" t="s">
        <v>406</v>
      </c>
      <c r="C439" s="7">
        <v>2018.0</v>
      </c>
      <c r="D439" s="7" t="s">
        <v>6</v>
      </c>
      <c r="E439" s="7" t="s">
        <v>319</v>
      </c>
      <c r="F439" s="168">
        <v>36.5650269</v>
      </c>
      <c r="G439" s="171"/>
      <c r="H439" s="173"/>
    </row>
    <row r="440">
      <c r="A440" s="26" t="s">
        <v>12</v>
      </c>
      <c r="B440" s="26" t="s">
        <v>405</v>
      </c>
      <c r="C440" s="7">
        <v>2018.0</v>
      </c>
      <c r="D440" s="7" t="s">
        <v>6</v>
      </c>
      <c r="E440" s="7" t="s">
        <v>319</v>
      </c>
      <c r="F440" s="168">
        <v>48.8799331</v>
      </c>
      <c r="G440" s="171"/>
      <c r="H440" s="173"/>
    </row>
    <row r="441">
      <c r="A441" s="26" t="s">
        <v>13</v>
      </c>
      <c r="B441" s="26" t="s">
        <v>410</v>
      </c>
      <c r="C441" s="7">
        <v>2018.0</v>
      </c>
      <c r="D441" s="7" t="s">
        <v>6</v>
      </c>
      <c r="E441" s="7" t="s">
        <v>319</v>
      </c>
      <c r="F441" s="168">
        <v>50.7294572</v>
      </c>
      <c r="G441" s="171"/>
      <c r="H441" s="173"/>
    </row>
    <row r="442">
      <c r="A442" s="26" t="s">
        <v>14</v>
      </c>
      <c r="B442" s="26" t="s">
        <v>412</v>
      </c>
      <c r="C442" s="7">
        <v>2018.0</v>
      </c>
      <c r="D442" s="7" t="s">
        <v>6</v>
      </c>
      <c r="E442" s="7" t="s">
        <v>319</v>
      </c>
      <c r="F442" s="168">
        <v>52.9137382</v>
      </c>
      <c r="G442" s="171"/>
      <c r="H442" s="173"/>
    </row>
    <row r="443">
      <c r="A443" s="26" t="s">
        <v>15</v>
      </c>
      <c r="B443" s="26" t="s">
        <v>411</v>
      </c>
      <c r="C443" s="7">
        <v>2018.0</v>
      </c>
      <c r="D443" s="7" t="s">
        <v>6</v>
      </c>
      <c r="E443" s="7" t="s">
        <v>319</v>
      </c>
      <c r="F443" s="168">
        <v>78.4556052</v>
      </c>
      <c r="G443" s="171"/>
      <c r="H443" s="173"/>
    </row>
    <row r="444">
      <c r="A444" s="26" t="s">
        <v>16</v>
      </c>
      <c r="B444" s="26" t="s">
        <v>413</v>
      </c>
      <c r="C444" s="7">
        <v>2018.0</v>
      </c>
      <c r="D444" s="7" t="s">
        <v>6</v>
      </c>
      <c r="E444" s="7" t="s">
        <v>319</v>
      </c>
      <c r="F444" s="168">
        <v>75.8736759</v>
      </c>
      <c r="G444" s="171"/>
      <c r="H444" s="173"/>
    </row>
    <row r="445">
      <c r="A445" s="26" t="s">
        <v>17</v>
      </c>
      <c r="B445" s="26" t="s">
        <v>414</v>
      </c>
      <c r="C445" s="7">
        <v>2018.0</v>
      </c>
      <c r="D445" s="7" t="s">
        <v>6</v>
      </c>
      <c r="E445" s="7" t="s">
        <v>319</v>
      </c>
      <c r="F445" s="168">
        <v>49.9023695</v>
      </c>
      <c r="G445" s="171"/>
      <c r="H445" s="173"/>
    </row>
    <row r="446">
      <c r="A446" s="26" t="s">
        <v>18</v>
      </c>
      <c r="B446" s="26" t="s">
        <v>415</v>
      </c>
      <c r="C446" s="7">
        <v>2018.0</v>
      </c>
      <c r="D446" s="7" t="s">
        <v>6</v>
      </c>
      <c r="E446" s="7" t="s">
        <v>319</v>
      </c>
      <c r="F446" s="168">
        <v>57.6581686</v>
      </c>
      <c r="G446" s="171"/>
      <c r="H446" s="173"/>
    </row>
    <row r="447">
      <c r="A447" s="26" t="s">
        <v>19</v>
      </c>
      <c r="B447" s="26" t="s">
        <v>416</v>
      </c>
      <c r="C447" s="7">
        <v>2018.0</v>
      </c>
      <c r="D447" s="7" t="s">
        <v>6</v>
      </c>
      <c r="E447" s="7" t="s">
        <v>319</v>
      </c>
      <c r="F447" s="168">
        <v>68.3726146</v>
      </c>
      <c r="G447" s="171"/>
      <c r="H447" s="173"/>
    </row>
    <row r="448">
      <c r="A448" s="26" t="s">
        <v>20</v>
      </c>
      <c r="B448" s="26" t="s">
        <v>417</v>
      </c>
      <c r="C448" s="7">
        <v>2018.0</v>
      </c>
      <c r="D448" s="7" t="s">
        <v>6</v>
      </c>
      <c r="E448" s="7" t="s">
        <v>319</v>
      </c>
      <c r="F448" s="168">
        <v>69.1307319</v>
      </c>
      <c r="G448" s="171"/>
      <c r="H448" s="173"/>
    </row>
    <row r="449">
      <c r="A449" s="26" t="s">
        <v>21</v>
      </c>
      <c r="B449" s="26" t="s">
        <v>419</v>
      </c>
      <c r="C449" s="7">
        <v>2018.0</v>
      </c>
      <c r="D449" s="7" t="s">
        <v>6</v>
      </c>
      <c r="E449" s="7" t="s">
        <v>319</v>
      </c>
      <c r="F449" s="168">
        <v>62.4178207</v>
      </c>
      <c r="G449" s="171"/>
      <c r="H449" s="173"/>
    </row>
    <row r="450">
      <c r="A450" s="26" t="s">
        <v>22</v>
      </c>
      <c r="B450" s="26" t="s">
        <v>420</v>
      </c>
      <c r="C450" s="7">
        <v>2018.0</v>
      </c>
      <c r="D450" s="7" t="s">
        <v>6</v>
      </c>
      <c r="E450" s="7" t="s">
        <v>319</v>
      </c>
      <c r="F450" s="168">
        <v>37.3063195</v>
      </c>
      <c r="G450" s="171"/>
      <c r="H450" s="173"/>
    </row>
    <row r="451">
      <c r="A451" s="26" t="s">
        <v>23</v>
      </c>
      <c r="B451" s="26" t="s">
        <v>421</v>
      </c>
      <c r="C451" s="7">
        <v>2018.0</v>
      </c>
      <c r="D451" s="7" t="s">
        <v>6</v>
      </c>
      <c r="E451" s="7" t="s">
        <v>319</v>
      </c>
      <c r="F451" s="168">
        <v>81.2033592</v>
      </c>
      <c r="G451" s="171"/>
      <c r="H451" s="173"/>
    </row>
    <row r="452">
      <c r="A452" s="26" t="s">
        <v>24</v>
      </c>
      <c r="B452" s="26" t="s">
        <v>422</v>
      </c>
      <c r="C452" s="7">
        <v>2018.0</v>
      </c>
      <c r="D452" s="7" t="s">
        <v>6</v>
      </c>
      <c r="E452" s="7" t="s">
        <v>319</v>
      </c>
      <c r="F452" s="168">
        <v>73.7409332</v>
      </c>
      <c r="G452" s="171"/>
      <c r="H452" s="173"/>
    </row>
    <row r="453">
      <c r="A453" s="26" t="s">
        <v>25</v>
      </c>
      <c r="B453" s="26" t="s">
        <v>423</v>
      </c>
      <c r="C453" s="7">
        <v>2018.0</v>
      </c>
      <c r="D453" s="7" t="s">
        <v>6</v>
      </c>
      <c r="E453" s="7" t="s">
        <v>319</v>
      </c>
      <c r="F453" s="168">
        <v>42.0996942</v>
      </c>
      <c r="G453" s="171"/>
      <c r="H453" s="173"/>
    </row>
    <row r="454">
      <c r="A454" s="26" t="s">
        <v>26</v>
      </c>
      <c r="B454" s="26" t="s">
        <v>424</v>
      </c>
      <c r="C454" s="7">
        <v>2018.0</v>
      </c>
      <c r="D454" s="7" t="s">
        <v>6</v>
      </c>
      <c r="E454" s="7" t="s">
        <v>319</v>
      </c>
      <c r="F454" s="168">
        <v>47.1505771</v>
      </c>
      <c r="G454" s="171"/>
      <c r="H454" s="173"/>
    </row>
    <row r="455">
      <c r="A455" s="26" t="s">
        <v>27</v>
      </c>
      <c r="B455" s="26" t="s">
        <v>426</v>
      </c>
      <c r="C455" s="7">
        <v>2018.0</v>
      </c>
      <c r="D455" s="7" t="s">
        <v>6</v>
      </c>
      <c r="E455" s="7" t="s">
        <v>319</v>
      </c>
      <c r="F455" s="168">
        <v>54.5726891</v>
      </c>
      <c r="G455" s="171"/>
      <c r="H455" s="173"/>
    </row>
    <row r="456">
      <c r="A456" s="26" t="s">
        <v>28</v>
      </c>
      <c r="B456" s="26" t="s">
        <v>425</v>
      </c>
      <c r="C456" s="7">
        <v>2018.0</v>
      </c>
      <c r="D456" s="7" t="s">
        <v>6</v>
      </c>
      <c r="E456" s="7" t="s">
        <v>319</v>
      </c>
      <c r="F456" s="168">
        <v>50.7346932</v>
      </c>
      <c r="G456" s="171"/>
      <c r="H456" s="173"/>
    </row>
    <row r="457">
      <c r="A457" s="26" t="s">
        <v>29</v>
      </c>
      <c r="B457" s="26" t="s">
        <v>427</v>
      </c>
      <c r="C457" s="7">
        <v>2018.0</v>
      </c>
      <c r="D457" s="7" t="s">
        <v>6</v>
      </c>
      <c r="E457" s="7" t="s">
        <v>319</v>
      </c>
      <c r="F457" s="168">
        <v>42.9776729</v>
      </c>
      <c r="G457" s="171"/>
      <c r="H457" s="173"/>
    </row>
    <row r="458">
      <c r="A458" s="26" t="s">
        <v>30</v>
      </c>
      <c r="B458" s="26" t="s">
        <v>428</v>
      </c>
      <c r="C458" s="7">
        <v>2018.0</v>
      </c>
      <c r="D458" s="7" t="s">
        <v>6</v>
      </c>
      <c r="E458" s="7" t="s">
        <v>319</v>
      </c>
      <c r="F458" s="168">
        <v>66.6303693</v>
      </c>
      <c r="G458" s="171"/>
      <c r="H458" s="173"/>
    </row>
    <row r="459">
      <c r="A459" s="26" t="s">
        <v>31</v>
      </c>
      <c r="B459" s="26" t="s">
        <v>429</v>
      </c>
      <c r="C459" s="7">
        <v>2018.0</v>
      </c>
      <c r="D459" s="7" t="s">
        <v>6</v>
      </c>
      <c r="E459" s="7" t="s">
        <v>319</v>
      </c>
      <c r="F459" s="168">
        <v>44.3884531</v>
      </c>
      <c r="G459" s="171"/>
      <c r="H459" s="173"/>
    </row>
    <row r="460">
      <c r="A460" s="26" t="s">
        <v>32</v>
      </c>
      <c r="B460" s="26" t="s">
        <v>430</v>
      </c>
      <c r="C460" s="7">
        <v>2018.0</v>
      </c>
      <c r="D460" s="7" t="s">
        <v>6</v>
      </c>
      <c r="E460" s="7" t="s">
        <v>319</v>
      </c>
      <c r="F460" s="168">
        <v>72.5033927</v>
      </c>
      <c r="G460" s="171"/>
      <c r="H460" s="173"/>
    </row>
    <row r="461">
      <c r="A461" s="26" t="s">
        <v>33</v>
      </c>
      <c r="B461" s="26" t="s">
        <v>431</v>
      </c>
      <c r="C461" s="7">
        <v>2018.0</v>
      </c>
      <c r="D461" s="7" t="s">
        <v>6</v>
      </c>
      <c r="E461" s="7" t="s">
        <v>319</v>
      </c>
      <c r="F461" s="168">
        <v>68.2163957</v>
      </c>
      <c r="G461" s="171"/>
      <c r="H461" s="173"/>
    </row>
    <row r="462">
      <c r="A462" s="26" t="s">
        <v>34</v>
      </c>
      <c r="B462" s="26" t="s">
        <v>432</v>
      </c>
      <c r="C462" s="7">
        <v>2018.0</v>
      </c>
      <c r="D462" s="7" t="s">
        <v>6</v>
      </c>
      <c r="E462" s="7" t="s">
        <v>319</v>
      </c>
      <c r="F462" s="168">
        <v>61.6206394</v>
      </c>
      <c r="G462" s="171"/>
      <c r="H462" s="173"/>
    </row>
    <row r="463">
      <c r="A463" s="26" t="s">
        <v>35</v>
      </c>
      <c r="B463" s="26" t="s">
        <v>433</v>
      </c>
      <c r="C463" s="7">
        <v>2018.0</v>
      </c>
      <c r="D463" s="7" t="s">
        <v>6</v>
      </c>
      <c r="E463" s="7" t="s">
        <v>319</v>
      </c>
      <c r="F463" s="168">
        <v>61.1177236</v>
      </c>
      <c r="G463" s="171"/>
      <c r="H463" s="173"/>
    </row>
    <row r="464">
      <c r="A464" s="80" t="s">
        <v>3</v>
      </c>
      <c r="B464" s="26" t="s">
        <v>418</v>
      </c>
      <c r="C464" s="7">
        <v>2019.0</v>
      </c>
      <c r="D464" s="7" t="s">
        <v>6</v>
      </c>
      <c r="E464" s="7" t="s">
        <v>319</v>
      </c>
      <c r="F464" s="169">
        <v>56.0883036</v>
      </c>
      <c r="G464" s="171"/>
      <c r="H464" s="172"/>
    </row>
    <row r="465">
      <c r="A465" s="80" t="s">
        <v>4</v>
      </c>
      <c r="B465" s="26" t="s">
        <v>401</v>
      </c>
      <c r="C465" s="7">
        <v>2019.0</v>
      </c>
      <c r="D465" s="7" t="s">
        <v>6</v>
      </c>
      <c r="E465" s="7" t="s">
        <v>319</v>
      </c>
      <c r="F465" s="174">
        <v>41.3178784</v>
      </c>
      <c r="G465" s="171"/>
      <c r="H465" s="173"/>
    </row>
    <row r="466">
      <c r="A466" s="26" t="s">
        <v>5</v>
      </c>
      <c r="B466" s="26" t="s">
        <v>402</v>
      </c>
      <c r="C466" s="7">
        <v>2019.0</v>
      </c>
      <c r="D466" s="7" t="s">
        <v>6</v>
      </c>
      <c r="E466" s="7" t="s">
        <v>319</v>
      </c>
      <c r="F466" s="174">
        <v>37.2032993</v>
      </c>
      <c r="G466" s="171"/>
      <c r="H466" s="173"/>
    </row>
    <row r="467">
      <c r="A467" s="26" t="s">
        <v>6</v>
      </c>
      <c r="B467" s="26" t="s">
        <v>403</v>
      </c>
      <c r="C467" s="7">
        <v>2019.0</v>
      </c>
      <c r="D467" s="7" t="s">
        <v>6</v>
      </c>
      <c r="E467" s="7" t="s">
        <v>319</v>
      </c>
      <c r="F467" s="174">
        <v>37.7284823</v>
      </c>
      <c r="G467" s="171"/>
      <c r="H467" s="173"/>
    </row>
    <row r="468">
      <c r="A468" s="26" t="s">
        <v>7</v>
      </c>
      <c r="B468" s="26" t="s">
        <v>404</v>
      </c>
      <c r="C468" s="7">
        <v>2019.0</v>
      </c>
      <c r="D468" s="7" t="s">
        <v>6</v>
      </c>
      <c r="E468" s="7" t="s">
        <v>319</v>
      </c>
      <c r="F468" s="174">
        <v>62.9621268</v>
      </c>
      <c r="G468" s="171"/>
      <c r="H468" s="173"/>
    </row>
    <row r="469">
      <c r="A469" s="26" t="s">
        <v>8</v>
      </c>
      <c r="B469" s="26" t="s">
        <v>408</v>
      </c>
      <c r="C469" s="7">
        <v>2019.0</v>
      </c>
      <c r="D469" s="7" t="s">
        <v>6</v>
      </c>
      <c r="E469" s="7" t="s">
        <v>319</v>
      </c>
      <c r="F469" s="174">
        <v>34.2354856</v>
      </c>
      <c r="G469" s="171"/>
      <c r="H469" s="173"/>
    </row>
    <row r="470">
      <c r="A470" s="26" t="s">
        <v>9</v>
      </c>
      <c r="B470" s="26" t="s">
        <v>409</v>
      </c>
      <c r="C470" s="7">
        <v>2019.0</v>
      </c>
      <c r="D470" s="7" t="s">
        <v>6</v>
      </c>
      <c r="E470" s="7" t="s">
        <v>319</v>
      </c>
      <c r="F470" s="174">
        <v>51.4964029</v>
      </c>
      <c r="G470" s="171"/>
      <c r="H470" s="173"/>
    </row>
    <row r="471">
      <c r="A471" s="26" t="s">
        <v>10</v>
      </c>
      <c r="B471" s="26" t="s">
        <v>407</v>
      </c>
      <c r="C471" s="7">
        <v>2019.0</v>
      </c>
      <c r="D471" s="7" t="s">
        <v>6</v>
      </c>
      <c r="E471" s="7" t="s">
        <v>319</v>
      </c>
      <c r="F471" s="174">
        <v>72.1474466</v>
      </c>
      <c r="G471" s="171"/>
      <c r="H471" s="173"/>
    </row>
    <row r="472">
      <c r="A472" s="26" t="s">
        <v>11</v>
      </c>
      <c r="B472" s="26" t="s">
        <v>406</v>
      </c>
      <c r="C472" s="7">
        <v>2019.0</v>
      </c>
      <c r="D472" s="7" t="s">
        <v>6</v>
      </c>
      <c r="E472" s="7" t="s">
        <v>319</v>
      </c>
      <c r="F472" s="174">
        <v>35.9653577</v>
      </c>
      <c r="G472" s="171"/>
      <c r="H472" s="173"/>
    </row>
    <row r="473">
      <c r="A473" s="26" t="s">
        <v>12</v>
      </c>
      <c r="B473" s="26" t="s">
        <v>405</v>
      </c>
      <c r="C473" s="7">
        <v>2019.0</v>
      </c>
      <c r="D473" s="7" t="s">
        <v>6</v>
      </c>
      <c r="E473" s="7" t="s">
        <v>319</v>
      </c>
      <c r="F473" s="174">
        <v>49.1380204</v>
      </c>
      <c r="G473" s="171"/>
      <c r="H473" s="173"/>
    </row>
    <row r="474">
      <c r="A474" s="26" t="s">
        <v>13</v>
      </c>
      <c r="B474" s="26" t="s">
        <v>410</v>
      </c>
      <c r="C474" s="7">
        <v>2019.0</v>
      </c>
      <c r="D474" s="7" t="s">
        <v>6</v>
      </c>
      <c r="E474" s="7" t="s">
        <v>319</v>
      </c>
      <c r="F474" s="174">
        <v>51.5374993</v>
      </c>
      <c r="G474" s="171"/>
      <c r="H474" s="173"/>
    </row>
    <row r="475">
      <c r="A475" s="26" t="s">
        <v>14</v>
      </c>
      <c r="B475" s="26" t="s">
        <v>412</v>
      </c>
      <c r="C475" s="7">
        <v>2019.0</v>
      </c>
      <c r="D475" s="7" t="s">
        <v>6</v>
      </c>
      <c r="E475" s="7" t="s">
        <v>319</v>
      </c>
      <c r="F475" s="174">
        <v>53.4156797</v>
      </c>
      <c r="G475" s="171"/>
      <c r="H475" s="173"/>
    </row>
    <row r="476">
      <c r="A476" s="26" t="s">
        <v>15</v>
      </c>
      <c r="B476" s="26" t="s">
        <v>411</v>
      </c>
      <c r="C476" s="7">
        <v>2019.0</v>
      </c>
      <c r="D476" s="7" t="s">
        <v>6</v>
      </c>
      <c r="E476" s="7" t="s">
        <v>319</v>
      </c>
      <c r="F476" s="174">
        <v>79.1493394</v>
      </c>
      <c r="G476" s="171"/>
      <c r="H476" s="173"/>
    </row>
    <row r="477">
      <c r="A477" s="26" t="s">
        <v>16</v>
      </c>
      <c r="B477" s="26" t="s">
        <v>413</v>
      </c>
      <c r="C477" s="7">
        <v>2019.0</v>
      </c>
      <c r="D477" s="7" t="s">
        <v>6</v>
      </c>
      <c r="E477" s="7" t="s">
        <v>319</v>
      </c>
      <c r="F477" s="174">
        <v>74.72428</v>
      </c>
      <c r="G477" s="171"/>
      <c r="H477" s="173"/>
    </row>
    <row r="478">
      <c r="A478" s="26" t="s">
        <v>17</v>
      </c>
      <c r="B478" s="26" t="s">
        <v>414</v>
      </c>
      <c r="C478" s="7">
        <v>2019.0</v>
      </c>
      <c r="D478" s="7" t="s">
        <v>6</v>
      </c>
      <c r="E478" s="7" t="s">
        <v>319</v>
      </c>
      <c r="F478" s="174">
        <v>48.476257</v>
      </c>
      <c r="G478" s="171"/>
      <c r="H478" s="173"/>
    </row>
    <row r="479">
      <c r="A479" s="26" t="s">
        <v>18</v>
      </c>
      <c r="B479" s="26" t="s">
        <v>415</v>
      </c>
      <c r="C479" s="7">
        <v>2019.0</v>
      </c>
      <c r="D479" s="7" t="s">
        <v>6</v>
      </c>
      <c r="E479" s="7" t="s">
        <v>319</v>
      </c>
      <c r="F479" s="174">
        <v>57.6240022</v>
      </c>
      <c r="G479" s="171"/>
      <c r="H479" s="173"/>
    </row>
    <row r="480">
      <c r="A480" s="26" t="s">
        <v>19</v>
      </c>
      <c r="B480" s="26" t="s">
        <v>416</v>
      </c>
      <c r="C480" s="7">
        <v>2019.0</v>
      </c>
      <c r="D480" s="7" t="s">
        <v>6</v>
      </c>
      <c r="E480" s="7" t="s">
        <v>319</v>
      </c>
      <c r="F480" s="174">
        <v>69.6341681</v>
      </c>
      <c r="G480" s="171"/>
      <c r="H480" s="173"/>
    </row>
    <row r="481">
      <c r="A481" s="26" t="s">
        <v>20</v>
      </c>
      <c r="B481" s="26" t="s">
        <v>417</v>
      </c>
      <c r="C481" s="7">
        <v>2019.0</v>
      </c>
      <c r="D481" s="7" t="s">
        <v>6</v>
      </c>
      <c r="E481" s="7" t="s">
        <v>319</v>
      </c>
      <c r="F481" s="174">
        <v>68.1400513</v>
      </c>
      <c r="G481" s="171"/>
      <c r="H481" s="173"/>
    </row>
    <row r="482">
      <c r="A482" s="26" t="s">
        <v>21</v>
      </c>
      <c r="B482" s="26" t="s">
        <v>419</v>
      </c>
      <c r="C482" s="7">
        <v>2019.0</v>
      </c>
      <c r="D482" s="7" t="s">
        <v>6</v>
      </c>
      <c r="E482" s="7" t="s">
        <v>319</v>
      </c>
      <c r="F482" s="174">
        <v>61.1099481</v>
      </c>
      <c r="G482" s="171"/>
      <c r="H482" s="173"/>
    </row>
    <row r="483">
      <c r="A483" s="26" t="s">
        <v>22</v>
      </c>
      <c r="B483" s="26" t="s">
        <v>420</v>
      </c>
      <c r="C483" s="7">
        <v>2019.0</v>
      </c>
      <c r="D483" s="7" t="s">
        <v>6</v>
      </c>
      <c r="E483" s="7" t="s">
        <v>319</v>
      </c>
      <c r="F483" s="174">
        <v>37.5304675</v>
      </c>
      <c r="G483" s="171"/>
      <c r="H483" s="173"/>
    </row>
    <row r="484">
      <c r="A484" s="26" t="s">
        <v>23</v>
      </c>
      <c r="B484" s="26" t="s">
        <v>421</v>
      </c>
      <c r="C484" s="7">
        <v>2019.0</v>
      </c>
      <c r="D484" s="7" t="s">
        <v>6</v>
      </c>
      <c r="E484" s="7" t="s">
        <v>319</v>
      </c>
      <c r="F484" s="174">
        <v>80.4475888</v>
      </c>
      <c r="G484" s="171"/>
      <c r="H484" s="173"/>
    </row>
    <row r="485">
      <c r="A485" s="26" t="s">
        <v>24</v>
      </c>
      <c r="B485" s="26" t="s">
        <v>422</v>
      </c>
      <c r="C485" s="7">
        <v>2019.0</v>
      </c>
      <c r="D485" s="7" t="s">
        <v>6</v>
      </c>
      <c r="E485" s="7" t="s">
        <v>319</v>
      </c>
      <c r="F485" s="174">
        <v>71.8388636</v>
      </c>
      <c r="G485" s="171"/>
      <c r="H485" s="173"/>
    </row>
    <row r="486">
      <c r="A486" s="26" t="s">
        <v>25</v>
      </c>
      <c r="B486" s="26" t="s">
        <v>423</v>
      </c>
      <c r="C486" s="7">
        <v>2019.0</v>
      </c>
      <c r="D486" s="7" t="s">
        <v>6</v>
      </c>
      <c r="E486" s="7" t="s">
        <v>319</v>
      </c>
      <c r="F486" s="174">
        <v>41.3778844</v>
      </c>
      <c r="G486" s="171"/>
      <c r="H486" s="173"/>
    </row>
    <row r="487">
      <c r="A487" s="26" t="s">
        <v>26</v>
      </c>
      <c r="B487" s="26" t="s">
        <v>424</v>
      </c>
      <c r="C487" s="7">
        <v>2019.0</v>
      </c>
      <c r="D487" s="7" t="s">
        <v>6</v>
      </c>
      <c r="E487" s="7" t="s">
        <v>319</v>
      </c>
      <c r="F487" s="174">
        <v>45.4776102</v>
      </c>
      <c r="G487" s="171"/>
      <c r="H487" s="173"/>
    </row>
    <row r="488">
      <c r="A488" s="26" t="s">
        <v>27</v>
      </c>
      <c r="B488" s="26" t="s">
        <v>426</v>
      </c>
      <c r="C488" s="7">
        <v>2019.0</v>
      </c>
      <c r="D488" s="7" t="s">
        <v>6</v>
      </c>
      <c r="E488" s="7" t="s">
        <v>319</v>
      </c>
      <c r="F488" s="174">
        <v>56.0405952</v>
      </c>
      <c r="G488" s="171"/>
      <c r="H488" s="173"/>
    </row>
    <row r="489">
      <c r="A489" s="26" t="s">
        <v>28</v>
      </c>
      <c r="B489" s="26" t="s">
        <v>425</v>
      </c>
      <c r="C489" s="7">
        <v>2019.0</v>
      </c>
      <c r="D489" s="7" t="s">
        <v>6</v>
      </c>
      <c r="E489" s="7" t="s">
        <v>319</v>
      </c>
      <c r="F489" s="174">
        <v>50.6003718</v>
      </c>
      <c r="G489" s="171"/>
      <c r="H489" s="173"/>
    </row>
    <row r="490">
      <c r="A490" s="26" t="s">
        <v>29</v>
      </c>
      <c r="B490" s="26" t="s">
        <v>427</v>
      </c>
      <c r="C490" s="7">
        <v>2019.0</v>
      </c>
      <c r="D490" s="7" t="s">
        <v>6</v>
      </c>
      <c r="E490" s="7" t="s">
        <v>319</v>
      </c>
      <c r="F490" s="174">
        <v>43.2461058</v>
      </c>
      <c r="G490" s="171"/>
      <c r="H490" s="173"/>
    </row>
    <row r="491">
      <c r="A491" s="26" t="s">
        <v>30</v>
      </c>
      <c r="B491" s="26" t="s">
        <v>428</v>
      </c>
      <c r="C491" s="7">
        <v>2019.0</v>
      </c>
      <c r="D491" s="7" t="s">
        <v>6</v>
      </c>
      <c r="E491" s="7" t="s">
        <v>319</v>
      </c>
      <c r="F491" s="174">
        <v>65.1689389</v>
      </c>
      <c r="G491" s="171"/>
      <c r="H491" s="173"/>
    </row>
    <row r="492">
      <c r="A492" s="26" t="s">
        <v>31</v>
      </c>
      <c r="B492" s="26" t="s">
        <v>429</v>
      </c>
      <c r="C492" s="7">
        <v>2019.0</v>
      </c>
      <c r="D492" s="7" t="s">
        <v>6</v>
      </c>
      <c r="E492" s="7" t="s">
        <v>319</v>
      </c>
      <c r="F492" s="174">
        <v>43.9019594</v>
      </c>
      <c r="G492" s="171"/>
      <c r="H492" s="173"/>
    </row>
    <row r="493">
      <c r="A493" s="26" t="s">
        <v>32</v>
      </c>
      <c r="B493" s="26" t="s">
        <v>430</v>
      </c>
      <c r="C493" s="7">
        <v>2019.0</v>
      </c>
      <c r="D493" s="7" t="s">
        <v>6</v>
      </c>
      <c r="E493" s="7" t="s">
        <v>319</v>
      </c>
      <c r="F493" s="174">
        <v>71.228959</v>
      </c>
      <c r="G493" s="171"/>
      <c r="H493" s="173"/>
    </row>
    <row r="494">
      <c r="A494" s="26" t="s">
        <v>33</v>
      </c>
      <c r="B494" s="26" t="s">
        <v>431</v>
      </c>
      <c r="C494" s="7">
        <v>2019.0</v>
      </c>
      <c r="D494" s="7" t="s">
        <v>6</v>
      </c>
      <c r="E494" s="7" t="s">
        <v>319</v>
      </c>
      <c r="F494" s="174">
        <v>68.177799</v>
      </c>
      <c r="G494" s="171"/>
      <c r="H494" s="173"/>
    </row>
    <row r="495">
      <c r="A495" s="26" t="s">
        <v>34</v>
      </c>
      <c r="B495" s="26" t="s">
        <v>432</v>
      </c>
      <c r="C495" s="7">
        <v>2019.0</v>
      </c>
      <c r="D495" s="7" t="s">
        <v>6</v>
      </c>
      <c r="E495" s="7" t="s">
        <v>319</v>
      </c>
      <c r="F495" s="174">
        <v>60.3603109</v>
      </c>
      <c r="G495" s="171"/>
      <c r="H495" s="173"/>
    </row>
    <row r="496">
      <c r="A496" s="26" t="s">
        <v>35</v>
      </c>
      <c r="B496" s="26" t="s">
        <v>433</v>
      </c>
      <c r="C496" s="7">
        <v>2019.0</v>
      </c>
      <c r="D496" s="7" t="s">
        <v>6</v>
      </c>
      <c r="E496" s="7" t="s">
        <v>319</v>
      </c>
      <c r="F496" s="174">
        <v>61.8149519</v>
      </c>
      <c r="G496" s="171"/>
      <c r="H496" s="173"/>
    </row>
    <row r="497">
      <c r="A497" s="80" t="s">
        <v>3</v>
      </c>
      <c r="B497" s="26" t="s">
        <v>418</v>
      </c>
      <c r="C497" s="7">
        <v>2020.0</v>
      </c>
      <c r="D497" s="7" t="s">
        <v>6</v>
      </c>
      <c r="E497" s="7" t="s">
        <v>319</v>
      </c>
      <c r="F497" s="169">
        <v>55.4352979</v>
      </c>
      <c r="G497" s="171"/>
      <c r="H497" s="172"/>
    </row>
    <row r="498">
      <c r="A498" s="80" t="s">
        <v>4</v>
      </c>
      <c r="B498" s="26" t="s">
        <v>401</v>
      </c>
      <c r="C498" s="7">
        <v>2020.0</v>
      </c>
      <c r="D498" s="7" t="s">
        <v>6</v>
      </c>
      <c r="E498" s="7" t="s">
        <v>319</v>
      </c>
      <c r="F498" s="168">
        <v>38.4266088</v>
      </c>
      <c r="G498" s="171"/>
      <c r="H498" s="173"/>
    </row>
    <row r="499">
      <c r="A499" s="26" t="s">
        <v>5</v>
      </c>
      <c r="B499" s="26" t="s">
        <v>402</v>
      </c>
      <c r="C499" s="7">
        <v>2020.0</v>
      </c>
      <c r="D499" s="7" t="s">
        <v>6</v>
      </c>
      <c r="E499" s="7" t="s">
        <v>319</v>
      </c>
      <c r="F499" s="168">
        <v>37.4401176</v>
      </c>
      <c r="G499" s="171"/>
      <c r="H499" s="173"/>
    </row>
    <row r="500">
      <c r="A500" s="26" t="s">
        <v>6</v>
      </c>
      <c r="B500" s="26" t="s">
        <v>403</v>
      </c>
      <c r="C500" s="7">
        <v>2020.0</v>
      </c>
      <c r="D500" s="7" t="s">
        <v>6</v>
      </c>
      <c r="E500" s="7" t="s">
        <v>319</v>
      </c>
      <c r="F500" s="168">
        <v>37.5570884</v>
      </c>
      <c r="G500" s="171"/>
      <c r="H500" s="173"/>
    </row>
    <row r="501">
      <c r="A501" s="26" t="s">
        <v>7</v>
      </c>
      <c r="B501" s="26" t="s">
        <v>404</v>
      </c>
      <c r="C501" s="7">
        <v>2020.0</v>
      </c>
      <c r="D501" s="7" t="s">
        <v>6</v>
      </c>
      <c r="E501" s="7" t="s">
        <v>319</v>
      </c>
      <c r="F501" s="168">
        <v>61.0176648</v>
      </c>
      <c r="G501" s="171"/>
      <c r="H501" s="173"/>
    </row>
    <row r="502">
      <c r="A502" s="26" t="s">
        <v>8</v>
      </c>
      <c r="B502" s="26" t="s">
        <v>408</v>
      </c>
      <c r="C502" s="7">
        <v>2020.0</v>
      </c>
      <c r="D502" s="7" t="s">
        <v>6</v>
      </c>
      <c r="E502" s="7" t="s">
        <v>319</v>
      </c>
      <c r="F502" s="168">
        <v>36.2556841</v>
      </c>
      <c r="G502" s="171"/>
      <c r="H502" s="173"/>
    </row>
    <row r="503">
      <c r="A503" s="26" t="s">
        <v>9</v>
      </c>
      <c r="B503" s="26" t="s">
        <v>409</v>
      </c>
      <c r="C503" s="7">
        <v>2020.0</v>
      </c>
      <c r="D503" s="7" t="s">
        <v>6</v>
      </c>
      <c r="E503" s="7" t="s">
        <v>319</v>
      </c>
      <c r="F503" s="168">
        <v>49.3774245</v>
      </c>
      <c r="G503" s="171"/>
      <c r="H503" s="173"/>
    </row>
    <row r="504">
      <c r="A504" s="26" t="s">
        <v>10</v>
      </c>
      <c r="B504" s="26" t="s">
        <v>407</v>
      </c>
      <c r="C504" s="7">
        <v>2020.0</v>
      </c>
      <c r="D504" s="7" t="s">
        <v>6</v>
      </c>
      <c r="E504" s="7" t="s">
        <v>319</v>
      </c>
      <c r="F504" s="168">
        <v>76.9039686</v>
      </c>
      <c r="G504" s="171"/>
      <c r="H504" s="173"/>
    </row>
    <row r="505">
      <c r="A505" s="26" t="s">
        <v>11</v>
      </c>
      <c r="B505" s="26" t="s">
        <v>406</v>
      </c>
      <c r="C505" s="7">
        <v>2020.0</v>
      </c>
      <c r="D505" s="7" t="s">
        <v>6</v>
      </c>
      <c r="E505" s="7" t="s">
        <v>319</v>
      </c>
      <c r="F505" s="168">
        <v>36.1212268</v>
      </c>
      <c r="G505" s="171"/>
      <c r="H505" s="173"/>
    </row>
    <row r="506">
      <c r="A506" s="26" t="s">
        <v>12</v>
      </c>
      <c r="B506" s="26" t="s">
        <v>405</v>
      </c>
      <c r="C506" s="7">
        <v>2020.0</v>
      </c>
      <c r="D506" s="7" t="s">
        <v>6</v>
      </c>
      <c r="E506" s="7" t="s">
        <v>319</v>
      </c>
      <c r="F506" s="168">
        <v>47.1106064</v>
      </c>
      <c r="G506" s="171"/>
      <c r="H506" s="173"/>
    </row>
    <row r="507">
      <c r="A507" s="26" t="s">
        <v>13</v>
      </c>
      <c r="B507" s="26" t="s">
        <v>410</v>
      </c>
      <c r="C507" s="7">
        <v>2020.0</v>
      </c>
      <c r="D507" s="7" t="s">
        <v>6</v>
      </c>
      <c r="E507" s="7" t="s">
        <v>319</v>
      </c>
      <c r="F507" s="168">
        <v>51.355396</v>
      </c>
      <c r="G507" s="171"/>
      <c r="H507" s="173"/>
    </row>
    <row r="508">
      <c r="A508" s="26" t="s">
        <v>14</v>
      </c>
      <c r="B508" s="26" t="s">
        <v>412</v>
      </c>
      <c r="C508" s="7">
        <v>2020.0</v>
      </c>
      <c r="D508" s="7" t="s">
        <v>6</v>
      </c>
      <c r="E508" s="7" t="s">
        <v>319</v>
      </c>
      <c r="F508" s="168">
        <v>54.4576637</v>
      </c>
      <c r="G508" s="171"/>
      <c r="H508" s="173"/>
    </row>
    <row r="509">
      <c r="A509" s="26" t="s">
        <v>15</v>
      </c>
      <c r="B509" s="26" t="s">
        <v>411</v>
      </c>
      <c r="C509" s="7">
        <v>2020.0</v>
      </c>
      <c r="D509" s="7" t="s">
        <v>6</v>
      </c>
      <c r="E509" s="7" t="s">
        <v>319</v>
      </c>
      <c r="F509" s="168">
        <v>77.2412883</v>
      </c>
      <c r="G509" s="171"/>
      <c r="H509" s="173"/>
    </row>
    <row r="510">
      <c r="A510" s="26" t="s">
        <v>16</v>
      </c>
      <c r="B510" s="26" t="s">
        <v>413</v>
      </c>
      <c r="C510" s="7">
        <v>2020.0</v>
      </c>
      <c r="D510" s="7" t="s">
        <v>6</v>
      </c>
      <c r="E510" s="7" t="s">
        <v>319</v>
      </c>
      <c r="F510" s="168">
        <v>71.7558962</v>
      </c>
      <c r="G510" s="171"/>
      <c r="H510" s="173"/>
    </row>
    <row r="511">
      <c r="A511" s="26" t="s">
        <v>17</v>
      </c>
      <c r="B511" s="26" t="s">
        <v>414</v>
      </c>
      <c r="C511" s="7">
        <v>2020.0</v>
      </c>
      <c r="D511" s="7" t="s">
        <v>6</v>
      </c>
      <c r="E511" s="7" t="s">
        <v>319</v>
      </c>
      <c r="F511" s="168">
        <v>47.8242526</v>
      </c>
      <c r="G511" s="171"/>
      <c r="H511" s="173"/>
    </row>
    <row r="512">
      <c r="A512" s="26" t="s">
        <v>18</v>
      </c>
      <c r="B512" s="26" t="s">
        <v>415</v>
      </c>
      <c r="C512" s="7">
        <v>2020.0</v>
      </c>
      <c r="D512" s="7" t="s">
        <v>6</v>
      </c>
      <c r="E512" s="7" t="s">
        <v>319</v>
      </c>
      <c r="F512" s="168">
        <v>55.1440422</v>
      </c>
      <c r="G512" s="171"/>
      <c r="H512" s="173"/>
    </row>
    <row r="513">
      <c r="A513" s="26" t="s">
        <v>19</v>
      </c>
      <c r="B513" s="26" t="s">
        <v>416</v>
      </c>
      <c r="C513" s="7">
        <v>2020.0</v>
      </c>
      <c r="D513" s="7" t="s">
        <v>6</v>
      </c>
      <c r="E513" s="7" t="s">
        <v>319</v>
      </c>
      <c r="F513" s="168">
        <v>66.0193374</v>
      </c>
      <c r="G513" s="171"/>
      <c r="H513" s="173"/>
    </row>
    <row r="514">
      <c r="A514" s="26" t="s">
        <v>20</v>
      </c>
      <c r="B514" s="26" t="s">
        <v>417</v>
      </c>
      <c r="C514" s="7">
        <v>2020.0</v>
      </c>
      <c r="D514" s="7" t="s">
        <v>6</v>
      </c>
      <c r="E514" s="7" t="s">
        <v>319</v>
      </c>
      <c r="F514" s="168">
        <v>65.3373289</v>
      </c>
      <c r="G514" s="171"/>
      <c r="H514" s="173"/>
    </row>
    <row r="515">
      <c r="A515" s="26" t="s">
        <v>21</v>
      </c>
      <c r="B515" s="26" t="s">
        <v>419</v>
      </c>
      <c r="C515" s="7">
        <v>2020.0</v>
      </c>
      <c r="D515" s="7" t="s">
        <v>6</v>
      </c>
      <c r="E515" s="7" t="s">
        <v>319</v>
      </c>
      <c r="F515" s="168">
        <v>56.9075875</v>
      </c>
      <c r="G515" s="171"/>
      <c r="H515" s="173"/>
    </row>
    <row r="516">
      <c r="A516" s="26" t="s">
        <v>22</v>
      </c>
      <c r="B516" s="26" t="s">
        <v>420</v>
      </c>
      <c r="C516" s="7">
        <v>2020.0</v>
      </c>
      <c r="D516" s="7" t="s">
        <v>6</v>
      </c>
      <c r="E516" s="7" t="s">
        <v>319</v>
      </c>
      <c r="F516" s="168">
        <v>36.4320983</v>
      </c>
      <c r="G516" s="171"/>
      <c r="H516" s="173"/>
    </row>
    <row r="517">
      <c r="A517" s="26" t="s">
        <v>23</v>
      </c>
      <c r="B517" s="26" t="s">
        <v>421</v>
      </c>
      <c r="C517" s="7">
        <v>2020.0</v>
      </c>
      <c r="D517" s="7" t="s">
        <v>6</v>
      </c>
      <c r="E517" s="7" t="s">
        <v>319</v>
      </c>
      <c r="F517" s="168">
        <v>78.4630129</v>
      </c>
      <c r="G517" s="171"/>
      <c r="H517" s="173"/>
    </row>
    <row r="518">
      <c r="A518" s="26" t="s">
        <v>24</v>
      </c>
      <c r="B518" s="26" t="s">
        <v>422</v>
      </c>
      <c r="C518" s="7">
        <v>2020.0</v>
      </c>
      <c r="D518" s="7" t="s">
        <v>6</v>
      </c>
      <c r="E518" s="7" t="s">
        <v>319</v>
      </c>
      <c r="F518" s="168">
        <v>74.0182323</v>
      </c>
      <c r="G518" s="171"/>
      <c r="H518" s="173"/>
    </row>
    <row r="519">
      <c r="A519" s="26" t="s">
        <v>25</v>
      </c>
      <c r="B519" s="26" t="s">
        <v>423</v>
      </c>
      <c r="C519" s="7">
        <v>2020.0</v>
      </c>
      <c r="D519" s="7" t="s">
        <v>6</v>
      </c>
      <c r="E519" s="7" t="s">
        <v>319</v>
      </c>
      <c r="F519" s="168">
        <v>41.9109505</v>
      </c>
      <c r="G519" s="171"/>
      <c r="H519" s="173"/>
    </row>
    <row r="520">
      <c r="A520" s="26" t="s">
        <v>26</v>
      </c>
      <c r="B520" s="26" t="s">
        <v>424</v>
      </c>
      <c r="C520" s="7">
        <v>2020.0</v>
      </c>
      <c r="D520" s="7" t="s">
        <v>6</v>
      </c>
      <c r="E520" s="7" t="s">
        <v>319</v>
      </c>
      <c r="F520" s="168">
        <v>50.2100692</v>
      </c>
      <c r="G520" s="171"/>
      <c r="H520" s="173"/>
    </row>
    <row r="521">
      <c r="A521" s="26" t="s">
        <v>27</v>
      </c>
      <c r="B521" s="26" t="s">
        <v>426</v>
      </c>
      <c r="C521" s="7">
        <v>2020.0</v>
      </c>
      <c r="D521" s="7" t="s">
        <v>6</v>
      </c>
      <c r="E521" s="7" t="s">
        <v>319</v>
      </c>
      <c r="F521" s="168">
        <v>54.0155473</v>
      </c>
      <c r="G521" s="171"/>
      <c r="H521" s="173"/>
    </row>
    <row r="522">
      <c r="A522" s="26" t="s">
        <v>28</v>
      </c>
      <c r="B522" s="26" t="s">
        <v>425</v>
      </c>
      <c r="C522" s="7">
        <v>2020.0</v>
      </c>
      <c r="D522" s="7" t="s">
        <v>6</v>
      </c>
      <c r="E522" s="7" t="s">
        <v>319</v>
      </c>
      <c r="F522" s="168">
        <v>45.7954854</v>
      </c>
      <c r="G522" s="171"/>
      <c r="H522" s="173"/>
    </row>
    <row r="523">
      <c r="A523" s="26" t="s">
        <v>29</v>
      </c>
      <c r="B523" s="26" t="s">
        <v>427</v>
      </c>
      <c r="C523" s="7">
        <v>2020.0</v>
      </c>
      <c r="D523" s="7" t="s">
        <v>6</v>
      </c>
      <c r="E523" s="7" t="s">
        <v>319</v>
      </c>
      <c r="F523" s="168">
        <v>44.6248516</v>
      </c>
      <c r="G523" s="171"/>
      <c r="H523" s="173"/>
    </row>
    <row r="524">
      <c r="A524" s="26" t="s">
        <v>30</v>
      </c>
      <c r="B524" s="26" t="s">
        <v>428</v>
      </c>
      <c r="C524" s="7">
        <v>2020.0</v>
      </c>
      <c r="D524" s="7" t="s">
        <v>6</v>
      </c>
      <c r="E524" s="7" t="s">
        <v>319</v>
      </c>
      <c r="F524" s="168">
        <v>64.7548809</v>
      </c>
      <c r="G524" s="171"/>
      <c r="H524" s="173"/>
    </row>
    <row r="525">
      <c r="A525" s="26" t="s">
        <v>31</v>
      </c>
      <c r="B525" s="26" t="s">
        <v>429</v>
      </c>
      <c r="C525" s="7">
        <v>2020.0</v>
      </c>
      <c r="D525" s="7" t="s">
        <v>6</v>
      </c>
      <c r="E525" s="7" t="s">
        <v>319</v>
      </c>
      <c r="F525" s="168">
        <v>44.3319357</v>
      </c>
      <c r="G525" s="171"/>
      <c r="H525" s="173"/>
    </row>
    <row r="526">
      <c r="A526" s="26" t="s">
        <v>32</v>
      </c>
      <c r="B526" s="26" t="s">
        <v>430</v>
      </c>
      <c r="C526" s="7">
        <v>2020.0</v>
      </c>
      <c r="D526" s="7" t="s">
        <v>6</v>
      </c>
      <c r="E526" s="7" t="s">
        <v>319</v>
      </c>
      <c r="F526" s="168">
        <v>71.9553443</v>
      </c>
      <c r="G526" s="171"/>
      <c r="H526" s="173"/>
    </row>
    <row r="527">
      <c r="A527" s="26" t="s">
        <v>33</v>
      </c>
      <c r="B527" s="26" t="s">
        <v>431</v>
      </c>
      <c r="C527" s="7">
        <v>2020.0</v>
      </c>
      <c r="D527" s="7" t="s">
        <v>6</v>
      </c>
      <c r="E527" s="7" t="s">
        <v>319</v>
      </c>
      <c r="F527" s="168">
        <v>68.5050715</v>
      </c>
      <c r="G527" s="171"/>
      <c r="H527" s="173"/>
    </row>
    <row r="528">
      <c r="A528" s="26" t="s">
        <v>34</v>
      </c>
      <c r="B528" s="26" t="s">
        <v>432</v>
      </c>
      <c r="C528" s="7">
        <v>2020.0</v>
      </c>
      <c r="D528" s="7" t="s">
        <v>6</v>
      </c>
      <c r="E528" s="7" t="s">
        <v>319</v>
      </c>
      <c r="F528" s="168">
        <v>56.2567938</v>
      </c>
      <c r="G528" s="171"/>
      <c r="H528" s="173"/>
    </row>
    <row r="529">
      <c r="A529" s="26" t="s">
        <v>35</v>
      </c>
      <c r="B529" s="26" t="s">
        <v>433</v>
      </c>
      <c r="C529" s="7">
        <v>2020.0</v>
      </c>
      <c r="D529" s="7" t="s">
        <v>6</v>
      </c>
      <c r="E529" s="7" t="s">
        <v>319</v>
      </c>
      <c r="F529" s="168">
        <v>61.6720476</v>
      </c>
      <c r="G529" s="171"/>
      <c r="H529" s="173"/>
    </row>
    <row r="530">
      <c r="A530" s="80" t="s">
        <v>3</v>
      </c>
      <c r="B530" s="26" t="s">
        <v>418</v>
      </c>
      <c r="C530" s="7">
        <v>2021.0</v>
      </c>
      <c r="D530" s="7" t="s">
        <v>6</v>
      </c>
      <c r="E530" s="7" t="s">
        <v>319</v>
      </c>
      <c r="F530" s="169">
        <v>55.8357937</v>
      </c>
      <c r="H530" s="172"/>
    </row>
    <row r="531">
      <c r="A531" s="80" t="s">
        <v>4</v>
      </c>
      <c r="B531" s="26" t="s">
        <v>401</v>
      </c>
      <c r="C531" s="7">
        <v>2021.0</v>
      </c>
      <c r="D531" s="7" t="s">
        <v>6</v>
      </c>
      <c r="E531" s="7" t="s">
        <v>319</v>
      </c>
      <c r="F531" s="168">
        <v>40.590331</v>
      </c>
      <c r="H531" s="173"/>
    </row>
    <row r="532">
      <c r="A532" s="26" t="s">
        <v>5</v>
      </c>
      <c r="B532" s="26" t="s">
        <v>402</v>
      </c>
      <c r="C532" s="7">
        <v>2021.0</v>
      </c>
      <c r="D532" s="7" t="s">
        <v>6</v>
      </c>
      <c r="E532" s="7" t="s">
        <v>319</v>
      </c>
      <c r="F532" s="168">
        <v>39.8513718</v>
      </c>
      <c r="H532" s="173"/>
    </row>
    <row r="533">
      <c r="A533" s="26" t="s">
        <v>6</v>
      </c>
      <c r="B533" s="26" t="s">
        <v>403</v>
      </c>
      <c r="C533" s="7">
        <v>2021.0</v>
      </c>
      <c r="D533" s="7" t="s">
        <v>6</v>
      </c>
      <c r="E533" s="7" t="s">
        <v>319</v>
      </c>
      <c r="F533" s="168">
        <v>36.8324897</v>
      </c>
      <c r="H533" s="173"/>
    </row>
    <row r="534">
      <c r="A534" s="26" t="s">
        <v>7</v>
      </c>
      <c r="B534" s="26" t="s">
        <v>404</v>
      </c>
      <c r="C534" s="7">
        <v>2021.0</v>
      </c>
      <c r="D534" s="7" t="s">
        <v>6</v>
      </c>
      <c r="E534" s="7" t="s">
        <v>319</v>
      </c>
      <c r="F534" s="168">
        <v>60.8743766</v>
      </c>
      <c r="H534" s="173"/>
    </row>
    <row r="535">
      <c r="A535" s="26" t="s">
        <v>8</v>
      </c>
      <c r="B535" s="26" t="s">
        <v>408</v>
      </c>
      <c r="C535" s="7">
        <v>2021.0</v>
      </c>
      <c r="D535" s="7" t="s">
        <v>6</v>
      </c>
      <c r="E535" s="7" t="s">
        <v>319</v>
      </c>
      <c r="F535" s="168">
        <v>35.3801819</v>
      </c>
      <c r="H535" s="173"/>
    </row>
    <row r="536">
      <c r="A536" s="26" t="s">
        <v>9</v>
      </c>
      <c r="B536" s="26" t="s">
        <v>409</v>
      </c>
      <c r="C536" s="7">
        <v>2021.0</v>
      </c>
      <c r="D536" s="7" t="s">
        <v>6</v>
      </c>
      <c r="E536" s="7" t="s">
        <v>319</v>
      </c>
      <c r="F536" s="168">
        <v>47.6056338</v>
      </c>
      <c r="H536" s="173"/>
    </row>
    <row r="537">
      <c r="A537" s="26" t="s">
        <v>10</v>
      </c>
      <c r="B537" s="26" t="s">
        <v>407</v>
      </c>
      <c r="C537" s="7">
        <v>2021.0</v>
      </c>
      <c r="D537" s="7" t="s">
        <v>6</v>
      </c>
      <c r="E537" s="7" t="s">
        <v>319</v>
      </c>
      <c r="F537" s="168">
        <v>73.4004045</v>
      </c>
      <c r="H537" s="173"/>
    </row>
    <row r="538">
      <c r="A538" s="26" t="s">
        <v>11</v>
      </c>
      <c r="B538" s="26" t="s">
        <v>406</v>
      </c>
      <c r="C538" s="7">
        <v>2021.0</v>
      </c>
      <c r="D538" s="7" t="s">
        <v>6</v>
      </c>
      <c r="E538" s="7" t="s">
        <v>319</v>
      </c>
      <c r="F538" s="168">
        <v>36.8768822</v>
      </c>
      <c r="H538" s="173"/>
    </row>
    <row r="539">
      <c r="A539" s="26" t="s">
        <v>12</v>
      </c>
      <c r="B539" s="26" t="s">
        <v>405</v>
      </c>
      <c r="C539" s="7">
        <v>2021.0</v>
      </c>
      <c r="D539" s="7" t="s">
        <v>6</v>
      </c>
      <c r="E539" s="7" t="s">
        <v>319</v>
      </c>
      <c r="F539" s="168">
        <v>48.0258923</v>
      </c>
      <c r="H539" s="173"/>
    </row>
    <row r="540">
      <c r="A540" s="26" t="s">
        <v>13</v>
      </c>
      <c r="B540" s="26" t="s">
        <v>410</v>
      </c>
      <c r="C540" s="7">
        <v>2021.0</v>
      </c>
      <c r="D540" s="7" t="s">
        <v>6</v>
      </c>
      <c r="E540" s="7" t="s">
        <v>319</v>
      </c>
      <c r="F540" s="168">
        <v>50.4631906</v>
      </c>
      <c r="H540" s="173"/>
    </row>
    <row r="541">
      <c r="A541" s="26" t="s">
        <v>14</v>
      </c>
      <c r="B541" s="26" t="s">
        <v>412</v>
      </c>
      <c r="C541" s="7">
        <v>2021.0</v>
      </c>
      <c r="D541" s="7" t="s">
        <v>6</v>
      </c>
      <c r="E541" s="7" t="s">
        <v>319</v>
      </c>
      <c r="F541" s="168">
        <v>55.0726955</v>
      </c>
      <c r="H541" s="173"/>
    </row>
    <row r="542">
      <c r="A542" s="26" t="s">
        <v>15</v>
      </c>
      <c r="B542" s="26" t="s">
        <v>411</v>
      </c>
      <c r="C542" s="7">
        <v>2021.0</v>
      </c>
      <c r="D542" s="7" t="s">
        <v>6</v>
      </c>
      <c r="E542" s="7" t="s">
        <v>319</v>
      </c>
      <c r="F542" s="168">
        <v>78.7940794</v>
      </c>
      <c r="H542" s="173"/>
    </row>
    <row r="543">
      <c r="A543" s="26" t="s">
        <v>16</v>
      </c>
      <c r="B543" s="26" t="s">
        <v>413</v>
      </c>
      <c r="C543" s="7">
        <v>2021.0</v>
      </c>
      <c r="D543" s="7" t="s">
        <v>6</v>
      </c>
      <c r="E543" s="7" t="s">
        <v>319</v>
      </c>
      <c r="F543" s="168">
        <v>71.9793106</v>
      </c>
      <c r="H543" s="173"/>
    </row>
    <row r="544">
      <c r="A544" s="26" t="s">
        <v>17</v>
      </c>
      <c r="B544" s="26" t="s">
        <v>414</v>
      </c>
      <c r="C544" s="7">
        <v>2021.0</v>
      </c>
      <c r="D544" s="7" t="s">
        <v>6</v>
      </c>
      <c r="E544" s="7" t="s">
        <v>319</v>
      </c>
      <c r="F544" s="168">
        <v>46.8040917</v>
      </c>
      <c r="H544" s="173"/>
    </row>
    <row r="545">
      <c r="A545" s="26" t="s">
        <v>18</v>
      </c>
      <c r="B545" s="26" t="s">
        <v>415</v>
      </c>
      <c r="C545" s="7">
        <v>2021.0</v>
      </c>
      <c r="D545" s="7" t="s">
        <v>6</v>
      </c>
      <c r="E545" s="7" t="s">
        <v>319</v>
      </c>
      <c r="F545" s="168">
        <v>56.3727704</v>
      </c>
      <c r="H545" s="175"/>
    </row>
    <row r="546">
      <c r="A546" s="26" t="s">
        <v>19</v>
      </c>
      <c r="B546" s="26" t="s">
        <v>416</v>
      </c>
      <c r="C546" s="7">
        <v>2021.0</v>
      </c>
      <c r="D546" s="7" t="s">
        <v>6</v>
      </c>
      <c r="E546" s="7" t="s">
        <v>319</v>
      </c>
      <c r="F546" s="168">
        <v>66.570327</v>
      </c>
      <c r="H546" s="173"/>
    </row>
    <row r="547">
      <c r="A547" s="26" t="s">
        <v>20</v>
      </c>
      <c r="B547" s="26" t="s">
        <v>417</v>
      </c>
      <c r="C547" s="7">
        <v>2021.0</v>
      </c>
      <c r="D547" s="7" t="s">
        <v>6</v>
      </c>
      <c r="E547" s="7" t="s">
        <v>319</v>
      </c>
      <c r="F547" s="168">
        <v>66.9081218</v>
      </c>
      <c r="H547" s="173"/>
    </row>
    <row r="548">
      <c r="A548" s="26" t="s">
        <v>21</v>
      </c>
      <c r="B548" s="26" t="s">
        <v>419</v>
      </c>
      <c r="C548" s="7">
        <v>2021.0</v>
      </c>
      <c r="D548" s="7" t="s">
        <v>6</v>
      </c>
      <c r="E548" s="7" t="s">
        <v>319</v>
      </c>
      <c r="F548" s="168">
        <v>59.9867998</v>
      </c>
      <c r="H548" s="173"/>
    </row>
    <row r="549">
      <c r="A549" s="26" t="s">
        <v>22</v>
      </c>
      <c r="B549" s="26" t="s">
        <v>420</v>
      </c>
      <c r="C549" s="7">
        <v>2021.0</v>
      </c>
      <c r="D549" s="7" t="s">
        <v>6</v>
      </c>
      <c r="E549" s="7" t="s">
        <v>319</v>
      </c>
      <c r="F549" s="168">
        <v>36.7054793</v>
      </c>
      <c r="H549" s="173"/>
    </row>
    <row r="550">
      <c r="A550" s="26" t="s">
        <v>23</v>
      </c>
      <c r="B550" s="26" t="s">
        <v>421</v>
      </c>
      <c r="C550" s="7">
        <v>2021.0</v>
      </c>
      <c r="D550" s="7" t="s">
        <v>6</v>
      </c>
      <c r="E550" s="7" t="s">
        <v>319</v>
      </c>
      <c r="F550" s="168">
        <v>81.8028749</v>
      </c>
      <c r="H550" s="173"/>
    </row>
    <row r="551">
      <c r="A551" s="26" t="s">
        <v>24</v>
      </c>
      <c r="B551" s="26" t="s">
        <v>422</v>
      </c>
      <c r="C551" s="7">
        <v>2021.0</v>
      </c>
      <c r="D551" s="7" t="s">
        <v>6</v>
      </c>
      <c r="E551" s="7" t="s">
        <v>319</v>
      </c>
      <c r="F551" s="168">
        <v>70.8456293</v>
      </c>
      <c r="H551" s="173"/>
    </row>
    <row r="552">
      <c r="A552" s="26" t="s">
        <v>25</v>
      </c>
      <c r="B552" s="26" t="s">
        <v>423</v>
      </c>
      <c r="C552" s="7">
        <v>2021.0</v>
      </c>
      <c r="D552" s="7" t="s">
        <v>6</v>
      </c>
      <c r="E552" s="7" t="s">
        <v>319</v>
      </c>
      <c r="F552" s="168">
        <v>43.5841027</v>
      </c>
      <c r="H552" s="173"/>
    </row>
    <row r="553">
      <c r="A553" s="26" t="s">
        <v>26</v>
      </c>
      <c r="B553" s="26" t="s">
        <v>424</v>
      </c>
      <c r="C553" s="7">
        <v>2021.0</v>
      </c>
      <c r="D553" s="7" t="s">
        <v>6</v>
      </c>
      <c r="E553" s="7" t="s">
        <v>319</v>
      </c>
      <c r="F553" s="168">
        <v>47.1801952</v>
      </c>
      <c r="H553" s="173"/>
    </row>
    <row r="554">
      <c r="A554" s="26" t="s">
        <v>27</v>
      </c>
      <c r="B554" s="26" t="s">
        <v>426</v>
      </c>
      <c r="C554" s="7">
        <v>2021.0</v>
      </c>
      <c r="D554" s="7" t="s">
        <v>6</v>
      </c>
      <c r="E554" s="7" t="s">
        <v>319</v>
      </c>
      <c r="F554" s="168">
        <v>55.468245</v>
      </c>
      <c r="H554" s="173"/>
    </row>
    <row r="555">
      <c r="A555" s="26" t="s">
        <v>28</v>
      </c>
      <c r="B555" s="26" t="s">
        <v>425</v>
      </c>
      <c r="C555" s="7">
        <v>2021.0</v>
      </c>
      <c r="D555" s="7" t="s">
        <v>6</v>
      </c>
      <c r="E555" s="7" t="s">
        <v>319</v>
      </c>
      <c r="F555" s="168">
        <v>48.7113588</v>
      </c>
      <c r="H555" s="173"/>
    </row>
    <row r="556">
      <c r="A556" s="26" t="s">
        <v>29</v>
      </c>
      <c r="B556" s="26" t="s">
        <v>427</v>
      </c>
      <c r="C556" s="7">
        <v>2021.0</v>
      </c>
      <c r="D556" s="7" t="s">
        <v>6</v>
      </c>
      <c r="E556" s="7" t="s">
        <v>319</v>
      </c>
      <c r="F556" s="168">
        <v>41.2021603</v>
      </c>
      <c r="H556" s="173"/>
    </row>
    <row r="557">
      <c r="A557" s="26" t="s">
        <v>30</v>
      </c>
      <c r="B557" s="26" t="s">
        <v>428</v>
      </c>
      <c r="C557" s="7">
        <v>2021.0</v>
      </c>
      <c r="D557" s="7" t="s">
        <v>6</v>
      </c>
      <c r="E557" s="7" t="s">
        <v>319</v>
      </c>
      <c r="F557" s="168">
        <v>65.2476982</v>
      </c>
      <c r="H557" s="173"/>
    </row>
    <row r="558">
      <c r="A558" s="26" t="s">
        <v>31</v>
      </c>
      <c r="B558" s="26" t="s">
        <v>429</v>
      </c>
      <c r="C558" s="7">
        <v>2021.0</v>
      </c>
      <c r="D558" s="7" t="s">
        <v>6</v>
      </c>
      <c r="E558" s="7" t="s">
        <v>319</v>
      </c>
      <c r="F558" s="168">
        <v>45.455249</v>
      </c>
      <c r="H558" s="173"/>
    </row>
    <row r="559">
      <c r="A559" s="26" t="s">
        <v>32</v>
      </c>
      <c r="B559" s="26" t="s">
        <v>430</v>
      </c>
      <c r="C559" s="7">
        <v>2021.0</v>
      </c>
      <c r="D559" s="7" t="s">
        <v>6</v>
      </c>
      <c r="E559" s="7" t="s">
        <v>319</v>
      </c>
      <c r="F559" s="168">
        <v>73.2371426</v>
      </c>
      <c r="H559" s="173"/>
    </row>
    <row r="560">
      <c r="A560" s="26" t="s">
        <v>33</v>
      </c>
      <c r="B560" s="26" t="s">
        <v>431</v>
      </c>
      <c r="C560" s="7">
        <v>2021.0</v>
      </c>
      <c r="D560" s="7" t="s">
        <v>6</v>
      </c>
      <c r="E560" s="7" t="s">
        <v>319</v>
      </c>
      <c r="F560" s="168">
        <v>71.8336546</v>
      </c>
      <c r="H560" s="173"/>
    </row>
    <row r="561">
      <c r="A561" s="26" t="s">
        <v>34</v>
      </c>
      <c r="B561" s="26" t="s">
        <v>432</v>
      </c>
      <c r="C561" s="7">
        <v>2021.0</v>
      </c>
      <c r="D561" s="7" t="s">
        <v>6</v>
      </c>
      <c r="E561" s="7" t="s">
        <v>319</v>
      </c>
      <c r="F561" s="168">
        <v>62.103019</v>
      </c>
      <c r="H561" s="173"/>
    </row>
    <row r="562">
      <c r="A562" s="26" t="s">
        <v>35</v>
      </c>
      <c r="B562" s="26" t="s">
        <v>433</v>
      </c>
      <c r="C562" s="7">
        <v>2021.0</v>
      </c>
      <c r="D562" s="7" t="s">
        <v>6</v>
      </c>
      <c r="E562" s="7" t="s">
        <v>319</v>
      </c>
      <c r="F562" s="168">
        <v>60.7327424</v>
      </c>
      <c r="H562" s="173"/>
    </row>
    <row r="563">
      <c r="A563" s="80" t="s">
        <v>3</v>
      </c>
      <c r="B563" s="26" t="s">
        <v>418</v>
      </c>
      <c r="C563" s="7">
        <v>2022.0</v>
      </c>
      <c r="D563" s="7" t="s">
        <v>6</v>
      </c>
      <c r="E563" s="7" t="s">
        <v>319</v>
      </c>
      <c r="F563" s="169">
        <v>55.1117336</v>
      </c>
      <c r="H563" s="173"/>
    </row>
    <row r="564">
      <c r="A564" s="80" t="s">
        <v>4</v>
      </c>
      <c r="B564" s="26" t="s">
        <v>401</v>
      </c>
      <c r="C564" s="7">
        <v>2022.0</v>
      </c>
      <c r="D564" s="7" t="s">
        <v>6</v>
      </c>
      <c r="E564" s="7" t="s">
        <v>319</v>
      </c>
      <c r="F564" s="168">
        <v>40.4788795</v>
      </c>
    </row>
    <row r="565">
      <c r="A565" s="26" t="s">
        <v>5</v>
      </c>
      <c r="B565" s="26" t="s">
        <v>402</v>
      </c>
      <c r="C565" s="7">
        <v>2022.0</v>
      </c>
      <c r="D565" s="7" t="s">
        <v>6</v>
      </c>
      <c r="E565" s="7" t="s">
        <v>319</v>
      </c>
      <c r="F565" s="168">
        <v>36.6281957</v>
      </c>
    </row>
    <row r="566">
      <c r="A566" s="26" t="s">
        <v>6</v>
      </c>
      <c r="B566" s="26" t="s">
        <v>403</v>
      </c>
      <c r="C566" s="7">
        <v>2022.0</v>
      </c>
      <c r="D566" s="7" t="s">
        <v>6</v>
      </c>
      <c r="E566" s="7" t="s">
        <v>319</v>
      </c>
      <c r="F566" s="168">
        <v>39.3949369</v>
      </c>
    </row>
    <row r="567">
      <c r="A567" s="26" t="s">
        <v>7</v>
      </c>
      <c r="B567" s="26" t="s">
        <v>404</v>
      </c>
      <c r="C567" s="7">
        <v>2022.0</v>
      </c>
      <c r="D567" s="7" t="s">
        <v>6</v>
      </c>
      <c r="E567" s="7" t="s">
        <v>319</v>
      </c>
      <c r="F567" s="168">
        <v>60.7515085</v>
      </c>
    </row>
    <row r="568">
      <c r="A568" s="26" t="s">
        <v>8</v>
      </c>
      <c r="B568" s="26" t="s">
        <v>408</v>
      </c>
      <c r="C568" s="7">
        <v>2022.0</v>
      </c>
      <c r="D568" s="7" t="s">
        <v>6</v>
      </c>
      <c r="E568" s="7" t="s">
        <v>319</v>
      </c>
      <c r="F568" s="168">
        <v>34.1787354</v>
      </c>
    </row>
    <row r="569">
      <c r="A569" s="26" t="s">
        <v>9</v>
      </c>
      <c r="B569" s="26" t="s">
        <v>409</v>
      </c>
      <c r="C569" s="7">
        <v>2022.0</v>
      </c>
      <c r="D569" s="7" t="s">
        <v>6</v>
      </c>
      <c r="E569" s="7" t="s">
        <v>319</v>
      </c>
      <c r="F569" s="168">
        <v>46.8597429</v>
      </c>
    </row>
    <row r="570">
      <c r="A570" s="26" t="s">
        <v>10</v>
      </c>
      <c r="B570" s="26" t="s">
        <v>407</v>
      </c>
      <c r="C570" s="7">
        <v>2022.0</v>
      </c>
      <c r="D570" s="7" t="s">
        <v>6</v>
      </c>
      <c r="E570" s="7" t="s">
        <v>319</v>
      </c>
      <c r="F570" s="168">
        <v>75.191269</v>
      </c>
    </row>
    <row r="571">
      <c r="A571" s="26" t="s">
        <v>11</v>
      </c>
      <c r="B571" s="26" t="s">
        <v>406</v>
      </c>
      <c r="C571" s="7">
        <v>2022.0</v>
      </c>
      <c r="D571" s="7" t="s">
        <v>6</v>
      </c>
      <c r="E571" s="7" t="s">
        <v>319</v>
      </c>
      <c r="F571" s="168">
        <v>36.8056243</v>
      </c>
    </row>
    <row r="572">
      <c r="A572" s="26" t="s">
        <v>12</v>
      </c>
      <c r="B572" s="26" t="s">
        <v>405</v>
      </c>
      <c r="C572" s="7">
        <v>2022.0</v>
      </c>
      <c r="D572" s="7" t="s">
        <v>6</v>
      </c>
      <c r="E572" s="7" t="s">
        <v>319</v>
      </c>
      <c r="F572" s="168">
        <v>45.8140759</v>
      </c>
    </row>
    <row r="573">
      <c r="A573" s="26" t="s">
        <v>13</v>
      </c>
      <c r="B573" s="26" t="s">
        <v>410</v>
      </c>
      <c r="C573" s="7">
        <v>2022.0</v>
      </c>
      <c r="D573" s="7" t="s">
        <v>6</v>
      </c>
      <c r="E573" s="7" t="s">
        <v>319</v>
      </c>
      <c r="F573" s="168">
        <v>49.4629467</v>
      </c>
    </row>
    <row r="574">
      <c r="A574" s="26" t="s">
        <v>14</v>
      </c>
      <c r="B574" s="26" t="s">
        <v>412</v>
      </c>
      <c r="C574" s="7">
        <v>2022.0</v>
      </c>
      <c r="D574" s="7" t="s">
        <v>6</v>
      </c>
      <c r="E574" s="7" t="s">
        <v>319</v>
      </c>
      <c r="F574" s="168">
        <v>54.6019364</v>
      </c>
    </row>
    <row r="575">
      <c r="A575" s="26" t="s">
        <v>15</v>
      </c>
      <c r="B575" s="26" t="s">
        <v>411</v>
      </c>
      <c r="C575" s="7">
        <v>2022.0</v>
      </c>
      <c r="D575" s="7" t="s">
        <v>6</v>
      </c>
      <c r="E575" s="7" t="s">
        <v>319</v>
      </c>
      <c r="F575" s="168">
        <v>78.9821689</v>
      </c>
    </row>
    <row r="576">
      <c r="A576" s="26" t="s">
        <v>16</v>
      </c>
      <c r="B576" s="26" t="s">
        <v>413</v>
      </c>
      <c r="C576" s="7">
        <v>2022.0</v>
      </c>
      <c r="D576" s="7" t="s">
        <v>6</v>
      </c>
      <c r="E576" s="7" t="s">
        <v>319</v>
      </c>
      <c r="F576" s="168">
        <v>71.6637771</v>
      </c>
    </row>
    <row r="577">
      <c r="A577" s="26" t="s">
        <v>17</v>
      </c>
      <c r="B577" s="26" t="s">
        <v>414</v>
      </c>
      <c r="C577" s="7">
        <v>2022.0</v>
      </c>
      <c r="D577" s="7" t="s">
        <v>6</v>
      </c>
      <c r="E577" s="7" t="s">
        <v>319</v>
      </c>
      <c r="F577" s="168">
        <v>46.557821</v>
      </c>
    </row>
    <row r="578">
      <c r="A578" s="26" t="s">
        <v>18</v>
      </c>
      <c r="B578" s="26" t="s">
        <v>415</v>
      </c>
      <c r="C578" s="7">
        <v>2022.0</v>
      </c>
      <c r="D578" s="7" t="s">
        <v>6</v>
      </c>
      <c r="E578" s="7" t="s">
        <v>319</v>
      </c>
      <c r="F578" s="168">
        <v>56.846519</v>
      </c>
    </row>
    <row r="579">
      <c r="A579" s="26" t="s">
        <v>19</v>
      </c>
      <c r="B579" s="26" t="s">
        <v>416</v>
      </c>
      <c r="C579" s="7">
        <v>2022.0</v>
      </c>
      <c r="D579" s="7" t="s">
        <v>6</v>
      </c>
      <c r="E579" s="7" t="s">
        <v>319</v>
      </c>
      <c r="F579" s="168">
        <v>66.8520884</v>
      </c>
    </row>
    <row r="580">
      <c r="A580" s="26" t="s">
        <v>20</v>
      </c>
      <c r="B580" s="26" t="s">
        <v>417</v>
      </c>
      <c r="C580" s="7">
        <v>2022.0</v>
      </c>
      <c r="D580" s="7" t="s">
        <v>6</v>
      </c>
      <c r="E580" s="7" t="s">
        <v>319</v>
      </c>
      <c r="F580" s="168">
        <v>64.1823884</v>
      </c>
    </row>
    <row r="581">
      <c r="A581" s="26" t="s">
        <v>21</v>
      </c>
      <c r="B581" s="26" t="s">
        <v>419</v>
      </c>
      <c r="C581" s="7">
        <v>2022.0</v>
      </c>
      <c r="D581" s="7" t="s">
        <v>6</v>
      </c>
      <c r="E581" s="7" t="s">
        <v>319</v>
      </c>
      <c r="F581" s="168">
        <v>59.7100148</v>
      </c>
    </row>
    <row r="582">
      <c r="A582" s="26" t="s">
        <v>22</v>
      </c>
      <c r="B582" s="26" t="s">
        <v>420</v>
      </c>
      <c r="C582" s="7">
        <v>2022.0</v>
      </c>
      <c r="D582" s="7" t="s">
        <v>6</v>
      </c>
      <c r="E582" s="7" t="s">
        <v>319</v>
      </c>
      <c r="F582" s="168">
        <v>35.7642953</v>
      </c>
    </row>
    <row r="583">
      <c r="A583" s="26" t="s">
        <v>23</v>
      </c>
      <c r="B583" s="26" t="s">
        <v>421</v>
      </c>
      <c r="C583" s="7">
        <v>2022.0</v>
      </c>
      <c r="D583" s="7" t="s">
        <v>6</v>
      </c>
      <c r="E583" s="7" t="s">
        <v>319</v>
      </c>
      <c r="F583" s="168">
        <v>81.240547</v>
      </c>
    </row>
    <row r="584">
      <c r="A584" s="26" t="s">
        <v>24</v>
      </c>
      <c r="B584" s="26" t="s">
        <v>422</v>
      </c>
      <c r="C584" s="7">
        <v>2022.0</v>
      </c>
      <c r="D584" s="7" t="s">
        <v>6</v>
      </c>
      <c r="E584" s="7" t="s">
        <v>319</v>
      </c>
      <c r="F584" s="168">
        <v>71.2507396</v>
      </c>
    </row>
    <row r="585">
      <c r="A585" s="26" t="s">
        <v>25</v>
      </c>
      <c r="B585" s="26" t="s">
        <v>423</v>
      </c>
      <c r="C585" s="7">
        <v>2022.0</v>
      </c>
      <c r="D585" s="7" t="s">
        <v>6</v>
      </c>
      <c r="E585" s="7" t="s">
        <v>319</v>
      </c>
      <c r="F585" s="168">
        <v>42.7057224</v>
      </c>
    </row>
    <row r="586">
      <c r="A586" s="26" t="s">
        <v>26</v>
      </c>
      <c r="B586" s="26" t="s">
        <v>424</v>
      </c>
      <c r="C586" s="7">
        <v>2022.0</v>
      </c>
      <c r="D586" s="7" t="s">
        <v>6</v>
      </c>
      <c r="E586" s="7" t="s">
        <v>319</v>
      </c>
      <c r="F586" s="168">
        <v>46.704116</v>
      </c>
    </row>
    <row r="587">
      <c r="A587" s="26" t="s">
        <v>27</v>
      </c>
      <c r="B587" s="26" t="s">
        <v>426</v>
      </c>
      <c r="C587" s="7">
        <v>2022.0</v>
      </c>
      <c r="D587" s="7" t="s">
        <v>6</v>
      </c>
      <c r="E587" s="7" t="s">
        <v>319</v>
      </c>
      <c r="F587" s="168">
        <v>54.4891047</v>
      </c>
    </row>
    <row r="588">
      <c r="A588" s="26" t="s">
        <v>28</v>
      </c>
      <c r="B588" s="26" t="s">
        <v>425</v>
      </c>
      <c r="C588" s="7">
        <v>2022.0</v>
      </c>
      <c r="D588" s="7" t="s">
        <v>6</v>
      </c>
      <c r="E588" s="7" t="s">
        <v>319</v>
      </c>
      <c r="F588" s="168">
        <v>46.3875665</v>
      </c>
    </row>
    <row r="589">
      <c r="A589" s="26" t="s">
        <v>29</v>
      </c>
      <c r="B589" s="26" t="s">
        <v>427</v>
      </c>
      <c r="C589" s="7">
        <v>2022.0</v>
      </c>
      <c r="D589" s="7" t="s">
        <v>6</v>
      </c>
      <c r="E589" s="7" t="s">
        <v>319</v>
      </c>
      <c r="F589" s="168">
        <v>42.3212533</v>
      </c>
    </row>
    <row r="590">
      <c r="A590" s="26" t="s">
        <v>30</v>
      </c>
      <c r="B590" s="26" t="s">
        <v>428</v>
      </c>
      <c r="C590" s="7">
        <v>2022.0</v>
      </c>
      <c r="D590" s="7" t="s">
        <v>6</v>
      </c>
      <c r="E590" s="7" t="s">
        <v>319</v>
      </c>
      <c r="F590" s="168">
        <v>63.6830347</v>
      </c>
    </row>
    <row r="591">
      <c r="A591" s="26" t="s">
        <v>31</v>
      </c>
      <c r="B591" s="26" t="s">
        <v>429</v>
      </c>
      <c r="C591" s="7">
        <v>2022.0</v>
      </c>
      <c r="D591" s="7" t="s">
        <v>6</v>
      </c>
      <c r="E591" s="7" t="s">
        <v>319</v>
      </c>
      <c r="F591" s="168">
        <v>44.7445613</v>
      </c>
    </row>
    <row r="592">
      <c r="A592" s="26" t="s">
        <v>32</v>
      </c>
      <c r="B592" s="26" t="s">
        <v>430</v>
      </c>
      <c r="C592" s="7">
        <v>2022.0</v>
      </c>
      <c r="D592" s="7" t="s">
        <v>6</v>
      </c>
      <c r="E592" s="7" t="s">
        <v>319</v>
      </c>
      <c r="F592" s="168">
        <v>69.785529</v>
      </c>
    </row>
    <row r="593">
      <c r="A593" s="26" t="s">
        <v>33</v>
      </c>
      <c r="B593" s="26" t="s">
        <v>431</v>
      </c>
      <c r="C593" s="7">
        <v>2022.0</v>
      </c>
      <c r="D593" s="7" t="s">
        <v>6</v>
      </c>
      <c r="E593" s="7" t="s">
        <v>319</v>
      </c>
      <c r="F593" s="168">
        <v>67.2894558</v>
      </c>
    </row>
    <row r="594">
      <c r="A594" s="26" t="s">
        <v>34</v>
      </c>
      <c r="B594" s="26" t="s">
        <v>432</v>
      </c>
      <c r="C594" s="7">
        <v>2022.0</v>
      </c>
      <c r="D594" s="7" t="s">
        <v>6</v>
      </c>
      <c r="E594" s="7" t="s">
        <v>319</v>
      </c>
      <c r="F594" s="168">
        <v>60.4066537</v>
      </c>
    </row>
    <row r="595">
      <c r="A595" s="26" t="s">
        <v>35</v>
      </c>
      <c r="B595" s="26" t="s">
        <v>433</v>
      </c>
      <c r="C595" s="7">
        <v>2022.0</v>
      </c>
      <c r="D595" s="7" t="s">
        <v>6</v>
      </c>
      <c r="E595" s="7" t="s">
        <v>319</v>
      </c>
      <c r="F595" s="168">
        <v>62.3800699</v>
      </c>
    </row>
    <row r="596">
      <c r="A596" s="80" t="s">
        <v>3</v>
      </c>
      <c r="B596" s="26" t="s">
        <v>418</v>
      </c>
      <c r="C596" s="7">
        <v>2023.0</v>
      </c>
      <c r="D596" s="7" t="s">
        <v>6</v>
      </c>
      <c r="E596" s="7" t="s">
        <v>319</v>
      </c>
      <c r="F596" s="169">
        <v>54.766977</v>
      </c>
    </row>
    <row r="597">
      <c r="A597" s="80" t="s">
        <v>4</v>
      </c>
      <c r="B597" s="26" t="s">
        <v>401</v>
      </c>
      <c r="C597" s="7">
        <v>2023.0</v>
      </c>
      <c r="D597" s="7" t="s">
        <v>6</v>
      </c>
      <c r="E597" s="7" t="s">
        <v>319</v>
      </c>
      <c r="F597" s="168">
        <v>38.7856419</v>
      </c>
    </row>
    <row r="598">
      <c r="A598" s="26" t="s">
        <v>5</v>
      </c>
      <c r="B598" s="26" t="s">
        <v>402</v>
      </c>
      <c r="C598" s="7">
        <v>2023.0</v>
      </c>
      <c r="D598" s="7" t="s">
        <v>6</v>
      </c>
      <c r="E598" s="7" t="s">
        <v>319</v>
      </c>
      <c r="F598" s="168">
        <v>38.3781726</v>
      </c>
    </row>
    <row r="599">
      <c r="A599" s="26" t="s">
        <v>6</v>
      </c>
      <c r="B599" s="26" t="s">
        <v>403</v>
      </c>
      <c r="C599" s="7">
        <v>2023.0</v>
      </c>
      <c r="D599" s="7" t="s">
        <v>6</v>
      </c>
      <c r="E599" s="7" t="s">
        <v>319</v>
      </c>
      <c r="F599" s="168">
        <v>37.3813125</v>
      </c>
    </row>
    <row r="600">
      <c r="A600" s="26" t="s">
        <v>7</v>
      </c>
      <c r="B600" s="26" t="s">
        <v>404</v>
      </c>
      <c r="C600" s="7">
        <v>2023.0</v>
      </c>
      <c r="D600" s="7" t="s">
        <v>6</v>
      </c>
      <c r="E600" s="7" t="s">
        <v>319</v>
      </c>
      <c r="F600" s="168">
        <v>59.3049272</v>
      </c>
    </row>
    <row r="601">
      <c r="A601" s="26" t="s">
        <v>8</v>
      </c>
      <c r="B601" s="26" t="s">
        <v>408</v>
      </c>
      <c r="C601" s="7">
        <v>2023.0</v>
      </c>
      <c r="D601" s="7" t="s">
        <v>6</v>
      </c>
      <c r="E601" s="7" t="s">
        <v>319</v>
      </c>
      <c r="F601" s="168">
        <v>35.536044</v>
      </c>
    </row>
    <row r="602">
      <c r="A602" s="26" t="s">
        <v>9</v>
      </c>
      <c r="B602" s="26" t="s">
        <v>409</v>
      </c>
      <c r="C602" s="7">
        <v>2023.0</v>
      </c>
      <c r="D602" s="7" t="s">
        <v>6</v>
      </c>
      <c r="E602" s="7" t="s">
        <v>319</v>
      </c>
      <c r="F602" s="168">
        <v>49.1506016</v>
      </c>
    </row>
    <row r="603">
      <c r="A603" s="26" t="s">
        <v>10</v>
      </c>
      <c r="B603" s="26" t="s">
        <v>407</v>
      </c>
      <c r="C603" s="7">
        <v>2023.0</v>
      </c>
      <c r="D603" s="7" t="s">
        <v>6</v>
      </c>
      <c r="E603" s="7" t="s">
        <v>319</v>
      </c>
      <c r="F603" s="168">
        <v>73.2047075</v>
      </c>
    </row>
    <row r="604">
      <c r="A604" s="26" t="s">
        <v>11</v>
      </c>
      <c r="B604" s="26" t="s">
        <v>406</v>
      </c>
      <c r="C604" s="7">
        <v>2023.0</v>
      </c>
      <c r="D604" s="7" t="s">
        <v>6</v>
      </c>
      <c r="E604" s="7" t="s">
        <v>319</v>
      </c>
      <c r="F604" s="168">
        <v>34.4045669</v>
      </c>
    </row>
    <row r="605">
      <c r="A605" s="26" t="s">
        <v>12</v>
      </c>
      <c r="B605" s="26" t="s">
        <v>405</v>
      </c>
      <c r="C605" s="7">
        <v>2023.0</v>
      </c>
      <c r="D605" s="7" t="s">
        <v>6</v>
      </c>
      <c r="E605" s="7" t="s">
        <v>319</v>
      </c>
      <c r="F605" s="168">
        <v>45.7685455</v>
      </c>
    </row>
    <row r="606">
      <c r="A606" s="26" t="s">
        <v>13</v>
      </c>
      <c r="B606" s="26" t="s">
        <v>410</v>
      </c>
      <c r="C606" s="7">
        <v>2023.0</v>
      </c>
      <c r="D606" s="7" t="s">
        <v>6</v>
      </c>
      <c r="E606" s="7" t="s">
        <v>319</v>
      </c>
      <c r="F606" s="168">
        <v>50.7794558</v>
      </c>
    </row>
    <row r="607">
      <c r="A607" s="26" t="s">
        <v>14</v>
      </c>
      <c r="B607" s="26" t="s">
        <v>412</v>
      </c>
      <c r="C607" s="7">
        <v>2023.0</v>
      </c>
      <c r="D607" s="7" t="s">
        <v>6</v>
      </c>
      <c r="E607" s="7" t="s">
        <v>319</v>
      </c>
      <c r="F607" s="168">
        <v>53.0287324</v>
      </c>
    </row>
    <row r="608">
      <c r="A608" s="26" t="s">
        <v>15</v>
      </c>
      <c r="B608" s="26" t="s">
        <v>411</v>
      </c>
      <c r="C608" s="7">
        <v>2023.0</v>
      </c>
      <c r="D608" s="7" t="s">
        <v>6</v>
      </c>
      <c r="E608" s="7" t="s">
        <v>319</v>
      </c>
      <c r="F608" s="168">
        <v>78.2262449</v>
      </c>
    </row>
    <row r="609">
      <c r="A609" s="26" t="s">
        <v>16</v>
      </c>
      <c r="B609" s="26" t="s">
        <v>413</v>
      </c>
      <c r="C609" s="7">
        <v>2023.0</v>
      </c>
      <c r="D609" s="7" t="s">
        <v>6</v>
      </c>
      <c r="E609" s="7" t="s">
        <v>319</v>
      </c>
      <c r="F609" s="168">
        <v>71.7991672</v>
      </c>
    </row>
    <row r="610">
      <c r="A610" s="26" t="s">
        <v>17</v>
      </c>
      <c r="B610" s="26" t="s">
        <v>414</v>
      </c>
      <c r="C610" s="7">
        <v>2023.0</v>
      </c>
      <c r="D610" s="7" t="s">
        <v>6</v>
      </c>
      <c r="E610" s="7" t="s">
        <v>319</v>
      </c>
      <c r="F610" s="168">
        <v>47.0438788</v>
      </c>
    </row>
    <row r="611">
      <c r="A611" s="26" t="s">
        <v>18</v>
      </c>
      <c r="B611" s="26" t="s">
        <v>415</v>
      </c>
      <c r="C611" s="7">
        <v>2023.0</v>
      </c>
      <c r="D611" s="7" t="s">
        <v>6</v>
      </c>
      <c r="E611" s="7" t="s">
        <v>319</v>
      </c>
      <c r="F611" s="168">
        <v>55.0701603</v>
      </c>
    </row>
    <row r="612">
      <c r="A612" s="26" t="s">
        <v>19</v>
      </c>
      <c r="B612" s="26" t="s">
        <v>416</v>
      </c>
      <c r="C612" s="7">
        <v>2023.0</v>
      </c>
      <c r="D612" s="7" t="s">
        <v>6</v>
      </c>
      <c r="E612" s="7" t="s">
        <v>319</v>
      </c>
      <c r="F612" s="168">
        <v>66.7717828</v>
      </c>
    </row>
    <row r="613">
      <c r="A613" s="26" t="s">
        <v>20</v>
      </c>
      <c r="B613" s="26" t="s">
        <v>417</v>
      </c>
      <c r="C613" s="7">
        <v>2023.0</v>
      </c>
      <c r="D613" s="7" t="s">
        <v>6</v>
      </c>
      <c r="E613" s="7" t="s">
        <v>319</v>
      </c>
      <c r="F613" s="168">
        <v>66.2860104</v>
      </c>
    </row>
    <row r="614">
      <c r="A614" s="26" t="s">
        <v>21</v>
      </c>
      <c r="B614" s="26" t="s">
        <v>419</v>
      </c>
      <c r="C614" s="7">
        <v>2023.0</v>
      </c>
      <c r="D614" s="7" t="s">
        <v>6</v>
      </c>
      <c r="E614" s="7" t="s">
        <v>319</v>
      </c>
      <c r="F614" s="168">
        <v>59.6280385</v>
      </c>
    </row>
    <row r="615">
      <c r="A615" s="26" t="s">
        <v>22</v>
      </c>
      <c r="B615" s="26" t="s">
        <v>420</v>
      </c>
      <c r="C615" s="7">
        <v>2023.0</v>
      </c>
      <c r="D615" s="7" t="s">
        <v>6</v>
      </c>
      <c r="E615" s="7" t="s">
        <v>319</v>
      </c>
      <c r="F615" s="168">
        <v>37.0248747</v>
      </c>
    </row>
    <row r="616">
      <c r="A616" s="26" t="s">
        <v>23</v>
      </c>
      <c r="B616" s="26" t="s">
        <v>421</v>
      </c>
      <c r="C616" s="7">
        <v>2023.0</v>
      </c>
      <c r="D616" s="7" t="s">
        <v>6</v>
      </c>
      <c r="E616" s="7" t="s">
        <v>319</v>
      </c>
      <c r="F616" s="168">
        <v>81.0554723</v>
      </c>
    </row>
    <row r="617">
      <c r="A617" s="26" t="s">
        <v>24</v>
      </c>
      <c r="B617" s="26" t="s">
        <v>422</v>
      </c>
      <c r="C617" s="7">
        <v>2023.0</v>
      </c>
      <c r="D617" s="7" t="s">
        <v>6</v>
      </c>
      <c r="E617" s="7" t="s">
        <v>319</v>
      </c>
      <c r="F617" s="168">
        <v>69.9317621</v>
      </c>
    </row>
    <row r="618">
      <c r="A618" s="26" t="s">
        <v>25</v>
      </c>
      <c r="B618" s="26" t="s">
        <v>423</v>
      </c>
      <c r="C618" s="7">
        <v>2023.0</v>
      </c>
      <c r="D618" s="7" t="s">
        <v>6</v>
      </c>
      <c r="E618" s="7" t="s">
        <v>319</v>
      </c>
      <c r="F618" s="168">
        <v>46.8136482</v>
      </c>
    </row>
    <row r="619">
      <c r="A619" s="26" t="s">
        <v>26</v>
      </c>
      <c r="B619" s="26" t="s">
        <v>424</v>
      </c>
      <c r="C619" s="7">
        <v>2023.0</v>
      </c>
      <c r="D619" s="7" t="s">
        <v>6</v>
      </c>
      <c r="E619" s="7" t="s">
        <v>319</v>
      </c>
      <c r="F619" s="168">
        <v>45.3821869</v>
      </c>
    </row>
    <row r="620">
      <c r="A620" s="26" t="s">
        <v>27</v>
      </c>
      <c r="B620" s="26" t="s">
        <v>426</v>
      </c>
      <c r="C620" s="7">
        <v>2023.0</v>
      </c>
      <c r="D620" s="7" t="s">
        <v>6</v>
      </c>
      <c r="E620" s="7" t="s">
        <v>319</v>
      </c>
      <c r="F620" s="168">
        <v>52.594938</v>
      </c>
    </row>
    <row r="621">
      <c r="A621" s="26" t="s">
        <v>28</v>
      </c>
      <c r="B621" s="26" t="s">
        <v>425</v>
      </c>
      <c r="C621" s="7">
        <v>2023.0</v>
      </c>
      <c r="D621" s="7" t="s">
        <v>6</v>
      </c>
      <c r="E621" s="7" t="s">
        <v>319</v>
      </c>
      <c r="F621" s="168">
        <v>47.646718</v>
      </c>
    </row>
    <row r="622">
      <c r="A622" s="26" t="s">
        <v>29</v>
      </c>
      <c r="B622" s="26" t="s">
        <v>427</v>
      </c>
      <c r="C622" s="7">
        <v>2023.0</v>
      </c>
      <c r="D622" s="7" t="s">
        <v>6</v>
      </c>
      <c r="E622" s="7" t="s">
        <v>319</v>
      </c>
      <c r="F622" s="168">
        <v>41.2000587</v>
      </c>
    </row>
    <row r="623">
      <c r="A623" s="26" t="s">
        <v>30</v>
      </c>
      <c r="B623" s="26" t="s">
        <v>428</v>
      </c>
      <c r="C623" s="7">
        <v>2023.0</v>
      </c>
      <c r="D623" s="7" t="s">
        <v>6</v>
      </c>
      <c r="E623" s="7" t="s">
        <v>319</v>
      </c>
      <c r="F623" s="168">
        <v>62.0835791</v>
      </c>
    </row>
    <row r="624">
      <c r="A624" s="26" t="s">
        <v>31</v>
      </c>
      <c r="B624" s="26" t="s">
        <v>429</v>
      </c>
      <c r="C624" s="7">
        <v>2023.0</v>
      </c>
      <c r="D624" s="7" t="s">
        <v>6</v>
      </c>
      <c r="E624" s="7" t="s">
        <v>319</v>
      </c>
      <c r="F624" s="168">
        <v>42.9309859</v>
      </c>
    </row>
    <row r="625">
      <c r="A625" s="26" t="s">
        <v>32</v>
      </c>
      <c r="B625" s="26" t="s">
        <v>430</v>
      </c>
      <c r="C625" s="7">
        <v>2023.0</v>
      </c>
      <c r="D625" s="7" t="s">
        <v>6</v>
      </c>
      <c r="E625" s="7" t="s">
        <v>319</v>
      </c>
      <c r="F625" s="168">
        <v>71.4384535</v>
      </c>
    </row>
    <row r="626">
      <c r="A626" s="26" t="s">
        <v>33</v>
      </c>
      <c r="B626" s="26" t="s">
        <v>431</v>
      </c>
      <c r="C626" s="7">
        <v>2023.0</v>
      </c>
      <c r="D626" s="7" t="s">
        <v>6</v>
      </c>
      <c r="E626" s="7" t="s">
        <v>319</v>
      </c>
      <c r="F626" s="168">
        <v>68.0749981</v>
      </c>
    </row>
    <row r="627">
      <c r="A627" s="26" t="s">
        <v>34</v>
      </c>
      <c r="B627" s="26" t="s">
        <v>432</v>
      </c>
      <c r="C627" s="7">
        <v>2023.0</v>
      </c>
      <c r="D627" s="7" t="s">
        <v>6</v>
      </c>
      <c r="E627" s="7" t="s">
        <v>319</v>
      </c>
      <c r="F627" s="168">
        <v>60.9971965</v>
      </c>
    </row>
    <row r="628">
      <c r="A628" s="26" t="s">
        <v>35</v>
      </c>
      <c r="B628" s="26" t="s">
        <v>433</v>
      </c>
      <c r="C628" s="7">
        <v>2023.0</v>
      </c>
      <c r="D628" s="7" t="s">
        <v>6</v>
      </c>
      <c r="E628" s="7" t="s">
        <v>319</v>
      </c>
      <c r="F628" s="168">
        <v>60.0681467</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5" t="s">
        <v>1</v>
      </c>
      <c r="B1" s="145" t="s">
        <v>399</v>
      </c>
      <c r="C1" s="145" t="s">
        <v>0</v>
      </c>
      <c r="D1" s="145" t="s">
        <v>36</v>
      </c>
      <c r="E1" s="145" t="s">
        <v>38</v>
      </c>
      <c r="F1" s="176" t="s">
        <v>400</v>
      </c>
    </row>
    <row r="2">
      <c r="A2" s="80" t="s">
        <v>3</v>
      </c>
      <c r="B2" s="26" t="s">
        <v>418</v>
      </c>
      <c r="C2" s="7">
        <v>2009.0</v>
      </c>
      <c r="D2" s="9" t="s">
        <v>6</v>
      </c>
      <c r="E2" s="9" t="s">
        <v>327</v>
      </c>
      <c r="F2" s="7">
        <v>7.77</v>
      </c>
    </row>
    <row r="3">
      <c r="A3" s="80" t="s">
        <v>4</v>
      </c>
      <c r="B3" s="26" t="s">
        <v>401</v>
      </c>
      <c r="C3" s="7">
        <v>2009.0</v>
      </c>
      <c r="D3" s="9" t="s">
        <v>6</v>
      </c>
      <c r="E3" s="9" t="s">
        <v>327</v>
      </c>
      <c r="F3" s="36">
        <v>6.184</v>
      </c>
    </row>
    <row r="4">
      <c r="A4" s="26" t="s">
        <v>5</v>
      </c>
      <c r="B4" s="26" t="s">
        <v>402</v>
      </c>
      <c r="C4" s="7">
        <v>2009.0</v>
      </c>
      <c r="D4" s="9" t="s">
        <v>6</v>
      </c>
      <c r="E4" s="9" t="s">
        <v>327</v>
      </c>
      <c r="F4" s="36">
        <v>6.318</v>
      </c>
    </row>
    <row r="5">
      <c r="A5" s="26" t="s">
        <v>6</v>
      </c>
      <c r="B5" s="26" t="s">
        <v>403</v>
      </c>
      <c r="C5" s="7">
        <v>2009.0</v>
      </c>
      <c r="D5" s="9" t="s">
        <v>6</v>
      </c>
      <c r="E5" s="9" t="s">
        <v>327</v>
      </c>
      <c r="F5" s="36">
        <v>2.5768</v>
      </c>
    </row>
    <row r="6">
      <c r="A6" s="26" t="s">
        <v>7</v>
      </c>
      <c r="B6" s="26" t="s">
        <v>404</v>
      </c>
      <c r="C6" s="7">
        <v>2009.0</v>
      </c>
      <c r="D6" s="9" t="s">
        <v>6</v>
      </c>
      <c r="E6" s="9" t="s">
        <v>327</v>
      </c>
      <c r="F6" s="36">
        <v>7.2046</v>
      </c>
    </row>
    <row r="7">
      <c r="A7" s="26" t="s">
        <v>8</v>
      </c>
      <c r="B7" s="26" t="s">
        <v>408</v>
      </c>
      <c r="C7" s="7">
        <v>2009.0</v>
      </c>
      <c r="D7" s="9" t="s">
        <v>6</v>
      </c>
      <c r="E7" s="9" t="s">
        <v>327</v>
      </c>
      <c r="F7" s="36">
        <v>3.8356</v>
      </c>
    </row>
    <row r="8">
      <c r="A8" s="26" t="s">
        <v>9</v>
      </c>
      <c r="B8" s="26" t="s">
        <v>409</v>
      </c>
      <c r="C8" s="7">
        <v>2009.0</v>
      </c>
      <c r="D8" s="9" t="s">
        <v>6</v>
      </c>
      <c r="E8" s="9" t="s">
        <v>327</v>
      </c>
      <c r="F8" s="36">
        <v>4.4672</v>
      </c>
    </row>
    <row r="9">
      <c r="A9" s="26" t="s">
        <v>10</v>
      </c>
      <c r="B9" s="26" t="s">
        <v>407</v>
      </c>
      <c r="C9" s="7">
        <v>2009.0</v>
      </c>
      <c r="D9" s="9" t="s">
        <v>6</v>
      </c>
      <c r="E9" s="9" t="s">
        <v>327</v>
      </c>
      <c r="F9" s="36">
        <v>4.6421</v>
      </c>
    </row>
    <row r="10">
      <c r="A10" s="26" t="s">
        <v>11</v>
      </c>
      <c r="B10" s="26" t="s">
        <v>406</v>
      </c>
      <c r="C10" s="7">
        <v>2009.0</v>
      </c>
      <c r="D10" s="9" t="s">
        <v>6</v>
      </c>
      <c r="E10" s="9" t="s">
        <v>327</v>
      </c>
      <c r="F10" s="36">
        <v>2.8276</v>
      </c>
    </row>
    <row r="11">
      <c r="A11" s="26" t="s">
        <v>12</v>
      </c>
      <c r="B11" s="26" t="s">
        <v>405</v>
      </c>
      <c r="C11" s="7">
        <v>2009.0</v>
      </c>
      <c r="D11" s="9" t="s">
        <v>6</v>
      </c>
      <c r="E11" s="9" t="s">
        <v>327</v>
      </c>
      <c r="F11" s="36">
        <v>15.8392</v>
      </c>
    </row>
    <row r="12">
      <c r="A12" s="26" t="s">
        <v>13</v>
      </c>
      <c r="B12" s="26" t="s">
        <v>410</v>
      </c>
      <c r="C12" s="7">
        <v>2009.0</v>
      </c>
      <c r="D12" s="9" t="s">
        <v>6</v>
      </c>
      <c r="E12" s="9" t="s">
        <v>327</v>
      </c>
      <c r="F12" s="36">
        <v>3.1459</v>
      </c>
    </row>
    <row r="13">
      <c r="A13" s="26" t="s">
        <v>14</v>
      </c>
      <c r="B13" s="26" t="s">
        <v>412</v>
      </c>
      <c r="C13" s="7">
        <v>2009.0</v>
      </c>
      <c r="D13" s="9" t="s">
        <v>6</v>
      </c>
      <c r="E13" s="9" t="s">
        <v>327</v>
      </c>
      <c r="F13" s="36">
        <v>4.4534</v>
      </c>
    </row>
    <row r="14">
      <c r="A14" s="26" t="s">
        <v>15</v>
      </c>
      <c r="B14" s="26" t="s">
        <v>411</v>
      </c>
      <c r="C14" s="7">
        <v>2009.0</v>
      </c>
      <c r="D14" s="9" t="s">
        <v>6</v>
      </c>
      <c r="E14" s="9" t="s">
        <v>327</v>
      </c>
      <c r="F14" s="36">
        <v>9.1757</v>
      </c>
    </row>
    <row r="15">
      <c r="A15" s="26" t="s">
        <v>16</v>
      </c>
      <c r="B15" s="26" t="s">
        <v>413</v>
      </c>
      <c r="C15" s="7">
        <v>2009.0</v>
      </c>
      <c r="D15" s="9" t="s">
        <v>6</v>
      </c>
      <c r="E15" s="9" t="s">
        <v>327</v>
      </c>
      <c r="F15" s="36">
        <v>7.4259</v>
      </c>
    </row>
    <row r="16">
      <c r="A16" s="26" t="s">
        <v>17</v>
      </c>
      <c r="B16" s="26" t="s">
        <v>414</v>
      </c>
      <c r="C16" s="7">
        <v>2009.0</v>
      </c>
      <c r="D16" s="9" t="s">
        <v>6</v>
      </c>
      <c r="E16" s="9" t="s">
        <v>327</v>
      </c>
      <c r="F16" s="36">
        <v>6.9891</v>
      </c>
    </row>
    <row r="17">
      <c r="A17" s="26" t="s">
        <v>18</v>
      </c>
      <c r="B17" s="26" t="s">
        <v>415</v>
      </c>
      <c r="C17" s="7">
        <v>2009.0</v>
      </c>
      <c r="D17" s="9" t="s">
        <v>6</v>
      </c>
      <c r="E17" s="9" t="s">
        <v>327</v>
      </c>
      <c r="F17" s="36">
        <v>13.9697</v>
      </c>
    </row>
    <row r="18">
      <c r="A18" s="26" t="s">
        <v>19</v>
      </c>
      <c r="B18" s="26" t="s">
        <v>416</v>
      </c>
      <c r="C18" s="7">
        <v>2009.0</v>
      </c>
      <c r="D18" s="9" t="s">
        <v>6</v>
      </c>
      <c r="E18" s="9" t="s">
        <v>327</v>
      </c>
      <c r="F18" s="36">
        <v>3.6571</v>
      </c>
    </row>
    <row r="19">
      <c r="A19" s="26" t="s">
        <v>20</v>
      </c>
      <c r="B19" s="26" t="s">
        <v>417</v>
      </c>
      <c r="C19" s="7">
        <v>2009.0</v>
      </c>
      <c r="D19" s="9" t="s">
        <v>6</v>
      </c>
      <c r="E19" s="9" t="s">
        <v>327</v>
      </c>
      <c r="F19" s="36">
        <v>5.7935</v>
      </c>
    </row>
    <row r="20">
      <c r="A20" s="26" t="s">
        <v>21</v>
      </c>
      <c r="B20" s="26" t="s">
        <v>419</v>
      </c>
      <c r="C20" s="7">
        <v>2009.0</v>
      </c>
      <c r="D20" s="9" t="s">
        <v>6</v>
      </c>
      <c r="E20" s="9" t="s">
        <v>327</v>
      </c>
      <c r="F20" s="36">
        <v>3.5732</v>
      </c>
    </row>
    <row r="21">
      <c r="A21" s="26" t="s">
        <v>22</v>
      </c>
      <c r="B21" s="26" t="s">
        <v>420</v>
      </c>
      <c r="C21" s="7">
        <v>2009.0</v>
      </c>
      <c r="D21" s="9" t="s">
        <v>6</v>
      </c>
      <c r="E21" s="9" t="s">
        <v>327</v>
      </c>
      <c r="F21" s="36">
        <v>6.8884</v>
      </c>
    </row>
    <row r="22">
      <c r="A22" s="26" t="s">
        <v>23</v>
      </c>
      <c r="B22" s="26" t="s">
        <v>421</v>
      </c>
      <c r="C22" s="7">
        <v>2009.0</v>
      </c>
      <c r="D22" s="9" t="s">
        <v>6</v>
      </c>
      <c r="E22" s="9" t="s">
        <v>327</v>
      </c>
      <c r="F22" s="36">
        <v>10.9346</v>
      </c>
    </row>
    <row r="23">
      <c r="A23" s="26" t="s">
        <v>24</v>
      </c>
      <c r="B23" s="26" t="s">
        <v>422</v>
      </c>
      <c r="C23" s="7">
        <v>2009.0</v>
      </c>
      <c r="D23" s="9" t="s">
        <v>6</v>
      </c>
      <c r="E23" s="9" t="s">
        <v>327</v>
      </c>
      <c r="F23" s="36">
        <v>7.903</v>
      </c>
    </row>
    <row r="24">
      <c r="A24" s="26" t="s">
        <v>25</v>
      </c>
      <c r="B24" s="26" t="s">
        <v>423</v>
      </c>
      <c r="C24" s="7">
        <v>2009.0</v>
      </c>
      <c r="D24" s="9" t="s">
        <v>6</v>
      </c>
      <c r="E24" s="9" t="s">
        <v>327</v>
      </c>
      <c r="F24" s="36">
        <v>4.7478</v>
      </c>
    </row>
    <row r="25">
      <c r="A25" s="26" t="s">
        <v>26</v>
      </c>
      <c r="B25" s="26" t="s">
        <v>424</v>
      </c>
      <c r="C25" s="7">
        <v>2009.0</v>
      </c>
      <c r="D25" s="9" t="s">
        <v>6</v>
      </c>
      <c r="E25" s="9" t="s">
        <v>327</v>
      </c>
      <c r="F25" s="36">
        <v>5.825</v>
      </c>
    </row>
    <row r="26">
      <c r="A26" s="26" t="s">
        <v>27</v>
      </c>
      <c r="B26" s="26" t="s">
        <v>426</v>
      </c>
      <c r="C26" s="7">
        <v>2009.0</v>
      </c>
      <c r="D26" s="9" t="s">
        <v>6</v>
      </c>
      <c r="E26" s="9" t="s">
        <v>327</v>
      </c>
      <c r="F26" s="36">
        <v>4.9873</v>
      </c>
    </row>
    <row r="27">
      <c r="A27" s="26" t="s">
        <v>28</v>
      </c>
      <c r="B27" s="26" t="s">
        <v>425</v>
      </c>
      <c r="C27" s="7">
        <v>2009.0</v>
      </c>
      <c r="D27" s="9" t="s">
        <v>6</v>
      </c>
      <c r="E27" s="9" t="s">
        <v>327</v>
      </c>
      <c r="F27" s="36">
        <v>3.0624</v>
      </c>
    </row>
    <row r="28">
      <c r="A28" s="26" t="s">
        <v>29</v>
      </c>
      <c r="B28" s="26" t="s">
        <v>427</v>
      </c>
      <c r="C28" s="7">
        <v>2009.0</v>
      </c>
      <c r="D28" s="9" t="s">
        <v>6</v>
      </c>
      <c r="E28" s="9" t="s">
        <v>327</v>
      </c>
      <c r="F28" s="36">
        <v>3.2165</v>
      </c>
    </row>
    <row r="29">
      <c r="A29" s="26" t="s">
        <v>30</v>
      </c>
      <c r="B29" s="26" t="s">
        <v>428</v>
      </c>
      <c r="C29" s="7">
        <v>2009.0</v>
      </c>
      <c r="D29" s="9" t="s">
        <v>6</v>
      </c>
      <c r="E29" s="9" t="s">
        <v>327</v>
      </c>
      <c r="F29" s="36">
        <v>6.1629</v>
      </c>
    </row>
    <row r="30">
      <c r="A30" s="26" t="s">
        <v>31</v>
      </c>
      <c r="B30" s="26" t="s">
        <v>429</v>
      </c>
      <c r="C30" s="7">
        <v>2009.0</v>
      </c>
      <c r="D30" s="9" t="s">
        <v>6</v>
      </c>
      <c r="E30" s="9" t="s">
        <v>327</v>
      </c>
      <c r="F30" s="36">
        <v>3.5645</v>
      </c>
    </row>
    <row r="31">
      <c r="A31" s="26" t="s">
        <v>32</v>
      </c>
      <c r="B31" s="26" t="s">
        <v>430</v>
      </c>
      <c r="C31" s="7">
        <v>2009.0</v>
      </c>
      <c r="D31" s="9" t="s">
        <v>6</v>
      </c>
      <c r="E31" s="9" t="s">
        <v>327</v>
      </c>
      <c r="F31" s="36">
        <v>5.9031</v>
      </c>
    </row>
    <row r="32">
      <c r="A32" s="26" t="s">
        <v>33</v>
      </c>
      <c r="B32" s="26" t="s">
        <v>431</v>
      </c>
      <c r="C32" s="7">
        <v>2009.0</v>
      </c>
      <c r="D32" s="9" t="s">
        <v>6</v>
      </c>
      <c r="E32" s="9" t="s">
        <v>327</v>
      </c>
      <c r="F32" s="36">
        <v>5.2794</v>
      </c>
    </row>
    <row r="33">
      <c r="A33" s="26" t="s">
        <v>34</v>
      </c>
      <c r="B33" s="26" t="s">
        <v>432</v>
      </c>
      <c r="C33" s="7">
        <v>2009.0</v>
      </c>
      <c r="D33" s="9" t="s">
        <v>6</v>
      </c>
      <c r="E33" s="9" t="s">
        <v>327</v>
      </c>
      <c r="F33" s="36">
        <v>8.3419</v>
      </c>
    </row>
    <row r="34">
      <c r="A34" s="26" t="s">
        <v>35</v>
      </c>
      <c r="B34" s="26" t="s">
        <v>433</v>
      </c>
      <c r="C34" s="7">
        <v>2009.0</v>
      </c>
      <c r="D34" s="9" t="s">
        <v>6</v>
      </c>
      <c r="E34" s="9" t="s">
        <v>327</v>
      </c>
      <c r="F34" s="36">
        <v>3.5068</v>
      </c>
    </row>
    <row r="35">
      <c r="A35" s="80" t="s">
        <v>3</v>
      </c>
      <c r="B35" s="26" t="s">
        <v>418</v>
      </c>
      <c r="C35" s="7">
        <v>2019.0</v>
      </c>
      <c r="D35" s="9" t="s">
        <v>6</v>
      </c>
      <c r="E35" s="9" t="s">
        <v>327</v>
      </c>
      <c r="F35" s="7">
        <v>10.3</v>
      </c>
    </row>
    <row r="36">
      <c r="A36" s="80" t="s">
        <v>4</v>
      </c>
      <c r="B36" s="26" t="s">
        <v>401</v>
      </c>
      <c r="C36" s="7">
        <v>2019.0</v>
      </c>
      <c r="D36" s="9" t="s">
        <v>6</v>
      </c>
      <c r="E36" s="9" t="s">
        <v>327</v>
      </c>
      <c r="F36" s="36">
        <v>4.0633</v>
      </c>
    </row>
    <row r="37">
      <c r="A37" s="26" t="s">
        <v>5</v>
      </c>
      <c r="B37" s="26" t="s">
        <v>402</v>
      </c>
      <c r="C37" s="7">
        <v>2019.0</v>
      </c>
      <c r="D37" s="9" t="s">
        <v>6</v>
      </c>
      <c r="E37" s="9" t="s">
        <v>327</v>
      </c>
      <c r="F37" s="36">
        <v>5.4672</v>
      </c>
    </row>
    <row r="38">
      <c r="A38" s="26" t="s">
        <v>6</v>
      </c>
      <c r="B38" s="26" t="s">
        <v>403</v>
      </c>
      <c r="C38" s="7">
        <v>2019.0</v>
      </c>
      <c r="D38" s="9" t="s">
        <v>6</v>
      </c>
      <c r="E38" s="9" t="s">
        <v>327</v>
      </c>
      <c r="F38" s="36">
        <v>4.78</v>
      </c>
    </row>
    <row r="39">
      <c r="A39" s="26" t="s">
        <v>7</v>
      </c>
      <c r="B39" s="26" t="s">
        <v>404</v>
      </c>
      <c r="C39" s="7">
        <v>2019.0</v>
      </c>
      <c r="D39" s="9" t="s">
        <v>6</v>
      </c>
      <c r="E39" s="9" t="s">
        <v>327</v>
      </c>
      <c r="F39" s="36">
        <v>4.6999</v>
      </c>
    </row>
    <row r="40">
      <c r="A40" s="26" t="s">
        <v>8</v>
      </c>
      <c r="B40" s="26" t="s">
        <v>408</v>
      </c>
      <c r="C40" s="7">
        <v>2019.0</v>
      </c>
      <c r="D40" s="9" t="s">
        <v>6</v>
      </c>
      <c r="E40" s="9" t="s">
        <v>327</v>
      </c>
      <c r="F40" s="36">
        <v>4.5546</v>
      </c>
    </row>
    <row r="41">
      <c r="A41" s="26" t="s">
        <v>9</v>
      </c>
      <c r="B41" s="26" t="s">
        <v>409</v>
      </c>
      <c r="C41" s="7">
        <v>2019.0</v>
      </c>
      <c r="D41" s="9" t="s">
        <v>6</v>
      </c>
      <c r="E41" s="9" t="s">
        <v>327</v>
      </c>
      <c r="F41" s="36">
        <v>2.7957</v>
      </c>
    </row>
    <row r="42">
      <c r="A42" s="26" t="s">
        <v>10</v>
      </c>
      <c r="B42" s="26" t="s">
        <v>407</v>
      </c>
      <c r="C42" s="7">
        <v>2019.0</v>
      </c>
      <c r="D42" s="9" t="s">
        <v>6</v>
      </c>
      <c r="E42" s="9" t="s">
        <v>327</v>
      </c>
      <c r="F42" s="36">
        <v>8.3456</v>
      </c>
    </row>
    <row r="43">
      <c r="A43" s="26" t="s">
        <v>11</v>
      </c>
      <c r="B43" s="26" t="s">
        <v>406</v>
      </c>
      <c r="C43" s="7">
        <v>2019.0</v>
      </c>
      <c r="D43" s="9" t="s">
        <v>6</v>
      </c>
      <c r="E43" s="9" t="s">
        <v>327</v>
      </c>
      <c r="F43" s="36">
        <v>3.9877</v>
      </c>
    </row>
    <row r="44">
      <c r="A44" s="26" t="s">
        <v>12</v>
      </c>
      <c r="B44" s="26" t="s">
        <v>405</v>
      </c>
      <c r="C44" s="7">
        <v>2019.0</v>
      </c>
      <c r="D44" s="9" t="s">
        <v>6</v>
      </c>
      <c r="E44" s="9" t="s">
        <v>327</v>
      </c>
      <c r="F44" s="36">
        <v>19.8227</v>
      </c>
    </row>
    <row r="45">
      <c r="A45" s="26" t="s">
        <v>13</v>
      </c>
      <c r="B45" s="26" t="s">
        <v>410</v>
      </c>
      <c r="C45" s="7">
        <v>2019.0</v>
      </c>
      <c r="D45" s="9" t="s">
        <v>6</v>
      </c>
      <c r="E45" s="9" t="s">
        <v>327</v>
      </c>
      <c r="F45" s="36">
        <v>5.2432</v>
      </c>
    </row>
    <row r="46">
      <c r="A46" s="26" t="s">
        <v>14</v>
      </c>
      <c r="B46" s="26" t="s">
        <v>412</v>
      </c>
      <c r="C46" s="7">
        <v>2019.0</v>
      </c>
      <c r="D46" s="9" t="s">
        <v>6</v>
      </c>
      <c r="E46" s="9" t="s">
        <v>327</v>
      </c>
      <c r="F46" s="36">
        <v>5.6288</v>
      </c>
    </row>
    <row r="47">
      <c r="A47" s="26" t="s">
        <v>15</v>
      </c>
      <c r="B47" s="26" t="s">
        <v>411</v>
      </c>
      <c r="C47" s="7">
        <v>2019.0</v>
      </c>
      <c r="D47" s="9" t="s">
        <v>6</v>
      </c>
      <c r="E47" s="9" t="s">
        <v>327</v>
      </c>
      <c r="F47" s="36">
        <v>6.4633</v>
      </c>
    </row>
    <row r="48">
      <c r="A48" s="26" t="s">
        <v>16</v>
      </c>
      <c r="B48" s="26" t="s">
        <v>413</v>
      </c>
      <c r="C48" s="7">
        <v>2019.0</v>
      </c>
      <c r="D48" s="9" t="s">
        <v>6</v>
      </c>
      <c r="E48" s="9" t="s">
        <v>327</v>
      </c>
      <c r="F48" s="36">
        <v>6.4475</v>
      </c>
    </row>
    <row r="49">
      <c r="A49" s="26" t="s">
        <v>17</v>
      </c>
      <c r="B49" s="26" t="s">
        <v>414</v>
      </c>
      <c r="C49" s="7">
        <v>2019.0</v>
      </c>
      <c r="D49" s="9" t="s">
        <v>6</v>
      </c>
      <c r="E49" s="9" t="s">
        <v>327</v>
      </c>
      <c r="F49" s="36">
        <v>9.4314</v>
      </c>
    </row>
    <row r="50">
      <c r="A50" s="26" t="s">
        <v>18</v>
      </c>
      <c r="B50" s="26" t="s">
        <v>415</v>
      </c>
      <c r="C50" s="7">
        <v>2019.0</v>
      </c>
      <c r="D50" s="9" t="s">
        <v>6</v>
      </c>
      <c r="E50" s="9" t="s">
        <v>327</v>
      </c>
      <c r="F50" s="36">
        <v>23.7029</v>
      </c>
    </row>
    <row r="51">
      <c r="A51" s="26" t="s">
        <v>19</v>
      </c>
      <c r="B51" s="26" t="s">
        <v>416</v>
      </c>
      <c r="C51" s="7">
        <v>2019.0</v>
      </c>
      <c r="D51" s="9" t="s">
        <v>6</v>
      </c>
      <c r="E51" s="9" t="s">
        <v>327</v>
      </c>
      <c r="F51" s="36">
        <v>5.6539</v>
      </c>
    </row>
    <row r="52">
      <c r="A52" s="26" t="s">
        <v>20</v>
      </c>
      <c r="B52" s="26" t="s">
        <v>417</v>
      </c>
      <c r="C52" s="7">
        <v>2019.0</v>
      </c>
      <c r="D52" s="9" t="s">
        <v>6</v>
      </c>
      <c r="E52" s="9" t="s">
        <v>327</v>
      </c>
      <c r="F52" s="36">
        <v>7.5734</v>
      </c>
    </row>
    <row r="53">
      <c r="A53" s="26" t="s">
        <v>21</v>
      </c>
      <c r="B53" s="26" t="s">
        <v>419</v>
      </c>
      <c r="C53" s="7">
        <v>2019.0</v>
      </c>
      <c r="D53" s="9" t="s">
        <v>6</v>
      </c>
      <c r="E53" s="9" t="s">
        <v>327</v>
      </c>
      <c r="F53" s="36">
        <v>5.725</v>
      </c>
    </row>
    <row r="54">
      <c r="A54" s="26" t="s">
        <v>22</v>
      </c>
      <c r="B54" s="26" t="s">
        <v>420</v>
      </c>
      <c r="C54" s="7">
        <v>2019.0</v>
      </c>
      <c r="D54" s="9" t="s">
        <v>6</v>
      </c>
      <c r="E54" s="9" t="s">
        <v>327</v>
      </c>
      <c r="F54" s="36">
        <v>12.7028</v>
      </c>
    </row>
    <row r="55">
      <c r="A55" s="26" t="s">
        <v>23</v>
      </c>
      <c r="B55" s="26" t="s">
        <v>421</v>
      </c>
      <c r="C55" s="7">
        <v>2019.0</v>
      </c>
      <c r="D55" s="9" t="s">
        <v>6</v>
      </c>
      <c r="E55" s="9" t="s">
        <v>327</v>
      </c>
      <c r="F55" s="36">
        <v>9.0638</v>
      </c>
    </row>
    <row r="56">
      <c r="A56" s="26" t="s">
        <v>24</v>
      </c>
      <c r="B56" s="26" t="s">
        <v>422</v>
      </c>
      <c r="C56" s="7">
        <v>2019.0</v>
      </c>
      <c r="D56" s="9" t="s">
        <v>6</v>
      </c>
      <c r="E56" s="9" t="s">
        <v>327</v>
      </c>
      <c r="F56" s="36">
        <v>9.7662</v>
      </c>
    </row>
    <row r="57">
      <c r="A57" s="26" t="s">
        <v>25</v>
      </c>
      <c r="B57" s="26" t="s">
        <v>423</v>
      </c>
      <c r="C57" s="7">
        <v>2019.0</v>
      </c>
      <c r="D57" s="9" t="s">
        <v>6</v>
      </c>
      <c r="E57" s="9" t="s">
        <v>327</v>
      </c>
      <c r="F57" s="36">
        <v>5.1397</v>
      </c>
    </row>
    <row r="58">
      <c r="A58" s="26" t="s">
        <v>26</v>
      </c>
      <c r="B58" s="26" t="s">
        <v>424</v>
      </c>
      <c r="C58" s="7">
        <v>2019.0</v>
      </c>
      <c r="D58" s="9" t="s">
        <v>6</v>
      </c>
      <c r="E58" s="9" t="s">
        <v>327</v>
      </c>
      <c r="F58" s="36">
        <v>5.6385</v>
      </c>
    </row>
    <row r="59">
      <c r="A59" s="26" t="s">
        <v>27</v>
      </c>
      <c r="B59" s="26" t="s">
        <v>426</v>
      </c>
      <c r="C59" s="7">
        <v>2019.0</v>
      </c>
      <c r="D59" s="9" t="s">
        <v>6</v>
      </c>
      <c r="E59" s="9" t="s">
        <v>327</v>
      </c>
      <c r="F59" s="36">
        <v>6.1224</v>
      </c>
    </row>
    <row r="60">
      <c r="A60" s="26" t="s">
        <v>28</v>
      </c>
      <c r="B60" s="26" t="s">
        <v>425</v>
      </c>
      <c r="C60" s="7">
        <v>2019.0</v>
      </c>
      <c r="D60" s="9" t="s">
        <v>6</v>
      </c>
      <c r="E60" s="9" t="s">
        <v>327</v>
      </c>
      <c r="F60" s="36">
        <v>4.4731</v>
      </c>
    </row>
    <row r="61">
      <c r="A61" s="26" t="s">
        <v>29</v>
      </c>
      <c r="B61" s="26" t="s">
        <v>427</v>
      </c>
      <c r="C61" s="7">
        <v>2019.0</v>
      </c>
      <c r="D61" s="9" t="s">
        <v>6</v>
      </c>
      <c r="E61" s="9" t="s">
        <v>327</v>
      </c>
      <c r="F61" s="36">
        <v>4.0988</v>
      </c>
    </row>
    <row r="62">
      <c r="A62" s="26" t="s">
        <v>30</v>
      </c>
      <c r="B62" s="26" t="s">
        <v>428</v>
      </c>
      <c r="C62" s="7">
        <v>2019.0</v>
      </c>
      <c r="D62" s="9" t="s">
        <v>6</v>
      </c>
      <c r="E62" s="9" t="s">
        <v>327</v>
      </c>
      <c r="F62" s="36">
        <v>5.2535</v>
      </c>
    </row>
    <row r="63">
      <c r="A63" s="26" t="s">
        <v>31</v>
      </c>
      <c r="B63" s="26" t="s">
        <v>429</v>
      </c>
      <c r="C63" s="7">
        <v>2019.0</v>
      </c>
      <c r="D63" s="9" t="s">
        <v>6</v>
      </c>
      <c r="E63" s="9" t="s">
        <v>327</v>
      </c>
      <c r="F63" s="36">
        <v>4.0843</v>
      </c>
    </row>
    <row r="64">
      <c r="A64" s="26" t="s">
        <v>32</v>
      </c>
      <c r="B64" s="26" t="s">
        <v>430</v>
      </c>
      <c r="C64" s="7">
        <v>2019.0</v>
      </c>
      <c r="D64" s="9" t="s">
        <v>6</v>
      </c>
      <c r="E64" s="9" t="s">
        <v>327</v>
      </c>
      <c r="F64" s="36">
        <v>12.1521</v>
      </c>
    </row>
    <row r="65">
      <c r="A65" s="26" t="s">
        <v>33</v>
      </c>
      <c r="B65" s="26" t="s">
        <v>431</v>
      </c>
      <c r="C65" s="7">
        <v>2019.0</v>
      </c>
      <c r="D65" s="9" t="s">
        <v>6</v>
      </c>
      <c r="E65" s="9" t="s">
        <v>327</v>
      </c>
      <c r="F65" s="36">
        <v>6.6278</v>
      </c>
    </row>
    <row r="66">
      <c r="A66" s="26" t="s">
        <v>34</v>
      </c>
      <c r="B66" s="26" t="s">
        <v>432</v>
      </c>
      <c r="C66" s="7">
        <v>2019.0</v>
      </c>
      <c r="D66" s="9" t="s">
        <v>6</v>
      </c>
      <c r="E66" s="9" t="s">
        <v>327</v>
      </c>
      <c r="F66" s="36">
        <v>9.9508</v>
      </c>
    </row>
    <row r="67">
      <c r="A67" s="26" t="s">
        <v>35</v>
      </c>
      <c r="B67" s="26" t="s">
        <v>433</v>
      </c>
      <c r="C67" s="7">
        <v>2019.0</v>
      </c>
      <c r="D67" s="9" t="s">
        <v>6</v>
      </c>
      <c r="E67" s="9" t="s">
        <v>327</v>
      </c>
      <c r="F67" s="36">
        <v>5.3211</v>
      </c>
    </row>
    <row r="68">
      <c r="A68" s="80" t="s">
        <v>3</v>
      </c>
      <c r="B68" s="26" t="s">
        <v>418</v>
      </c>
      <c r="C68" s="7">
        <v>2020.0</v>
      </c>
      <c r="D68" s="9" t="s">
        <v>6</v>
      </c>
      <c r="E68" s="9" t="s">
        <v>327</v>
      </c>
      <c r="F68" s="36">
        <v>2.57</v>
      </c>
    </row>
    <row r="69">
      <c r="A69" s="80" t="s">
        <v>4</v>
      </c>
      <c r="B69" s="26" t="s">
        <v>401</v>
      </c>
      <c r="C69" s="7">
        <v>2020.0</v>
      </c>
      <c r="D69" s="7" t="s">
        <v>6</v>
      </c>
      <c r="E69" s="7" t="s">
        <v>327</v>
      </c>
      <c r="F69" s="36">
        <v>0.35</v>
      </c>
    </row>
    <row r="70">
      <c r="A70" s="26" t="s">
        <v>5</v>
      </c>
      <c r="B70" s="26" t="s">
        <v>402</v>
      </c>
      <c r="C70" s="7">
        <v>2020.0</v>
      </c>
      <c r="D70" s="7" t="s">
        <v>6</v>
      </c>
      <c r="E70" s="7" t="s">
        <v>327</v>
      </c>
      <c r="F70" s="36">
        <v>1.19</v>
      </c>
    </row>
    <row r="71">
      <c r="A71" s="26" t="s">
        <v>6</v>
      </c>
      <c r="B71" s="26" t="s">
        <v>403</v>
      </c>
      <c r="C71" s="7">
        <v>2020.0</v>
      </c>
      <c r="D71" s="7" t="s">
        <v>6</v>
      </c>
      <c r="E71" s="7" t="s">
        <v>327</v>
      </c>
      <c r="F71" s="36">
        <v>0.72</v>
      </c>
    </row>
    <row r="72">
      <c r="A72" s="26" t="s">
        <v>7</v>
      </c>
      <c r="B72" s="26" t="s">
        <v>404</v>
      </c>
      <c r="C72" s="7">
        <v>2020.0</v>
      </c>
      <c r="D72" s="7" t="s">
        <v>6</v>
      </c>
      <c r="E72" s="7" t="s">
        <v>327</v>
      </c>
      <c r="F72" s="36">
        <v>3.07</v>
      </c>
    </row>
    <row r="73">
      <c r="A73" s="26" t="s">
        <v>8</v>
      </c>
      <c r="B73" s="26" t="s">
        <v>408</v>
      </c>
      <c r="C73" s="7">
        <v>2020.0</v>
      </c>
      <c r="D73" s="7" t="s">
        <v>6</v>
      </c>
      <c r="E73" s="7" t="s">
        <v>327</v>
      </c>
      <c r="F73" s="36">
        <v>0.75</v>
      </c>
    </row>
    <row r="74">
      <c r="A74" s="26" t="s">
        <v>9</v>
      </c>
      <c r="B74" s="26" t="s">
        <v>409</v>
      </c>
      <c r="C74" s="7">
        <v>2020.0</v>
      </c>
      <c r="D74" s="7" t="s">
        <v>6</v>
      </c>
      <c r="E74" s="7" t="s">
        <v>327</v>
      </c>
      <c r="F74" s="36">
        <v>0.69</v>
      </c>
    </row>
    <row r="75">
      <c r="A75" s="26" t="s">
        <v>10</v>
      </c>
      <c r="B75" s="26" t="s">
        <v>407</v>
      </c>
      <c r="C75" s="7">
        <v>2020.0</v>
      </c>
      <c r="D75" s="7" t="s">
        <v>6</v>
      </c>
      <c r="E75" s="7" t="s">
        <v>327</v>
      </c>
      <c r="F75" s="36">
        <v>2.66</v>
      </c>
    </row>
    <row r="76">
      <c r="A76" s="26" t="s">
        <v>11</v>
      </c>
      <c r="B76" s="26" t="s">
        <v>406</v>
      </c>
      <c r="C76" s="7">
        <v>2020.0</v>
      </c>
      <c r="D76" s="7" t="s">
        <v>6</v>
      </c>
      <c r="E76" s="7" t="s">
        <v>327</v>
      </c>
      <c r="F76" s="36">
        <v>1.35</v>
      </c>
    </row>
    <row r="77">
      <c r="A77" s="26" t="s">
        <v>12</v>
      </c>
      <c r="B77" s="26" t="s">
        <v>405</v>
      </c>
      <c r="C77" s="7">
        <v>2020.0</v>
      </c>
      <c r="D77" s="7" t="s">
        <v>6</v>
      </c>
      <c r="E77" s="7" t="s">
        <v>327</v>
      </c>
      <c r="F77" s="36">
        <v>3.21</v>
      </c>
    </row>
    <row r="78">
      <c r="A78" s="26" t="s">
        <v>13</v>
      </c>
      <c r="B78" s="26" t="s">
        <v>410</v>
      </c>
      <c r="C78" s="7">
        <v>2020.0</v>
      </c>
      <c r="D78" s="7" t="s">
        <v>6</v>
      </c>
      <c r="E78" s="7" t="s">
        <v>327</v>
      </c>
      <c r="F78" s="36">
        <v>2.08</v>
      </c>
    </row>
    <row r="79">
      <c r="A79" s="26" t="s">
        <v>14</v>
      </c>
      <c r="B79" s="26" t="s">
        <v>412</v>
      </c>
      <c r="C79" s="7">
        <v>2020.0</v>
      </c>
      <c r="D79" s="7" t="s">
        <v>6</v>
      </c>
      <c r="E79" s="7" t="s">
        <v>327</v>
      </c>
      <c r="F79" s="36">
        <v>0.95</v>
      </c>
    </row>
    <row r="80">
      <c r="A80" s="26" t="s">
        <v>15</v>
      </c>
      <c r="B80" s="26" t="s">
        <v>411</v>
      </c>
      <c r="C80" s="7">
        <v>2020.0</v>
      </c>
      <c r="D80" s="7" t="s">
        <v>6</v>
      </c>
      <c r="E80" s="7" t="s">
        <v>327</v>
      </c>
      <c r="F80" s="36">
        <v>2.26</v>
      </c>
    </row>
    <row r="81">
      <c r="A81" s="26" t="s">
        <v>16</v>
      </c>
      <c r="B81" s="26" t="s">
        <v>413</v>
      </c>
      <c r="C81" s="7">
        <v>2020.0</v>
      </c>
      <c r="D81" s="7" t="s">
        <v>6</v>
      </c>
      <c r="E81" s="7" t="s">
        <v>327</v>
      </c>
      <c r="F81" s="36">
        <v>4.0</v>
      </c>
    </row>
    <row r="82">
      <c r="A82" s="26" t="s">
        <v>17</v>
      </c>
      <c r="B82" s="26" t="s">
        <v>414</v>
      </c>
      <c r="C82" s="7">
        <v>2020.0</v>
      </c>
      <c r="D82" s="7" t="s">
        <v>6</v>
      </c>
      <c r="E82" s="7" t="s">
        <v>327</v>
      </c>
      <c r="F82" s="36">
        <v>1.45</v>
      </c>
    </row>
    <row r="83">
      <c r="A83" s="26" t="s">
        <v>18</v>
      </c>
      <c r="B83" s="26" t="s">
        <v>415</v>
      </c>
      <c r="C83" s="7">
        <v>2020.0</v>
      </c>
      <c r="D83" s="7" t="s">
        <v>6</v>
      </c>
      <c r="E83" s="7" t="s">
        <v>327</v>
      </c>
      <c r="F83" s="36">
        <v>6.84</v>
      </c>
    </row>
    <row r="84">
      <c r="A84" s="26" t="s">
        <v>19</v>
      </c>
      <c r="B84" s="26" t="s">
        <v>416</v>
      </c>
      <c r="C84" s="7">
        <v>2020.0</v>
      </c>
      <c r="D84" s="7" t="s">
        <v>6</v>
      </c>
      <c r="E84" s="7" t="s">
        <v>327</v>
      </c>
      <c r="F84" s="36">
        <v>1.64</v>
      </c>
    </row>
    <row r="85">
      <c r="A85" s="26" t="s">
        <v>20</v>
      </c>
      <c r="B85" s="26" t="s">
        <v>417</v>
      </c>
      <c r="C85" s="7">
        <v>2020.0</v>
      </c>
      <c r="D85" s="7" t="s">
        <v>6</v>
      </c>
      <c r="E85" s="7" t="s">
        <v>327</v>
      </c>
      <c r="F85" s="36">
        <v>2.25</v>
      </c>
    </row>
    <row r="86">
      <c r="A86" s="26" t="s">
        <v>21</v>
      </c>
      <c r="B86" s="26" t="s">
        <v>419</v>
      </c>
      <c r="C86" s="7">
        <v>2020.0</v>
      </c>
      <c r="D86" s="7" t="s">
        <v>6</v>
      </c>
      <c r="E86" s="7" t="s">
        <v>327</v>
      </c>
      <c r="F86" s="36">
        <v>1.9</v>
      </c>
    </row>
    <row r="87">
      <c r="A87" s="26" t="s">
        <v>22</v>
      </c>
      <c r="B87" s="26" t="s">
        <v>420</v>
      </c>
      <c r="C87" s="7">
        <v>2020.0</v>
      </c>
      <c r="D87" s="7" t="s">
        <v>6</v>
      </c>
      <c r="E87" s="7" t="s">
        <v>327</v>
      </c>
      <c r="F87" s="36">
        <v>1.49</v>
      </c>
    </row>
    <row r="88">
      <c r="A88" s="26" t="s">
        <v>23</v>
      </c>
      <c r="B88" s="26" t="s">
        <v>421</v>
      </c>
      <c r="C88" s="7">
        <v>2020.0</v>
      </c>
      <c r="D88" s="7" t="s">
        <v>6</v>
      </c>
      <c r="E88" s="7" t="s">
        <v>327</v>
      </c>
      <c r="F88" s="36">
        <v>3.42</v>
      </c>
    </row>
    <row r="89">
      <c r="A89" s="26" t="s">
        <v>24</v>
      </c>
      <c r="B89" s="26" t="s">
        <v>422</v>
      </c>
      <c r="C89" s="7">
        <v>2020.0</v>
      </c>
      <c r="D89" s="7" t="s">
        <v>6</v>
      </c>
      <c r="E89" s="7" t="s">
        <v>327</v>
      </c>
      <c r="F89" s="36">
        <v>2.74</v>
      </c>
    </row>
    <row r="90">
      <c r="A90" s="26" t="s">
        <v>25</v>
      </c>
      <c r="B90" s="26" t="s">
        <v>423</v>
      </c>
      <c r="C90" s="7">
        <v>2020.0</v>
      </c>
      <c r="D90" s="7" t="s">
        <v>6</v>
      </c>
      <c r="E90" s="7" t="s">
        <v>327</v>
      </c>
      <c r="F90" s="36">
        <v>1.29</v>
      </c>
    </row>
    <row r="91">
      <c r="A91" s="26" t="s">
        <v>26</v>
      </c>
      <c r="B91" s="26" t="s">
        <v>424</v>
      </c>
      <c r="C91" s="7">
        <v>2020.0</v>
      </c>
      <c r="D91" s="7" t="s">
        <v>6</v>
      </c>
      <c r="E91" s="7" t="s">
        <v>327</v>
      </c>
      <c r="F91" s="36">
        <v>1.16</v>
      </c>
    </row>
    <row r="92">
      <c r="A92" s="26" t="s">
        <v>27</v>
      </c>
      <c r="B92" s="26" t="s">
        <v>426</v>
      </c>
      <c r="C92" s="7">
        <v>2020.0</v>
      </c>
      <c r="D92" s="7" t="s">
        <v>6</v>
      </c>
      <c r="E92" s="7" t="s">
        <v>327</v>
      </c>
      <c r="F92" s="36">
        <v>1.43</v>
      </c>
    </row>
    <row r="93">
      <c r="A93" s="26" t="s">
        <v>28</v>
      </c>
      <c r="B93" s="26" t="s">
        <v>425</v>
      </c>
      <c r="C93" s="7">
        <v>2020.0</v>
      </c>
      <c r="D93" s="7" t="s">
        <v>6</v>
      </c>
      <c r="E93" s="7" t="s">
        <v>327</v>
      </c>
      <c r="F93" s="36">
        <v>0.76</v>
      </c>
    </row>
    <row r="94">
      <c r="A94" s="26" t="s">
        <v>29</v>
      </c>
      <c r="B94" s="26" t="s">
        <v>427</v>
      </c>
      <c r="C94" s="7">
        <v>2020.0</v>
      </c>
      <c r="D94" s="7" t="s">
        <v>6</v>
      </c>
      <c r="E94" s="7" t="s">
        <v>327</v>
      </c>
      <c r="F94" s="36">
        <v>1.12</v>
      </c>
    </row>
    <row r="95">
      <c r="A95" s="26" t="s">
        <v>30</v>
      </c>
      <c r="B95" s="26" t="s">
        <v>428</v>
      </c>
      <c r="C95" s="7">
        <v>2020.0</v>
      </c>
      <c r="D95" s="7" t="s">
        <v>6</v>
      </c>
      <c r="E95" s="7" t="s">
        <v>327</v>
      </c>
      <c r="F95" s="36">
        <v>2.2</v>
      </c>
    </row>
    <row r="96">
      <c r="A96" s="26" t="s">
        <v>31</v>
      </c>
      <c r="B96" s="26" t="s">
        <v>429</v>
      </c>
      <c r="C96" s="7">
        <v>2020.0</v>
      </c>
      <c r="D96" s="7" t="s">
        <v>6</v>
      </c>
      <c r="E96" s="7" t="s">
        <v>327</v>
      </c>
      <c r="F96" s="36">
        <v>0.86</v>
      </c>
    </row>
    <row r="97">
      <c r="A97" s="26" t="s">
        <v>32</v>
      </c>
      <c r="B97" s="26" t="s">
        <v>430</v>
      </c>
      <c r="C97" s="7">
        <v>2020.0</v>
      </c>
      <c r="D97" s="7" t="s">
        <v>6</v>
      </c>
      <c r="E97" s="7" t="s">
        <v>327</v>
      </c>
      <c r="F97" s="36">
        <v>2.9</v>
      </c>
    </row>
    <row r="98">
      <c r="A98" s="26" t="s">
        <v>33</v>
      </c>
      <c r="B98" s="26" t="s">
        <v>431</v>
      </c>
      <c r="C98" s="7">
        <v>2020.0</v>
      </c>
      <c r="D98" s="7" t="s">
        <v>6</v>
      </c>
      <c r="E98" s="7" t="s">
        <v>327</v>
      </c>
      <c r="F98" s="36">
        <v>2.09</v>
      </c>
    </row>
    <row r="99">
      <c r="A99" s="26" t="s">
        <v>34</v>
      </c>
      <c r="B99" s="26" t="s">
        <v>432</v>
      </c>
      <c r="C99" s="7">
        <v>2020.0</v>
      </c>
      <c r="D99" s="7" t="s">
        <v>6</v>
      </c>
      <c r="E99" s="7" t="s">
        <v>327</v>
      </c>
      <c r="F99" s="36">
        <v>2.59</v>
      </c>
    </row>
    <row r="100">
      <c r="A100" s="26" t="s">
        <v>35</v>
      </c>
      <c r="B100" s="26" t="s">
        <v>433</v>
      </c>
      <c r="C100" s="7">
        <v>2020.0</v>
      </c>
      <c r="D100" s="7" t="s">
        <v>6</v>
      </c>
      <c r="E100" s="7" t="s">
        <v>327</v>
      </c>
      <c r="F100" s="36">
        <v>1.69</v>
      </c>
    </row>
    <row r="101">
      <c r="A101" s="80" t="s">
        <v>3</v>
      </c>
      <c r="B101" s="26" t="s">
        <v>418</v>
      </c>
      <c r="C101" s="7">
        <v>2015.0</v>
      </c>
      <c r="D101" s="7" t="s">
        <v>6</v>
      </c>
      <c r="E101" s="7" t="s">
        <v>327</v>
      </c>
      <c r="F101" s="36">
        <v>2.79</v>
      </c>
    </row>
    <row r="102">
      <c r="A102" s="80" t="s">
        <v>4</v>
      </c>
      <c r="B102" s="26" t="s">
        <v>401</v>
      </c>
      <c r="C102" s="7">
        <v>2015.0</v>
      </c>
      <c r="D102" s="7" t="s">
        <v>6</v>
      </c>
      <c r="E102" s="7" t="s">
        <v>327</v>
      </c>
      <c r="F102" s="36">
        <v>0.57</v>
      </c>
    </row>
    <row r="103">
      <c r="A103" s="26" t="s">
        <v>5</v>
      </c>
      <c r="B103" s="26" t="s">
        <v>402</v>
      </c>
      <c r="C103" s="7">
        <v>2015.0</v>
      </c>
      <c r="D103" s="7" t="s">
        <v>6</v>
      </c>
      <c r="E103" s="7" t="s">
        <v>327</v>
      </c>
      <c r="F103" s="36">
        <v>1.2</v>
      </c>
    </row>
    <row r="104">
      <c r="A104" s="26" t="s">
        <v>6</v>
      </c>
      <c r="B104" s="26" t="s">
        <v>403</v>
      </c>
      <c r="C104" s="7">
        <v>2015.0</v>
      </c>
      <c r="D104" s="7" t="s">
        <v>6</v>
      </c>
      <c r="E104" s="7" t="s">
        <v>327</v>
      </c>
      <c r="F104" s="36">
        <v>0.69</v>
      </c>
    </row>
    <row r="105">
      <c r="A105" s="26" t="s">
        <v>7</v>
      </c>
      <c r="B105" s="26" t="s">
        <v>404</v>
      </c>
      <c r="C105" s="7">
        <v>2015.0</v>
      </c>
      <c r="D105" s="7" t="s">
        <v>6</v>
      </c>
      <c r="E105" s="7" t="s">
        <v>327</v>
      </c>
      <c r="F105" s="36">
        <v>3.29</v>
      </c>
    </row>
    <row r="106">
      <c r="A106" s="26" t="s">
        <v>8</v>
      </c>
      <c r="B106" s="26" t="s">
        <v>408</v>
      </c>
      <c r="C106" s="7">
        <v>2015.0</v>
      </c>
      <c r="D106" s="7" t="s">
        <v>6</v>
      </c>
      <c r="E106" s="7" t="s">
        <v>327</v>
      </c>
      <c r="F106" s="36">
        <v>0.92</v>
      </c>
    </row>
    <row r="107">
      <c r="A107" s="26" t="s">
        <v>9</v>
      </c>
      <c r="B107" s="26" t="s">
        <v>409</v>
      </c>
      <c r="C107" s="7">
        <v>2015.0</v>
      </c>
      <c r="D107" s="7" t="s">
        <v>6</v>
      </c>
      <c r="E107" s="7" t="s">
        <v>327</v>
      </c>
      <c r="F107" s="36">
        <v>0.85</v>
      </c>
    </row>
    <row r="108">
      <c r="A108" s="26" t="s">
        <v>10</v>
      </c>
      <c r="B108" s="26" t="s">
        <v>407</v>
      </c>
      <c r="C108" s="7">
        <v>2015.0</v>
      </c>
      <c r="D108" s="7" t="s">
        <v>6</v>
      </c>
      <c r="E108" s="7" t="s">
        <v>327</v>
      </c>
      <c r="F108" s="36">
        <v>3.21</v>
      </c>
    </row>
    <row r="109">
      <c r="A109" s="26" t="s">
        <v>11</v>
      </c>
      <c r="B109" s="26" t="s">
        <v>406</v>
      </c>
      <c r="C109" s="7">
        <v>2015.0</v>
      </c>
      <c r="D109" s="7" t="s">
        <v>6</v>
      </c>
      <c r="E109" s="7" t="s">
        <v>327</v>
      </c>
      <c r="F109" s="36">
        <v>1.29</v>
      </c>
    </row>
    <row r="110">
      <c r="A110" s="26" t="s">
        <v>12</v>
      </c>
      <c r="B110" s="26" t="s">
        <v>405</v>
      </c>
      <c r="C110" s="7">
        <v>2015.0</v>
      </c>
      <c r="D110" s="7" t="s">
        <v>6</v>
      </c>
      <c r="E110" s="7" t="s">
        <v>327</v>
      </c>
      <c r="F110" s="36">
        <v>3.39</v>
      </c>
    </row>
    <row r="111">
      <c r="A111" s="26" t="s">
        <v>13</v>
      </c>
      <c r="B111" s="26" t="s">
        <v>410</v>
      </c>
      <c r="C111" s="7">
        <v>2015.0</v>
      </c>
      <c r="D111" s="7" t="s">
        <v>6</v>
      </c>
      <c r="E111" s="7" t="s">
        <v>327</v>
      </c>
      <c r="F111" s="36">
        <v>2.12</v>
      </c>
    </row>
    <row r="112">
      <c r="A112" s="26" t="s">
        <v>14</v>
      </c>
      <c r="B112" s="26" t="s">
        <v>412</v>
      </c>
      <c r="C112" s="7">
        <v>2015.0</v>
      </c>
      <c r="D112" s="7" t="s">
        <v>6</v>
      </c>
      <c r="E112" s="7" t="s">
        <v>327</v>
      </c>
      <c r="F112" s="36">
        <v>1.16</v>
      </c>
    </row>
    <row r="113">
      <c r="A113" s="26" t="s">
        <v>15</v>
      </c>
      <c r="B113" s="26" t="s">
        <v>411</v>
      </c>
      <c r="C113" s="7">
        <v>2015.0</v>
      </c>
      <c r="D113" s="7" t="s">
        <v>6</v>
      </c>
      <c r="E113" s="7" t="s">
        <v>327</v>
      </c>
      <c r="F113" s="36">
        <v>2.97</v>
      </c>
    </row>
    <row r="114">
      <c r="A114" s="26" t="s">
        <v>16</v>
      </c>
      <c r="B114" s="26" t="s">
        <v>413</v>
      </c>
      <c r="C114" s="7">
        <v>2015.0</v>
      </c>
      <c r="D114" s="7" t="s">
        <v>6</v>
      </c>
      <c r="E114" s="7" t="s">
        <v>327</v>
      </c>
      <c r="F114" s="36">
        <v>3.78</v>
      </c>
    </row>
    <row r="115">
      <c r="A115" s="26" t="s">
        <v>17</v>
      </c>
      <c r="B115" s="26" t="s">
        <v>414</v>
      </c>
      <c r="C115" s="7">
        <v>2015.0</v>
      </c>
      <c r="D115" s="7" t="s">
        <v>6</v>
      </c>
      <c r="E115" s="7" t="s">
        <v>327</v>
      </c>
      <c r="F115" s="36">
        <v>1.26</v>
      </c>
    </row>
    <row r="116">
      <c r="A116" s="26" t="s">
        <v>18</v>
      </c>
      <c r="B116" s="26" t="s">
        <v>415</v>
      </c>
      <c r="C116" s="7">
        <v>2015.0</v>
      </c>
      <c r="D116" s="7" t="s">
        <v>6</v>
      </c>
      <c r="E116" s="7" t="s">
        <v>327</v>
      </c>
      <c r="F116" s="36">
        <v>7.25</v>
      </c>
    </row>
    <row r="117">
      <c r="A117" s="26" t="s">
        <v>19</v>
      </c>
      <c r="B117" s="26" t="s">
        <v>416</v>
      </c>
      <c r="C117" s="7">
        <v>2015.0</v>
      </c>
      <c r="D117" s="7" t="s">
        <v>6</v>
      </c>
      <c r="E117" s="7" t="s">
        <v>327</v>
      </c>
      <c r="F117" s="36">
        <v>2.0</v>
      </c>
    </row>
    <row r="118">
      <c r="A118" s="26" t="s">
        <v>20</v>
      </c>
      <c r="B118" s="26" t="s">
        <v>417</v>
      </c>
      <c r="C118" s="7">
        <v>2015.0</v>
      </c>
      <c r="D118" s="7" t="s">
        <v>6</v>
      </c>
      <c r="E118" s="7" t="s">
        <v>327</v>
      </c>
      <c r="F118" s="36">
        <v>2.01</v>
      </c>
    </row>
    <row r="119">
      <c r="A119" s="26" t="s">
        <v>21</v>
      </c>
      <c r="B119" s="26" t="s">
        <v>419</v>
      </c>
      <c r="C119" s="7">
        <v>2015.0</v>
      </c>
      <c r="D119" s="7" t="s">
        <v>6</v>
      </c>
      <c r="E119" s="7" t="s">
        <v>327</v>
      </c>
      <c r="F119" s="36">
        <v>1.68</v>
      </c>
    </row>
    <row r="120">
      <c r="A120" s="26" t="s">
        <v>22</v>
      </c>
      <c r="B120" s="26" t="s">
        <v>420</v>
      </c>
      <c r="C120" s="7">
        <v>2015.0</v>
      </c>
      <c r="D120" s="7" t="s">
        <v>6</v>
      </c>
      <c r="E120" s="7" t="s">
        <v>327</v>
      </c>
      <c r="F120" s="36">
        <v>1.7</v>
      </c>
    </row>
    <row r="121">
      <c r="A121" s="26" t="s">
        <v>23</v>
      </c>
      <c r="B121" s="26" t="s">
        <v>421</v>
      </c>
      <c r="C121" s="7">
        <v>2015.0</v>
      </c>
      <c r="D121" s="7" t="s">
        <v>6</v>
      </c>
      <c r="E121" s="7" t="s">
        <v>327</v>
      </c>
      <c r="F121" s="36">
        <v>3.89</v>
      </c>
    </row>
    <row r="122">
      <c r="A122" s="26" t="s">
        <v>24</v>
      </c>
      <c r="B122" s="26" t="s">
        <v>422</v>
      </c>
      <c r="C122" s="7">
        <v>2015.0</v>
      </c>
      <c r="D122" s="7" t="s">
        <v>6</v>
      </c>
      <c r="E122" s="7" t="s">
        <v>327</v>
      </c>
      <c r="F122" s="36">
        <v>2.71</v>
      </c>
    </row>
    <row r="123">
      <c r="A123" s="26" t="s">
        <v>25</v>
      </c>
      <c r="B123" s="26" t="s">
        <v>423</v>
      </c>
      <c r="C123" s="7">
        <v>2015.0</v>
      </c>
      <c r="D123" s="7" t="s">
        <v>6</v>
      </c>
      <c r="E123" s="7" t="s">
        <v>327</v>
      </c>
      <c r="F123" s="36">
        <v>1.84</v>
      </c>
    </row>
    <row r="124">
      <c r="A124" s="26" t="s">
        <v>26</v>
      </c>
      <c r="B124" s="26" t="s">
        <v>424</v>
      </c>
      <c r="C124" s="7">
        <v>2015.0</v>
      </c>
      <c r="D124" s="7" t="s">
        <v>6</v>
      </c>
      <c r="E124" s="7" t="s">
        <v>327</v>
      </c>
      <c r="F124" s="36">
        <v>1.2</v>
      </c>
    </row>
    <row r="125">
      <c r="A125" s="26" t="s">
        <v>27</v>
      </c>
      <c r="B125" s="26" t="s">
        <v>426</v>
      </c>
      <c r="C125" s="7">
        <v>2015.0</v>
      </c>
      <c r="D125" s="7" t="s">
        <v>6</v>
      </c>
      <c r="E125" s="7" t="s">
        <v>327</v>
      </c>
      <c r="F125" s="36">
        <v>1.78</v>
      </c>
    </row>
    <row r="126">
      <c r="A126" s="26" t="s">
        <v>28</v>
      </c>
      <c r="B126" s="26" t="s">
        <v>425</v>
      </c>
      <c r="C126" s="7">
        <v>2015.0</v>
      </c>
      <c r="D126" s="7" t="s">
        <v>6</v>
      </c>
      <c r="E126" s="7" t="s">
        <v>327</v>
      </c>
      <c r="F126" s="36">
        <v>0.98</v>
      </c>
    </row>
    <row r="127">
      <c r="A127" s="26" t="s">
        <v>29</v>
      </c>
      <c r="B127" s="26" t="s">
        <v>427</v>
      </c>
      <c r="C127" s="7">
        <v>2015.0</v>
      </c>
      <c r="D127" s="7" t="s">
        <v>6</v>
      </c>
      <c r="E127" s="7" t="s">
        <v>327</v>
      </c>
      <c r="F127" s="36">
        <v>1.13</v>
      </c>
    </row>
    <row r="128">
      <c r="A128" s="26" t="s">
        <v>30</v>
      </c>
      <c r="B128" s="26" t="s">
        <v>428</v>
      </c>
      <c r="C128" s="7">
        <v>2015.0</v>
      </c>
      <c r="D128" s="7" t="s">
        <v>6</v>
      </c>
      <c r="E128" s="7" t="s">
        <v>327</v>
      </c>
      <c r="F128" s="36">
        <v>2.46</v>
      </c>
    </row>
    <row r="129">
      <c r="A129" s="26" t="s">
        <v>31</v>
      </c>
      <c r="B129" s="26" t="s">
        <v>429</v>
      </c>
      <c r="C129" s="7">
        <v>2015.0</v>
      </c>
      <c r="D129" s="7" t="s">
        <v>6</v>
      </c>
      <c r="E129" s="7" t="s">
        <v>327</v>
      </c>
      <c r="F129" s="36">
        <v>0.86</v>
      </c>
    </row>
    <row r="130">
      <c r="A130" s="26" t="s">
        <v>32</v>
      </c>
      <c r="B130" s="26" t="s">
        <v>430</v>
      </c>
      <c r="C130" s="7">
        <v>2015.0</v>
      </c>
      <c r="D130" s="7" t="s">
        <v>6</v>
      </c>
      <c r="E130" s="7" t="s">
        <v>327</v>
      </c>
      <c r="F130" s="36">
        <v>3.21</v>
      </c>
    </row>
    <row r="131">
      <c r="A131" s="26" t="s">
        <v>33</v>
      </c>
      <c r="B131" s="26" t="s">
        <v>431</v>
      </c>
      <c r="C131" s="7">
        <v>2015.0</v>
      </c>
      <c r="D131" s="7" t="s">
        <v>6</v>
      </c>
      <c r="E131" s="7" t="s">
        <v>327</v>
      </c>
      <c r="F131" s="36">
        <v>2.54</v>
      </c>
    </row>
    <row r="132">
      <c r="A132" s="26" t="s">
        <v>34</v>
      </c>
      <c r="B132" s="26" t="s">
        <v>432</v>
      </c>
      <c r="C132" s="7">
        <v>2015.0</v>
      </c>
      <c r="D132" s="7" t="s">
        <v>6</v>
      </c>
      <c r="E132" s="7" t="s">
        <v>327</v>
      </c>
      <c r="F132" s="36">
        <v>2.71</v>
      </c>
    </row>
    <row r="133">
      <c r="A133" s="26" t="s">
        <v>35</v>
      </c>
      <c r="B133" s="26" t="s">
        <v>433</v>
      </c>
      <c r="C133" s="7">
        <v>2015.0</v>
      </c>
      <c r="D133" s="7" t="s">
        <v>6</v>
      </c>
      <c r="E133" s="7" t="s">
        <v>327</v>
      </c>
      <c r="F133" s="36">
        <v>1.89</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c r="G1" s="26"/>
    </row>
    <row r="2">
      <c r="A2" s="80" t="s">
        <v>3</v>
      </c>
      <c r="B2" s="26" t="s">
        <v>418</v>
      </c>
      <c r="C2" s="7">
        <v>2012.0</v>
      </c>
      <c r="D2" s="9" t="s">
        <v>6</v>
      </c>
      <c r="E2" s="9" t="s">
        <v>335</v>
      </c>
      <c r="F2" s="7">
        <v>64.2</v>
      </c>
    </row>
    <row r="3">
      <c r="A3" s="80" t="s">
        <v>4</v>
      </c>
      <c r="B3" s="26" t="s">
        <v>401</v>
      </c>
      <c r="C3" s="7">
        <v>2012.0</v>
      </c>
      <c r="D3" s="9" t="s">
        <v>6</v>
      </c>
      <c r="E3" s="9" t="s">
        <v>335</v>
      </c>
      <c r="F3" s="7">
        <v>72.7</v>
      </c>
    </row>
    <row r="4">
      <c r="A4" s="26" t="s">
        <v>5</v>
      </c>
      <c r="B4" s="26" t="s">
        <v>402</v>
      </c>
      <c r="C4" s="7">
        <v>2012.0</v>
      </c>
      <c r="D4" s="7" t="s">
        <v>6</v>
      </c>
      <c r="E4" s="7" t="s">
        <v>335</v>
      </c>
      <c r="F4" s="7">
        <v>71.1</v>
      </c>
    </row>
    <row r="5">
      <c r="A5" s="26" t="s">
        <v>6</v>
      </c>
      <c r="B5" s="26" t="s">
        <v>403</v>
      </c>
      <c r="C5" s="7">
        <v>2012.0</v>
      </c>
      <c r="D5" s="7" t="s">
        <v>6</v>
      </c>
      <c r="E5" s="7" t="s">
        <v>335</v>
      </c>
      <c r="F5" s="177">
        <v>72.1</v>
      </c>
    </row>
    <row r="6">
      <c r="A6" s="26" t="s">
        <v>7</v>
      </c>
      <c r="B6" s="26" t="s">
        <v>404</v>
      </c>
      <c r="C6" s="7">
        <v>2012.0</v>
      </c>
      <c r="D6" s="7" t="s">
        <v>6</v>
      </c>
      <c r="E6" s="7" t="s">
        <v>335</v>
      </c>
      <c r="F6" s="7">
        <v>62.8</v>
      </c>
    </row>
    <row r="7">
      <c r="A7" s="26" t="s">
        <v>8</v>
      </c>
      <c r="B7" s="26" t="s">
        <v>408</v>
      </c>
      <c r="C7" s="7">
        <v>2012.0</v>
      </c>
      <c r="D7" s="7" t="s">
        <v>6</v>
      </c>
      <c r="E7" s="7" t="s">
        <v>335</v>
      </c>
      <c r="F7" s="7">
        <v>68.9</v>
      </c>
    </row>
    <row r="8">
      <c r="A8" s="26" t="s">
        <v>9</v>
      </c>
      <c r="B8" s="26" t="s">
        <v>409</v>
      </c>
      <c r="C8" s="7">
        <v>2012.0</v>
      </c>
      <c r="D8" s="7" t="s">
        <v>6</v>
      </c>
      <c r="E8" s="7" t="s">
        <v>335</v>
      </c>
      <c r="F8" s="7">
        <v>64.9</v>
      </c>
    </row>
    <row r="9">
      <c r="A9" s="26" t="s">
        <v>10</v>
      </c>
      <c r="B9" s="26" t="s">
        <v>407</v>
      </c>
      <c r="C9" s="7">
        <v>2012.0</v>
      </c>
      <c r="D9" s="7" t="s">
        <v>6</v>
      </c>
      <c r="E9" s="7" t="s">
        <v>335</v>
      </c>
      <c r="F9" s="7">
        <v>67.2</v>
      </c>
    </row>
    <row r="10">
      <c r="A10" s="26" t="s">
        <v>11</v>
      </c>
      <c r="B10" s="26" t="s">
        <v>406</v>
      </c>
      <c r="C10" s="7">
        <v>2012.0</v>
      </c>
      <c r="D10" s="7" t="s">
        <v>6</v>
      </c>
      <c r="E10" s="7" t="s">
        <v>335</v>
      </c>
      <c r="F10" s="7">
        <v>71.2</v>
      </c>
    </row>
    <row r="11">
      <c r="A11" s="26" t="s">
        <v>12</v>
      </c>
      <c r="B11" s="26" t="s">
        <v>405</v>
      </c>
      <c r="C11" s="7">
        <v>2012.0</v>
      </c>
      <c r="D11" s="7" t="s">
        <v>6</v>
      </c>
      <c r="E11" s="7" t="s">
        <v>335</v>
      </c>
      <c r="F11" s="7">
        <v>62.9</v>
      </c>
    </row>
    <row r="12">
      <c r="A12" s="26" t="s">
        <v>13</v>
      </c>
      <c r="B12" s="26" t="s">
        <v>410</v>
      </c>
      <c r="C12" s="7">
        <v>2012.0</v>
      </c>
      <c r="D12" s="7" t="s">
        <v>6</v>
      </c>
      <c r="E12" s="7" t="s">
        <v>335</v>
      </c>
      <c r="F12" s="7">
        <v>67.6</v>
      </c>
    </row>
    <row r="13">
      <c r="A13" s="26" t="s">
        <v>14</v>
      </c>
      <c r="B13" s="26" t="s">
        <v>412</v>
      </c>
      <c r="C13" s="7">
        <v>2012.0</v>
      </c>
      <c r="D13" s="7" t="s">
        <v>6</v>
      </c>
      <c r="E13" s="7" t="s">
        <v>335</v>
      </c>
      <c r="F13" s="7">
        <v>62.3</v>
      </c>
    </row>
    <row r="14">
      <c r="A14" s="26" t="s">
        <v>15</v>
      </c>
      <c r="B14" s="26" t="s">
        <v>411</v>
      </c>
      <c r="C14" s="7">
        <v>2012.0</v>
      </c>
      <c r="D14" s="7" t="s">
        <v>6</v>
      </c>
      <c r="E14" s="7" t="s">
        <v>335</v>
      </c>
      <c r="F14" s="7">
        <v>55.0</v>
      </c>
    </row>
    <row r="15">
      <c r="A15" s="26" t="s">
        <v>16</v>
      </c>
      <c r="B15" s="26" t="s">
        <v>413</v>
      </c>
      <c r="C15" s="7">
        <v>2012.0</v>
      </c>
      <c r="D15" s="7" t="s">
        <v>6</v>
      </c>
      <c r="E15" s="7" t="s">
        <v>335</v>
      </c>
      <c r="F15" s="7">
        <v>59.8</v>
      </c>
    </row>
    <row r="16">
      <c r="A16" s="26" t="s">
        <v>17</v>
      </c>
      <c r="B16" s="26" t="s">
        <v>414</v>
      </c>
      <c r="C16" s="7">
        <v>2012.0</v>
      </c>
      <c r="D16" s="7" t="s">
        <v>6</v>
      </c>
      <c r="E16" s="7" t="s">
        <v>335</v>
      </c>
      <c r="F16" s="7">
        <v>72.3</v>
      </c>
    </row>
    <row r="17">
      <c r="A17" s="26" t="s">
        <v>18</v>
      </c>
      <c r="B17" s="26" t="s">
        <v>415</v>
      </c>
      <c r="C17" s="7">
        <v>2012.0</v>
      </c>
      <c r="D17" s="7" t="s">
        <v>6</v>
      </c>
      <c r="E17" s="7" t="s">
        <v>335</v>
      </c>
      <c r="F17" s="7">
        <v>58.9</v>
      </c>
    </row>
    <row r="18">
      <c r="A18" s="26" t="s">
        <v>19</v>
      </c>
      <c r="B18" s="26" t="s">
        <v>416</v>
      </c>
      <c r="C18" s="7">
        <v>2012.0</v>
      </c>
      <c r="D18" s="7" t="s">
        <v>6</v>
      </c>
      <c r="E18" s="7" t="s">
        <v>335</v>
      </c>
      <c r="F18" s="7">
        <v>73.7</v>
      </c>
    </row>
    <row r="19">
      <c r="A19" s="26" t="s">
        <v>20</v>
      </c>
      <c r="B19" s="26" t="s">
        <v>417</v>
      </c>
      <c r="C19" s="7">
        <v>2012.0</v>
      </c>
      <c r="D19" s="7" t="s">
        <v>6</v>
      </c>
      <c r="E19" s="7" t="s">
        <v>335</v>
      </c>
      <c r="F19" s="7">
        <v>61.1</v>
      </c>
    </row>
    <row r="20">
      <c r="A20" s="26" t="s">
        <v>21</v>
      </c>
      <c r="B20" s="26" t="s">
        <v>419</v>
      </c>
      <c r="C20" s="7">
        <v>2012.0</v>
      </c>
      <c r="D20" s="7" t="s">
        <v>6</v>
      </c>
      <c r="E20" s="7" t="s">
        <v>335</v>
      </c>
      <c r="F20" s="7">
        <v>72.4</v>
      </c>
    </row>
    <row r="21">
      <c r="A21" s="26" t="s">
        <v>22</v>
      </c>
      <c r="B21" s="26" t="s">
        <v>420</v>
      </c>
      <c r="C21" s="7">
        <v>2012.0</v>
      </c>
      <c r="D21" s="7" t="s">
        <v>6</v>
      </c>
      <c r="E21" s="7" t="s">
        <v>335</v>
      </c>
      <c r="F21" s="7">
        <v>77.0</v>
      </c>
    </row>
    <row r="22">
      <c r="A22" s="26" t="s">
        <v>23</v>
      </c>
      <c r="B22" s="26" t="s">
        <v>421</v>
      </c>
      <c r="C22" s="7">
        <v>2012.0</v>
      </c>
      <c r="D22" s="7" t="s">
        <v>6</v>
      </c>
      <c r="E22" s="7" t="s">
        <v>335</v>
      </c>
      <c r="F22" s="7">
        <v>51.8</v>
      </c>
    </row>
    <row r="23">
      <c r="A23" s="26" t="s">
        <v>24</v>
      </c>
      <c r="B23" s="26" t="s">
        <v>422</v>
      </c>
      <c r="C23" s="7">
        <v>2012.0</v>
      </c>
      <c r="D23" s="7" t="s">
        <v>6</v>
      </c>
      <c r="E23" s="7" t="s">
        <v>335</v>
      </c>
      <c r="F23" s="7">
        <v>62.2</v>
      </c>
    </row>
    <row r="24">
      <c r="A24" s="26" t="s">
        <v>25</v>
      </c>
      <c r="B24" s="26" t="s">
        <v>423</v>
      </c>
      <c r="C24" s="7">
        <v>2012.0</v>
      </c>
      <c r="D24" s="7" t="s">
        <v>6</v>
      </c>
      <c r="E24" s="7" t="s">
        <v>335</v>
      </c>
      <c r="F24" s="7">
        <v>70.2</v>
      </c>
    </row>
    <row r="25">
      <c r="A25" s="26" t="s">
        <v>26</v>
      </c>
      <c r="B25" s="26" t="s">
        <v>424</v>
      </c>
      <c r="C25" s="7">
        <v>2012.0</v>
      </c>
      <c r="D25" s="7" t="s">
        <v>6</v>
      </c>
      <c r="E25" s="7" t="s">
        <v>335</v>
      </c>
      <c r="F25" s="7">
        <v>63.7</v>
      </c>
    </row>
    <row r="26">
      <c r="A26" s="26" t="s">
        <v>27</v>
      </c>
      <c r="B26" s="26" t="s">
        <v>426</v>
      </c>
      <c r="C26" s="7">
        <v>2012.0</v>
      </c>
      <c r="D26" s="7" t="s">
        <v>6</v>
      </c>
      <c r="E26" s="7" t="s">
        <v>335</v>
      </c>
      <c r="F26" s="7">
        <v>68.0</v>
      </c>
    </row>
    <row r="27">
      <c r="A27" s="26" t="s">
        <v>28</v>
      </c>
      <c r="B27" s="26" t="s">
        <v>425</v>
      </c>
      <c r="C27" s="7">
        <v>2012.0</v>
      </c>
      <c r="D27" s="7" t="s">
        <v>6</v>
      </c>
      <c r="E27" s="7" t="s">
        <v>335</v>
      </c>
      <c r="F27" s="7">
        <v>71.4</v>
      </c>
    </row>
    <row r="28">
      <c r="A28" s="26" t="s">
        <v>29</v>
      </c>
      <c r="B28" s="26" t="s">
        <v>427</v>
      </c>
      <c r="C28" s="7">
        <v>2012.0</v>
      </c>
      <c r="D28" s="7" t="s">
        <v>6</v>
      </c>
      <c r="E28" s="7" t="s">
        <v>335</v>
      </c>
      <c r="F28" s="7">
        <v>71.3</v>
      </c>
    </row>
    <row r="29">
      <c r="A29" s="26" t="s">
        <v>30</v>
      </c>
      <c r="B29" s="26" t="s">
        <v>428</v>
      </c>
      <c r="C29" s="7">
        <v>2012.0</v>
      </c>
      <c r="D29" s="7" t="s">
        <v>6</v>
      </c>
      <c r="E29" s="7" t="s">
        <v>335</v>
      </c>
      <c r="F29" s="7">
        <v>63.6</v>
      </c>
    </row>
    <row r="30">
      <c r="A30" s="26" t="s">
        <v>31</v>
      </c>
      <c r="B30" s="26" t="s">
        <v>429</v>
      </c>
      <c r="C30" s="7">
        <v>2012.0</v>
      </c>
      <c r="D30" s="7" t="s">
        <v>6</v>
      </c>
      <c r="E30" s="7" t="s">
        <v>335</v>
      </c>
      <c r="F30" s="7">
        <v>69.8</v>
      </c>
    </row>
    <row r="31">
      <c r="A31" s="26" t="s">
        <v>32</v>
      </c>
      <c r="B31" s="26" t="s">
        <v>430</v>
      </c>
      <c r="C31" s="7">
        <v>2012.0</v>
      </c>
      <c r="D31" s="7" t="s">
        <v>6</v>
      </c>
      <c r="E31" s="7" t="s">
        <v>335</v>
      </c>
      <c r="F31" s="7">
        <v>60.0</v>
      </c>
    </row>
    <row r="32">
      <c r="A32" s="26" t="s">
        <v>33</v>
      </c>
      <c r="B32" s="26" t="s">
        <v>431</v>
      </c>
      <c r="C32" s="7">
        <v>2012.0</v>
      </c>
      <c r="D32" s="7" t="s">
        <v>6</v>
      </c>
      <c r="E32" s="7" t="s">
        <v>335</v>
      </c>
      <c r="F32" s="7">
        <v>58.0</v>
      </c>
    </row>
    <row r="33">
      <c r="A33" s="26" t="s">
        <v>34</v>
      </c>
      <c r="B33" s="26" t="s">
        <v>432</v>
      </c>
      <c r="C33" s="7">
        <v>2012.0</v>
      </c>
      <c r="D33" s="7" t="s">
        <v>6</v>
      </c>
      <c r="E33" s="7" t="s">
        <v>335</v>
      </c>
      <c r="F33" s="7">
        <v>66.1</v>
      </c>
    </row>
    <row r="34">
      <c r="A34" s="26" t="s">
        <v>35</v>
      </c>
      <c r="B34" s="26" t="s">
        <v>433</v>
      </c>
      <c r="C34" s="7">
        <v>2012.0</v>
      </c>
      <c r="D34" s="7" t="s">
        <v>6</v>
      </c>
      <c r="E34" s="7" t="s">
        <v>335</v>
      </c>
      <c r="F34" s="7">
        <v>71.9</v>
      </c>
    </row>
    <row r="35">
      <c r="A35" s="80" t="s">
        <v>3</v>
      </c>
      <c r="B35" s="26" t="s">
        <v>418</v>
      </c>
      <c r="C35" s="7">
        <v>2013.0</v>
      </c>
      <c r="D35" s="7" t="s">
        <v>6</v>
      </c>
      <c r="E35" s="7" t="s">
        <v>335</v>
      </c>
      <c r="F35" s="7">
        <v>67.4</v>
      </c>
    </row>
    <row r="36">
      <c r="A36" s="80" t="s">
        <v>4</v>
      </c>
      <c r="B36" s="26" t="s">
        <v>401</v>
      </c>
      <c r="C36" s="7">
        <v>2013.0</v>
      </c>
      <c r="D36" s="7" t="s">
        <v>6</v>
      </c>
      <c r="E36" s="7" t="s">
        <v>335</v>
      </c>
      <c r="F36" s="7">
        <v>71.5</v>
      </c>
    </row>
    <row r="37">
      <c r="A37" s="26" t="s">
        <v>5</v>
      </c>
      <c r="B37" s="26" t="s">
        <v>402</v>
      </c>
      <c r="C37" s="7">
        <v>2013.0</v>
      </c>
      <c r="D37" s="7" t="s">
        <v>6</v>
      </c>
      <c r="E37" s="7" t="s">
        <v>335</v>
      </c>
      <c r="F37" s="7">
        <v>74.1</v>
      </c>
    </row>
    <row r="38">
      <c r="A38" s="26" t="s">
        <v>6</v>
      </c>
      <c r="B38" s="26" t="s">
        <v>403</v>
      </c>
      <c r="C38" s="7">
        <v>2013.0</v>
      </c>
      <c r="D38" s="7" t="s">
        <v>6</v>
      </c>
      <c r="E38" s="7" t="s">
        <v>335</v>
      </c>
      <c r="F38" s="7">
        <v>74.9</v>
      </c>
    </row>
    <row r="39">
      <c r="A39" s="26" t="s">
        <v>7</v>
      </c>
      <c r="B39" s="26" t="s">
        <v>404</v>
      </c>
      <c r="C39" s="7">
        <v>2013.0</v>
      </c>
      <c r="D39" s="7" t="s">
        <v>6</v>
      </c>
      <c r="E39" s="7" t="s">
        <v>335</v>
      </c>
      <c r="F39" s="7">
        <v>63.1</v>
      </c>
    </row>
    <row r="40">
      <c r="A40" s="26" t="s">
        <v>8</v>
      </c>
      <c r="B40" s="26" t="s">
        <v>408</v>
      </c>
      <c r="C40" s="7">
        <v>2013.0</v>
      </c>
      <c r="D40" s="7" t="s">
        <v>6</v>
      </c>
      <c r="E40" s="7" t="s">
        <v>335</v>
      </c>
      <c r="F40" s="7">
        <v>70.4</v>
      </c>
    </row>
    <row r="41">
      <c r="A41" s="26" t="s">
        <v>9</v>
      </c>
      <c r="B41" s="26" t="s">
        <v>409</v>
      </c>
      <c r="C41" s="7">
        <v>2013.0</v>
      </c>
      <c r="D41" s="7" t="s">
        <v>6</v>
      </c>
      <c r="E41" s="7" t="s">
        <v>335</v>
      </c>
      <c r="F41" s="7">
        <v>77.0</v>
      </c>
    </row>
    <row r="42">
      <c r="A42" s="26" t="s">
        <v>10</v>
      </c>
      <c r="B42" s="26" t="s">
        <v>407</v>
      </c>
      <c r="C42" s="7">
        <v>2013.0</v>
      </c>
      <c r="D42" s="7" t="s">
        <v>6</v>
      </c>
      <c r="E42" s="7" t="s">
        <v>335</v>
      </c>
      <c r="F42" s="7">
        <v>66.2</v>
      </c>
    </row>
    <row r="43">
      <c r="A43" s="26" t="s">
        <v>11</v>
      </c>
      <c r="B43" s="26" t="s">
        <v>406</v>
      </c>
      <c r="C43" s="7">
        <v>2013.0</v>
      </c>
      <c r="D43" s="7" t="s">
        <v>6</v>
      </c>
      <c r="E43" s="7" t="s">
        <v>335</v>
      </c>
      <c r="F43" s="7">
        <v>77.0</v>
      </c>
    </row>
    <row r="44">
      <c r="A44" s="26" t="s">
        <v>12</v>
      </c>
      <c r="B44" s="26" t="s">
        <v>405</v>
      </c>
      <c r="C44" s="7">
        <v>2013.0</v>
      </c>
      <c r="D44" s="7" t="s">
        <v>6</v>
      </c>
      <c r="E44" s="7" t="s">
        <v>335</v>
      </c>
      <c r="F44" s="7">
        <v>66.4</v>
      </c>
    </row>
    <row r="45">
      <c r="A45" s="26" t="s">
        <v>13</v>
      </c>
      <c r="B45" s="26" t="s">
        <v>410</v>
      </c>
      <c r="C45" s="7">
        <v>2013.0</v>
      </c>
      <c r="D45" s="7" t="s">
        <v>6</v>
      </c>
      <c r="E45" s="7" t="s">
        <v>335</v>
      </c>
      <c r="F45" s="7">
        <v>72.7</v>
      </c>
    </row>
    <row r="46">
      <c r="A46" s="26" t="s">
        <v>14</v>
      </c>
      <c r="B46" s="26" t="s">
        <v>412</v>
      </c>
      <c r="C46" s="7">
        <v>2013.0</v>
      </c>
      <c r="D46" s="7" t="s">
        <v>6</v>
      </c>
      <c r="E46" s="7" t="s">
        <v>335</v>
      </c>
      <c r="F46" s="7">
        <v>66.6</v>
      </c>
    </row>
    <row r="47">
      <c r="A47" s="26" t="s">
        <v>15</v>
      </c>
      <c r="B47" s="26" t="s">
        <v>411</v>
      </c>
      <c r="C47" s="7">
        <v>2013.0</v>
      </c>
      <c r="D47" s="7" t="s">
        <v>6</v>
      </c>
      <c r="E47" s="7" t="s">
        <v>335</v>
      </c>
      <c r="F47" s="7">
        <v>57.6</v>
      </c>
    </row>
    <row r="48">
      <c r="A48" s="26" t="s">
        <v>16</v>
      </c>
      <c r="B48" s="26" t="s">
        <v>413</v>
      </c>
      <c r="C48" s="7">
        <v>2013.0</v>
      </c>
      <c r="D48" s="7" t="s">
        <v>6</v>
      </c>
      <c r="E48" s="7" t="s">
        <v>335</v>
      </c>
      <c r="F48" s="7">
        <v>60.0</v>
      </c>
    </row>
    <row r="49">
      <c r="A49" s="26" t="s">
        <v>17</v>
      </c>
      <c r="B49" s="26" t="s">
        <v>414</v>
      </c>
      <c r="C49" s="7">
        <v>2013.0</v>
      </c>
      <c r="D49" s="7" t="s">
        <v>6</v>
      </c>
      <c r="E49" s="7" t="s">
        <v>335</v>
      </c>
      <c r="F49" s="7">
        <v>74.6</v>
      </c>
    </row>
    <row r="50">
      <c r="A50" s="26" t="s">
        <v>18</v>
      </c>
      <c r="B50" s="26" t="s">
        <v>415</v>
      </c>
      <c r="C50" s="7">
        <v>2013.0</v>
      </c>
      <c r="D50" s="7" t="s">
        <v>6</v>
      </c>
      <c r="E50" s="7" t="s">
        <v>335</v>
      </c>
      <c r="F50" s="7">
        <v>63.5</v>
      </c>
    </row>
    <row r="51">
      <c r="A51" s="26" t="s">
        <v>19</v>
      </c>
      <c r="B51" s="26" t="s">
        <v>416</v>
      </c>
      <c r="C51" s="7">
        <v>2013.0</v>
      </c>
      <c r="D51" s="7" t="s">
        <v>6</v>
      </c>
      <c r="E51" s="7" t="s">
        <v>335</v>
      </c>
      <c r="F51" s="7">
        <v>74.3</v>
      </c>
    </row>
    <row r="52">
      <c r="A52" s="26" t="s">
        <v>20</v>
      </c>
      <c r="B52" s="26" t="s">
        <v>417</v>
      </c>
      <c r="C52" s="7">
        <v>2013.0</v>
      </c>
      <c r="D52" s="7" t="s">
        <v>6</v>
      </c>
      <c r="E52" s="7" t="s">
        <v>335</v>
      </c>
      <c r="F52" s="7">
        <v>64.8</v>
      </c>
    </row>
    <row r="53">
      <c r="A53" s="26" t="s">
        <v>21</v>
      </c>
      <c r="B53" s="26" t="s">
        <v>419</v>
      </c>
      <c r="C53" s="7">
        <v>2013.0</v>
      </c>
      <c r="D53" s="7" t="s">
        <v>6</v>
      </c>
      <c r="E53" s="7" t="s">
        <v>335</v>
      </c>
      <c r="F53" s="7">
        <v>72.3</v>
      </c>
    </row>
    <row r="54">
      <c r="A54" s="26" t="s">
        <v>22</v>
      </c>
      <c r="B54" s="26" t="s">
        <v>420</v>
      </c>
      <c r="C54" s="7">
        <v>2013.0</v>
      </c>
      <c r="D54" s="7" t="s">
        <v>6</v>
      </c>
      <c r="E54" s="7" t="s">
        <v>335</v>
      </c>
      <c r="F54" s="7">
        <v>73.4</v>
      </c>
    </row>
    <row r="55">
      <c r="A55" s="26" t="s">
        <v>23</v>
      </c>
      <c r="B55" s="26" t="s">
        <v>421</v>
      </c>
      <c r="C55" s="7">
        <v>2013.0</v>
      </c>
      <c r="D55" s="7" t="s">
        <v>6</v>
      </c>
      <c r="E55" s="7" t="s">
        <v>335</v>
      </c>
      <c r="F55" s="7">
        <v>63.6</v>
      </c>
    </row>
    <row r="56">
      <c r="A56" s="26" t="s">
        <v>24</v>
      </c>
      <c r="B56" s="26" t="s">
        <v>422</v>
      </c>
      <c r="C56" s="7">
        <v>2013.0</v>
      </c>
      <c r="D56" s="7" t="s">
        <v>6</v>
      </c>
      <c r="E56" s="7" t="s">
        <v>335</v>
      </c>
      <c r="F56" s="7">
        <v>62.1</v>
      </c>
    </row>
    <row r="57">
      <c r="A57" s="26" t="s">
        <v>25</v>
      </c>
      <c r="B57" s="26" t="s">
        <v>423</v>
      </c>
      <c r="C57" s="7">
        <v>2013.0</v>
      </c>
      <c r="D57" s="7" t="s">
        <v>6</v>
      </c>
      <c r="E57" s="7" t="s">
        <v>335</v>
      </c>
      <c r="F57" s="7">
        <v>71.1</v>
      </c>
    </row>
    <row r="58">
      <c r="A58" s="26" t="s">
        <v>26</v>
      </c>
      <c r="B58" s="26" t="s">
        <v>424</v>
      </c>
      <c r="C58" s="7">
        <v>2013.0</v>
      </c>
      <c r="D58" s="7" t="s">
        <v>6</v>
      </c>
      <c r="E58" s="7" t="s">
        <v>335</v>
      </c>
      <c r="F58" s="7">
        <v>62.1</v>
      </c>
    </row>
    <row r="59">
      <c r="A59" s="26" t="s">
        <v>27</v>
      </c>
      <c r="B59" s="26" t="s">
        <v>426</v>
      </c>
      <c r="C59" s="7">
        <v>2013.0</v>
      </c>
      <c r="D59" s="7" t="s">
        <v>6</v>
      </c>
      <c r="E59" s="7" t="s">
        <v>335</v>
      </c>
      <c r="F59" s="7">
        <v>61.9</v>
      </c>
    </row>
    <row r="60">
      <c r="A60" s="26" t="s">
        <v>28</v>
      </c>
      <c r="B60" s="26" t="s">
        <v>425</v>
      </c>
      <c r="C60" s="7">
        <v>2013.0</v>
      </c>
      <c r="D60" s="7" t="s">
        <v>6</v>
      </c>
      <c r="E60" s="7" t="s">
        <v>335</v>
      </c>
      <c r="F60" s="7">
        <v>72.3</v>
      </c>
    </row>
    <row r="61">
      <c r="A61" s="26" t="s">
        <v>29</v>
      </c>
      <c r="B61" s="26" t="s">
        <v>427</v>
      </c>
      <c r="C61" s="7">
        <v>2013.0</v>
      </c>
      <c r="D61" s="7" t="s">
        <v>6</v>
      </c>
      <c r="E61" s="7" t="s">
        <v>335</v>
      </c>
      <c r="F61" s="7">
        <v>69.9</v>
      </c>
    </row>
    <row r="62">
      <c r="A62" s="26" t="s">
        <v>30</v>
      </c>
      <c r="B62" s="26" t="s">
        <v>428</v>
      </c>
      <c r="C62" s="7">
        <v>2013.0</v>
      </c>
      <c r="D62" s="7" t="s">
        <v>6</v>
      </c>
      <c r="E62" s="7" t="s">
        <v>335</v>
      </c>
      <c r="F62" s="7">
        <v>69.8</v>
      </c>
    </row>
    <row r="63">
      <c r="A63" s="26" t="s">
        <v>31</v>
      </c>
      <c r="B63" s="26" t="s">
        <v>429</v>
      </c>
      <c r="C63" s="7">
        <v>2013.0</v>
      </c>
      <c r="D63" s="7" t="s">
        <v>6</v>
      </c>
      <c r="E63" s="7" t="s">
        <v>335</v>
      </c>
      <c r="F63" s="7">
        <v>71.9</v>
      </c>
    </row>
    <row r="64">
      <c r="A64" s="26" t="s">
        <v>32</v>
      </c>
      <c r="B64" s="26" t="s">
        <v>430</v>
      </c>
      <c r="C64" s="7">
        <v>2013.0</v>
      </c>
      <c r="D64" s="7" t="s">
        <v>6</v>
      </c>
      <c r="E64" s="7" t="s">
        <v>335</v>
      </c>
      <c r="F64" s="7">
        <v>64.5</v>
      </c>
    </row>
    <row r="65">
      <c r="A65" s="26" t="s">
        <v>33</v>
      </c>
      <c r="B65" s="26" t="s">
        <v>431</v>
      </c>
      <c r="C65" s="7">
        <v>2013.0</v>
      </c>
      <c r="D65" s="7" t="s">
        <v>6</v>
      </c>
      <c r="E65" s="7" t="s">
        <v>335</v>
      </c>
      <c r="F65" s="7">
        <v>63.9</v>
      </c>
    </row>
    <row r="66">
      <c r="A66" s="26" t="s">
        <v>34</v>
      </c>
      <c r="B66" s="26" t="s">
        <v>432</v>
      </c>
      <c r="C66" s="7">
        <v>2013.0</v>
      </c>
      <c r="D66" s="7" t="s">
        <v>6</v>
      </c>
      <c r="E66" s="7" t="s">
        <v>335</v>
      </c>
      <c r="F66" s="7">
        <v>63.1</v>
      </c>
    </row>
    <row r="67">
      <c r="A67" s="26" t="s">
        <v>35</v>
      </c>
      <c r="B67" s="26" t="s">
        <v>433</v>
      </c>
      <c r="C67" s="7">
        <v>2013.0</v>
      </c>
      <c r="D67" s="7" t="s">
        <v>6</v>
      </c>
      <c r="E67" s="7" t="s">
        <v>335</v>
      </c>
      <c r="F67" s="7">
        <v>72.8</v>
      </c>
    </row>
    <row r="68">
      <c r="A68" s="80" t="s">
        <v>3</v>
      </c>
      <c r="B68" s="26" t="s">
        <v>418</v>
      </c>
      <c r="C68" s="7">
        <v>2014.0</v>
      </c>
      <c r="D68" s="7" t="s">
        <v>6</v>
      </c>
      <c r="E68" s="7" t="s">
        <v>335</v>
      </c>
      <c r="F68" s="7">
        <v>65.1</v>
      </c>
    </row>
    <row r="69">
      <c r="A69" s="80" t="s">
        <v>4</v>
      </c>
      <c r="B69" s="26" t="s">
        <v>401</v>
      </c>
      <c r="C69" s="7">
        <v>2014.0</v>
      </c>
      <c r="D69" s="7" t="s">
        <v>6</v>
      </c>
      <c r="E69" s="7" t="s">
        <v>335</v>
      </c>
      <c r="F69" s="7">
        <v>73.1</v>
      </c>
    </row>
    <row r="70">
      <c r="A70" s="26" t="s">
        <v>5</v>
      </c>
      <c r="B70" s="26" t="s">
        <v>402</v>
      </c>
      <c r="C70" s="7">
        <v>2014.0</v>
      </c>
      <c r="D70" s="7" t="s">
        <v>6</v>
      </c>
      <c r="E70" s="7" t="s">
        <v>335</v>
      </c>
      <c r="F70" s="7">
        <v>69.6</v>
      </c>
    </row>
    <row r="71">
      <c r="A71" s="26" t="s">
        <v>6</v>
      </c>
      <c r="B71" s="26" t="s">
        <v>403</v>
      </c>
      <c r="C71" s="7">
        <v>2014.0</v>
      </c>
      <c r="D71" s="7" t="s">
        <v>6</v>
      </c>
      <c r="E71" s="7" t="s">
        <v>335</v>
      </c>
      <c r="F71" s="7">
        <v>70.7</v>
      </c>
    </row>
    <row r="72">
      <c r="A72" s="26" t="s">
        <v>7</v>
      </c>
      <c r="B72" s="26" t="s">
        <v>404</v>
      </c>
      <c r="C72" s="7">
        <v>2014.0</v>
      </c>
      <c r="D72" s="7" t="s">
        <v>6</v>
      </c>
      <c r="E72" s="7" t="s">
        <v>335</v>
      </c>
      <c r="F72" s="7">
        <v>63.7</v>
      </c>
    </row>
    <row r="73">
      <c r="A73" s="26" t="s">
        <v>8</v>
      </c>
      <c r="B73" s="26" t="s">
        <v>408</v>
      </c>
      <c r="C73" s="7">
        <v>2014.0</v>
      </c>
      <c r="D73" s="7" t="s">
        <v>6</v>
      </c>
      <c r="E73" s="7" t="s">
        <v>335</v>
      </c>
      <c r="F73" s="7">
        <v>69.3</v>
      </c>
    </row>
    <row r="74">
      <c r="A74" s="26" t="s">
        <v>9</v>
      </c>
      <c r="B74" s="26" t="s">
        <v>409</v>
      </c>
      <c r="C74" s="7">
        <v>2014.0</v>
      </c>
      <c r="D74" s="7" t="s">
        <v>6</v>
      </c>
      <c r="E74" s="7" t="s">
        <v>335</v>
      </c>
      <c r="F74" s="7">
        <v>71.3</v>
      </c>
    </row>
    <row r="75">
      <c r="A75" s="26" t="s">
        <v>10</v>
      </c>
      <c r="B75" s="26" t="s">
        <v>407</v>
      </c>
      <c r="C75" s="7">
        <v>2014.0</v>
      </c>
      <c r="D75" s="7" t="s">
        <v>6</v>
      </c>
      <c r="E75" s="7" t="s">
        <v>335</v>
      </c>
      <c r="F75" s="7">
        <v>61.0</v>
      </c>
    </row>
    <row r="76">
      <c r="A76" s="26" t="s">
        <v>11</v>
      </c>
      <c r="B76" s="26" t="s">
        <v>406</v>
      </c>
      <c r="C76" s="7">
        <v>2014.0</v>
      </c>
      <c r="D76" s="7" t="s">
        <v>6</v>
      </c>
      <c r="E76" s="7" t="s">
        <v>335</v>
      </c>
      <c r="F76" s="7">
        <v>71.4</v>
      </c>
    </row>
    <row r="77">
      <c r="A77" s="26" t="s">
        <v>12</v>
      </c>
      <c r="B77" s="26" t="s">
        <v>405</v>
      </c>
      <c r="C77" s="7">
        <v>2014.0</v>
      </c>
      <c r="D77" s="7" t="s">
        <v>6</v>
      </c>
      <c r="E77" s="7" t="s">
        <v>335</v>
      </c>
      <c r="F77" s="1">
        <f>33+34.7</f>
        <v>67.7</v>
      </c>
    </row>
    <row r="78">
      <c r="A78" s="26" t="s">
        <v>13</v>
      </c>
      <c r="B78" s="26" t="s">
        <v>410</v>
      </c>
      <c r="C78" s="7">
        <v>2014.0</v>
      </c>
      <c r="D78" s="7" t="s">
        <v>6</v>
      </c>
      <c r="E78" s="7" t="s">
        <v>335</v>
      </c>
      <c r="F78" s="1">
        <f>46+23.4</f>
        <v>69.4</v>
      </c>
    </row>
    <row r="79">
      <c r="A79" s="26" t="s">
        <v>14</v>
      </c>
      <c r="B79" s="26" t="s">
        <v>412</v>
      </c>
      <c r="C79" s="7">
        <v>2014.0</v>
      </c>
      <c r="D79" s="7" t="s">
        <v>6</v>
      </c>
      <c r="E79" s="7" t="s">
        <v>335</v>
      </c>
      <c r="F79" s="1">
        <f>45.8+22.2</f>
        <v>68</v>
      </c>
    </row>
    <row r="80">
      <c r="A80" s="26" t="s">
        <v>15</v>
      </c>
      <c r="B80" s="26" t="s">
        <v>411</v>
      </c>
      <c r="C80" s="7">
        <v>2014.0</v>
      </c>
      <c r="D80" s="7" t="s">
        <v>6</v>
      </c>
      <c r="E80" s="7" t="s">
        <v>335</v>
      </c>
      <c r="F80" s="1">
        <f>41.2+18.9</f>
        <v>60.1</v>
      </c>
    </row>
    <row r="81">
      <c r="A81" s="26" t="s">
        <v>16</v>
      </c>
      <c r="B81" s="26" t="s">
        <v>413</v>
      </c>
      <c r="C81" s="7">
        <v>2014.0</v>
      </c>
      <c r="D81" s="7" t="s">
        <v>6</v>
      </c>
      <c r="E81" s="7" t="s">
        <v>335</v>
      </c>
      <c r="F81" s="1">
        <f>36+25.8</f>
        <v>61.8</v>
      </c>
    </row>
    <row r="82">
      <c r="A82" s="26" t="s">
        <v>17</v>
      </c>
      <c r="B82" s="26" t="s">
        <v>414</v>
      </c>
      <c r="C82" s="7">
        <v>2014.0</v>
      </c>
      <c r="D82" s="7" t="s">
        <v>6</v>
      </c>
      <c r="E82" s="7" t="s">
        <v>335</v>
      </c>
      <c r="F82" s="1">
        <f>46.3+22.7</f>
        <v>69</v>
      </c>
    </row>
    <row r="83">
      <c r="A83" s="26" t="s">
        <v>18</v>
      </c>
      <c r="B83" s="26" t="s">
        <v>415</v>
      </c>
      <c r="C83" s="7">
        <v>2014.0</v>
      </c>
      <c r="D83" s="7" t="s">
        <v>6</v>
      </c>
      <c r="E83" s="7" t="s">
        <v>335</v>
      </c>
      <c r="F83" s="1">
        <f>28+31.6</f>
        <v>59.6</v>
      </c>
    </row>
    <row r="84">
      <c r="A84" s="26" t="s">
        <v>19</v>
      </c>
      <c r="B84" s="26" t="s">
        <v>416</v>
      </c>
      <c r="C84" s="7">
        <v>2014.0</v>
      </c>
      <c r="D84" s="7" t="s">
        <v>6</v>
      </c>
      <c r="E84" s="7" t="s">
        <v>335</v>
      </c>
      <c r="F84" s="1">
        <f>44.3+23.5</f>
        <v>67.8</v>
      </c>
    </row>
    <row r="85">
      <c r="A85" s="26" t="s">
        <v>20</v>
      </c>
      <c r="B85" s="26" t="s">
        <v>417</v>
      </c>
      <c r="C85" s="7">
        <v>2014.0</v>
      </c>
      <c r="D85" s="7" t="s">
        <v>6</v>
      </c>
      <c r="E85" s="7" t="s">
        <v>335</v>
      </c>
      <c r="F85" s="1">
        <f>36.5+27.4</f>
        <v>63.9</v>
      </c>
    </row>
    <row r="86">
      <c r="A86" s="26" t="s">
        <v>21</v>
      </c>
      <c r="B86" s="26" t="s">
        <v>419</v>
      </c>
      <c r="C86" s="7">
        <v>2014.0</v>
      </c>
      <c r="D86" s="7" t="s">
        <v>6</v>
      </c>
      <c r="E86" s="7" t="s">
        <v>335</v>
      </c>
      <c r="F86" s="1">
        <f>48.1+20.2</f>
        <v>68.3</v>
      </c>
    </row>
    <row r="87">
      <c r="A87" s="26" t="s">
        <v>22</v>
      </c>
      <c r="B87" s="26" t="s">
        <v>420</v>
      </c>
      <c r="C87" s="7">
        <v>2014.0</v>
      </c>
      <c r="D87" s="7" t="s">
        <v>6</v>
      </c>
      <c r="E87" s="7" t="s">
        <v>335</v>
      </c>
      <c r="F87" s="1">
        <f>47.7+24</f>
        <v>71.7</v>
      </c>
    </row>
    <row r="88">
      <c r="A88" s="26" t="s">
        <v>23</v>
      </c>
      <c r="B88" s="26" t="s">
        <v>421</v>
      </c>
      <c r="C88" s="7">
        <v>2014.0</v>
      </c>
      <c r="D88" s="7" t="s">
        <v>6</v>
      </c>
      <c r="E88" s="7" t="s">
        <v>335</v>
      </c>
      <c r="F88" s="1">
        <f>39.1+19</f>
        <v>58.1</v>
      </c>
    </row>
    <row r="89">
      <c r="A89" s="26" t="s">
        <v>24</v>
      </c>
      <c r="B89" s="26" t="s">
        <v>422</v>
      </c>
      <c r="C89" s="7">
        <v>2014.0</v>
      </c>
      <c r="D89" s="7" t="s">
        <v>6</v>
      </c>
      <c r="E89" s="7" t="s">
        <v>335</v>
      </c>
      <c r="F89" s="1">
        <f>35.2+24.6</f>
        <v>59.8</v>
      </c>
    </row>
    <row r="90">
      <c r="A90" s="26" t="s">
        <v>25</v>
      </c>
      <c r="B90" s="26" t="s">
        <v>423</v>
      </c>
      <c r="C90" s="7">
        <v>2014.0</v>
      </c>
      <c r="D90" s="7" t="s">
        <v>6</v>
      </c>
      <c r="E90" s="7" t="s">
        <v>335</v>
      </c>
      <c r="F90" s="1">
        <f>42.5+26.2</f>
        <v>68.7</v>
      </c>
    </row>
    <row r="91">
      <c r="A91" s="26" t="s">
        <v>26</v>
      </c>
      <c r="B91" s="26" t="s">
        <v>424</v>
      </c>
      <c r="C91" s="7">
        <v>2014.0</v>
      </c>
      <c r="D91" s="7" t="s">
        <v>6</v>
      </c>
      <c r="E91" s="7" t="s">
        <v>335</v>
      </c>
      <c r="F91" s="1">
        <f>36.1+24.4</f>
        <v>60.5</v>
      </c>
    </row>
    <row r="92">
      <c r="A92" s="26" t="s">
        <v>27</v>
      </c>
      <c r="B92" s="26" t="s">
        <v>426</v>
      </c>
      <c r="C92" s="7">
        <v>2014.0</v>
      </c>
      <c r="D92" s="7" t="s">
        <v>6</v>
      </c>
      <c r="E92" s="7" t="s">
        <v>335</v>
      </c>
      <c r="F92" s="1">
        <f>42.9+21.7</f>
        <v>64.6</v>
      </c>
    </row>
    <row r="93">
      <c r="A93" s="26" t="s">
        <v>28</v>
      </c>
      <c r="B93" s="26" t="s">
        <v>425</v>
      </c>
      <c r="C93" s="7">
        <v>2014.0</v>
      </c>
      <c r="D93" s="7" t="s">
        <v>6</v>
      </c>
      <c r="E93" s="7" t="s">
        <v>335</v>
      </c>
      <c r="F93" s="7">
        <f>47+22.7</f>
        <v>69.7</v>
      </c>
    </row>
    <row r="94">
      <c r="A94" s="26" t="s">
        <v>29</v>
      </c>
      <c r="B94" s="26" t="s">
        <v>427</v>
      </c>
      <c r="C94" s="7">
        <v>2014.0</v>
      </c>
      <c r="D94" s="7" t="s">
        <v>6</v>
      </c>
      <c r="E94" s="7" t="s">
        <v>335</v>
      </c>
      <c r="F94" s="1">
        <f>43.8+24</f>
        <v>67.8</v>
      </c>
    </row>
    <row r="95">
      <c r="A95" s="26" t="s">
        <v>30</v>
      </c>
      <c r="B95" s="26" t="s">
        <v>428</v>
      </c>
      <c r="C95" s="7">
        <v>2014.0</v>
      </c>
      <c r="D95" s="7" t="s">
        <v>6</v>
      </c>
      <c r="E95" s="7" t="s">
        <v>335</v>
      </c>
      <c r="F95" s="1">
        <f>40.5+21.3</f>
        <v>61.8</v>
      </c>
    </row>
    <row r="96">
      <c r="A96" s="26" t="s">
        <v>31</v>
      </c>
      <c r="B96" s="26" t="s">
        <v>429</v>
      </c>
      <c r="C96" s="7">
        <v>2014.0</v>
      </c>
      <c r="D96" s="7" t="s">
        <v>6</v>
      </c>
      <c r="E96" s="7" t="s">
        <v>335</v>
      </c>
      <c r="F96" s="1">
        <f>44.4+23.1</f>
        <v>67.5</v>
      </c>
    </row>
    <row r="97">
      <c r="A97" s="26" t="s">
        <v>32</v>
      </c>
      <c r="B97" s="26" t="s">
        <v>430</v>
      </c>
      <c r="C97" s="7">
        <v>2014.0</v>
      </c>
      <c r="D97" s="7" t="s">
        <v>6</v>
      </c>
      <c r="E97" s="7" t="s">
        <v>335</v>
      </c>
      <c r="F97" s="1">
        <f>37.4+25.1</f>
        <v>62.5</v>
      </c>
    </row>
    <row r="98">
      <c r="A98" s="26" t="s">
        <v>33</v>
      </c>
      <c r="B98" s="26" t="s">
        <v>431</v>
      </c>
      <c r="C98" s="7">
        <v>2014.0</v>
      </c>
      <c r="D98" s="7" t="s">
        <v>6</v>
      </c>
      <c r="E98" s="7" t="s">
        <v>335</v>
      </c>
      <c r="F98" s="1">
        <f>36.4+24.8</f>
        <v>61.2</v>
      </c>
    </row>
    <row r="99">
      <c r="A99" s="26" t="s">
        <v>34</v>
      </c>
      <c r="B99" s="26" t="s">
        <v>432</v>
      </c>
      <c r="C99" s="7">
        <v>2014.0</v>
      </c>
      <c r="D99" s="7" t="s">
        <v>6</v>
      </c>
      <c r="E99" s="7" t="s">
        <v>335</v>
      </c>
      <c r="F99" s="1">
        <f>41.5+23.5</f>
        <v>65</v>
      </c>
    </row>
    <row r="100">
      <c r="A100" s="26" t="s">
        <v>35</v>
      </c>
      <c r="B100" s="26" t="s">
        <v>433</v>
      </c>
      <c r="C100" s="7">
        <v>2014.0</v>
      </c>
      <c r="D100" s="7" t="s">
        <v>6</v>
      </c>
      <c r="E100" s="7" t="s">
        <v>335</v>
      </c>
      <c r="F100" s="1">
        <f>48.2+22.4</f>
        <v>70.6</v>
      </c>
    </row>
    <row r="101">
      <c r="A101" s="80" t="s">
        <v>3</v>
      </c>
      <c r="B101" s="26" t="s">
        <v>418</v>
      </c>
      <c r="C101" s="7">
        <v>2015.0</v>
      </c>
      <c r="D101" s="7" t="s">
        <v>6</v>
      </c>
      <c r="E101" s="7" t="s">
        <v>335</v>
      </c>
      <c r="F101" s="1">
        <f>39.2+24.9</f>
        <v>64.1</v>
      </c>
    </row>
    <row r="102">
      <c r="A102" s="80" t="s">
        <v>4</v>
      </c>
      <c r="B102" s="26" t="s">
        <v>401</v>
      </c>
      <c r="C102" s="7">
        <v>2015.0</v>
      </c>
      <c r="D102" s="7" t="s">
        <v>6</v>
      </c>
      <c r="E102" s="7" t="s">
        <v>335</v>
      </c>
      <c r="F102" s="1">
        <f>46+26.5</f>
        <v>72.5</v>
      </c>
    </row>
    <row r="103">
      <c r="A103" s="26" t="s">
        <v>5</v>
      </c>
      <c r="B103" s="26" t="s">
        <v>402</v>
      </c>
      <c r="C103" s="7">
        <v>2015.0</v>
      </c>
      <c r="D103" s="7" t="s">
        <v>6</v>
      </c>
      <c r="E103" s="7" t="s">
        <v>335</v>
      </c>
      <c r="F103" s="1">
        <f>40.9+24.3</f>
        <v>65.2</v>
      </c>
    </row>
    <row r="104">
      <c r="A104" s="26" t="s">
        <v>6</v>
      </c>
      <c r="B104" s="26" t="s">
        <v>403</v>
      </c>
      <c r="C104" s="7">
        <v>2015.0</v>
      </c>
      <c r="D104" s="7" t="s">
        <v>6</v>
      </c>
      <c r="E104" s="7" t="s">
        <v>335</v>
      </c>
      <c r="F104" s="1">
        <f>41.4+25.7</f>
        <v>67.1</v>
      </c>
    </row>
    <row r="105">
      <c r="A105" s="26" t="s">
        <v>7</v>
      </c>
      <c r="B105" s="26" t="s">
        <v>404</v>
      </c>
      <c r="C105" s="7">
        <v>2015.0</v>
      </c>
      <c r="D105" s="7" t="s">
        <v>6</v>
      </c>
      <c r="E105" s="7" t="s">
        <v>335</v>
      </c>
      <c r="F105" s="1">
        <f>36.3+23.7</f>
        <v>60</v>
      </c>
    </row>
    <row r="106">
      <c r="A106" s="26" t="s">
        <v>8</v>
      </c>
      <c r="B106" s="26" t="s">
        <v>408</v>
      </c>
      <c r="C106" s="7">
        <v>2015.0</v>
      </c>
      <c r="D106" s="7" t="s">
        <v>6</v>
      </c>
      <c r="E106" s="7" t="s">
        <v>335</v>
      </c>
      <c r="F106" s="1">
        <f>44.1+25.5</f>
        <v>69.6</v>
      </c>
    </row>
    <row r="107">
      <c r="A107" s="26" t="s">
        <v>9</v>
      </c>
      <c r="B107" s="26" t="s">
        <v>409</v>
      </c>
      <c r="C107" s="7">
        <v>2015.0</v>
      </c>
      <c r="D107" s="7" t="s">
        <v>6</v>
      </c>
      <c r="E107" s="7" t="s">
        <v>335</v>
      </c>
      <c r="F107" s="1">
        <f>45.1+24.7</f>
        <v>69.8</v>
      </c>
    </row>
    <row r="108">
      <c r="A108" s="26" t="s">
        <v>10</v>
      </c>
      <c r="B108" s="26" t="s">
        <v>407</v>
      </c>
      <c r="C108" s="7">
        <v>2015.0</v>
      </c>
      <c r="D108" s="7" t="s">
        <v>6</v>
      </c>
      <c r="E108" s="7" t="s">
        <v>335</v>
      </c>
      <c r="F108" s="1">
        <f>42.2+19.1</f>
        <v>61.3</v>
      </c>
    </row>
    <row r="109">
      <c r="A109" s="26" t="s">
        <v>11</v>
      </c>
      <c r="B109" s="26" t="s">
        <v>406</v>
      </c>
      <c r="C109" s="7">
        <v>2015.0</v>
      </c>
      <c r="D109" s="7" t="s">
        <v>6</v>
      </c>
      <c r="E109" s="7" t="s">
        <v>335</v>
      </c>
      <c r="F109" s="1">
        <f>47.1+25.6</f>
        <v>72.7</v>
      </c>
    </row>
    <row r="110">
      <c r="A110" s="26" t="s">
        <v>12</v>
      </c>
      <c r="B110" s="26" t="s">
        <v>405</v>
      </c>
      <c r="C110" s="7">
        <v>2015.0</v>
      </c>
      <c r="D110" s="7" t="s">
        <v>6</v>
      </c>
      <c r="E110" s="7" t="s">
        <v>335</v>
      </c>
      <c r="F110" s="1">
        <f>28.5+37.2</f>
        <v>65.7</v>
      </c>
    </row>
    <row r="111">
      <c r="A111" s="26" t="s">
        <v>13</v>
      </c>
      <c r="B111" s="26" t="s">
        <v>410</v>
      </c>
      <c r="C111" s="7">
        <v>2015.0</v>
      </c>
      <c r="D111" s="7" t="s">
        <v>6</v>
      </c>
      <c r="E111" s="7" t="s">
        <v>335</v>
      </c>
      <c r="F111" s="7">
        <f>46.9+23</f>
        <v>69.9</v>
      </c>
    </row>
    <row r="112">
      <c r="A112" s="26" t="s">
        <v>14</v>
      </c>
      <c r="B112" s="26" t="s">
        <v>412</v>
      </c>
      <c r="C112" s="7">
        <v>2015.0</v>
      </c>
      <c r="D112" s="7" t="s">
        <v>6</v>
      </c>
      <c r="E112" s="7" t="s">
        <v>335</v>
      </c>
      <c r="F112" s="1">
        <f>43.8+22.9</f>
        <v>66.7</v>
      </c>
    </row>
    <row r="113">
      <c r="A113" s="26" t="s">
        <v>15</v>
      </c>
      <c r="B113" s="26" t="s">
        <v>411</v>
      </c>
      <c r="C113" s="7">
        <v>2015.0</v>
      </c>
      <c r="D113" s="7" t="s">
        <v>6</v>
      </c>
      <c r="E113" s="7" t="s">
        <v>335</v>
      </c>
      <c r="F113" s="1">
        <f>39+17.7</f>
        <v>56.7</v>
      </c>
    </row>
    <row r="114">
      <c r="A114" s="26" t="s">
        <v>16</v>
      </c>
      <c r="B114" s="26" t="s">
        <v>413</v>
      </c>
      <c r="C114" s="7">
        <v>2015.0</v>
      </c>
      <c r="D114" s="7" t="s">
        <v>6</v>
      </c>
      <c r="E114" s="7" t="s">
        <v>335</v>
      </c>
      <c r="F114" s="1">
        <f>37.7+23.7</f>
        <v>61.4</v>
      </c>
    </row>
    <row r="115">
      <c r="A115" s="26" t="s">
        <v>17</v>
      </c>
      <c r="B115" s="26" t="s">
        <v>414</v>
      </c>
      <c r="C115" s="7">
        <v>2015.0</v>
      </c>
      <c r="D115" s="7" t="s">
        <v>6</v>
      </c>
      <c r="E115" s="7" t="s">
        <v>335</v>
      </c>
      <c r="F115" s="1">
        <f>43.8+24.9</f>
        <v>68.7</v>
      </c>
    </row>
    <row r="116">
      <c r="A116" s="26" t="s">
        <v>18</v>
      </c>
      <c r="B116" s="26" t="s">
        <v>415</v>
      </c>
      <c r="C116" s="7">
        <v>2015.0</v>
      </c>
      <c r="D116" s="7" t="s">
        <v>6</v>
      </c>
      <c r="E116" s="7" t="s">
        <v>335</v>
      </c>
      <c r="F116" s="1">
        <f>32.8+27.2</f>
        <v>60</v>
      </c>
    </row>
    <row r="117">
      <c r="A117" s="26" t="s">
        <v>19</v>
      </c>
      <c r="B117" s="26" t="s">
        <v>416</v>
      </c>
      <c r="C117" s="7">
        <v>2015.0</v>
      </c>
      <c r="D117" s="7" t="s">
        <v>6</v>
      </c>
      <c r="E117" s="7" t="s">
        <v>335</v>
      </c>
      <c r="F117" s="1">
        <f>46.7+21.7</f>
        <v>68.4</v>
      </c>
    </row>
    <row r="118">
      <c r="A118" s="26" t="s">
        <v>20</v>
      </c>
      <c r="B118" s="26" t="s">
        <v>417</v>
      </c>
      <c r="C118" s="7">
        <v>2015.0</v>
      </c>
      <c r="D118" s="7" t="s">
        <v>6</v>
      </c>
      <c r="E118" s="7" t="s">
        <v>335</v>
      </c>
      <c r="F118" s="1">
        <f>34.5+25.6</f>
        <v>60.1</v>
      </c>
    </row>
    <row r="119">
      <c r="A119" s="26" t="s">
        <v>21</v>
      </c>
      <c r="B119" s="26" t="s">
        <v>419</v>
      </c>
      <c r="C119" s="7">
        <v>2015.0</v>
      </c>
      <c r="D119" s="7" t="s">
        <v>6</v>
      </c>
      <c r="E119" s="7" t="s">
        <v>335</v>
      </c>
      <c r="F119" s="1">
        <f>46.7+20.4</f>
        <v>67.1</v>
      </c>
    </row>
    <row r="120">
      <c r="A120" s="26" t="s">
        <v>22</v>
      </c>
      <c r="B120" s="26" t="s">
        <v>420</v>
      </c>
      <c r="C120" s="7">
        <v>2015.0</v>
      </c>
      <c r="D120" s="7" t="s">
        <v>6</v>
      </c>
      <c r="E120" s="7" t="s">
        <v>335</v>
      </c>
      <c r="F120" s="1">
        <f>44.5+25.8</f>
        <v>70.3</v>
      </c>
    </row>
    <row r="121">
      <c r="A121" s="26" t="s">
        <v>23</v>
      </c>
      <c r="B121" s="26" t="s">
        <v>421</v>
      </c>
      <c r="C121" s="7">
        <v>2015.0</v>
      </c>
      <c r="D121" s="7" t="s">
        <v>6</v>
      </c>
      <c r="E121" s="7" t="s">
        <v>335</v>
      </c>
      <c r="F121" s="1">
        <f>34.5+21.3</f>
        <v>55.8</v>
      </c>
    </row>
    <row r="122">
      <c r="A122" s="26" t="s">
        <v>24</v>
      </c>
      <c r="B122" s="26" t="s">
        <v>422</v>
      </c>
      <c r="C122" s="7">
        <v>2015.0</v>
      </c>
      <c r="D122" s="7" t="s">
        <v>6</v>
      </c>
      <c r="E122" s="7" t="s">
        <v>335</v>
      </c>
      <c r="F122" s="1">
        <f>36.3+21.3</f>
        <v>57.6</v>
      </c>
    </row>
    <row r="123">
      <c r="A123" s="26" t="s">
        <v>25</v>
      </c>
      <c r="B123" s="26" t="s">
        <v>423</v>
      </c>
      <c r="C123" s="7">
        <v>2015.0</v>
      </c>
      <c r="D123" s="7" t="s">
        <v>6</v>
      </c>
      <c r="E123" s="7" t="s">
        <v>335</v>
      </c>
      <c r="F123" s="1">
        <f>42.6+27.7</f>
        <v>70.3</v>
      </c>
    </row>
    <row r="124">
      <c r="A124" s="26" t="s">
        <v>26</v>
      </c>
      <c r="B124" s="26" t="s">
        <v>424</v>
      </c>
      <c r="C124" s="7">
        <v>2015.0</v>
      </c>
      <c r="D124" s="7" t="s">
        <v>6</v>
      </c>
      <c r="E124" s="7" t="s">
        <v>335</v>
      </c>
      <c r="F124" s="1">
        <f>33.7+25.5</f>
        <v>59.2</v>
      </c>
    </row>
    <row r="125">
      <c r="A125" s="26" t="s">
        <v>27</v>
      </c>
      <c r="B125" s="26" t="s">
        <v>426</v>
      </c>
      <c r="C125" s="7">
        <v>2015.0</v>
      </c>
      <c r="D125" s="7" t="s">
        <v>6</v>
      </c>
      <c r="E125" s="7" t="s">
        <v>335</v>
      </c>
      <c r="F125" s="1">
        <f>40.1+22.9</f>
        <v>63</v>
      </c>
    </row>
    <row r="126">
      <c r="A126" s="26" t="s">
        <v>28</v>
      </c>
      <c r="B126" s="26" t="s">
        <v>425</v>
      </c>
      <c r="C126" s="7">
        <v>2015.0</v>
      </c>
      <c r="D126" s="7" t="s">
        <v>6</v>
      </c>
      <c r="E126" s="7" t="s">
        <v>335</v>
      </c>
      <c r="F126" s="1">
        <f>43.9+24.6</f>
        <v>68.5</v>
      </c>
    </row>
    <row r="127">
      <c r="A127" s="26" t="s">
        <v>29</v>
      </c>
      <c r="B127" s="26" t="s">
        <v>427</v>
      </c>
      <c r="C127" s="7">
        <v>2015.0</v>
      </c>
      <c r="D127" s="7" t="s">
        <v>6</v>
      </c>
      <c r="E127" s="7" t="s">
        <v>335</v>
      </c>
      <c r="F127" s="1">
        <f>45.5+21.3</f>
        <v>66.8</v>
      </c>
    </row>
    <row r="128">
      <c r="A128" s="26" t="s">
        <v>30</v>
      </c>
      <c r="B128" s="26" t="s">
        <v>428</v>
      </c>
      <c r="C128" s="7">
        <v>2015.0</v>
      </c>
      <c r="D128" s="7" t="s">
        <v>6</v>
      </c>
      <c r="E128" s="7" t="s">
        <v>335</v>
      </c>
      <c r="F128" s="1">
        <f>37.4+19.3</f>
        <v>56.7</v>
      </c>
    </row>
    <row r="129">
      <c r="A129" s="26" t="s">
        <v>31</v>
      </c>
      <c r="B129" s="26" t="s">
        <v>429</v>
      </c>
      <c r="C129" s="7">
        <v>2015.0</v>
      </c>
      <c r="D129" s="7" t="s">
        <v>6</v>
      </c>
      <c r="E129" s="7" t="s">
        <v>335</v>
      </c>
      <c r="F129" s="1">
        <f>41.6+22.5</f>
        <v>64.1</v>
      </c>
    </row>
    <row r="130">
      <c r="A130" s="26" t="s">
        <v>32</v>
      </c>
      <c r="B130" s="26" t="s">
        <v>430</v>
      </c>
      <c r="C130" s="7">
        <v>2015.0</v>
      </c>
      <c r="D130" s="7" t="s">
        <v>6</v>
      </c>
      <c r="E130" s="7" t="s">
        <v>335</v>
      </c>
      <c r="F130" s="1">
        <f>37.5+25.1</f>
        <v>62.6</v>
      </c>
    </row>
    <row r="131">
      <c r="A131" s="26" t="s">
        <v>33</v>
      </c>
      <c r="B131" s="26" t="s">
        <v>431</v>
      </c>
      <c r="C131" s="7">
        <v>2015.0</v>
      </c>
      <c r="D131" s="7" t="s">
        <v>6</v>
      </c>
      <c r="E131" s="7" t="s">
        <v>335</v>
      </c>
      <c r="F131" s="1">
        <f>40.3+22.3</f>
        <v>62.6</v>
      </c>
    </row>
    <row r="132">
      <c r="A132" s="26" t="s">
        <v>34</v>
      </c>
      <c r="B132" s="26" t="s">
        <v>432</v>
      </c>
      <c r="C132" s="7">
        <v>2015.0</v>
      </c>
      <c r="D132" s="7" t="s">
        <v>6</v>
      </c>
      <c r="E132" s="7" t="s">
        <v>335</v>
      </c>
      <c r="F132" s="1">
        <f>38+24.2</f>
        <v>62.2</v>
      </c>
    </row>
    <row r="133">
      <c r="A133" s="26" t="s">
        <v>35</v>
      </c>
      <c r="B133" s="26" t="s">
        <v>433</v>
      </c>
      <c r="C133" s="7">
        <v>2015.0</v>
      </c>
      <c r="D133" s="7" t="s">
        <v>6</v>
      </c>
      <c r="E133" s="7" t="s">
        <v>335</v>
      </c>
      <c r="F133" s="1">
        <f>45.4+23.9</f>
        <v>69.3</v>
      </c>
    </row>
    <row r="134">
      <c r="A134" s="80" t="s">
        <v>3</v>
      </c>
      <c r="B134" s="26" t="s">
        <v>418</v>
      </c>
      <c r="C134" s="7">
        <v>2016.0</v>
      </c>
      <c r="D134" s="7" t="s">
        <v>6</v>
      </c>
      <c r="E134" s="7" t="s">
        <v>335</v>
      </c>
      <c r="F134" s="1">
        <f>40.2+26.6</f>
        <v>66.8</v>
      </c>
    </row>
    <row r="135">
      <c r="A135" s="80" t="s">
        <v>4</v>
      </c>
      <c r="B135" s="26" t="s">
        <v>401</v>
      </c>
      <c r="C135" s="7">
        <v>2016.0</v>
      </c>
      <c r="D135" s="7" t="s">
        <v>6</v>
      </c>
      <c r="E135" s="7" t="s">
        <v>335</v>
      </c>
      <c r="F135" s="1">
        <f>44.6+25.9</f>
        <v>70.5</v>
      </c>
    </row>
    <row r="136">
      <c r="A136" s="26" t="s">
        <v>5</v>
      </c>
      <c r="B136" s="26" t="s">
        <v>402</v>
      </c>
      <c r="C136" s="7">
        <v>2016.0</v>
      </c>
      <c r="D136" s="7" t="s">
        <v>6</v>
      </c>
      <c r="E136" s="7" t="s">
        <v>335</v>
      </c>
      <c r="F136" s="1">
        <f>39+29.2</f>
        <v>68.2</v>
      </c>
    </row>
    <row r="137">
      <c r="A137" s="26" t="s">
        <v>6</v>
      </c>
      <c r="B137" s="26" t="s">
        <v>403</v>
      </c>
      <c r="C137" s="7">
        <v>2016.0</v>
      </c>
      <c r="D137" s="7" t="s">
        <v>6</v>
      </c>
      <c r="E137" s="7" t="s">
        <v>335</v>
      </c>
      <c r="F137" s="1">
        <f>44.9+27.2</f>
        <v>72.1</v>
      </c>
    </row>
    <row r="138">
      <c r="A138" s="26" t="s">
        <v>7</v>
      </c>
      <c r="B138" s="26" t="s">
        <v>404</v>
      </c>
      <c r="C138" s="7">
        <v>2016.0</v>
      </c>
      <c r="D138" s="7" t="s">
        <v>6</v>
      </c>
      <c r="E138" s="7" t="s">
        <v>335</v>
      </c>
      <c r="F138" s="1">
        <f>42+22.6</f>
        <v>64.6</v>
      </c>
    </row>
    <row r="139">
      <c r="A139" s="26" t="s">
        <v>8</v>
      </c>
      <c r="B139" s="26" t="s">
        <v>408</v>
      </c>
      <c r="C139" s="7">
        <v>2016.0</v>
      </c>
      <c r="D139" s="7" t="s">
        <v>6</v>
      </c>
      <c r="E139" s="7" t="s">
        <v>335</v>
      </c>
      <c r="F139" s="1">
        <f>46.1+23.9</f>
        <v>70</v>
      </c>
    </row>
    <row r="140">
      <c r="A140" s="26" t="s">
        <v>9</v>
      </c>
      <c r="B140" s="26" t="s">
        <v>409</v>
      </c>
      <c r="C140" s="7">
        <v>2016.0</v>
      </c>
      <c r="D140" s="7" t="s">
        <v>6</v>
      </c>
      <c r="E140" s="7" t="s">
        <v>335</v>
      </c>
      <c r="F140" s="1">
        <f>44.6+24.7</f>
        <v>69.3</v>
      </c>
    </row>
    <row r="141">
      <c r="A141" s="26" t="s">
        <v>10</v>
      </c>
      <c r="B141" s="26" t="s">
        <v>407</v>
      </c>
      <c r="C141" s="7">
        <v>2016.0</v>
      </c>
      <c r="D141" s="7" t="s">
        <v>6</v>
      </c>
      <c r="E141" s="7" t="s">
        <v>335</v>
      </c>
      <c r="F141" s="1">
        <f>44.6+19.9</f>
        <v>64.5</v>
      </c>
    </row>
    <row r="142">
      <c r="A142" s="26" t="s">
        <v>11</v>
      </c>
      <c r="B142" s="26" t="s">
        <v>406</v>
      </c>
      <c r="C142" s="7">
        <v>2016.0</v>
      </c>
      <c r="D142" s="7" t="s">
        <v>6</v>
      </c>
      <c r="E142" s="7" t="s">
        <v>335</v>
      </c>
      <c r="F142" s="1">
        <f>47.1+26.1</f>
        <v>73.2</v>
      </c>
    </row>
    <row r="143">
      <c r="A143" s="26" t="s">
        <v>12</v>
      </c>
      <c r="B143" s="26" t="s">
        <v>405</v>
      </c>
      <c r="C143" s="7">
        <v>2016.0</v>
      </c>
      <c r="D143" s="7" t="s">
        <v>6</v>
      </c>
      <c r="E143" s="7" t="s">
        <v>335</v>
      </c>
      <c r="F143" s="1">
        <f>36.9+34.4</f>
        <v>71.3</v>
      </c>
    </row>
    <row r="144">
      <c r="A144" s="26" t="s">
        <v>13</v>
      </c>
      <c r="B144" s="26" t="s">
        <v>410</v>
      </c>
      <c r="C144" s="7">
        <v>2016.0</v>
      </c>
      <c r="D144" s="7" t="s">
        <v>6</v>
      </c>
      <c r="E144" s="7" t="s">
        <v>335</v>
      </c>
      <c r="F144" s="1">
        <f>45.3+24.6</f>
        <v>69.9</v>
      </c>
    </row>
    <row r="145">
      <c r="A145" s="26" t="s">
        <v>14</v>
      </c>
      <c r="B145" s="26" t="s">
        <v>412</v>
      </c>
      <c r="C145" s="7">
        <v>2016.0</v>
      </c>
      <c r="D145" s="7" t="s">
        <v>6</v>
      </c>
      <c r="E145" s="7" t="s">
        <v>335</v>
      </c>
      <c r="F145" s="1">
        <f>39.7+27</f>
        <v>66.7</v>
      </c>
    </row>
    <row r="146">
      <c r="A146" s="26" t="s">
        <v>15</v>
      </c>
      <c r="B146" s="26" t="s">
        <v>411</v>
      </c>
      <c r="C146" s="7">
        <v>2016.0</v>
      </c>
      <c r="D146" s="7" t="s">
        <v>6</v>
      </c>
      <c r="E146" s="7" t="s">
        <v>335</v>
      </c>
      <c r="F146" s="1">
        <f>38.7+20.2</f>
        <v>58.9</v>
      </c>
    </row>
    <row r="147">
      <c r="A147" s="26" t="s">
        <v>16</v>
      </c>
      <c r="B147" s="26" t="s">
        <v>413</v>
      </c>
      <c r="C147" s="7">
        <v>2016.0</v>
      </c>
      <c r="D147" s="7" t="s">
        <v>6</v>
      </c>
      <c r="E147" s="7" t="s">
        <v>335</v>
      </c>
      <c r="F147" s="1">
        <f>36.3+25.5</f>
        <v>61.8</v>
      </c>
    </row>
    <row r="148">
      <c r="A148" s="26" t="s">
        <v>17</v>
      </c>
      <c r="B148" s="26" t="s">
        <v>414</v>
      </c>
      <c r="C148" s="7">
        <v>2016.0</v>
      </c>
      <c r="D148" s="7" t="s">
        <v>6</v>
      </c>
      <c r="E148" s="7" t="s">
        <v>335</v>
      </c>
      <c r="F148" s="1">
        <f>44.8+25.4</f>
        <v>70.2</v>
      </c>
    </row>
    <row r="149">
      <c r="A149" s="26" t="s">
        <v>18</v>
      </c>
      <c r="B149" s="26" t="s">
        <v>415</v>
      </c>
      <c r="C149" s="7">
        <v>2016.0</v>
      </c>
      <c r="D149" s="7" t="s">
        <v>6</v>
      </c>
      <c r="E149" s="7" t="s">
        <v>335</v>
      </c>
      <c r="F149" s="1">
        <f>30.8+32.4</f>
        <v>63.2</v>
      </c>
    </row>
    <row r="150">
      <c r="A150" s="26" t="s">
        <v>19</v>
      </c>
      <c r="B150" s="26" t="s">
        <v>416</v>
      </c>
      <c r="C150" s="7">
        <v>2016.0</v>
      </c>
      <c r="D150" s="7" t="s">
        <v>6</v>
      </c>
      <c r="E150" s="7" t="s">
        <v>335</v>
      </c>
      <c r="F150" s="1">
        <f>44.9+26.4</f>
        <v>71.3</v>
      </c>
    </row>
    <row r="151">
      <c r="A151" s="26" t="s">
        <v>20</v>
      </c>
      <c r="B151" s="26" t="s">
        <v>417</v>
      </c>
      <c r="C151" s="7">
        <v>2016.0</v>
      </c>
      <c r="D151" s="7" t="s">
        <v>6</v>
      </c>
      <c r="E151" s="7" t="s">
        <v>335</v>
      </c>
      <c r="F151" s="1">
        <f>35.3+28.1</f>
        <v>63.4</v>
      </c>
    </row>
    <row r="152">
      <c r="A152" s="26" t="s">
        <v>21</v>
      </c>
      <c r="B152" s="26" t="s">
        <v>419</v>
      </c>
      <c r="C152" s="7">
        <v>2016.0</v>
      </c>
      <c r="D152" s="7" t="s">
        <v>6</v>
      </c>
      <c r="E152" s="7" t="s">
        <v>335</v>
      </c>
      <c r="F152" s="1">
        <f>52.8+20.5</f>
        <v>73.3</v>
      </c>
    </row>
    <row r="153">
      <c r="A153" s="26" t="s">
        <v>22</v>
      </c>
      <c r="B153" s="26" t="s">
        <v>420</v>
      </c>
      <c r="C153" s="7">
        <v>2016.0</v>
      </c>
      <c r="D153" s="7" t="s">
        <v>6</v>
      </c>
      <c r="E153" s="7" t="s">
        <v>335</v>
      </c>
      <c r="F153" s="1">
        <f>46+23.7</f>
        <v>69.7</v>
      </c>
    </row>
    <row r="154">
      <c r="A154" s="26" t="s">
        <v>23</v>
      </c>
      <c r="B154" s="26" t="s">
        <v>421</v>
      </c>
      <c r="C154" s="7">
        <v>2016.0</v>
      </c>
      <c r="D154" s="7" t="s">
        <v>6</v>
      </c>
      <c r="E154" s="7" t="s">
        <v>335</v>
      </c>
      <c r="F154" s="1">
        <f>39.2+22</f>
        <v>61.2</v>
      </c>
    </row>
    <row r="155">
      <c r="A155" s="26" t="s">
        <v>24</v>
      </c>
      <c r="B155" s="26" t="s">
        <v>422</v>
      </c>
      <c r="C155" s="7">
        <v>2016.0</v>
      </c>
      <c r="D155" s="7" t="s">
        <v>6</v>
      </c>
      <c r="E155" s="7" t="s">
        <v>335</v>
      </c>
      <c r="F155" s="1">
        <f>36.8+25.1</f>
        <v>61.9</v>
      </c>
    </row>
    <row r="156">
      <c r="A156" s="26" t="s">
        <v>25</v>
      </c>
      <c r="B156" s="26" t="s">
        <v>423</v>
      </c>
      <c r="C156" s="7">
        <v>2016.0</v>
      </c>
      <c r="D156" s="7" t="s">
        <v>6</v>
      </c>
      <c r="E156" s="7" t="s">
        <v>335</v>
      </c>
      <c r="F156" s="1">
        <f>40.4+27.9</f>
        <v>68.3</v>
      </c>
    </row>
    <row r="157">
      <c r="A157" s="26" t="s">
        <v>26</v>
      </c>
      <c r="B157" s="26" t="s">
        <v>424</v>
      </c>
      <c r="C157" s="7">
        <v>2016.0</v>
      </c>
      <c r="D157" s="7" t="s">
        <v>6</v>
      </c>
      <c r="E157" s="7" t="s">
        <v>335</v>
      </c>
      <c r="F157" s="1">
        <f>33.1+26.3</f>
        <v>59.4</v>
      </c>
    </row>
    <row r="158">
      <c r="A158" s="26" t="s">
        <v>27</v>
      </c>
      <c r="B158" s="26" t="s">
        <v>426</v>
      </c>
      <c r="C158" s="7">
        <v>2016.0</v>
      </c>
      <c r="D158" s="7" t="s">
        <v>6</v>
      </c>
      <c r="E158" s="7" t="s">
        <v>335</v>
      </c>
      <c r="F158" s="1">
        <f>38.3+29.3</f>
        <v>67.6</v>
      </c>
    </row>
    <row r="159">
      <c r="A159" s="26" t="s">
        <v>28</v>
      </c>
      <c r="B159" s="26" t="s">
        <v>425</v>
      </c>
      <c r="C159" s="7">
        <v>2016.0</v>
      </c>
      <c r="D159" s="7" t="s">
        <v>6</v>
      </c>
      <c r="E159" s="7" t="s">
        <v>335</v>
      </c>
      <c r="F159" s="1">
        <f>51+22.9</f>
        <v>73.9</v>
      </c>
    </row>
    <row r="160">
      <c r="A160" s="26" t="s">
        <v>29</v>
      </c>
      <c r="B160" s="26" t="s">
        <v>427</v>
      </c>
      <c r="C160" s="7">
        <v>2016.0</v>
      </c>
      <c r="D160" s="7" t="s">
        <v>6</v>
      </c>
      <c r="E160" s="7" t="s">
        <v>335</v>
      </c>
      <c r="F160" s="1">
        <f>45.4+23.1</f>
        <v>68.5</v>
      </c>
    </row>
    <row r="161">
      <c r="A161" s="26" t="s">
        <v>30</v>
      </c>
      <c r="B161" s="26" t="s">
        <v>428</v>
      </c>
      <c r="C161" s="7">
        <v>2016.0</v>
      </c>
      <c r="D161" s="7" t="s">
        <v>6</v>
      </c>
      <c r="E161" s="7" t="s">
        <v>335</v>
      </c>
      <c r="F161" s="1">
        <f>43.2+19.4</f>
        <v>62.6</v>
      </c>
    </row>
    <row r="162">
      <c r="A162" s="26" t="s">
        <v>31</v>
      </c>
      <c r="B162" s="26" t="s">
        <v>429</v>
      </c>
      <c r="C162" s="7">
        <v>2016.0</v>
      </c>
      <c r="D162" s="7" t="s">
        <v>6</v>
      </c>
      <c r="E162" s="7" t="s">
        <v>335</v>
      </c>
      <c r="F162" s="1">
        <f>42+28.1</f>
        <v>70.1</v>
      </c>
    </row>
    <row r="163">
      <c r="A163" s="26" t="s">
        <v>32</v>
      </c>
      <c r="B163" s="26" t="s">
        <v>430</v>
      </c>
      <c r="C163" s="7">
        <v>2016.0</v>
      </c>
      <c r="D163" s="7" t="s">
        <v>6</v>
      </c>
      <c r="E163" s="7" t="s">
        <v>335</v>
      </c>
      <c r="F163" s="1">
        <f>36.6+29.3</f>
        <v>65.9</v>
      </c>
    </row>
    <row r="164">
      <c r="A164" s="26" t="s">
        <v>33</v>
      </c>
      <c r="B164" s="26" t="s">
        <v>431</v>
      </c>
      <c r="C164" s="7">
        <v>2016.0</v>
      </c>
      <c r="D164" s="7" t="s">
        <v>6</v>
      </c>
      <c r="E164" s="7" t="s">
        <v>335</v>
      </c>
      <c r="F164" s="7">
        <v>63.8</v>
      </c>
    </row>
    <row r="165">
      <c r="A165" s="26" t="s">
        <v>34</v>
      </c>
      <c r="B165" s="26" t="s">
        <v>432</v>
      </c>
      <c r="C165" s="7">
        <v>2016.0</v>
      </c>
      <c r="D165" s="7" t="s">
        <v>6</v>
      </c>
      <c r="E165" s="7" t="s">
        <v>335</v>
      </c>
      <c r="F165" s="1">
        <f>44.1+23.1</f>
        <v>67.2</v>
      </c>
    </row>
    <row r="166">
      <c r="A166" s="26" t="s">
        <v>35</v>
      </c>
      <c r="B166" s="26" t="s">
        <v>433</v>
      </c>
      <c r="C166" s="7">
        <v>2016.0</v>
      </c>
      <c r="D166" s="7" t="s">
        <v>6</v>
      </c>
      <c r="E166" s="7" t="s">
        <v>335</v>
      </c>
      <c r="F166" s="1">
        <f>49.4+23.3</f>
        <v>72.7</v>
      </c>
    </row>
    <row r="167">
      <c r="A167" s="80" t="s">
        <v>3</v>
      </c>
      <c r="B167" s="26" t="s">
        <v>418</v>
      </c>
      <c r="C167" s="7">
        <v>2017.0</v>
      </c>
      <c r="D167" s="7" t="s">
        <v>6</v>
      </c>
      <c r="E167" s="7" t="s">
        <v>335</v>
      </c>
      <c r="F167" s="1">
        <f>39.9+24.2</f>
        <v>64.1</v>
      </c>
    </row>
    <row r="168">
      <c r="A168" s="80" t="s">
        <v>4</v>
      </c>
      <c r="B168" s="26" t="s">
        <v>401</v>
      </c>
      <c r="C168" s="7">
        <v>2017.0</v>
      </c>
      <c r="D168" s="7" t="s">
        <v>6</v>
      </c>
      <c r="E168" s="7" t="s">
        <v>335</v>
      </c>
      <c r="F168" s="1">
        <f>41.7+24.4</f>
        <v>66.1</v>
      </c>
    </row>
    <row r="169">
      <c r="A169" s="26" t="s">
        <v>5</v>
      </c>
      <c r="B169" s="26" t="s">
        <v>402</v>
      </c>
      <c r="C169" s="7">
        <v>2017.0</v>
      </c>
      <c r="D169" s="7" t="s">
        <v>6</v>
      </c>
      <c r="E169" s="7" t="s">
        <v>335</v>
      </c>
      <c r="F169" s="1">
        <f>39.6+28.7</f>
        <v>68.3</v>
      </c>
    </row>
    <row r="170">
      <c r="A170" s="26" t="s">
        <v>6</v>
      </c>
      <c r="B170" s="26" t="s">
        <v>403</v>
      </c>
      <c r="C170" s="7">
        <v>2017.0</v>
      </c>
      <c r="D170" s="7" t="s">
        <v>6</v>
      </c>
      <c r="E170" s="7" t="s">
        <v>335</v>
      </c>
      <c r="F170" s="1">
        <f>46.5+24.4</f>
        <v>70.9</v>
      </c>
    </row>
    <row r="171">
      <c r="A171" s="26" t="s">
        <v>7</v>
      </c>
      <c r="B171" s="26" t="s">
        <v>404</v>
      </c>
      <c r="C171" s="7">
        <v>2017.0</v>
      </c>
      <c r="D171" s="7" t="s">
        <v>6</v>
      </c>
      <c r="E171" s="7" t="s">
        <v>335</v>
      </c>
      <c r="F171" s="1">
        <f>39.4+23.2</f>
        <v>62.6</v>
      </c>
    </row>
    <row r="172">
      <c r="A172" s="26" t="s">
        <v>8</v>
      </c>
      <c r="B172" s="26" t="s">
        <v>408</v>
      </c>
      <c r="C172" s="7">
        <v>2017.0</v>
      </c>
      <c r="D172" s="7" t="s">
        <v>6</v>
      </c>
      <c r="E172" s="7" t="s">
        <v>335</v>
      </c>
      <c r="F172" s="1">
        <f>46.6+20.7</f>
        <v>67.3</v>
      </c>
    </row>
    <row r="173">
      <c r="A173" s="26" t="s">
        <v>9</v>
      </c>
      <c r="B173" s="26" t="s">
        <v>409</v>
      </c>
      <c r="C173" s="7">
        <v>2017.0</v>
      </c>
      <c r="D173" s="7" t="s">
        <v>6</v>
      </c>
      <c r="E173" s="7" t="s">
        <v>335</v>
      </c>
      <c r="F173" s="1">
        <f>43.1+26.3</f>
        <v>69.4</v>
      </c>
    </row>
    <row r="174">
      <c r="A174" s="26" t="s">
        <v>10</v>
      </c>
      <c r="B174" s="26" t="s">
        <v>407</v>
      </c>
      <c r="C174" s="7">
        <v>2017.0</v>
      </c>
      <c r="D174" s="7" t="s">
        <v>6</v>
      </c>
      <c r="E174" s="7" t="s">
        <v>335</v>
      </c>
      <c r="F174" s="1">
        <f>46.2+18.4</f>
        <v>64.6</v>
      </c>
    </row>
    <row r="175">
      <c r="A175" s="26" t="s">
        <v>11</v>
      </c>
      <c r="B175" s="26" t="s">
        <v>406</v>
      </c>
      <c r="C175" s="7">
        <v>2017.0</v>
      </c>
      <c r="D175" s="7" t="s">
        <v>6</v>
      </c>
      <c r="E175" s="7" t="s">
        <v>335</v>
      </c>
      <c r="F175" s="1">
        <f>45.7+25.8</f>
        <v>71.5</v>
      </c>
    </row>
    <row r="176">
      <c r="A176" s="26" t="s">
        <v>12</v>
      </c>
      <c r="B176" s="26" t="s">
        <v>405</v>
      </c>
      <c r="C176" s="7">
        <v>2017.0</v>
      </c>
      <c r="D176" s="7" t="s">
        <v>6</v>
      </c>
      <c r="E176" s="7" t="s">
        <v>335</v>
      </c>
      <c r="F176" s="1">
        <f>29.7+36.6</f>
        <v>66.3</v>
      </c>
    </row>
    <row r="177">
      <c r="A177" s="26" t="s">
        <v>13</v>
      </c>
      <c r="B177" s="26" t="s">
        <v>410</v>
      </c>
      <c r="C177" s="7">
        <v>2017.0</v>
      </c>
      <c r="D177" s="7" t="s">
        <v>6</v>
      </c>
      <c r="E177" s="7" t="s">
        <v>335</v>
      </c>
      <c r="F177" s="1">
        <f>42.8+26.4</f>
        <v>69.2</v>
      </c>
    </row>
    <row r="178">
      <c r="A178" s="26" t="s">
        <v>14</v>
      </c>
      <c r="B178" s="26" t="s">
        <v>412</v>
      </c>
      <c r="C178" s="7">
        <v>2017.0</v>
      </c>
      <c r="D178" s="7" t="s">
        <v>6</v>
      </c>
      <c r="E178" s="7" t="s">
        <v>335</v>
      </c>
      <c r="F178" s="1">
        <f>44.8+25.7</f>
        <v>70.5</v>
      </c>
    </row>
    <row r="179">
      <c r="A179" s="26" t="s">
        <v>15</v>
      </c>
      <c r="B179" s="26" t="s">
        <v>411</v>
      </c>
      <c r="C179" s="7">
        <v>2017.0</v>
      </c>
      <c r="D179" s="7" t="s">
        <v>6</v>
      </c>
      <c r="E179" s="7" t="s">
        <v>335</v>
      </c>
      <c r="F179" s="1">
        <f>39.4+20.1</f>
        <v>59.5</v>
      </c>
    </row>
    <row r="180">
      <c r="A180" s="26" t="s">
        <v>16</v>
      </c>
      <c r="B180" s="26" t="s">
        <v>413</v>
      </c>
      <c r="C180" s="7">
        <v>2017.0</v>
      </c>
      <c r="D180" s="7" t="s">
        <v>6</v>
      </c>
      <c r="E180" s="7" t="s">
        <v>335</v>
      </c>
      <c r="F180" s="1">
        <f>22.2+36</f>
        <v>58.2</v>
      </c>
    </row>
    <row r="181">
      <c r="A181" s="26" t="s">
        <v>17</v>
      </c>
      <c r="B181" s="26" t="s">
        <v>414</v>
      </c>
      <c r="C181" s="7">
        <v>2017.0</v>
      </c>
      <c r="D181" s="7" t="s">
        <v>6</v>
      </c>
      <c r="E181" s="7" t="s">
        <v>335</v>
      </c>
      <c r="F181" s="1">
        <f>44.8+25.9</f>
        <v>70.7</v>
      </c>
    </row>
    <row r="182">
      <c r="A182" s="26" t="s">
        <v>18</v>
      </c>
      <c r="B182" s="26" t="s">
        <v>415</v>
      </c>
      <c r="C182" s="7">
        <v>2017.0</v>
      </c>
      <c r="D182" s="7" t="s">
        <v>6</v>
      </c>
      <c r="E182" s="7" t="s">
        <v>335</v>
      </c>
      <c r="F182" s="1">
        <f>32.2+30.5</f>
        <v>62.7</v>
      </c>
    </row>
    <row r="183">
      <c r="A183" s="26" t="s">
        <v>19</v>
      </c>
      <c r="B183" s="26" t="s">
        <v>416</v>
      </c>
      <c r="C183" s="7">
        <v>2017.0</v>
      </c>
      <c r="D183" s="7" t="s">
        <v>6</v>
      </c>
      <c r="E183" s="7" t="s">
        <v>335</v>
      </c>
      <c r="F183" s="1">
        <f>48.8+24.5</f>
        <v>73.3</v>
      </c>
    </row>
    <row r="184">
      <c r="A184" s="26" t="s">
        <v>20</v>
      </c>
      <c r="B184" s="26" t="s">
        <v>417</v>
      </c>
      <c r="C184" s="7">
        <v>2017.0</v>
      </c>
      <c r="D184" s="7" t="s">
        <v>6</v>
      </c>
      <c r="E184" s="7" t="s">
        <v>335</v>
      </c>
      <c r="F184" s="1">
        <f>32.8+28.7</f>
        <v>61.5</v>
      </c>
    </row>
    <row r="185">
      <c r="A185" s="26" t="s">
        <v>21</v>
      </c>
      <c r="B185" s="26" t="s">
        <v>419</v>
      </c>
      <c r="C185" s="7">
        <v>2017.0</v>
      </c>
      <c r="D185" s="7" t="s">
        <v>6</v>
      </c>
      <c r="E185" s="7" t="s">
        <v>335</v>
      </c>
      <c r="F185" s="1">
        <f>47.4+22.6</f>
        <v>70</v>
      </c>
    </row>
    <row r="186">
      <c r="A186" s="26" t="s">
        <v>22</v>
      </c>
      <c r="B186" s="26" t="s">
        <v>420</v>
      </c>
      <c r="C186" s="7">
        <v>2017.0</v>
      </c>
      <c r="D186" s="7" t="s">
        <v>6</v>
      </c>
      <c r="E186" s="7" t="s">
        <v>335</v>
      </c>
      <c r="F186" s="1">
        <f>42.8+27.1</f>
        <v>69.9</v>
      </c>
    </row>
    <row r="187">
      <c r="A187" s="26" t="s">
        <v>23</v>
      </c>
      <c r="B187" s="26" t="s">
        <v>421</v>
      </c>
      <c r="C187" s="7">
        <v>2017.0</v>
      </c>
      <c r="D187" s="7" t="s">
        <v>6</v>
      </c>
      <c r="E187" s="7" t="s">
        <v>335</v>
      </c>
      <c r="F187" s="1">
        <f>42+18.6</f>
        <v>60.6</v>
      </c>
    </row>
    <row r="188">
      <c r="A188" s="26" t="s">
        <v>24</v>
      </c>
      <c r="B188" s="26" t="s">
        <v>422</v>
      </c>
      <c r="C188" s="7">
        <v>2017.0</v>
      </c>
      <c r="D188" s="7" t="s">
        <v>6</v>
      </c>
      <c r="E188" s="7" t="s">
        <v>335</v>
      </c>
      <c r="F188" s="1">
        <f>39+22.9</f>
        <v>61.9</v>
      </c>
    </row>
    <row r="189">
      <c r="A189" s="26" t="s">
        <v>25</v>
      </c>
      <c r="B189" s="26" t="s">
        <v>423</v>
      </c>
      <c r="C189" s="7">
        <v>2017.0</v>
      </c>
      <c r="D189" s="7" t="s">
        <v>6</v>
      </c>
      <c r="E189" s="7" t="s">
        <v>335</v>
      </c>
      <c r="F189" s="1">
        <f>41.8+25</f>
        <v>66.8</v>
      </c>
    </row>
    <row r="190">
      <c r="A190" s="26" t="s">
        <v>26</v>
      </c>
      <c r="B190" s="26" t="s">
        <v>424</v>
      </c>
      <c r="C190" s="7">
        <v>2017.0</v>
      </c>
      <c r="D190" s="7" t="s">
        <v>6</v>
      </c>
      <c r="E190" s="7" t="s">
        <v>335</v>
      </c>
      <c r="F190" s="1">
        <f>36+25.1</f>
        <v>61.1</v>
      </c>
    </row>
    <row r="191">
      <c r="A191" s="26" t="s">
        <v>27</v>
      </c>
      <c r="B191" s="26" t="s">
        <v>426</v>
      </c>
      <c r="C191" s="7">
        <v>2017.0</v>
      </c>
      <c r="D191" s="7" t="s">
        <v>6</v>
      </c>
      <c r="E191" s="7" t="s">
        <v>335</v>
      </c>
      <c r="F191" s="1">
        <f>43.3+26.1</f>
        <v>69.4</v>
      </c>
    </row>
    <row r="192">
      <c r="A192" s="26" t="s">
        <v>28</v>
      </c>
      <c r="B192" s="26" t="s">
        <v>425</v>
      </c>
      <c r="C192" s="7">
        <v>2017.0</v>
      </c>
      <c r="D192" s="7" t="s">
        <v>6</v>
      </c>
      <c r="E192" s="7" t="s">
        <v>335</v>
      </c>
      <c r="F192" s="1">
        <f>45.7+23.9</f>
        <v>69.6</v>
      </c>
    </row>
    <row r="193">
      <c r="A193" s="26" t="s">
        <v>29</v>
      </c>
      <c r="B193" s="26" t="s">
        <v>427</v>
      </c>
      <c r="C193" s="7">
        <v>2017.0</v>
      </c>
      <c r="D193" s="7" t="s">
        <v>6</v>
      </c>
      <c r="E193" s="7" t="s">
        <v>335</v>
      </c>
      <c r="F193" s="1">
        <f>43.9+21.8</f>
        <v>65.7</v>
      </c>
    </row>
    <row r="194">
      <c r="A194" s="26" t="s">
        <v>30</v>
      </c>
      <c r="B194" s="26" t="s">
        <v>428</v>
      </c>
      <c r="C194" s="7">
        <v>2017.0</v>
      </c>
      <c r="D194" s="7" t="s">
        <v>6</v>
      </c>
      <c r="E194" s="7" t="s">
        <v>335</v>
      </c>
      <c r="F194" s="1">
        <f>41.2+20.5</f>
        <v>61.7</v>
      </c>
    </row>
    <row r="195">
      <c r="A195" s="26" t="s">
        <v>31</v>
      </c>
      <c r="B195" s="26" t="s">
        <v>429</v>
      </c>
      <c r="C195" s="7">
        <v>2017.0</v>
      </c>
      <c r="D195" s="7" t="s">
        <v>6</v>
      </c>
      <c r="E195" s="7" t="s">
        <v>335</v>
      </c>
      <c r="F195" s="1">
        <f>41.7+27.3</f>
        <v>69</v>
      </c>
    </row>
    <row r="196">
      <c r="A196" s="26" t="s">
        <v>32</v>
      </c>
      <c r="B196" s="26" t="s">
        <v>430</v>
      </c>
      <c r="C196" s="7">
        <v>2017.0</v>
      </c>
      <c r="D196" s="7" t="s">
        <v>6</v>
      </c>
      <c r="E196" s="7" t="s">
        <v>335</v>
      </c>
      <c r="F196" s="1">
        <f>38.1+26.5</f>
        <v>64.6</v>
      </c>
    </row>
    <row r="197">
      <c r="A197" s="26" t="s">
        <v>33</v>
      </c>
      <c r="B197" s="26" t="s">
        <v>431</v>
      </c>
      <c r="C197" s="7">
        <v>2017.0</v>
      </c>
      <c r="D197" s="7" t="s">
        <v>6</v>
      </c>
      <c r="E197" s="7" t="s">
        <v>335</v>
      </c>
      <c r="F197" s="1">
        <f>37.8+25</f>
        <v>62.8</v>
      </c>
    </row>
    <row r="198">
      <c r="A198" s="26" t="s">
        <v>34</v>
      </c>
      <c r="B198" s="26" t="s">
        <v>432</v>
      </c>
      <c r="C198" s="7">
        <v>2017.0</v>
      </c>
      <c r="D198" s="7" t="s">
        <v>6</v>
      </c>
      <c r="E198" s="7" t="s">
        <v>335</v>
      </c>
      <c r="F198" s="1">
        <f>42.1+24.4</f>
        <v>66.5</v>
      </c>
    </row>
    <row r="199">
      <c r="A199" s="26" t="s">
        <v>35</v>
      </c>
      <c r="B199" s="26" t="s">
        <v>433</v>
      </c>
      <c r="C199" s="7">
        <v>2017.0</v>
      </c>
      <c r="D199" s="7" t="s">
        <v>6</v>
      </c>
      <c r="E199" s="7" t="s">
        <v>335</v>
      </c>
      <c r="F199" s="1">
        <f>46.8+26.9</f>
        <v>73.7</v>
      </c>
    </row>
    <row r="200">
      <c r="A200" s="80" t="s">
        <v>3</v>
      </c>
      <c r="B200" s="26" t="s">
        <v>418</v>
      </c>
      <c r="C200" s="7">
        <v>2018.0</v>
      </c>
      <c r="D200" s="7" t="s">
        <v>6</v>
      </c>
      <c r="E200" s="7" t="s">
        <v>335</v>
      </c>
      <c r="F200" s="1">
        <f>39.4+26.7</f>
        <v>66.1</v>
      </c>
    </row>
    <row r="201">
      <c r="A201" s="80" t="s">
        <v>4</v>
      </c>
      <c r="B201" s="26" t="s">
        <v>401</v>
      </c>
      <c r="C201" s="7">
        <v>2018.0</v>
      </c>
      <c r="D201" s="7" t="s">
        <v>6</v>
      </c>
      <c r="E201" s="7" t="s">
        <v>335</v>
      </c>
      <c r="F201" s="1">
        <f>44.1+24.3</f>
        <v>68.4</v>
      </c>
    </row>
    <row r="202">
      <c r="A202" s="26" t="s">
        <v>5</v>
      </c>
      <c r="B202" s="26" t="s">
        <v>402</v>
      </c>
      <c r="C202" s="7">
        <v>2018.0</v>
      </c>
      <c r="D202" s="7" t="s">
        <v>6</v>
      </c>
      <c r="E202" s="7" t="s">
        <v>335</v>
      </c>
      <c r="F202" s="1">
        <f>40.5+28.3</f>
        <v>68.8</v>
      </c>
    </row>
    <row r="203">
      <c r="A203" s="26" t="s">
        <v>6</v>
      </c>
      <c r="B203" s="26" t="s">
        <v>403</v>
      </c>
      <c r="C203" s="7">
        <v>2018.0</v>
      </c>
      <c r="D203" s="7" t="s">
        <v>6</v>
      </c>
      <c r="E203" s="7" t="s">
        <v>335</v>
      </c>
      <c r="F203" s="1">
        <f>41.8+31.6</f>
        <v>73.4</v>
      </c>
    </row>
    <row r="204">
      <c r="A204" s="26" t="s">
        <v>7</v>
      </c>
      <c r="B204" s="26" t="s">
        <v>404</v>
      </c>
      <c r="C204" s="7">
        <v>2018.0</v>
      </c>
      <c r="D204" s="7" t="s">
        <v>6</v>
      </c>
      <c r="E204" s="7" t="s">
        <v>335</v>
      </c>
      <c r="F204" s="1">
        <f>38.7+21.7</f>
        <v>60.4</v>
      </c>
    </row>
    <row r="205">
      <c r="A205" s="26" t="s">
        <v>8</v>
      </c>
      <c r="B205" s="26" t="s">
        <v>408</v>
      </c>
      <c r="C205" s="7">
        <v>2018.0</v>
      </c>
      <c r="D205" s="7" t="s">
        <v>6</v>
      </c>
      <c r="E205" s="7" t="s">
        <v>335</v>
      </c>
      <c r="F205" s="1">
        <f>44.2+25.7</f>
        <v>69.9</v>
      </c>
    </row>
    <row r="206">
      <c r="A206" s="26" t="s">
        <v>9</v>
      </c>
      <c r="B206" s="26" t="s">
        <v>409</v>
      </c>
      <c r="C206" s="7">
        <v>2018.0</v>
      </c>
      <c r="D206" s="7" t="s">
        <v>6</v>
      </c>
      <c r="E206" s="7" t="s">
        <v>335</v>
      </c>
      <c r="F206" s="1">
        <f>43.6+25</f>
        <v>68.6</v>
      </c>
    </row>
    <row r="207">
      <c r="A207" s="26" t="s">
        <v>10</v>
      </c>
      <c r="B207" s="26" t="s">
        <v>407</v>
      </c>
      <c r="C207" s="7">
        <v>2018.0</v>
      </c>
      <c r="D207" s="7" t="s">
        <v>6</v>
      </c>
      <c r="E207" s="7" t="s">
        <v>335</v>
      </c>
      <c r="F207" s="1">
        <f>46.5+19.7</f>
        <v>66.2</v>
      </c>
    </row>
    <row r="208">
      <c r="A208" s="26" t="s">
        <v>11</v>
      </c>
      <c r="B208" s="26" t="s">
        <v>406</v>
      </c>
      <c r="C208" s="7">
        <v>2018.0</v>
      </c>
      <c r="D208" s="7" t="s">
        <v>6</v>
      </c>
      <c r="E208" s="7" t="s">
        <v>335</v>
      </c>
      <c r="F208" s="1">
        <f t="shared" ref="F208:F209" si="1">43.4+28.5</f>
        <v>71.9</v>
      </c>
    </row>
    <row r="209">
      <c r="A209" s="26" t="s">
        <v>12</v>
      </c>
      <c r="B209" s="26" t="s">
        <v>405</v>
      </c>
      <c r="C209" s="7">
        <v>2018.0</v>
      </c>
      <c r="D209" s="7" t="s">
        <v>6</v>
      </c>
      <c r="E209" s="7" t="s">
        <v>335</v>
      </c>
      <c r="F209" s="1">
        <f t="shared" si="1"/>
        <v>71.9</v>
      </c>
    </row>
    <row r="210">
      <c r="A210" s="26" t="s">
        <v>13</v>
      </c>
      <c r="B210" s="26" t="s">
        <v>410</v>
      </c>
      <c r="C210" s="7">
        <v>2018.0</v>
      </c>
      <c r="D210" s="7" t="s">
        <v>6</v>
      </c>
      <c r="E210" s="7" t="s">
        <v>335</v>
      </c>
      <c r="F210" s="1">
        <f>29.5+33.5</f>
        <v>63</v>
      </c>
    </row>
    <row r="211">
      <c r="A211" s="26" t="s">
        <v>14</v>
      </c>
      <c r="B211" s="26" t="s">
        <v>412</v>
      </c>
      <c r="C211" s="7">
        <v>2018.0</v>
      </c>
      <c r="D211" s="7" t="s">
        <v>6</v>
      </c>
      <c r="E211" s="7" t="s">
        <v>335</v>
      </c>
      <c r="F211" s="1">
        <f>46.7+25.3</f>
        <v>72</v>
      </c>
    </row>
    <row r="212">
      <c r="A212" s="26" t="s">
        <v>15</v>
      </c>
      <c r="B212" s="26" t="s">
        <v>411</v>
      </c>
      <c r="C212" s="7">
        <v>2018.0</v>
      </c>
      <c r="D212" s="7" t="s">
        <v>6</v>
      </c>
      <c r="E212" s="7" t="s">
        <v>335</v>
      </c>
      <c r="F212" s="1">
        <f>42.9+25.3</f>
        <v>68.2</v>
      </c>
    </row>
    <row r="213">
      <c r="A213" s="26" t="s">
        <v>16</v>
      </c>
      <c r="B213" s="26" t="s">
        <v>413</v>
      </c>
      <c r="C213" s="7">
        <v>2018.0</v>
      </c>
      <c r="D213" s="7" t="s">
        <v>6</v>
      </c>
      <c r="E213" s="7" t="s">
        <v>335</v>
      </c>
      <c r="F213" s="1">
        <f>39.5+21.4</f>
        <v>60.9</v>
      </c>
    </row>
    <row r="214">
      <c r="A214" s="26" t="s">
        <v>17</v>
      </c>
      <c r="B214" s="26" t="s">
        <v>414</v>
      </c>
      <c r="C214" s="7">
        <v>2018.0</v>
      </c>
      <c r="D214" s="7" t="s">
        <v>6</v>
      </c>
      <c r="E214" s="7" t="s">
        <v>335</v>
      </c>
      <c r="F214" s="1">
        <f>45.2+25.3</f>
        <v>70.5</v>
      </c>
    </row>
    <row r="215">
      <c r="A215" s="26" t="s">
        <v>18</v>
      </c>
      <c r="B215" s="26" t="s">
        <v>415</v>
      </c>
      <c r="C215" s="7">
        <v>2018.0</v>
      </c>
      <c r="D215" s="7" t="s">
        <v>6</v>
      </c>
      <c r="E215" s="7" t="s">
        <v>335</v>
      </c>
      <c r="F215" s="1">
        <f>29.2+33.2</f>
        <v>62.4</v>
      </c>
    </row>
    <row r="216">
      <c r="A216" s="26" t="s">
        <v>19</v>
      </c>
      <c r="B216" s="26" t="s">
        <v>416</v>
      </c>
      <c r="C216" s="7">
        <v>2018.0</v>
      </c>
      <c r="D216" s="7" t="s">
        <v>6</v>
      </c>
      <c r="E216" s="7" t="s">
        <v>335</v>
      </c>
      <c r="F216" s="1">
        <f>46.8+25.9</f>
        <v>72.7</v>
      </c>
    </row>
    <row r="217">
      <c r="A217" s="26" t="s">
        <v>20</v>
      </c>
      <c r="B217" s="26" t="s">
        <v>417</v>
      </c>
      <c r="C217" s="7">
        <v>2018.0</v>
      </c>
      <c r="D217" s="7" t="s">
        <v>6</v>
      </c>
      <c r="E217" s="7" t="s">
        <v>335</v>
      </c>
      <c r="F217" s="1">
        <f>35.9+25.9</f>
        <v>61.8</v>
      </c>
    </row>
    <row r="218">
      <c r="A218" s="26" t="s">
        <v>21</v>
      </c>
      <c r="B218" s="26" t="s">
        <v>419</v>
      </c>
      <c r="C218" s="7">
        <v>2018.0</v>
      </c>
      <c r="D218" s="7" t="s">
        <v>6</v>
      </c>
      <c r="E218" s="7" t="s">
        <v>335</v>
      </c>
      <c r="F218" s="1">
        <f>48.8+25.9</f>
        <v>74.7</v>
      </c>
    </row>
    <row r="219">
      <c r="A219" s="26" t="s">
        <v>22</v>
      </c>
      <c r="B219" s="26" t="s">
        <v>420</v>
      </c>
      <c r="C219" s="7">
        <v>2018.0</v>
      </c>
      <c r="D219" s="7" t="s">
        <v>6</v>
      </c>
      <c r="E219" s="7" t="s">
        <v>335</v>
      </c>
      <c r="F219" s="1">
        <f>42.1+28.5</f>
        <v>70.6</v>
      </c>
    </row>
    <row r="220">
      <c r="A220" s="26" t="s">
        <v>23</v>
      </c>
      <c r="B220" s="26" t="s">
        <v>421</v>
      </c>
      <c r="C220" s="7">
        <v>2018.0</v>
      </c>
      <c r="D220" s="7" t="s">
        <v>6</v>
      </c>
      <c r="E220" s="7" t="s">
        <v>335</v>
      </c>
      <c r="F220" s="1">
        <f>40.8+22.3</f>
        <v>63.1</v>
      </c>
    </row>
    <row r="221">
      <c r="A221" s="26" t="s">
        <v>24</v>
      </c>
      <c r="B221" s="26" t="s">
        <v>422</v>
      </c>
      <c r="C221" s="7">
        <v>2018.0</v>
      </c>
      <c r="D221" s="7" t="s">
        <v>6</v>
      </c>
      <c r="E221" s="7" t="s">
        <v>335</v>
      </c>
      <c r="F221" s="1">
        <f>35.4+24.8</f>
        <v>60.2</v>
      </c>
    </row>
    <row r="222">
      <c r="A222" s="26" t="s">
        <v>25</v>
      </c>
      <c r="B222" s="26" t="s">
        <v>423</v>
      </c>
      <c r="C222" s="7">
        <v>2018.0</v>
      </c>
      <c r="D222" s="7" t="s">
        <v>6</v>
      </c>
      <c r="E222" s="7" t="s">
        <v>335</v>
      </c>
      <c r="F222" s="1">
        <f>41.8+26.6</f>
        <v>68.4</v>
      </c>
    </row>
    <row r="223">
      <c r="A223" s="26" t="s">
        <v>26</v>
      </c>
      <c r="B223" s="26" t="s">
        <v>424</v>
      </c>
      <c r="C223" s="7">
        <v>2018.0</v>
      </c>
      <c r="D223" s="7" t="s">
        <v>6</v>
      </c>
      <c r="E223" s="7" t="s">
        <v>335</v>
      </c>
      <c r="F223" s="1">
        <f>35.3+24.4</f>
        <v>59.7</v>
      </c>
    </row>
    <row r="224">
      <c r="A224" s="26" t="s">
        <v>27</v>
      </c>
      <c r="B224" s="26" t="s">
        <v>426</v>
      </c>
      <c r="C224" s="7">
        <v>2018.0</v>
      </c>
      <c r="D224" s="7" t="s">
        <v>6</v>
      </c>
      <c r="E224" s="7" t="s">
        <v>335</v>
      </c>
      <c r="F224" s="1">
        <f>40.7+24.8</f>
        <v>65.5</v>
      </c>
    </row>
    <row r="225">
      <c r="A225" s="26" t="s">
        <v>28</v>
      </c>
      <c r="B225" s="26" t="s">
        <v>425</v>
      </c>
      <c r="C225" s="7">
        <v>2018.0</v>
      </c>
      <c r="D225" s="7" t="s">
        <v>6</v>
      </c>
      <c r="E225" s="7" t="s">
        <v>335</v>
      </c>
      <c r="F225" s="1">
        <f>44.3+25.3</f>
        <v>69.6</v>
      </c>
    </row>
    <row r="226">
      <c r="A226" s="26" t="s">
        <v>29</v>
      </c>
      <c r="B226" s="26" t="s">
        <v>427</v>
      </c>
      <c r="C226" s="7">
        <v>2018.0</v>
      </c>
      <c r="D226" s="7" t="s">
        <v>6</v>
      </c>
      <c r="E226" s="7" t="s">
        <v>335</v>
      </c>
      <c r="F226" s="1">
        <f>44.3+25.4</f>
        <v>69.7</v>
      </c>
    </row>
    <row r="227">
      <c r="A227" s="26" t="s">
        <v>30</v>
      </c>
      <c r="B227" s="26" t="s">
        <v>428</v>
      </c>
      <c r="C227" s="7">
        <v>2018.0</v>
      </c>
      <c r="D227" s="7" t="s">
        <v>6</v>
      </c>
      <c r="E227" s="7" t="s">
        <v>335</v>
      </c>
      <c r="F227" s="1">
        <f>39.9+20.6</f>
        <v>60.5</v>
      </c>
    </row>
    <row r="228">
      <c r="A228" s="26" t="s">
        <v>31</v>
      </c>
      <c r="B228" s="26" t="s">
        <v>429</v>
      </c>
      <c r="C228" s="7">
        <v>2018.0</v>
      </c>
      <c r="D228" s="7" t="s">
        <v>6</v>
      </c>
      <c r="E228" s="7" t="s">
        <v>335</v>
      </c>
      <c r="F228" s="1">
        <f>44.5+26.7</f>
        <v>71.2</v>
      </c>
    </row>
    <row r="229">
      <c r="A229" s="26" t="s">
        <v>32</v>
      </c>
      <c r="B229" s="26" t="s">
        <v>430</v>
      </c>
      <c r="C229" s="7">
        <v>2018.0</v>
      </c>
      <c r="D229" s="7" t="s">
        <v>6</v>
      </c>
      <c r="E229" s="7" t="s">
        <v>335</v>
      </c>
      <c r="F229" s="1">
        <f>36.3+31.1</f>
        <v>67.4</v>
      </c>
    </row>
    <row r="230">
      <c r="A230" s="26" t="s">
        <v>33</v>
      </c>
      <c r="B230" s="26" t="s">
        <v>431</v>
      </c>
      <c r="C230" s="7">
        <v>2018.0</v>
      </c>
      <c r="D230" s="7" t="s">
        <v>6</v>
      </c>
      <c r="E230" s="7" t="s">
        <v>335</v>
      </c>
      <c r="F230" s="1">
        <f>41+22.7</f>
        <v>63.7</v>
      </c>
    </row>
    <row r="231">
      <c r="A231" s="26" t="s">
        <v>34</v>
      </c>
      <c r="B231" s="26" t="s">
        <v>432</v>
      </c>
      <c r="C231" s="7">
        <v>2018.0</v>
      </c>
      <c r="D231" s="7" t="s">
        <v>6</v>
      </c>
      <c r="E231" s="7" t="s">
        <v>335</v>
      </c>
      <c r="F231" s="1">
        <f>46.2+21.5</f>
        <v>67.7</v>
      </c>
    </row>
    <row r="232">
      <c r="A232" s="26" t="s">
        <v>35</v>
      </c>
      <c r="B232" s="26" t="s">
        <v>433</v>
      </c>
      <c r="C232" s="7">
        <v>2018.0</v>
      </c>
      <c r="D232" s="7" t="s">
        <v>6</v>
      </c>
      <c r="E232" s="7" t="s">
        <v>335</v>
      </c>
      <c r="F232" s="1">
        <f>47.6+27</f>
        <v>74.6</v>
      </c>
    </row>
    <row r="233">
      <c r="A233" s="80" t="s">
        <v>3</v>
      </c>
      <c r="B233" s="26" t="s">
        <v>418</v>
      </c>
      <c r="C233" s="7">
        <v>2019.0</v>
      </c>
      <c r="D233" s="7" t="s">
        <v>6</v>
      </c>
      <c r="E233" s="7" t="s">
        <v>335</v>
      </c>
      <c r="F233" s="1">
        <f>39.7+25.2</f>
        <v>64.9</v>
      </c>
    </row>
    <row r="234">
      <c r="A234" s="80" t="s">
        <v>4</v>
      </c>
      <c r="B234" s="26" t="s">
        <v>401</v>
      </c>
      <c r="C234" s="7">
        <v>2019.0</v>
      </c>
      <c r="D234" s="7" t="s">
        <v>6</v>
      </c>
      <c r="E234" s="7" t="s">
        <v>335</v>
      </c>
      <c r="F234" s="1">
        <f>42.4+25.7</f>
        <v>68.1</v>
      </c>
    </row>
    <row r="235">
      <c r="A235" s="26" t="s">
        <v>5</v>
      </c>
      <c r="B235" s="26" t="s">
        <v>402</v>
      </c>
      <c r="C235" s="7">
        <v>2019.0</v>
      </c>
      <c r="D235" s="7" t="s">
        <v>6</v>
      </c>
      <c r="E235" s="7" t="s">
        <v>335</v>
      </c>
      <c r="F235" s="1">
        <f>38.3+26.4</f>
        <v>64.7</v>
      </c>
    </row>
    <row r="236">
      <c r="A236" s="26" t="s">
        <v>6</v>
      </c>
      <c r="B236" s="26" t="s">
        <v>403</v>
      </c>
      <c r="C236" s="7">
        <v>2019.0</v>
      </c>
      <c r="D236" s="7" t="s">
        <v>6</v>
      </c>
      <c r="E236" s="7" t="s">
        <v>335</v>
      </c>
      <c r="F236" s="1">
        <f>45.4+24.5</f>
        <v>69.9</v>
      </c>
    </row>
    <row r="237">
      <c r="A237" s="26" t="s">
        <v>7</v>
      </c>
      <c r="B237" s="26" t="s">
        <v>404</v>
      </c>
      <c r="C237" s="7">
        <v>2019.0</v>
      </c>
      <c r="D237" s="7" t="s">
        <v>6</v>
      </c>
      <c r="E237" s="7" t="s">
        <v>335</v>
      </c>
      <c r="F237" s="1">
        <f>43.1+18.3</f>
        <v>61.4</v>
      </c>
    </row>
    <row r="238">
      <c r="A238" s="26" t="s">
        <v>8</v>
      </c>
      <c r="B238" s="26" t="s">
        <v>408</v>
      </c>
      <c r="C238" s="7">
        <v>2019.0</v>
      </c>
      <c r="D238" s="7" t="s">
        <v>6</v>
      </c>
      <c r="E238" s="7" t="s">
        <v>335</v>
      </c>
      <c r="F238" s="1">
        <f>49+21.5</f>
        <v>70.5</v>
      </c>
    </row>
    <row r="239">
      <c r="A239" s="26" t="s">
        <v>9</v>
      </c>
      <c r="B239" s="26" t="s">
        <v>409</v>
      </c>
      <c r="C239" s="7">
        <v>2019.0</v>
      </c>
      <c r="D239" s="7" t="s">
        <v>6</v>
      </c>
      <c r="E239" s="7" t="s">
        <v>335</v>
      </c>
      <c r="F239" s="1">
        <f>45.9+22.9</f>
        <v>68.8</v>
      </c>
    </row>
    <row r="240">
      <c r="A240" s="26" t="s">
        <v>10</v>
      </c>
      <c r="B240" s="26" t="s">
        <v>407</v>
      </c>
      <c r="C240" s="7">
        <v>2019.0</v>
      </c>
      <c r="D240" s="7" t="s">
        <v>6</v>
      </c>
      <c r="E240" s="7" t="s">
        <v>335</v>
      </c>
      <c r="F240" s="1">
        <f>39.1+21.5</f>
        <v>60.6</v>
      </c>
    </row>
    <row r="241">
      <c r="A241" s="26" t="s">
        <v>11</v>
      </c>
      <c r="B241" s="26" t="s">
        <v>406</v>
      </c>
      <c r="C241" s="7">
        <v>2019.0</v>
      </c>
      <c r="D241" s="7" t="s">
        <v>6</v>
      </c>
      <c r="E241" s="7" t="s">
        <v>335</v>
      </c>
      <c r="F241" s="1">
        <f>45+27.2</f>
        <v>72.2</v>
      </c>
    </row>
    <row r="242">
      <c r="A242" s="26" t="s">
        <v>12</v>
      </c>
      <c r="B242" s="26" t="s">
        <v>405</v>
      </c>
      <c r="C242" s="7">
        <v>2019.0</v>
      </c>
      <c r="D242" s="7" t="s">
        <v>6</v>
      </c>
      <c r="E242" s="7" t="s">
        <v>335</v>
      </c>
      <c r="F242" s="1">
        <f>29.1+33</f>
        <v>62.1</v>
      </c>
    </row>
    <row r="243">
      <c r="A243" s="26" t="s">
        <v>13</v>
      </c>
      <c r="B243" s="26" t="s">
        <v>410</v>
      </c>
      <c r="C243" s="7">
        <v>2019.0</v>
      </c>
      <c r="D243" s="7" t="s">
        <v>6</v>
      </c>
      <c r="E243" s="7" t="s">
        <v>335</v>
      </c>
      <c r="F243" s="1">
        <f>44.3+25</f>
        <v>69.3</v>
      </c>
    </row>
    <row r="244">
      <c r="A244" s="26" t="s">
        <v>14</v>
      </c>
      <c r="B244" s="26" t="s">
        <v>412</v>
      </c>
      <c r="C244" s="7">
        <v>2019.0</v>
      </c>
      <c r="D244" s="7" t="s">
        <v>6</v>
      </c>
      <c r="E244" s="7" t="s">
        <v>335</v>
      </c>
      <c r="F244" s="1">
        <f>43.8+25.9</f>
        <v>69.7</v>
      </c>
    </row>
    <row r="245">
      <c r="A245" s="26" t="s">
        <v>15</v>
      </c>
      <c r="B245" s="26" t="s">
        <v>411</v>
      </c>
      <c r="C245" s="7">
        <v>2019.0</v>
      </c>
      <c r="D245" s="7" t="s">
        <v>6</v>
      </c>
      <c r="E245" s="7" t="s">
        <v>335</v>
      </c>
      <c r="F245" s="1">
        <f>19.1+34.3</f>
        <v>53.4</v>
      </c>
    </row>
    <row r="246">
      <c r="A246" s="26" t="s">
        <v>16</v>
      </c>
      <c r="B246" s="26" t="s">
        <v>413</v>
      </c>
      <c r="C246" s="7">
        <v>2019.0</v>
      </c>
      <c r="D246" s="7" t="s">
        <v>6</v>
      </c>
      <c r="E246" s="7" t="s">
        <v>335</v>
      </c>
      <c r="F246" s="1">
        <f>25.3+37.2</f>
        <v>62.5</v>
      </c>
    </row>
    <row r="247">
      <c r="A247" s="26" t="s">
        <v>17</v>
      </c>
      <c r="B247" s="26" t="s">
        <v>414</v>
      </c>
      <c r="C247" s="7">
        <v>2019.0</v>
      </c>
      <c r="D247" s="7" t="s">
        <v>6</v>
      </c>
      <c r="E247" s="7" t="s">
        <v>335</v>
      </c>
      <c r="F247" s="1">
        <f>44.4+23.6</f>
        <v>68</v>
      </c>
    </row>
    <row r="248">
      <c r="A248" s="26" t="s">
        <v>18</v>
      </c>
      <c r="B248" s="26" t="s">
        <v>415</v>
      </c>
      <c r="C248" s="7">
        <v>2019.0</v>
      </c>
      <c r="D248" s="7" t="s">
        <v>6</v>
      </c>
      <c r="E248" s="7" t="s">
        <v>335</v>
      </c>
      <c r="F248" s="1">
        <f>29.1+33.2</f>
        <v>62.3</v>
      </c>
    </row>
    <row r="249">
      <c r="A249" s="26" t="s">
        <v>19</v>
      </c>
      <c r="B249" s="26" t="s">
        <v>416</v>
      </c>
      <c r="C249" s="7">
        <v>2019.0</v>
      </c>
      <c r="D249" s="7" t="s">
        <v>6</v>
      </c>
      <c r="E249" s="7" t="s">
        <v>335</v>
      </c>
      <c r="F249" s="1">
        <f>45.3+23.7</f>
        <v>69</v>
      </c>
    </row>
    <row r="250">
      <c r="A250" s="26" t="s">
        <v>20</v>
      </c>
      <c r="B250" s="26" t="s">
        <v>417</v>
      </c>
      <c r="C250" s="7">
        <v>2019.0</v>
      </c>
      <c r="D250" s="7" t="s">
        <v>6</v>
      </c>
      <c r="E250" s="7" t="s">
        <v>335</v>
      </c>
      <c r="F250" s="1">
        <f>37.2+25.9</f>
        <v>63.1</v>
      </c>
    </row>
    <row r="251">
      <c r="A251" s="26" t="s">
        <v>21</v>
      </c>
      <c r="B251" s="26" t="s">
        <v>419</v>
      </c>
      <c r="C251" s="7">
        <v>2019.0</v>
      </c>
      <c r="D251" s="7" t="s">
        <v>6</v>
      </c>
      <c r="E251" s="7" t="s">
        <v>335</v>
      </c>
      <c r="F251" s="1">
        <f>48.9+22.6</f>
        <v>71.5</v>
      </c>
    </row>
    <row r="252">
      <c r="A252" s="26" t="s">
        <v>22</v>
      </c>
      <c r="B252" s="26" t="s">
        <v>420</v>
      </c>
      <c r="C252" s="7">
        <v>2019.0</v>
      </c>
      <c r="D252" s="7" t="s">
        <v>6</v>
      </c>
      <c r="E252" s="7" t="s">
        <v>335</v>
      </c>
      <c r="F252" s="1">
        <f>42.9+25.7</f>
        <v>68.6</v>
      </c>
    </row>
    <row r="253">
      <c r="A253" s="26" t="s">
        <v>23</v>
      </c>
      <c r="B253" s="26" t="s">
        <v>421</v>
      </c>
      <c r="C253" s="7">
        <v>2019.0</v>
      </c>
      <c r="D253" s="7" t="s">
        <v>6</v>
      </c>
      <c r="E253" s="7" t="s">
        <v>335</v>
      </c>
      <c r="F253" s="1">
        <f>39.7+19.3</f>
        <v>59</v>
      </c>
    </row>
    <row r="254">
      <c r="A254" s="26" t="s">
        <v>24</v>
      </c>
      <c r="B254" s="26" t="s">
        <v>422</v>
      </c>
      <c r="C254" s="7">
        <v>2019.0</v>
      </c>
      <c r="D254" s="7" t="s">
        <v>6</v>
      </c>
      <c r="E254" s="7" t="s">
        <v>335</v>
      </c>
      <c r="F254" s="1">
        <f>38.4+26.2</f>
        <v>64.6</v>
      </c>
    </row>
    <row r="255">
      <c r="A255" s="26" t="s">
        <v>25</v>
      </c>
      <c r="B255" s="26" t="s">
        <v>423</v>
      </c>
      <c r="C255" s="7">
        <v>2019.0</v>
      </c>
      <c r="D255" s="7" t="s">
        <v>6</v>
      </c>
      <c r="E255" s="7" t="s">
        <v>335</v>
      </c>
      <c r="F255" s="1">
        <f>42.4+24.7</f>
        <v>67.1</v>
      </c>
    </row>
    <row r="256">
      <c r="A256" s="26" t="s">
        <v>26</v>
      </c>
      <c r="B256" s="26" t="s">
        <v>424</v>
      </c>
      <c r="C256" s="7">
        <v>2019.0</v>
      </c>
      <c r="D256" s="7" t="s">
        <v>6</v>
      </c>
      <c r="E256" s="7" t="s">
        <v>335</v>
      </c>
      <c r="F256" s="1">
        <f>37.1+23.6</f>
        <v>60.7</v>
      </c>
    </row>
    <row r="257">
      <c r="A257" s="26" t="s">
        <v>27</v>
      </c>
      <c r="B257" s="26" t="s">
        <v>426</v>
      </c>
      <c r="C257" s="7">
        <v>2019.0</v>
      </c>
      <c r="D257" s="7" t="s">
        <v>6</v>
      </c>
      <c r="E257" s="7" t="s">
        <v>335</v>
      </c>
      <c r="F257" s="1">
        <f>26.4+42</f>
        <v>68.4</v>
      </c>
    </row>
    <row r="258">
      <c r="A258" s="26" t="s">
        <v>28</v>
      </c>
      <c r="B258" s="26" t="s">
        <v>425</v>
      </c>
      <c r="C258" s="7">
        <v>2019.0</v>
      </c>
      <c r="D258" s="7" t="s">
        <v>6</v>
      </c>
      <c r="E258" s="7" t="s">
        <v>335</v>
      </c>
      <c r="F258" s="1">
        <f>47.1+21.6</f>
        <v>68.7</v>
      </c>
    </row>
    <row r="259">
      <c r="A259" s="26" t="s">
        <v>29</v>
      </c>
      <c r="B259" s="26" t="s">
        <v>427</v>
      </c>
      <c r="C259" s="7">
        <v>2019.0</v>
      </c>
      <c r="D259" s="7" t="s">
        <v>6</v>
      </c>
      <c r="E259" s="7" t="s">
        <v>335</v>
      </c>
      <c r="F259" s="1">
        <f>20.3+42.9</f>
        <v>63.2</v>
      </c>
    </row>
    <row r="260">
      <c r="A260" s="26" t="s">
        <v>30</v>
      </c>
      <c r="B260" s="26" t="s">
        <v>428</v>
      </c>
      <c r="C260" s="7">
        <v>2019.0</v>
      </c>
      <c r="D260" s="7" t="s">
        <v>6</v>
      </c>
      <c r="E260" s="7" t="s">
        <v>335</v>
      </c>
      <c r="F260" s="1">
        <f>19.8+40.4</f>
        <v>60.2</v>
      </c>
    </row>
    <row r="261">
      <c r="A261" s="26" t="s">
        <v>31</v>
      </c>
      <c r="B261" s="26" t="s">
        <v>429</v>
      </c>
      <c r="C261" s="7">
        <v>2019.0</v>
      </c>
      <c r="D261" s="7" t="s">
        <v>6</v>
      </c>
      <c r="E261" s="7" t="s">
        <v>335</v>
      </c>
      <c r="F261" s="1">
        <f>42.3+24.4</f>
        <v>66.7</v>
      </c>
    </row>
    <row r="262">
      <c r="A262" s="26" t="s">
        <v>32</v>
      </c>
      <c r="B262" s="26" t="s">
        <v>430</v>
      </c>
      <c r="C262" s="7">
        <v>2019.0</v>
      </c>
      <c r="D262" s="7" t="s">
        <v>6</v>
      </c>
      <c r="E262" s="7" t="s">
        <v>335</v>
      </c>
      <c r="F262" s="1">
        <f>38.8+27.5</f>
        <v>66.3</v>
      </c>
    </row>
    <row r="263">
      <c r="A263" s="26" t="s">
        <v>33</v>
      </c>
      <c r="B263" s="26" t="s">
        <v>431</v>
      </c>
      <c r="C263" s="7">
        <v>2019.0</v>
      </c>
      <c r="D263" s="7" t="s">
        <v>6</v>
      </c>
      <c r="E263" s="7" t="s">
        <v>335</v>
      </c>
      <c r="F263" s="1">
        <f>22.7+40.4</f>
        <v>63.1</v>
      </c>
    </row>
    <row r="264">
      <c r="A264" s="26" t="s">
        <v>34</v>
      </c>
      <c r="B264" s="26" t="s">
        <v>432</v>
      </c>
      <c r="C264" s="7">
        <v>2019.0</v>
      </c>
      <c r="D264" s="7" t="s">
        <v>6</v>
      </c>
      <c r="E264" s="7" t="s">
        <v>335</v>
      </c>
      <c r="F264" s="1">
        <f>44.9+21.7</f>
        <v>66.6</v>
      </c>
    </row>
    <row r="265">
      <c r="A265" s="26" t="s">
        <v>35</v>
      </c>
      <c r="B265" s="26" t="s">
        <v>433</v>
      </c>
      <c r="C265" s="7">
        <v>2019.0</v>
      </c>
      <c r="D265" s="7" t="s">
        <v>6</v>
      </c>
      <c r="E265" s="7" t="s">
        <v>335</v>
      </c>
      <c r="F265" s="1">
        <f>49.1+23.4</f>
        <v>72.5</v>
      </c>
    </row>
    <row r="266">
      <c r="A266" s="80" t="s">
        <v>3</v>
      </c>
      <c r="B266" s="26" t="s">
        <v>418</v>
      </c>
      <c r="C266" s="7">
        <v>2020.0</v>
      </c>
      <c r="D266" s="7" t="s">
        <v>6</v>
      </c>
      <c r="E266" s="7" t="s">
        <v>335</v>
      </c>
      <c r="F266" s="1">
        <f>35.9+28.1</f>
        <v>64</v>
      </c>
    </row>
    <row r="267">
      <c r="A267" s="80" t="s">
        <v>4</v>
      </c>
      <c r="B267" s="26" t="s">
        <v>401</v>
      </c>
      <c r="C267" s="7">
        <v>2020.0</v>
      </c>
      <c r="D267" s="7" t="s">
        <v>6</v>
      </c>
      <c r="E267" s="7" t="s">
        <v>335</v>
      </c>
      <c r="F267" s="1">
        <f>27.4+40.4</f>
        <v>67.8</v>
      </c>
    </row>
    <row r="268">
      <c r="A268" s="26" t="s">
        <v>5</v>
      </c>
      <c r="B268" s="26" t="s">
        <v>402</v>
      </c>
      <c r="C268" s="7">
        <v>2020.0</v>
      </c>
      <c r="D268" s="7" t="s">
        <v>6</v>
      </c>
      <c r="E268" s="7" t="s">
        <v>335</v>
      </c>
      <c r="F268" s="1">
        <f>31.9+37.3</f>
        <v>69.2</v>
      </c>
    </row>
    <row r="269">
      <c r="A269" s="26" t="s">
        <v>6</v>
      </c>
      <c r="B269" s="26" t="s">
        <v>403</v>
      </c>
      <c r="C269" s="7">
        <v>2020.0</v>
      </c>
      <c r="D269" s="7" t="s">
        <v>6</v>
      </c>
      <c r="E269" s="7" t="s">
        <v>335</v>
      </c>
      <c r="F269" s="1">
        <f>45+25</f>
        <v>70</v>
      </c>
    </row>
    <row r="270">
      <c r="A270" s="26" t="s">
        <v>7</v>
      </c>
      <c r="B270" s="26" t="s">
        <v>404</v>
      </c>
      <c r="C270" s="7">
        <v>2020.0</v>
      </c>
      <c r="D270" s="7" t="s">
        <v>6</v>
      </c>
      <c r="E270" s="7" t="s">
        <v>335</v>
      </c>
      <c r="F270" s="1">
        <f>40.4+24.7</f>
        <v>65.1</v>
      </c>
    </row>
    <row r="271">
      <c r="A271" s="26" t="s">
        <v>8</v>
      </c>
      <c r="B271" s="26" t="s">
        <v>408</v>
      </c>
      <c r="C271" s="7">
        <v>2020.0</v>
      </c>
      <c r="D271" s="7" t="s">
        <v>6</v>
      </c>
      <c r="E271" s="7" t="s">
        <v>335</v>
      </c>
      <c r="F271" s="1">
        <f>42.2+28.4</f>
        <v>70.6</v>
      </c>
    </row>
    <row r="272">
      <c r="A272" s="26" t="s">
        <v>9</v>
      </c>
      <c r="B272" s="26" t="s">
        <v>409</v>
      </c>
      <c r="C272" s="7">
        <v>2020.0</v>
      </c>
      <c r="D272" s="7" t="s">
        <v>6</v>
      </c>
      <c r="E272" s="7" t="s">
        <v>335</v>
      </c>
      <c r="F272" s="1">
        <f>46.5+24.8</f>
        <v>71.3</v>
      </c>
    </row>
    <row r="273">
      <c r="A273" s="26" t="s">
        <v>10</v>
      </c>
      <c r="B273" s="26" t="s">
        <v>407</v>
      </c>
      <c r="C273" s="7">
        <v>2020.0</v>
      </c>
      <c r="D273" s="7" t="s">
        <v>6</v>
      </c>
      <c r="E273" s="7" t="s">
        <v>335</v>
      </c>
      <c r="F273" s="1">
        <f>39.8+22.2</f>
        <v>62</v>
      </c>
    </row>
    <row r="274">
      <c r="A274" s="26" t="s">
        <v>11</v>
      </c>
      <c r="B274" s="26" t="s">
        <v>406</v>
      </c>
      <c r="C274" s="7">
        <v>2020.0</v>
      </c>
      <c r="D274" s="7" t="s">
        <v>6</v>
      </c>
      <c r="E274" s="7" t="s">
        <v>335</v>
      </c>
      <c r="F274" s="1">
        <f>37+33.3</f>
        <v>70.3</v>
      </c>
    </row>
    <row r="275">
      <c r="A275" s="26" t="s">
        <v>12</v>
      </c>
      <c r="B275" s="26" t="s">
        <v>405</v>
      </c>
      <c r="C275" s="7">
        <v>2020.0</v>
      </c>
      <c r="D275" s="7" t="s">
        <v>6</v>
      </c>
      <c r="E275" s="7" t="s">
        <v>335</v>
      </c>
      <c r="F275" s="1">
        <f>28.4+32.4</f>
        <v>60.8</v>
      </c>
    </row>
    <row r="276">
      <c r="A276" s="26" t="s">
        <v>13</v>
      </c>
      <c r="B276" s="26" t="s">
        <v>410</v>
      </c>
      <c r="C276" s="7">
        <v>2020.0</v>
      </c>
      <c r="D276" s="7" t="s">
        <v>6</v>
      </c>
      <c r="E276" s="7" t="s">
        <v>335</v>
      </c>
      <c r="F276" s="1">
        <f>40.8+27.9</f>
        <v>68.7</v>
      </c>
    </row>
    <row r="277">
      <c r="A277" s="26" t="s">
        <v>14</v>
      </c>
      <c r="B277" s="26" t="s">
        <v>412</v>
      </c>
      <c r="C277" s="7">
        <v>2020.0</v>
      </c>
      <c r="D277" s="7" t="s">
        <v>6</v>
      </c>
      <c r="E277" s="7" t="s">
        <v>335</v>
      </c>
      <c r="F277" s="1">
        <f>38.2+28.5</f>
        <v>66.7</v>
      </c>
    </row>
    <row r="278">
      <c r="A278" s="26" t="s">
        <v>15</v>
      </c>
      <c r="B278" s="26" t="s">
        <v>411</v>
      </c>
      <c r="C278" s="7">
        <v>2020.0</v>
      </c>
      <c r="D278" s="7" t="s">
        <v>6</v>
      </c>
      <c r="E278" s="7" t="s">
        <v>335</v>
      </c>
      <c r="F278" s="1">
        <f>29.7+23.4</f>
        <v>53.1</v>
      </c>
    </row>
    <row r="279">
      <c r="A279" s="26" t="s">
        <v>16</v>
      </c>
      <c r="B279" s="26" t="s">
        <v>413</v>
      </c>
      <c r="C279" s="7">
        <v>2020.0</v>
      </c>
      <c r="D279" s="7" t="s">
        <v>6</v>
      </c>
      <c r="E279" s="7" t="s">
        <v>335</v>
      </c>
      <c r="F279" s="1">
        <f>32.7+26.3</f>
        <v>59</v>
      </c>
    </row>
    <row r="280">
      <c r="A280" s="26" t="s">
        <v>17</v>
      </c>
      <c r="B280" s="26" t="s">
        <v>414</v>
      </c>
      <c r="C280" s="7">
        <v>2020.0</v>
      </c>
      <c r="D280" s="7" t="s">
        <v>6</v>
      </c>
      <c r="E280" s="7" t="s">
        <v>335</v>
      </c>
      <c r="F280" s="1">
        <f>38.4+30.7</f>
        <v>69.1</v>
      </c>
    </row>
    <row r="281">
      <c r="A281" s="26" t="s">
        <v>18</v>
      </c>
      <c r="B281" s="26" t="s">
        <v>415</v>
      </c>
      <c r="C281" s="7">
        <v>2020.0</v>
      </c>
      <c r="D281" s="7" t="s">
        <v>6</v>
      </c>
      <c r="E281" s="7" t="s">
        <v>335</v>
      </c>
      <c r="F281" s="1">
        <f>26.8+31.6</f>
        <v>58.4</v>
      </c>
    </row>
    <row r="282">
      <c r="A282" s="26" t="s">
        <v>19</v>
      </c>
      <c r="B282" s="26" t="s">
        <v>416</v>
      </c>
      <c r="C282" s="7">
        <v>2020.0</v>
      </c>
      <c r="D282" s="7" t="s">
        <v>6</v>
      </c>
      <c r="E282" s="7" t="s">
        <v>335</v>
      </c>
      <c r="F282" s="1">
        <f>44+23.8</f>
        <v>67.8</v>
      </c>
    </row>
    <row r="283">
      <c r="A283" s="26" t="s">
        <v>20</v>
      </c>
      <c r="B283" s="26" t="s">
        <v>417</v>
      </c>
      <c r="C283" s="7">
        <v>2020.0</v>
      </c>
      <c r="D283" s="7" t="s">
        <v>6</v>
      </c>
      <c r="E283" s="7" t="s">
        <v>335</v>
      </c>
      <c r="F283" s="1">
        <f>36.1+28.9</f>
        <v>65</v>
      </c>
    </row>
    <row r="284">
      <c r="A284" s="26" t="s">
        <v>21</v>
      </c>
      <c r="B284" s="26" t="s">
        <v>419</v>
      </c>
      <c r="C284" s="7">
        <v>2020.0</v>
      </c>
      <c r="D284" s="7" t="s">
        <v>6</v>
      </c>
      <c r="E284" s="7" t="s">
        <v>335</v>
      </c>
      <c r="F284" s="1">
        <f>46.2+22.1</f>
        <v>68.3</v>
      </c>
    </row>
    <row r="285">
      <c r="A285" s="26" t="s">
        <v>22</v>
      </c>
      <c r="B285" s="26" t="s">
        <v>420</v>
      </c>
      <c r="C285" s="7">
        <v>2020.0</v>
      </c>
      <c r="D285" s="7" t="s">
        <v>6</v>
      </c>
      <c r="E285" s="7" t="s">
        <v>335</v>
      </c>
      <c r="F285" s="1">
        <f>46.1+26.5</f>
        <v>72.6</v>
      </c>
    </row>
    <row r="286">
      <c r="A286" s="26" t="s">
        <v>23</v>
      </c>
      <c r="B286" s="26" t="s">
        <v>421</v>
      </c>
      <c r="C286" s="7">
        <v>2020.0</v>
      </c>
      <c r="D286" s="7" t="s">
        <v>6</v>
      </c>
      <c r="E286" s="7" t="s">
        <v>335</v>
      </c>
      <c r="F286" s="1">
        <f>36.6+21.8</f>
        <v>58.4</v>
      </c>
    </row>
    <row r="287">
      <c r="A287" s="26" t="s">
        <v>24</v>
      </c>
      <c r="B287" s="26" t="s">
        <v>422</v>
      </c>
      <c r="C287" s="7">
        <v>2020.0</v>
      </c>
      <c r="D287" s="7" t="s">
        <v>6</v>
      </c>
      <c r="E287" s="7" t="s">
        <v>335</v>
      </c>
      <c r="F287" s="1">
        <f>36.3+29.5</f>
        <v>65.8</v>
      </c>
    </row>
    <row r="288">
      <c r="A288" s="26" t="s">
        <v>25</v>
      </c>
      <c r="B288" s="26" t="s">
        <v>423</v>
      </c>
      <c r="C288" s="7">
        <v>2020.0</v>
      </c>
      <c r="D288" s="7" t="s">
        <v>6</v>
      </c>
      <c r="E288" s="7" t="s">
        <v>335</v>
      </c>
      <c r="F288" s="1">
        <f>30.8+37.1</f>
        <v>67.9</v>
      </c>
    </row>
    <row r="289">
      <c r="A289" s="26" t="s">
        <v>26</v>
      </c>
      <c r="B289" s="26" t="s">
        <v>424</v>
      </c>
      <c r="C289" s="7">
        <v>2020.0</v>
      </c>
      <c r="D289" s="7" t="s">
        <v>6</v>
      </c>
      <c r="E289" s="7" t="s">
        <v>335</v>
      </c>
      <c r="F289" s="1">
        <f>35.9+24.9</f>
        <v>60.8</v>
      </c>
    </row>
    <row r="290">
      <c r="A290" s="26" t="s">
        <v>27</v>
      </c>
      <c r="B290" s="26" t="s">
        <v>426</v>
      </c>
      <c r="C290" s="7">
        <v>2020.0</v>
      </c>
      <c r="D290" s="7" t="s">
        <v>6</v>
      </c>
      <c r="E290" s="7" t="s">
        <v>335</v>
      </c>
      <c r="F290" s="1">
        <f>37+27.7</f>
        <v>64.7</v>
      </c>
    </row>
    <row r="291">
      <c r="A291" s="26" t="s">
        <v>28</v>
      </c>
      <c r="B291" s="26" t="s">
        <v>425</v>
      </c>
      <c r="C291" s="7">
        <v>2020.0</v>
      </c>
      <c r="D291" s="7" t="s">
        <v>6</v>
      </c>
      <c r="E291" s="7" t="s">
        <v>335</v>
      </c>
      <c r="F291" s="1">
        <f>24.6+42.9</f>
        <v>67.5</v>
      </c>
    </row>
    <row r="292">
      <c r="A292" s="26" t="s">
        <v>29</v>
      </c>
      <c r="B292" s="26" t="s">
        <v>427</v>
      </c>
      <c r="C292" s="7">
        <v>2020.0</v>
      </c>
      <c r="D292" s="7" t="s">
        <v>6</v>
      </c>
      <c r="E292" s="7" t="s">
        <v>335</v>
      </c>
      <c r="F292" s="1">
        <f>42.8+29.2</f>
        <v>72</v>
      </c>
    </row>
    <row r="293">
      <c r="A293" s="26" t="s">
        <v>30</v>
      </c>
      <c r="B293" s="26" t="s">
        <v>428</v>
      </c>
      <c r="C293" s="7">
        <v>2020.0</v>
      </c>
      <c r="D293" s="7" t="s">
        <v>6</v>
      </c>
      <c r="E293" s="7" t="s">
        <v>335</v>
      </c>
      <c r="F293" s="1">
        <f>21.7+32.2</f>
        <v>53.9</v>
      </c>
    </row>
    <row r="294">
      <c r="A294" s="26" t="s">
        <v>31</v>
      </c>
      <c r="B294" s="26" t="s">
        <v>429</v>
      </c>
      <c r="C294" s="7">
        <v>2020.0</v>
      </c>
      <c r="D294" s="7" t="s">
        <v>6</v>
      </c>
      <c r="E294" s="7" t="s">
        <v>335</v>
      </c>
      <c r="F294" s="1">
        <f>28.5+36.4</f>
        <v>64.9</v>
      </c>
    </row>
    <row r="295">
      <c r="A295" s="26" t="s">
        <v>32</v>
      </c>
      <c r="B295" s="26" t="s">
        <v>430</v>
      </c>
      <c r="C295" s="7">
        <v>2020.0</v>
      </c>
      <c r="D295" s="7" t="s">
        <v>6</v>
      </c>
      <c r="E295" s="7" t="s">
        <v>335</v>
      </c>
      <c r="F295" s="1">
        <f>28+33.1</f>
        <v>61.1</v>
      </c>
    </row>
    <row r="296">
      <c r="A296" s="26" t="s">
        <v>33</v>
      </c>
      <c r="B296" s="26" t="s">
        <v>431</v>
      </c>
      <c r="C296" s="7">
        <v>2020.0</v>
      </c>
      <c r="D296" s="7" t="s">
        <v>6</v>
      </c>
      <c r="E296" s="7" t="s">
        <v>335</v>
      </c>
      <c r="F296" s="1">
        <f>34.8+24.8</f>
        <v>59.6</v>
      </c>
    </row>
    <row r="297">
      <c r="A297" s="26" t="s">
        <v>34</v>
      </c>
      <c r="B297" s="26" t="s">
        <v>432</v>
      </c>
      <c r="C297" s="7">
        <v>2020.0</v>
      </c>
      <c r="D297" s="7" t="s">
        <v>6</v>
      </c>
      <c r="E297" s="7" t="s">
        <v>335</v>
      </c>
      <c r="F297" s="1">
        <f>45.6+26.2</f>
        <v>71.8</v>
      </c>
    </row>
    <row r="298">
      <c r="A298" s="26" t="s">
        <v>35</v>
      </c>
      <c r="B298" s="26" t="s">
        <v>433</v>
      </c>
      <c r="C298" s="7">
        <v>2020.0</v>
      </c>
      <c r="D298" s="7" t="s">
        <v>6</v>
      </c>
      <c r="E298" s="7" t="s">
        <v>335</v>
      </c>
      <c r="F298" s="1">
        <f>42.3+27.2</f>
        <v>69.5</v>
      </c>
    </row>
    <row r="299">
      <c r="A299" s="80" t="s">
        <v>3</v>
      </c>
      <c r="B299" s="26" t="s">
        <v>418</v>
      </c>
      <c r="C299" s="7">
        <v>2021.0</v>
      </c>
      <c r="D299" s="7" t="s">
        <v>6</v>
      </c>
      <c r="E299" s="7" t="s">
        <v>335</v>
      </c>
      <c r="F299" s="7">
        <v>67.9</v>
      </c>
    </row>
    <row r="300">
      <c r="A300" s="178" t="s">
        <v>4</v>
      </c>
      <c r="B300" s="141" t="s">
        <v>401</v>
      </c>
      <c r="C300" s="1">
        <v>2021.0</v>
      </c>
      <c r="D300" s="2" t="s">
        <v>6</v>
      </c>
      <c r="E300" s="2" t="s">
        <v>335</v>
      </c>
      <c r="F300" s="7">
        <v>70.6</v>
      </c>
    </row>
    <row r="301">
      <c r="A301" s="178" t="s">
        <v>5</v>
      </c>
      <c r="B301" s="141" t="s">
        <v>402</v>
      </c>
      <c r="C301" s="1">
        <v>2021.0</v>
      </c>
      <c r="D301" s="2" t="s">
        <v>6</v>
      </c>
      <c r="E301" s="2" t="s">
        <v>335</v>
      </c>
      <c r="F301" s="7">
        <v>73.9</v>
      </c>
    </row>
    <row r="302">
      <c r="A302" s="178" t="s">
        <v>6</v>
      </c>
      <c r="B302" s="141" t="s">
        <v>403</v>
      </c>
      <c r="C302" s="1">
        <v>2021.0</v>
      </c>
      <c r="D302" s="2" t="s">
        <v>6</v>
      </c>
      <c r="E302" s="2" t="s">
        <v>335</v>
      </c>
      <c r="F302" s="7">
        <v>75.7</v>
      </c>
    </row>
    <row r="303">
      <c r="A303" s="178" t="s">
        <v>7</v>
      </c>
      <c r="B303" s="141" t="s">
        <v>404</v>
      </c>
      <c r="C303" s="1">
        <v>2021.0</v>
      </c>
      <c r="D303" s="2" t="s">
        <v>6</v>
      </c>
      <c r="E303" s="2" t="s">
        <v>335</v>
      </c>
      <c r="F303" s="7">
        <v>64.0</v>
      </c>
    </row>
    <row r="304">
      <c r="A304" s="178" t="s">
        <v>10</v>
      </c>
      <c r="B304" s="141" t="s">
        <v>407</v>
      </c>
      <c r="C304" s="1">
        <v>2021.0</v>
      </c>
      <c r="D304" s="2" t="s">
        <v>6</v>
      </c>
      <c r="E304" s="2" t="s">
        <v>335</v>
      </c>
      <c r="F304" s="7">
        <v>66.5</v>
      </c>
    </row>
    <row r="305">
      <c r="A305" s="178" t="s">
        <v>11</v>
      </c>
      <c r="B305" s="141" t="s">
        <v>406</v>
      </c>
      <c r="C305" s="1">
        <v>2021.0</v>
      </c>
      <c r="D305" s="2" t="s">
        <v>6</v>
      </c>
      <c r="E305" s="2" t="s">
        <v>335</v>
      </c>
      <c r="F305" s="7">
        <v>75.3</v>
      </c>
    </row>
    <row r="306">
      <c r="A306" s="178" t="s">
        <v>12</v>
      </c>
      <c r="B306" s="141" t="s">
        <v>405</v>
      </c>
      <c r="C306" s="1">
        <v>2021.0</v>
      </c>
      <c r="D306" s="2" t="s">
        <v>6</v>
      </c>
      <c r="E306" s="2" t="s">
        <v>335</v>
      </c>
      <c r="F306" s="7">
        <v>66.3</v>
      </c>
    </row>
    <row r="307">
      <c r="A307" s="178" t="s">
        <v>8</v>
      </c>
      <c r="B307" s="141" t="s">
        <v>408</v>
      </c>
      <c r="C307" s="1">
        <v>2021.0</v>
      </c>
      <c r="D307" s="2" t="s">
        <v>6</v>
      </c>
      <c r="E307" s="2" t="s">
        <v>335</v>
      </c>
      <c r="F307" s="7">
        <v>73.4</v>
      </c>
    </row>
    <row r="308">
      <c r="A308" s="178" t="s">
        <v>9</v>
      </c>
      <c r="B308" s="141" t="s">
        <v>409</v>
      </c>
      <c r="C308" s="1">
        <v>2021.0</v>
      </c>
      <c r="D308" s="2" t="s">
        <v>6</v>
      </c>
      <c r="E308" s="2" t="s">
        <v>335</v>
      </c>
      <c r="F308" s="7">
        <v>71.1</v>
      </c>
    </row>
    <row r="309">
      <c r="A309" s="178" t="s">
        <v>13</v>
      </c>
      <c r="B309" s="141" t="s">
        <v>410</v>
      </c>
      <c r="C309" s="1">
        <v>2021.0</v>
      </c>
      <c r="D309" s="2" t="s">
        <v>6</v>
      </c>
      <c r="E309" s="2" t="s">
        <v>335</v>
      </c>
      <c r="F309" s="7">
        <v>70.9</v>
      </c>
    </row>
    <row r="310">
      <c r="A310" s="178" t="s">
        <v>18</v>
      </c>
      <c r="B310" s="141" t="s">
        <v>415</v>
      </c>
      <c r="C310" s="1">
        <v>2021.0</v>
      </c>
      <c r="D310" s="2" t="s">
        <v>6</v>
      </c>
      <c r="E310" s="2" t="s">
        <v>335</v>
      </c>
      <c r="F310" s="7">
        <v>66.7</v>
      </c>
    </row>
    <row r="311">
      <c r="A311" s="178" t="s">
        <v>14</v>
      </c>
      <c r="B311" s="141" t="s">
        <v>412</v>
      </c>
      <c r="C311" s="1">
        <v>2021.0</v>
      </c>
      <c r="D311" s="2" t="s">
        <v>6</v>
      </c>
      <c r="E311" s="2" t="s">
        <v>335</v>
      </c>
      <c r="F311" s="7">
        <v>69.8</v>
      </c>
    </row>
    <row r="312">
      <c r="A312" s="178" t="s">
        <v>15</v>
      </c>
      <c r="B312" s="141" t="s">
        <v>411</v>
      </c>
      <c r="C312" s="1">
        <v>2021.0</v>
      </c>
      <c r="D312" s="2" t="s">
        <v>6</v>
      </c>
      <c r="E312" s="2" t="s">
        <v>335</v>
      </c>
      <c r="F312" s="7">
        <v>59.0</v>
      </c>
    </row>
    <row r="313">
      <c r="A313" s="178" t="s">
        <v>16</v>
      </c>
      <c r="B313" s="141" t="s">
        <v>413</v>
      </c>
      <c r="C313" s="1">
        <v>2021.0</v>
      </c>
      <c r="D313" s="2" t="s">
        <v>6</v>
      </c>
      <c r="E313" s="2" t="s">
        <v>335</v>
      </c>
      <c r="F313" s="7">
        <v>62.7</v>
      </c>
    </row>
    <row r="314">
      <c r="A314" s="178" t="s">
        <v>17</v>
      </c>
      <c r="B314" s="141" t="s">
        <v>414</v>
      </c>
      <c r="C314" s="1">
        <v>2021.0</v>
      </c>
      <c r="D314" s="2" t="s">
        <v>6</v>
      </c>
      <c r="E314" s="2" t="s">
        <v>335</v>
      </c>
      <c r="F314" s="7">
        <v>73.7</v>
      </c>
    </row>
    <row r="315">
      <c r="A315" s="178" t="s">
        <v>19</v>
      </c>
      <c r="B315" s="141" t="s">
        <v>416</v>
      </c>
      <c r="C315" s="1">
        <v>2021.0</v>
      </c>
      <c r="D315" s="2" t="s">
        <v>6</v>
      </c>
      <c r="E315" s="2" t="s">
        <v>335</v>
      </c>
      <c r="F315" s="7">
        <v>72.6</v>
      </c>
    </row>
    <row r="316">
      <c r="A316" s="178" t="s">
        <v>20</v>
      </c>
      <c r="B316" s="141" t="s">
        <v>417</v>
      </c>
      <c r="C316" s="1">
        <v>2021.0</v>
      </c>
      <c r="D316" s="2" t="s">
        <v>6</v>
      </c>
      <c r="E316" s="2" t="s">
        <v>335</v>
      </c>
      <c r="F316" s="7">
        <v>66.3</v>
      </c>
    </row>
    <row r="317">
      <c r="A317" s="178" t="s">
        <v>21</v>
      </c>
      <c r="B317" s="141" t="s">
        <v>419</v>
      </c>
      <c r="C317" s="1">
        <v>2021.0</v>
      </c>
      <c r="D317" s="2" t="s">
        <v>6</v>
      </c>
      <c r="E317" s="2" t="s">
        <v>335</v>
      </c>
      <c r="F317" s="7">
        <v>72.8</v>
      </c>
    </row>
    <row r="318">
      <c r="A318" s="178" t="s">
        <v>22</v>
      </c>
      <c r="B318" s="141" t="s">
        <v>420</v>
      </c>
      <c r="C318" s="1">
        <v>2021.0</v>
      </c>
      <c r="D318" s="2" t="s">
        <v>6</v>
      </c>
      <c r="E318" s="2" t="s">
        <v>335</v>
      </c>
      <c r="F318" s="7">
        <v>70.8</v>
      </c>
    </row>
    <row r="319">
      <c r="A319" s="178" t="s">
        <v>23</v>
      </c>
      <c r="B319" s="141" t="s">
        <v>421</v>
      </c>
      <c r="C319" s="1">
        <v>2021.0</v>
      </c>
      <c r="D319" s="2" t="s">
        <v>6</v>
      </c>
      <c r="E319" s="2" t="s">
        <v>335</v>
      </c>
      <c r="F319" s="7">
        <v>62.9</v>
      </c>
    </row>
    <row r="320">
      <c r="A320" s="178" t="s">
        <v>24</v>
      </c>
      <c r="B320" s="141" t="s">
        <v>422</v>
      </c>
      <c r="C320" s="1">
        <v>2021.0</v>
      </c>
      <c r="D320" s="2" t="s">
        <v>6</v>
      </c>
      <c r="E320" s="2" t="s">
        <v>335</v>
      </c>
      <c r="F320" s="7">
        <v>61.9</v>
      </c>
    </row>
    <row r="321">
      <c r="A321" s="178" t="s">
        <v>25</v>
      </c>
      <c r="B321" s="141" t="s">
        <v>423</v>
      </c>
      <c r="C321" s="1">
        <v>2021.0</v>
      </c>
      <c r="D321" s="2" t="s">
        <v>6</v>
      </c>
      <c r="E321" s="2" t="s">
        <v>335</v>
      </c>
      <c r="F321" s="7">
        <v>68.5</v>
      </c>
    </row>
    <row r="322">
      <c r="A322" s="178" t="s">
        <v>26</v>
      </c>
      <c r="B322" s="141" t="s">
        <v>424</v>
      </c>
      <c r="C322" s="1">
        <v>2021.0</v>
      </c>
      <c r="D322" s="2" t="s">
        <v>6</v>
      </c>
      <c r="E322" s="2" t="s">
        <v>335</v>
      </c>
      <c r="F322" s="7">
        <v>63.0</v>
      </c>
    </row>
    <row r="323">
      <c r="A323" s="178" t="s">
        <v>27</v>
      </c>
      <c r="B323" s="141" t="s">
        <v>426</v>
      </c>
      <c r="C323" s="1">
        <v>2021.0</v>
      </c>
      <c r="D323" s="2" t="s">
        <v>6</v>
      </c>
      <c r="E323" s="2" t="s">
        <v>335</v>
      </c>
      <c r="F323" s="7">
        <v>69.5</v>
      </c>
    </row>
    <row r="324">
      <c r="A324" s="178" t="s">
        <v>28</v>
      </c>
      <c r="B324" s="141" t="s">
        <v>425</v>
      </c>
      <c r="C324" s="1">
        <v>2021.0</v>
      </c>
      <c r="D324" s="2" t="s">
        <v>6</v>
      </c>
      <c r="E324" s="2" t="s">
        <v>335</v>
      </c>
      <c r="F324" s="7">
        <v>75.3</v>
      </c>
    </row>
    <row r="325">
      <c r="A325" s="178" t="s">
        <v>29</v>
      </c>
      <c r="B325" s="141" t="s">
        <v>427</v>
      </c>
      <c r="C325" s="1">
        <v>2021.0</v>
      </c>
      <c r="D325" s="2" t="s">
        <v>6</v>
      </c>
      <c r="E325" s="2" t="s">
        <v>335</v>
      </c>
      <c r="F325" s="7">
        <v>69.8</v>
      </c>
    </row>
    <row r="326">
      <c r="A326" s="178" t="s">
        <v>30</v>
      </c>
      <c r="B326" s="141" t="s">
        <v>428</v>
      </c>
      <c r="C326" s="1">
        <v>2021.0</v>
      </c>
      <c r="D326" s="2" t="s">
        <v>6</v>
      </c>
      <c r="E326" s="2" t="s">
        <v>335</v>
      </c>
      <c r="F326" s="7">
        <v>65.4</v>
      </c>
    </row>
    <row r="327">
      <c r="A327" s="178" t="s">
        <v>31</v>
      </c>
      <c r="B327" s="141" t="s">
        <v>429</v>
      </c>
      <c r="C327" s="1">
        <v>2021.0</v>
      </c>
      <c r="D327" s="2" t="s">
        <v>6</v>
      </c>
      <c r="E327" s="2" t="s">
        <v>335</v>
      </c>
      <c r="F327" s="7">
        <v>71.4</v>
      </c>
    </row>
    <row r="328">
      <c r="A328" s="178" t="s">
        <v>32</v>
      </c>
      <c r="B328" s="141" t="s">
        <v>430</v>
      </c>
      <c r="C328" s="1">
        <v>2021.0</v>
      </c>
      <c r="D328" s="2" t="s">
        <v>6</v>
      </c>
      <c r="E328" s="2" t="s">
        <v>335</v>
      </c>
      <c r="F328" s="7">
        <v>65.3</v>
      </c>
    </row>
    <row r="329">
      <c r="A329" s="178" t="s">
        <v>33</v>
      </c>
      <c r="B329" s="141" t="s">
        <v>431</v>
      </c>
      <c r="C329" s="1">
        <v>2021.0</v>
      </c>
      <c r="D329" s="2" t="s">
        <v>6</v>
      </c>
      <c r="E329" s="2" t="s">
        <v>335</v>
      </c>
      <c r="F329" s="7">
        <v>66.9</v>
      </c>
    </row>
    <row r="330">
      <c r="A330" s="178" t="s">
        <v>34</v>
      </c>
      <c r="B330" s="141" t="s">
        <v>432</v>
      </c>
      <c r="C330" s="1">
        <v>2021.0</v>
      </c>
      <c r="D330" s="2" t="s">
        <v>6</v>
      </c>
      <c r="E330" s="2" t="s">
        <v>335</v>
      </c>
      <c r="F330" s="7">
        <v>70.8</v>
      </c>
    </row>
    <row r="331">
      <c r="A331" s="178" t="s">
        <v>35</v>
      </c>
      <c r="B331" s="141" t="s">
        <v>433</v>
      </c>
      <c r="C331" s="1">
        <v>2021.0</v>
      </c>
      <c r="D331" s="2" t="s">
        <v>6</v>
      </c>
      <c r="E331" s="2" t="s">
        <v>335</v>
      </c>
      <c r="F331" s="7">
        <v>75.7</v>
      </c>
    </row>
    <row r="332">
      <c r="A332" s="80" t="s">
        <v>3</v>
      </c>
      <c r="B332" s="26" t="s">
        <v>418</v>
      </c>
      <c r="C332" s="7">
        <v>2022.0</v>
      </c>
      <c r="D332" s="7" t="s">
        <v>6</v>
      </c>
      <c r="E332" s="7" t="s">
        <v>335</v>
      </c>
      <c r="F332" s="7">
        <v>67.4</v>
      </c>
    </row>
    <row r="333">
      <c r="A333" s="178" t="s">
        <v>4</v>
      </c>
      <c r="B333" s="141" t="s">
        <v>401</v>
      </c>
      <c r="C333" s="1">
        <v>2022.0</v>
      </c>
      <c r="D333" s="2" t="s">
        <v>6</v>
      </c>
      <c r="E333" s="2" t="s">
        <v>335</v>
      </c>
      <c r="F333" s="179" t="s">
        <v>468</v>
      </c>
    </row>
    <row r="334">
      <c r="A334" s="2" t="s">
        <v>5</v>
      </c>
      <c r="B334" s="1" t="s">
        <v>402</v>
      </c>
      <c r="C334" s="1">
        <v>2022.0</v>
      </c>
      <c r="D334" s="2" t="s">
        <v>6</v>
      </c>
      <c r="E334" s="2" t="s">
        <v>335</v>
      </c>
      <c r="F334" s="179" t="s">
        <v>469</v>
      </c>
    </row>
    <row r="335">
      <c r="A335" s="2" t="s">
        <v>6</v>
      </c>
      <c r="B335" s="1" t="s">
        <v>403</v>
      </c>
      <c r="C335" s="1">
        <v>2022.0</v>
      </c>
      <c r="D335" s="2" t="s">
        <v>6</v>
      </c>
      <c r="E335" s="2" t="s">
        <v>335</v>
      </c>
      <c r="F335" s="179" t="s">
        <v>470</v>
      </c>
    </row>
    <row r="336">
      <c r="A336" s="2" t="s">
        <v>7</v>
      </c>
      <c r="B336" s="1" t="s">
        <v>404</v>
      </c>
      <c r="C336" s="1">
        <v>2022.0</v>
      </c>
      <c r="D336" s="2" t="s">
        <v>6</v>
      </c>
      <c r="E336" s="2" t="s">
        <v>335</v>
      </c>
      <c r="F336" s="179" t="s">
        <v>471</v>
      </c>
    </row>
    <row r="337">
      <c r="A337" s="2" t="s">
        <v>10</v>
      </c>
      <c r="B337" s="1" t="s">
        <v>407</v>
      </c>
      <c r="C337" s="1">
        <v>2022.0</v>
      </c>
      <c r="D337" s="2" t="s">
        <v>6</v>
      </c>
      <c r="E337" s="2" t="s">
        <v>335</v>
      </c>
      <c r="F337" s="179" t="s">
        <v>472</v>
      </c>
    </row>
    <row r="338">
      <c r="A338" s="2" t="s">
        <v>11</v>
      </c>
      <c r="B338" s="1" t="s">
        <v>406</v>
      </c>
      <c r="C338" s="1">
        <v>2022.0</v>
      </c>
      <c r="D338" s="2" t="s">
        <v>6</v>
      </c>
      <c r="E338" s="2" t="s">
        <v>335</v>
      </c>
      <c r="F338" s="179" t="s">
        <v>473</v>
      </c>
    </row>
    <row r="339">
      <c r="A339" s="2" t="s">
        <v>12</v>
      </c>
      <c r="B339" s="1" t="s">
        <v>405</v>
      </c>
      <c r="C339" s="1">
        <v>2022.0</v>
      </c>
      <c r="D339" s="2" t="s">
        <v>6</v>
      </c>
      <c r="E339" s="2" t="s">
        <v>335</v>
      </c>
      <c r="F339" s="179" t="s">
        <v>474</v>
      </c>
    </row>
    <row r="340">
      <c r="A340" s="2" t="s">
        <v>8</v>
      </c>
      <c r="B340" s="1" t="s">
        <v>408</v>
      </c>
      <c r="C340" s="1">
        <v>2022.0</v>
      </c>
      <c r="D340" s="2" t="s">
        <v>6</v>
      </c>
      <c r="E340" s="2" t="s">
        <v>335</v>
      </c>
      <c r="F340" s="179" t="s">
        <v>475</v>
      </c>
    </row>
    <row r="341">
      <c r="A341" s="2" t="s">
        <v>9</v>
      </c>
      <c r="B341" s="1" t="s">
        <v>409</v>
      </c>
      <c r="C341" s="1">
        <v>2022.0</v>
      </c>
      <c r="D341" s="2" t="s">
        <v>6</v>
      </c>
      <c r="E341" s="2" t="s">
        <v>335</v>
      </c>
      <c r="F341" s="179" t="s">
        <v>476</v>
      </c>
    </row>
    <row r="342">
      <c r="A342" s="2" t="s">
        <v>13</v>
      </c>
      <c r="B342" s="1" t="s">
        <v>410</v>
      </c>
      <c r="C342" s="1">
        <v>2022.0</v>
      </c>
      <c r="D342" s="2" t="s">
        <v>6</v>
      </c>
      <c r="E342" s="2" t="s">
        <v>335</v>
      </c>
      <c r="F342" s="179" t="s">
        <v>477</v>
      </c>
    </row>
    <row r="343">
      <c r="A343" s="2" t="s">
        <v>18</v>
      </c>
      <c r="B343" s="1" t="s">
        <v>415</v>
      </c>
      <c r="C343" s="1">
        <v>2022.0</v>
      </c>
      <c r="D343" s="2" t="s">
        <v>6</v>
      </c>
      <c r="E343" s="2" t="s">
        <v>335</v>
      </c>
      <c r="F343" s="179" t="s">
        <v>478</v>
      </c>
    </row>
    <row r="344">
      <c r="A344" s="2" t="s">
        <v>14</v>
      </c>
      <c r="B344" s="1" t="s">
        <v>412</v>
      </c>
      <c r="C344" s="1">
        <v>2022.0</v>
      </c>
      <c r="D344" s="2" t="s">
        <v>6</v>
      </c>
      <c r="E344" s="2" t="s">
        <v>335</v>
      </c>
      <c r="F344" s="179" t="s">
        <v>479</v>
      </c>
    </row>
    <row r="345">
      <c r="A345" s="2" t="s">
        <v>15</v>
      </c>
      <c r="B345" s="1" t="s">
        <v>411</v>
      </c>
      <c r="C345" s="1">
        <v>2022.0</v>
      </c>
      <c r="D345" s="2" t="s">
        <v>6</v>
      </c>
      <c r="E345" s="2" t="s">
        <v>335</v>
      </c>
      <c r="F345" s="179" t="s">
        <v>480</v>
      </c>
    </row>
    <row r="346">
      <c r="A346" s="2" t="s">
        <v>16</v>
      </c>
      <c r="B346" s="1" t="s">
        <v>413</v>
      </c>
      <c r="C346" s="1">
        <v>2022.0</v>
      </c>
      <c r="D346" s="2" t="s">
        <v>6</v>
      </c>
      <c r="E346" s="2" t="s">
        <v>335</v>
      </c>
      <c r="F346" s="179" t="s">
        <v>481</v>
      </c>
    </row>
    <row r="347">
      <c r="A347" s="2" t="s">
        <v>17</v>
      </c>
      <c r="B347" s="1" t="s">
        <v>414</v>
      </c>
      <c r="C347" s="1">
        <v>2022.0</v>
      </c>
      <c r="D347" s="2" t="s">
        <v>6</v>
      </c>
      <c r="E347" s="2" t="s">
        <v>335</v>
      </c>
      <c r="F347" s="179" t="s">
        <v>482</v>
      </c>
    </row>
    <row r="348">
      <c r="A348" s="2" t="s">
        <v>19</v>
      </c>
      <c r="B348" s="1" t="s">
        <v>416</v>
      </c>
      <c r="C348" s="1">
        <v>2022.0</v>
      </c>
      <c r="D348" s="2" t="s">
        <v>6</v>
      </c>
      <c r="E348" s="2" t="s">
        <v>335</v>
      </c>
      <c r="F348" s="179" t="s">
        <v>483</v>
      </c>
    </row>
    <row r="349">
      <c r="A349" s="2" t="s">
        <v>20</v>
      </c>
      <c r="B349" s="1" t="s">
        <v>417</v>
      </c>
      <c r="C349" s="1">
        <v>2022.0</v>
      </c>
      <c r="D349" s="2" t="s">
        <v>6</v>
      </c>
      <c r="E349" s="2" t="s">
        <v>335</v>
      </c>
      <c r="F349" s="179" t="s">
        <v>484</v>
      </c>
    </row>
    <row r="350">
      <c r="A350" s="2" t="s">
        <v>21</v>
      </c>
      <c r="B350" s="1" t="s">
        <v>419</v>
      </c>
      <c r="C350" s="1">
        <v>2022.0</v>
      </c>
      <c r="D350" s="2" t="s">
        <v>6</v>
      </c>
      <c r="E350" s="2" t="s">
        <v>335</v>
      </c>
      <c r="F350" s="179" t="s">
        <v>485</v>
      </c>
    </row>
    <row r="351">
      <c r="A351" s="2" t="s">
        <v>22</v>
      </c>
      <c r="B351" s="1" t="s">
        <v>420</v>
      </c>
      <c r="C351" s="1">
        <v>2022.0</v>
      </c>
      <c r="D351" s="2" t="s">
        <v>6</v>
      </c>
      <c r="E351" s="2" t="s">
        <v>335</v>
      </c>
      <c r="F351" s="179" t="s">
        <v>486</v>
      </c>
    </row>
    <row r="352">
      <c r="A352" s="2" t="s">
        <v>23</v>
      </c>
      <c r="B352" s="1" t="s">
        <v>421</v>
      </c>
      <c r="C352" s="1">
        <v>2022.0</v>
      </c>
      <c r="D352" s="2" t="s">
        <v>6</v>
      </c>
      <c r="E352" s="2" t="s">
        <v>335</v>
      </c>
      <c r="F352" s="179" t="s">
        <v>487</v>
      </c>
    </row>
    <row r="353">
      <c r="A353" s="2" t="s">
        <v>24</v>
      </c>
      <c r="B353" s="1" t="s">
        <v>422</v>
      </c>
      <c r="C353" s="1">
        <v>2022.0</v>
      </c>
      <c r="D353" s="2" t="s">
        <v>6</v>
      </c>
      <c r="E353" s="2" t="s">
        <v>335</v>
      </c>
      <c r="F353" s="179" t="s">
        <v>488</v>
      </c>
    </row>
    <row r="354">
      <c r="A354" s="2" t="s">
        <v>25</v>
      </c>
      <c r="B354" s="1" t="s">
        <v>423</v>
      </c>
      <c r="C354" s="1">
        <v>2022.0</v>
      </c>
      <c r="D354" s="2" t="s">
        <v>6</v>
      </c>
      <c r="E354" s="2" t="s">
        <v>335</v>
      </c>
      <c r="F354" s="179" t="s">
        <v>489</v>
      </c>
    </row>
    <row r="355">
      <c r="A355" s="2" t="s">
        <v>26</v>
      </c>
      <c r="B355" s="1" t="s">
        <v>424</v>
      </c>
      <c r="C355" s="1">
        <v>2022.0</v>
      </c>
      <c r="D355" s="2" t="s">
        <v>6</v>
      </c>
      <c r="E355" s="2" t="s">
        <v>335</v>
      </c>
      <c r="F355" s="179" t="s">
        <v>490</v>
      </c>
    </row>
    <row r="356">
      <c r="A356" s="2" t="s">
        <v>27</v>
      </c>
      <c r="B356" s="1" t="s">
        <v>426</v>
      </c>
      <c r="C356" s="1">
        <v>2022.0</v>
      </c>
      <c r="D356" s="2" t="s">
        <v>6</v>
      </c>
      <c r="E356" s="2" t="s">
        <v>335</v>
      </c>
      <c r="F356" s="179" t="s">
        <v>491</v>
      </c>
    </row>
    <row r="357">
      <c r="A357" s="2" t="s">
        <v>28</v>
      </c>
      <c r="B357" s="1" t="s">
        <v>425</v>
      </c>
      <c r="C357" s="1">
        <v>2022.0</v>
      </c>
      <c r="D357" s="2" t="s">
        <v>6</v>
      </c>
      <c r="E357" s="2" t="s">
        <v>335</v>
      </c>
      <c r="F357" s="179" t="s">
        <v>492</v>
      </c>
    </row>
    <row r="358">
      <c r="A358" s="2" t="s">
        <v>29</v>
      </c>
      <c r="B358" s="1" t="s">
        <v>427</v>
      </c>
      <c r="C358" s="1">
        <v>2022.0</v>
      </c>
      <c r="D358" s="2" t="s">
        <v>6</v>
      </c>
      <c r="E358" s="2" t="s">
        <v>335</v>
      </c>
      <c r="F358" s="179" t="s">
        <v>493</v>
      </c>
    </row>
    <row r="359">
      <c r="A359" s="2" t="s">
        <v>30</v>
      </c>
      <c r="B359" s="1" t="s">
        <v>428</v>
      </c>
      <c r="C359" s="1">
        <v>2022.0</v>
      </c>
      <c r="D359" s="2" t="s">
        <v>6</v>
      </c>
      <c r="E359" s="2" t="s">
        <v>335</v>
      </c>
      <c r="F359" s="179" t="s">
        <v>494</v>
      </c>
    </row>
    <row r="360">
      <c r="A360" s="2" t="s">
        <v>31</v>
      </c>
      <c r="B360" s="1" t="s">
        <v>429</v>
      </c>
      <c r="C360" s="1">
        <v>2022.0</v>
      </c>
      <c r="D360" s="2" t="s">
        <v>6</v>
      </c>
      <c r="E360" s="2" t="s">
        <v>335</v>
      </c>
      <c r="F360" s="179" t="s">
        <v>475</v>
      </c>
    </row>
    <row r="361">
      <c r="A361" s="2" t="s">
        <v>32</v>
      </c>
      <c r="B361" s="1" t="s">
        <v>430</v>
      </c>
      <c r="C361" s="1">
        <v>2022.0</v>
      </c>
      <c r="D361" s="2" t="s">
        <v>6</v>
      </c>
      <c r="E361" s="2" t="s">
        <v>335</v>
      </c>
      <c r="F361" s="179" t="s">
        <v>495</v>
      </c>
    </row>
    <row r="362">
      <c r="A362" s="2" t="s">
        <v>33</v>
      </c>
      <c r="B362" s="1" t="s">
        <v>431</v>
      </c>
      <c r="C362" s="1">
        <v>2022.0</v>
      </c>
      <c r="D362" s="2" t="s">
        <v>6</v>
      </c>
      <c r="E362" s="2" t="s">
        <v>335</v>
      </c>
      <c r="F362" s="179" t="s">
        <v>496</v>
      </c>
    </row>
    <row r="363">
      <c r="A363" s="2" t="s">
        <v>34</v>
      </c>
      <c r="B363" s="1" t="s">
        <v>432</v>
      </c>
      <c r="C363" s="1">
        <v>2022.0</v>
      </c>
      <c r="D363" s="2" t="s">
        <v>6</v>
      </c>
      <c r="E363" s="2" t="s">
        <v>335</v>
      </c>
      <c r="F363" s="179" t="s">
        <v>497</v>
      </c>
    </row>
    <row r="364">
      <c r="A364" s="2" t="s">
        <v>35</v>
      </c>
      <c r="B364" s="1" t="s">
        <v>433</v>
      </c>
      <c r="C364" s="1">
        <v>2022.0</v>
      </c>
      <c r="D364" s="2" t="s">
        <v>6</v>
      </c>
      <c r="E364" s="2" t="s">
        <v>335</v>
      </c>
      <c r="F364" s="179" t="s">
        <v>498</v>
      </c>
    </row>
    <row r="365">
      <c r="A365" s="80" t="s">
        <v>3</v>
      </c>
      <c r="B365" s="26" t="s">
        <v>418</v>
      </c>
      <c r="C365" s="7">
        <v>2023.0</v>
      </c>
      <c r="D365" s="7" t="s">
        <v>6</v>
      </c>
      <c r="E365" s="7" t="s">
        <v>335</v>
      </c>
      <c r="F365" s="7">
        <v>67.3</v>
      </c>
    </row>
    <row r="366">
      <c r="A366" s="2" t="s">
        <v>4</v>
      </c>
      <c r="B366" s="1" t="s">
        <v>401</v>
      </c>
      <c r="C366" s="1">
        <v>2023.0</v>
      </c>
      <c r="D366" s="2" t="s">
        <v>6</v>
      </c>
      <c r="E366" s="2" t="s">
        <v>335</v>
      </c>
      <c r="F366" s="179" t="s">
        <v>499</v>
      </c>
    </row>
    <row r="367">
      <c r="A367" s="2" t="s">
        <v>5</v>
      </c>
      <c r="B367" s="1" t="s">
        <v>402</v>
      </c>
      <c r="C367" s="1">
        <v>2023.0</v>
      </c>
      <c r="D367" s="2" t="s">
        <v>6</v>
      </c>
      <c r="E367" s="2" t="s">
        <v>335</v>
      </c>
      <c r="F367" s="179" t="s">
        <v>470</v>
      </c>
    </row>
    <row r="368">
      <c r="A368" s="2" t="s">
        <v>6</v>
      </c>
      <c r="B368" s="1" t="s">
        <v>403</v>
      </c>
      <c r="C368" s="1">
        <v>2023.0</v>
      </c>
      <c r="D368" s="2" t="s">
        <v>6</v>
      </c>
      <c r="E368" s="2" t="s">
        <v>335</v>
      </c>
      <c r="F368" s="179" t="s">
        <v>500</v>
      </c>
    </row>
    <row r="369">
      <c r="A369" s="2" t="s">
        <v>7</v>
      </c>
      <c r="B369" s="1" t="s">
        <v>404</v>
      </c>
      <c r="C369" s="1">
        <v>2023.0</v>
      </c>
      <c r="D369" s="2" t="s">
        <v>6</v>
      </c>
      <c r="E369" s="2" t="s">
        <v>335</v>
      </c>
      <c r="F369" s="179" t="s">
        <v>501</v>
      </c>
    </row>
    <row r="370">
      <c r="A370" s="2" t="s">
        <v>10</v>
      </c>
      <c r="B370" s="1" t="s">
        <v>407</v>
      </c>
      <c r="C370" s="1">
        <v>2023.0</v>
      </c>
      <c r="D370" s="2" t="s">
        <v>6</v>
      </c>
      <c r="E370" s="2" t="s">
        <v>335</v>
      </c>
      <c r="F370" s="179" t="s">
        <v>493</v>
      </c>
    </row>
    <row r="371">
      <c r="A371" s="2" t="s">
        <v>11</v>
      </c>
      <c r="B371" s="1" t="s">
        <v>406</v>
      </c>
      <c r="C371" s="1">
        <v>2023.0</v>
      </c>
      <c r="D371" s="2" t="s">
        <v>6</v>
      </c>
      <c r="E371" s="2" t="s">
        <v>335</v>
      </c>
      <c r="F371" s="179" t="s">
        <v>502</v>
      </c>
    </row>
    <row r="372">
      <c r="A372" s="2" t="s">
        <v>12</v>
      </c>
      <c r="B372" s="1" t="s">
        <v>405</v>
      </c>
      <c r="C372" s="1">
        <v>2023.0</v>
      </c>
      <c r="D372" s="2" t="s">
        <v>6</v>
      </c>
      <c r="E372" s="2" t="s">
        <v>335</v>
      </c>
      <c r="F372" s="179" t="s">
        <v>503</v>
      </c>
    </row>
    <row r="373">
      <c r="A373" s="2" t="s">
        <v>8</v>
      </c>
      <c r="B373" s="1" t="s">
        <v>408</v>
      </c>
      <c r="C373" s="1">
        <v>2023.0</v>
      </c>
      <c r="D373" s="2" t="s">
        <v>6</v>
      </c>
      <c r="E373" s="2" t="s">
        <v>335</v>
      </c>
      <c r="F373" s="179" t="s">
        <v>504</v>
      </c>
    </row>
    <row r="374">
      <c r="A374" s="2" t="s">
        <v>9</v>
      </c>
      <c r="B374" s="1" t="s">
        <v>409</v>
      </c>
      <c r="C374" s="1">
        <v>2023.0</v>
      </c>
      <c r="D374" s="2" t="s">
        <v>6</v>
      </c>
      <c r="E374" s="2" t="s">
        <v>335</v>
      </c>
      <c r="F374" s="179" t="s">
        <v>505</v>
      </c>
    </row>
    <row r="375">
      <c r="A375" s="2" t="s">
        <v>13</v>
      </c>
      <c r="B375" s="1" t="s">
        <v>410</v>
      </c>
      <c r="C375" s="1">
        <v>2023.0</v>
      </c>
      <c r="D375" s="2" t="s">
        <v>6</v>
      </c>
      <c r="E375" s="2" t="s">
        <v>335</v>
      </c>
      <c r="F375" s="179" t="s">
        <v>506</v>
      </c>
    </row>
    <row r="376">
      <c r="A376" s="2" t="s">
        <v>18</v>
      </c>
      <c r="B376" s="1" t="s">
        <v>415</v>
      </c>
      <c r="C376" s="1">
        <v>2023.0</v>
      </c>
      <c r="D376" s="2" t="s">
        <v>6</v>
      </c>
      <c r="E376" s="2" t="s">
        <v>335</v>
      </c>
      <c r="F376" s="179" t="s">
        <v>507</v>
      </c>
    </row>
    <row r="377">
      <c r="A377" s="2" t="s">
        <v>14</v>
      </c>
      <c r="B377" s="1" t="s">
        <v>412</v>
      </c>
      <c r="C377" s="1">
        <v>2023.0</v>
      </c>
      <c r="D377" s="2" t="s">
        <v>6</v>
      </c>
      <c r="E377" s="2" t="s">
        <v>335</v>
      </c>
      <c r="F377" s="179" t="s">
        <v>508</v>
      </c>
    </row>
    <row r="378">
      <c r="A378" s="2" t="s">
        <v>15</v>
      </c>
      <c r="B378" s="1" t="s">
        <v>411</v>
      </c>
      <c r="C378" s="1">
        <v>2023.0</v>
      </c>
      <c r="D378" s="2" t="s">
        <v>6</v>
      </c>
      <c r="E378" s="2" t="s">
        <v>335</v>
      </c>
      <c r="F378" s="179" t="s">
        <v>480</v>
      </c>
    </row>
    <row r="379">
      <c r="A379" s="2" t="s">
        <v>16</v>
      </c>
      <c r="B379" s="1" t="s">
        <v>413</v>
      </c>
      <c r="C379" s="1">
        <v>2023.0</v>
      </c>
      <c r="D379" s="2" t="s">
        <v>6</v>
      </c>
      <c r="E379" s="2" t="s">
        <v>335</v>
      </c>
      <c r="F379" s="179" t="s">
        <v>509</v>
      </c>
    </row>
    <row r="380">
      <c r="A380" s="2" t="s">
        <v>17</v>
      </c>
      <c r="B380" s="1" t="s">
        <v>414</v>
      </c>
      <c r="C380" s="1">
        <v>2023.0</v>
      </c>
      <c r="D380" s="2" t="s">
        <v>6</v>
      </c>
      <c r="E380" s="2" t="s">
        <v>335</v>
      </c>
      <c r="F380" s="179" t="s">
        <v>504</v>
      </c>
    </row>
    <row r="381">
      <c r="A381" s="2" t="s">
        <v>19</v>
      </c>
      <c r="B381" s="1" t="s">
        <v>416</v>
      </c>
      <c r="C381" s="1">
        <v>2023.0</v>
      </c>
      <c r="D381" s="2" t="s">
        <v>6</v>
      </c>
      <c r="E381" s="2" t="s">
        <v>335</v>
      </c>
      <c r="F381" s="179" t="s">
        <v>510</v>
      </c>
    </row>
    <row r="382">
      <c r="A382" s="2" t="s">
        <v>20</v>
      </c>
      <c r="B382" s="1" t="s">
        <v>417</v>
      </c>
      <c r="C382" s="1">
        <v>2023.0</v>
      </c>
      <c r="D382" s="2" t="s">
        <v>6</v>
      </c>
      <c r="E382" s="2" t="s">
        <v>335</v>
      </c>
      <c r="F382" s="179" t="s">
        <v>490</v>
      </c>
    </row>
    <row r="383">
      <c r="A383" s="2" t="s">
        <v>21</v>
      </c>
      <c r="B383" s="1" t="s">
        <v>419</v>
      </c>
      <c r="C383" s="1">
        <v>2023.0</v>
      </c>
      <c r="D383" s="2" t="s">
        <v>6</v>
      </c>
      <c r="E383" s="2" t="s">
        <v>335</v>
      </c>
      <c r="F383" s="179" t="s">
        <v>511</v>
      </c>
    </row>
    <row r="384">
      <c r="A384" s="2" t="s">
        <v>22</v>
      </c>
      <c r="B384" s="1" t="s">
        <v>420</v>
      </c>
      <c r="C384" s="1">
        <v>2023.0</v>
      </c>
      <c r="D384" s="2" t="s">
        <v>6</v>
      </c>
      <c r="E384" s="2" t="s">
        <v>335</v>
      </c>
      <c r="F384" s="179" t="s">
        <v>512</v>
      </c>
    </row>
    <row r="385">
      <c r="A385" s="2" t="s">
        <v>23</v>
      </c>
      <c r="B385" s="1" t="s">
        <v>421</v>
      </c>
      <c r="C385" s="1">
        <v>2023.0</v>
      </c>
      <c r="D385" s="2" t="s">
        <v>6</v>
      </c>
      <c r="E385" s="2" t="s">
        <v>335</v>
      </c>
      <c r="F385" s="179" t="s">
        <v>513</v>
      </c>
    </row>
    <row r="386">
      <c r="A386" s="2" t="s">
        <v>24</v>
      </c>
      <c r="B386" s="1" t="s">
        <v>422</v>
      </c>
      <c r="C386" s="1">
        <v>2023.0</v>
      </c>
      <c r="D386" s="2" t="s">
        <v>6</v>
      </c>
      <c r="E386" s="2" t="s">
        <v>335</v>
      </c>
      <c r="F386" s="179" t="s">
        <v>514</v>
      </c>
    </row>
    <row r="387">
      <c r="A387" s="2" t="s">
        <v>25</v>
      </c>
      <c r="B387" s="1" t="s">
        <v>423</v>
      </c>
      <c r="C387" s="1">
        <v>2023.0</v>
      </c>
      <c r="D387" s="2" t="s">
        <v>6</v>
      </c>
      <c r="E387" s="2" t="s">
        <v>335</v>
      </c>
      <c r="F387" s="179" t="s">
        <v>515</v>
      </c>
    </row>
    <row r="388">
      <c r="A388" s="2" t="s">
        <v>26</v>
      </c>
      <c r="B388" s="1" t="s">
        <v>424</v>
      </c>
      <c r="C388" s="1">
        <v>2023.0</v>
      </c>
      <c r="D388" s="2" t="s">
        <v>6</v>
      </c>
      <c r="E388" s="2" t="s">
        <v>335</v>
      </c>
      <c r="F388" s="179" t="s">
        <v>516</v>
      </c>
    </row>
    <row r="389">
      <c r="A389" s="2" t="s">
        <v>27</v>
      </c>
      <c r="B389" s="1" t="s">
        <v>426</v>
      </c>
      <c r="C389" s="1">
        <v>2023.0</v>
      </c>
      <c r="D389" s="2" t="s">
        <v>6</v>
      </c>
      <c r="E389" s="2" t="s">
        <v>335</v>
      </c>
      <c r="F389" s="179" t="s">
        <v>517</v>
      </c>
    </row>
    <row r="390">
      <c r="A390" s="2" t="s">
        <v>28</v>
      </c>
      <c r="B390" s="1" t="s">
        <v>425</v>
      </c>
      <c r="C390" s="1">
        <v>2023.0</v>
      </c>
      <c r="D390" s="2" t="s">
        <v>6</v>
      </c>
      <c r="E390" s="2" t="s">
        <v>335</v>
      </c>
      <c r="F390" s="179" t="s">
        <v>515</v>
      </c>
    </row>
    <row r="391">
      <c r="A391" s="2" t="s">
        <v>29</v>
      </c>
      <c r="B391" s="1" t="s">
        <v>427</v>
      </c>
      <c r="C391" s="1">
        <v>2023.0</v>
      </c>
      <c r="D391" s="2" t="s">
        <v>6</v>
      </c>
      <c r="E391" s="2" t="s">
        <v>335</v>
      </c>
      <c r="F391" s="179" t="s">
        <v>518</v>
      </c>
    </row>
    <row r="392">
      <c r="A392" s="2" t="s">
        <v>30</v>
      </c>
      <c r="B392" s="1" t="s">
        <v>428</v>
      </c>
      <c r="C392" s="1">
        <v>2023.0</v>
      </c>
      <c r="D392" s="2" t="s">
        <v>6</v>
      </c>
      <c r="E392" s="2" t="s">
        <v>335</v>
      </c>
      <c r="F392" s="179" t="s">
        <v>507</v>
      </c>
    </row>
    <row r="393">
      <c r="A393" s="2" t="s">
        <v>31</v>
      </c>
      <c r="B393" s="1" t="s">
        <v>429</v>
      </c>
      <c r="C393" s="1">
        <v>2023.0</v>
      </c>
      <c r="D393" s="2" t="s">
        <v>6</v>
      </c>
      <c r="E393" s="2" t="s">
        <v>335</v>
      </c>
      <c r="F393" s="179" t="s">
        <v>519</v>
      </c>
    </row>
    <row r="394">
      <c r="A394" s="2" t="s">
        <v>32</v>
      </c>
      <c r="B394" s="1" t="s">
        <v>430</v>
      </c>
      <c r="C394" s="1">
        <v>2023.0</v>
      </c>
      <c r="D394" s="2" t="s">
        <v>6</v>
      </c>
      <c r="E394" s="2" t="s">
        <v>335</v>
      </c>
      <c r="F394" s="179" t="s">
        <v>490</v>
      </c>
    </row>
    <row r="395">
      <c r="A395" s="2" t="s">
        <v>33</v>
      </c>
      <c r="B395" s="1" t="s">
        <v>431</v>
      </c>
      <c r="C395" s="1">
        <v>2023.0</v>
      </c>
      <c r="D395" s="2" t="s">
        <v>6</v>
      </c>
      <c r="E395" s="2" t="s">
        <v>335</v>
      </c>
      <c r="F395" s="179" t="s">
        <v>493</v>
      </c>
    </row>
    <row r="396">
      <c r="A396" s="2" t="s">
        <v>34</v>
      </c>
      <c r="B396" s="1" t="s">
        <v>432</v>
      </c>
      <c r="C396" s="1">
        <v>2023.0</v>
      </c>
      <c r="D396" s="2" t="s">
        <v>6</v>
      </c>
      <c r="E396" s="2" t="s">
        <v>335</v>
      </c>
      <c r="F396" s="179" t="s">
        <v>520</v>
      </c>
    </row>
    <row r="397">
      <c r="A397" s="2" t="s">
        <v>35</v>
      </c>
      <c r="B397" s="1" t="s">
        <v>433</v>
      </c>
      <c r="C397" s="1">
        <v>2023.0</v>
      </c>
      <c r="D397" s="2" t="s">
        <v>6</v>
      </c>
      <c r="E397" s="2" t="s">
        <v>335</v>
      </c>
      <c r="F397" s="179" t="s">
        <v>521</v>
      </c>
    </row>
  </sheetData>
  <autoFilter ref="$A$1:$F$367"/>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2" t="s">
        <v>3</v>
      </c>
      <c r="B2" s="1" t="s">
        <v>418</v>
      </c>
      <c r="C2" s="1">
        <v>2015.0</v>
      </c>
      <c r="D2" s="2" t="s">
        <v>6</v>
      </c>
      <c r="E2" s="2" t="s">
        <v>339</v>
      </c>
      <c r="F2" s="1">
        <v>38.53615520282187</v>
      </c>
    </row>
    <row r="3">
      <c r="A3" s="2" t="s">
        <v>3</v>
      </c>
      <c r="B3" s="1" t="s">
        <v>418</v>
      </c>
      <c r="C3" s="1">
        <v>2016.0</v>
      </c>
      <c r="D3" s="2" t="s">
        <v>6</v>
      </c>
      <c r="E3" s="2" t="s">
        <v>339</v>
      </c>
      <c r="F3" s="1">
        <v>43.189655172413794</v>
      </c>
    </row>
    <row r="4">
      <c r="A4" s="2" t="s">
        <v>3</v>
      </c>
      <c r="B4" s="1" t="s">
        <v>418</v>
      </c>
      <c r="C4" s="1">
        <v>2017.0</v>
      </c>
      <c r="D4" s="2" t="s">
        <v>6</v>
      </c>
      <c r="E4" s="2" t="s">
        <v>339</v>
      </c>
      <c r="F4" s="1">
        <v>42.931034482758626</v>
      </c>
    </row>
    <row r="5">
      <c r="A5" s="2" t="s">
        <v>3</v>
      </c>
      <c r="B5" s="1" t="s">
        <v>418</v>
      </c>
      <c r="C5" s="1">
        <v>2018.0</v>
      </c>
      <c r="D5" s="2" t="s">
        <v>6</v>
      </c>
      <c r="E5" s="2" t="s">
        <v>339</v>
      </c>
      <c r="F5" s="1">
        <v>47.81420765027322</v>
      </c>
    </row>
    <row r="6">
      <c r="A6" s="2" t="s">
        <v>3</v>
      </c>
      <c r="B6" s="1" t="s">
        <v>418</v>
      </c>
      <c r="C6" s="1">
        <v>2019.0</v>
      </c>
      <c r="D6" s="2" t="s">
        <v>6</v>
      </c>
      <c r="E6" s="2" t="s">
        <v>339</v>
      </c>
      <c r="F6" s="1">
        <v>48.769371011850495</v>
      </c>
    </row>
    <row r="7">
      <c r="A7" s="2" t="s">
        <v>3</v>
      </c>
      <c r="B7" s="1" t="s">
        <v>418</v>
      </c>
      <c r="C7" s="1">
        <v>2020.0</v>
      </c>
      <c r="D7" s="2" t="s">
        <v>6</v>
      </c>
      <c r="E7" s="2" t="s">
        <v>339</v>
      </c>
      <c r="F7" s="1">
        <v>48.769371011850495</v>
      </c>
    </row>
    <row r="8">
      <c r="A8" s="2" t="s">
        <v>3</v>
      </c>
      <c r="B8" s="1" t="s">
        <v>418</v>
      </c>
      <c r="C8" s="1">
        <v>2021.0</v>
      </c>
      <c r="D8" s="2" t="s">
        <v>6</v>
      </c>
      <c r="E8" s="2" t="s">
        <v>339</v>
      </c>
      <c r="F8" s="1">
        <v>53.1895777178796</v>
      </c>
    </row>
    <row r="9">
      <c r="A9" s="2" t="s">
        <v>3</v>
      </c>
      <c r="B9" s="1" t="s">
        <v>418</v>
      </c>
      <c r="C9" s="1">
        <v>2022.0</v>
      </c>
      <c r="D9" s="2" t="s">
        <v>6</v>
      </c>
      <c r="E9" s="2" t="s">
        <v>339</v>
      </c>
      <c r="F9" s="1">
        <v>53.54896675651393</v>
      </c>
    </row>
    <row r="10">
      <c r="A10" s="2" t="s">
        <v>3</v>
      </c>
      <c r="B10" s="1" t="s">
        <v>418</v>
      </c>
      <c r="C10" s="1">
        <v>2023.0</v>
      </c>
      <c r="D10" s="2" t="s">
        <v>6</v>
      </c>
      <c r="E10" s="2" t="s">
        <v>339</v>
      </c>
      <c r="F10" s="1">
        <v>53.54896675651393</v>
      </c>
    </row>
    <row r="11">
      <c r="A11" s="2" t="s">
        <v>4</v>
      </c>
      <c r="B11" s="1" t="s">
        <v>401</v>
      </c>
      <c r="C11" s="1">
        <v>2015.0</v>
      </c>
      <c r="D11" s="2" t="s">
        <v>6</v>
      </c>
      <c r="E11" s="2" t="s">
        <v>339</v>
      </c>
      <c r="F11" s="1">
        <v>29.629629629629626</v>
      </c>
    </row>
    <row r="12">
      <c r="A12" s="2" t="s">
        <v>4</v>
      </c>
      <c r="B12" s="1" t="s">
        <v>401</v>
      </c>
      <c r="C12" s="1">
        <v>2016.0</v>
      </c>
      <c r="D12" s="2" t="s">
        <v>6</v>
      </c>
      <c r="E12" s="2" t="s">
        <v>339</v>
      </c>
      <c r="F12" s="1">
        <v>48.148148148148145</v>
      </c>
    </row>
    <row r="13">
      <c r="A13" s="2" t="s">
        <v>4</v>
      </c>
      <c r="B13" s="1" t="s">
        <v>401</v>
      </c>
      <c r="C13" s="1">
        <v>2017.0</v>
      </c>
      <c r="D13" s="2" t="s">
        <v>6</v>
      </c>
      <c r="E13" s="2" t="s">
        <v>339</v>
      </c>
      <c r="F13" s="1">
        <v>48.148148148148145</v>
      </c>
    </row>
    <row r="14">
      <c r="A14" s="2" t="s">
        <v>4</v>
      </c>
      <c r="B14" s="1" t="s">
        <v>401</v>
      </c>
      <c r="C14" s="1">
        <v>2018.0</v>
      </c>
      <c r="D14" s="2" t="s">
        <v>6</v>
      </c>
      <c r="E14" s="2" t="s">
        <v>339</v>
      </c>
      <c r="F14" s="1">
        <v>51.85185185185185</v>
      </c>
    </row>
    <row r="15">
      <c r="A15" s="2" t="s">
        <v>4</v>
      </c>
      <c r="B15" s="1" t="s">
        <v>401</v>
      </c>
      <c r="C15" s="1">
        <v>2019.0</v>
      </c>
      <c r="D15" s="2" t="s">
        <v>6</v>
      </c>
      <c r="E15" s="2" t="s">
        <v>339</v>
      </c>
      <c r="F15" s="1">
        <v>51.85185185185185</v>
      </c>
    </row>
    <row r="16">
      <c r="A16" s="2" t="s">
        <v>4</v>
      </c>
      <c r="B16" s="1" t="s">
        <v>401</v>
      </c>
      <c r="C16" s="1">
        <v>2020.0</v>
      </c>
      <c r="D16" s="2" t="s">
        <v>6</v>
      </c>
      <c r="E16" s="2" t="s">
        <v>339</v>
      </c>
      <c r="F16" s="1">
        <v>51.85185185185185</v>
      </c>
    </row>
    <row r="17">
      <c r="A17" s="2" t="s">
        <v>4</v>
      </c>
      <c r="B17" s="1" t="s">
        <v>401</v>
      </c>
      <c r="C17" s="1">
        <v>2021.0</v>
      </c>
      <c r="D17" s="2" t="s">
        <v>6</v>
      </c>
      <c r="E17" s="2" t="s">
        <v>339</v>
      </c>
      <c r="F17" s="1">
        <v>55.55555555555556</v>
      </c>
    </row>
    <row r="18">
      <c r="A18" s="2" t="s">
        <v>4</v>
      </c>
      <c r="B18" s="1" t="s">
        <v>401</v>
      </c>
      <c r="C18" s="1">
        <v>2022.0</v>
      </c>
      <c r="D18" s="2" t="s">
        <v>6</v>
      </c>
      <c r="E18" s="2" t="s">
        <v>339</v>
      </c>
      <c r="F18" s="1">
        <v>55.55555555555556</v>
      </c>
    </row>
    <row r="19">
      <c r="A19" s="2" t="s">
        <v>4</v>
      </c>
      <c r="B19" s="1" t="s">
        <v>401</v>
      </c>
      <c r="C19" s="1">
        <v>2023.0</v>
      </c>
      <c r="D19" s="2" t="s">
        <v>6</v>
      </c>
      <c r="E19" s="2" t="s">
        <v>339</v>
      </c>
      <c r="F19" s="1">
        <v>55.55555555555556</v>
      </c>
    </row>
    <row r="20">
      <c r="A20" s="2" t="s">
        <v>5</v>
      </c>
      <c r="B20" s="1" t="s">
        <v>402</v>
      </c>
      <c r="C20" s="1">
        <v>2015.0</v>
      </c>
      <c r="D20" s="2" t="s">
        <v>6</v>
      </c>
      <c r="E20" s="2" t="s">
        <v>339</v>
      </c>
      <c r="F20" s="1">
        <v>32.0</v>
      </c>
    </row>
    <row r="21">
      <c r="A21" s="2" t="s">
        <v>5</v>
      </c>
      <c r="B21" s="1" t="s">
        <v>402</v>
      </c>
      <c r="C21" s="1">
        <v>2016.0</v>
      </c>
      <c r="D21" s="2" t="s">
        <v>6</v>
      </c>
      <c r="E21" s="2" t="s">
        <v>339</v>
      </c>
      <c r="F21" s="1">
        <v>69.23076923076923</v>
      </c>
    </row>
    <row r="22">
      <c r="A22" s="2" t="s">
        <v>5</v>
      </c>
      <c r="B22" s="1" t="s">
        <v>402</v>
      </c>
      <c r="C22" s="1">
        <v>2017.0</v>
      </c>
      <c r="D22" s="2" t="s">
        <v>6</v>
      </c>
      <c r="E22" s="2" t="s">
        <v>339</v>
      </c>
      <c r="F22" s="1">
        <v>69.23076923076923</v>
      </c>
    </row>
    <row r="23">
      <c r="A23" s="2" t="s">
        <v>5</v>
      </c>
      <c r="B23" s="1" t="s">
        <v>402</v>
      </c>
      <c r="C23" s="1">
        <v>2018.0</v>
      </c>
      <c r="D23" s="2" t="s">
        <v>6</v>
      </c>
      <c r="E23" s="2" t="s">
        <v>339</v>
      </c>
      <c r="F23" s="1">
        <v>48.0</v>
      </c>
    </row>
    <row r="24">
      <c r="A24" s="2" t="s">
        <v>5</v>
      </c>
      <c r="B24" s="1" t="s">
        <v>402</v>
      </c>
      <c r="C24" s="1">
        <v>2019.0</v>
      </c>
      <c r="D24" s="2" t="s">
        <v>6</v>
      </c>
      <c r="E24" s="2" t="s">
        <v>339</v>
      </c>
      <c r="F24" s="1">
        <v>48.0</v>
      </c>
    </row>
    <row r="25">
      <c r="A25" s="2" t="s">
        <v>5</v>
      </c>
      <c r="B25" s="1" t="s">
        <v>402</v>
      </c>
      <c r="C25" s="1">
        <v>2020.0</v>
      </c>
      <c r="D25" s="2" t="s">
        <v>6</v>
      </c>
      <c r="E25" s="2" t="s">
        <v>339</v>
      </c>
      <c r="F25" s="1">
        <v>48.0</v>
      </c>
    </row>
    <row r="26">
      <c r="A26" s="2" t="s">
        <v>5</v>
      </c>
      <c r="B26" s="1" t="s">
        <v>402</v>
      </c>
      <c r="C26" s="1">
        <v>2021.0</v>
      </c>
      <c r="D26" s="2" t="s">
        <v>6</v>
      </c>
      <c r="E26" s="2" t="s">
        <v>339</v>
      </c>
      <c r="F26" s="1">
        <v>56.00000000000001</v>
      </c>
    </row>
    <row r="27">
      <c r="A27" s="2" t="s">
        <v>5</v>
      </c>
      <c r="B27" s="1" t="s">
        <v>402</v>
      </c>
      <c r="C27" s="1">
        <v>2022.0</v>
      </c>
      <c r="D27" s="2" t="s">
        <v>6</v>
      </c>
      <c r="E27" s="2" t="s">
        <v>339</v>
      </c>
      <c r="F27" s="1">
        <v>56.00000000000001</v>
      </c>
    </row>
    <row r="28">
      <c r="A28" s="2" t="s">
        <v>5</v>
      </c>
      <c r="B28" s="1" t="s">
        <v>402</v>
      </c>
      <c r="C28" s="1">
        <v>2023.0</v>
      </c>
      <c r="D28" s="2" t="s">
        <v>6</v>
      </c>
      <c r="E28" s="2" t="s">
        <v>339</v>
      </c>
      <c r="F28" s="1">
        <v>56.00000000000001</v>
      </c>
    </row>
    <row r="29">
      <c r="A29" s="2" t="s">
        <v>6</v>
      </c>
      <c r="B29" s="1" t="s">
        <v>403</v>
      </c>
      <c r="C29" s="1">
        <v>2015.0</v>
      </c>
      <c r="D29" s="2" t="s">
        <v>6</v>
      </c>
      <c r="E29" s="2" t="s">
        <v>339</v>
      </c>
      <c r="F29" s="1">
        <v>47.61904761904761</v>
      </c>
    </row>
    <row r="30">
      <c r="A30" s="2" t="s">
        <v>6</v>
      </c>
      <c r="B30" s="1" t="s">
        <v>403</v>
      </c>
      <c r="C30" s="1">
        <v>2016.0</v>
      </c>
      <c r="D30" s="2" t="s">
        <v>6</v>
      </c>
      <c r="E30" s="2" t="s">
        <v>339</v>
      </c>
      <c r="F30" s="1">
        <v>47.61904761904761</v>
      </c>
    </row>
    <row r="31">
      <c r="A31" s="2" t="s">
        <v>6</v>
      </c>
      <c r="B31" s="1" t="s">
        <v>403</v>
      </c>
      <c r="C31" s="1">
        <v>2017.0</v>
      </c>
      <c r="D31" s="2" t="s">
        <v>6</v>
      </c>
      <c r="E31" s="2" t="s">
        <v>339</v>
      </c>
      <c r="F31" s="1">
        <v>47.61904761904761</v>
      </c>
    </row>
    <row r="32">
      <c r="A32" s="2" t="s">
        <v>6</v>
      </c>
      <c r="B32" s="1" t="s">
        <v>403</v>
      </c>
      <c r="C32" s="1">
        <v>2018.0</v>
      </c>
      <c r="D32" s="2" t="s">
        <v>6</v>
      </c>
      <c r="E32" s="2" t="s">
        <v>339</v>
      </c>
      <c r="F32" s="1">
        <v>61.904761904761905</v>
      </c>
    </row>
    <row r="33">
      <c r="A33" s="2" t="s">
        <v>6</v>
      </c>
      <c r="B33" s="1" t="s">
        <v>403</v>
      </c>
      <c r="C33" s="1">
        <v>2019.0</v>
      </c>
      <c r="D33" s="2" t="s">
        <v>6</v>
      </c>
      <c r="E33" s="2" t="s">
        <v>339</v>
      </c>
      <c r="F33" s="1">
        <v>61.904761904761905</v>
      </c>
    </row>
    <row r="34">
      <c r="A34" s="2" t="s">
        <v>6</v>
      </c>
      <c r="B34" s="1" t="s">
        <v>403</v>
      </c>
      <c r="C34" s="1">
        <v>2020.0</v>
      </c>
      <c r="D34" s="2" t="s">
        <v>6</v>
      </c>
      <c r="E34" s="2" t="s">
        <v>339</v>
      </c>
      <c r="F34" s="1">
        <v>61.904761904761905</v>
      </c>
    </row>
    <row r="35">
      <c r="A35" s="2" t="s">
        <v>6</v>
      </c>
      <c r="B35" s="1" t="s">
        <v>403</v>
      </c>
      <c r="C35" s="1">
        <v>2021.0</v>
      </c>
      <c r="D35" s="2" t="s">
        <v>6</v>
      </c>
      <c r="E35" s="2" t="s">
        <v>339</v>
      </c>
      <c r="F35" s="1">
        <v>57.14285714285714</v>
      </c>
    </row>
    <row r="36">
      <c r="A36" s="2" t="s">
        <v>6</v>
      </c>
      <c r="B36" s="1" t="s">
        <v>403</v>
      </c>
      <c r="C36" s="1">
        <v>2022.0</v>
      </c>
      <c r="D36" s="2" t="s">
        <v>6</v>
      </c>
      <c r="E36" s="2" t="s">
        <v>339</v>
      </c>
      <c r="F36" s="1">
        <v>57.14285714285714</v>
      </c>
    </row>
    <row r="37">
      <c r="A37" s="2" t="s">
        <v>6</v>
      </c>
      <c r="B37" s="1" t="s">
        <v>403</v>
      </c>
      <c r="C37" s="1">
        <v>2023.0</v>
      </c>
      <c r="D37" s="2" t="s">
        <v>6</v>
      </c>
      <c r="E37" s="2" t="s">
        <v>339</v>
      </c>
      <c r="F37" s="1">
        <v>57.14285714285714</v>
      </c>
    </row>
    <row r="38">
      <c r="A38" s="2" t="s">
        <v>7</v>
      </c>
      <c r="B38" s="1" t="s">
        <v>404</v>
      </c>
      <c r="C38" s="1">
        <v>2015.0</v>
      </c>
      <c r="D38" s="2" t="s">
        <v>6</v>
      </c>
      <c r="E38" s="2" t="s">
        <v>339</v>
      </c>
      <c r="F38" s="1">
        <v>51.42857142857142</v>
      </c>
    </row>
    <row r="39">
      <c r="A39" s="2" t="s">
        <v>7</v>
      </c>
      <c r="B39" s="1" t="s">
        <v>404</v>
      </c>
      <c r="C39" s="1">
        <v>2016.0</v>
      </c>
      <c r="D39" s="2" t="s">
        <v>6</v>
      </c>
      <c r="E39" s="2" t="s">
        <v>339</v>
      </c>
      <c r="F39" s="1">
        <v>51.42857142857142</v>
      </c>
    </row>
    <row r="40">
      <c r="A40" s="2" t="s">
        <v>7</v>
      </c>
      <c r="B40" s="1" t="s">
        <v>404</v>
      </c>
      <c r="C40" s="1">
        <v>2017.0</v>
      </c>
      <c r="D40" s="2" t="s">
        <v>6</v>
      </c>
      <c r="E40" s="2" t="s">
        <v>339</v>
      </c>
      <c r="F40" s="1">
        <v>51.42857142857142</v>
      </c>
    </row>
    <row r="41">
      <c r="A41" s="2" t="s">
        <v>7</v>
      </c>
      <c r="B41" s="1" t="s">
        <v>404</v>
      </c>
      <c r="C41" s="1">
        <v>2018.0</v>
      </c>
      <c r="D41" s="2" t="s">
        <v>6</v>
      </c>
      <c r="E41" s="2" t="s">
        <v>339</v>
      </c>
      <c r="F41" s="1">
        <v>42.857142857142854</v>
      </c>
    </row>
    <row r="42">
      <c r="A42" s="2" t="s">
        <v>7</v>
      </c>
      <c r="B42" s="1" t="s">
        <v>404</v>
      </c>
      <c r="C42" s="1">
        <v>2019.0</v>
      </c>
      <c r="D42" s="2" t="s">
        <v>6</v>
      </c>
      <c r="E42" s="2" t="s">
        <v>339</v>
      </c>
      <c r="F42" s="1">
        <v>42.857142857142854</v>
      </c>
    </row>
    <row r="43">
      <c r="A43" s="2" t="s">
        <v>7</v>
      </c>
      <c r="B43" s="1" t="s">
        <v>404</v>
      </c>
      <c r="C43" s="1">
        <v>2020.0</v>
      </c>
      <c r="D43" s="2" t="s">
        <v>6</v>
      </c>
      <c r="E43" s="2" t="s">
        <v>339</v>
      </c>
      <c r="F43" s="1">
        <v>42.857142857142854</v>
      </c>
    </row>
    <row r="44">
      <c r="A44" s="2" t="s">
        <v>7</v>
      </c>
      <c r="B44" s="1" t="s">
        <v>404</v>
      </c>
      <c r="C44" s="1">
        <v>2021.0</v>
      </c>
      <c r="D44" s="2" t="s">
        <v>6</v>
      </c>
      <c r="E44" s="2" t="s">
        <v>339</v>
      </c>
      <c r="F44" s="1">
        <v>51.42857142857142</v>
      </c>
    </row>
    <row r="45">
      <c r="A45" s="2" t="s">
        <v>7</v>
      </c>
      <c r="B45" s="1" t="s">
        <v>404</v>
      </c>
      <c r="C45" s="1">
        <v>2022.0</v>
      </c>
      <c r="D45" s="2" t="s">
        <v>6</v>
      </c>
      <c r="E45" s="2" t="s">
        <v>339</v>
      </c>
      <c r="F45" s="1">
        <v>51.42857142857142</v>
      </c>
    </row>
    <row r="46">
      <c r="A46" s="2" t="s">
        <v>7</v>
      </c>
      <c r="B46" s="1" t="s">
        <v>404</v>
      </c>
      <c r="C46" s="1">
        <v>2023.0</v>
      </c>
      <c r="D46" s="2" t="s">
        <v>6</v>
      </c>
      <c r="E46" s="2" t="s">
        <v>339</v>
      </c>
      <c r="F46" s="1">
        <v>51.42857142857142</v>
      </c>
    </row>
    <row r="47">
      <c r="A47" s="2" t="s">
        <v>8</v>
      </c>
      <c r="B47" s="1" t="s">
        <v>408</v>
      </c>
      <c r="C47" s="1">
        <v>2015.0</v>
      </c>
      <c r="D47" s="2" t="s">
        <v>6</v>
      </c>
      <c r="E47" s="2" t="s">
        <v>339</v>
      </c>
      <c r="F47" s="1">
        <v>52.0</v>
      </c>
    </row>
    <row r="48">
      <c r="A48" s="2" t="s">
        <v>8</v>
      </c>
      <c r="B48" s="1" t="s">
        <v>408</v>
      </c>
      <c r="C48" s="1">
        <v>2016.0</v>
      </c>
      <c r="D48" s="2" t="s">
        <v>6</v>
      </c>
      <c r="E48" s="2" t="s">
        <v>339</v>
      </c>
      <c r="F48" s="1">
        <v>52.0</v>
      </c>
    </row>
    <row r="49">
      <c r="A49" s="2" t="s">
        <v>8</v>
      </c>
      <c r="B49" s="1" t="s">
        <v>408</v>
      </c>
      <c r="C49" s="1">
        <v>2017.0</v>
      </c>
      <c r="D49" s="2" t="s">
        <v>6</v>
      </c>
      <c r="E49" s="2" t="s">
        <v>339</v>
      </c>
      <c r="F49" s="1">
        <v>52.0</v>
      </c>
    </row>
    <row r="50">
      <c r="A50" s="2" t="s">
        <v>8</v>
      </c>
      <c r="B50" s="1" t="s">
        <v>408</v>
      </c>
      <c r="C50" s="1">
        <v>2018.0</v>
      </c>
      <c r="D50" s="2" t="s">
        <v>6</v>
      </c>
      <c r="E50" s="2" t="s">
        <v>339</v>
      </c>
      <c r="F50" s="1">
        <v>56.00000000000001</v>
      </c>
    </row>
    <row r="51">
      <c r="A51" s="2" t="s">
        <v>8</v>
      </c>
      <c r="B51" s="1" t="s">
        <v>408</v>
      </c>
      <c r="C51" s="1">
        <v>2019.0</v>
      </c>
      <c r="D51" s="2" t="s">
        <v>6</v>
      </c>
      <c r="E51" s="2" t="s">
        <v>339</v>
      </c>
      <c r="F51" s="1">
        <v>56.00000000000001</v>
      </c>
    </row>
    <row r="52">
      <c r="A52" s="2" t="s">
        <v>8</v>
      </c>
      <c r="B52" s="1" t="s">
        <v>408</v>
      </c>
      <c r="C52" s="1">
        <v>2020.0</v>
      </c>
      <c r="D52" s="2" t="s">
        <v>6</v>
      </c>
      <c r="E52" s="2" t="s">
        <v>339</v>
      </c>
      <c r="F52" s="1">
        <v>56.00000000000001</v>
      </c>
    </row>
    <row r="53">
      <c r="A53" s="2" t="s">
        <v>8</v>
      </c>
      <c r="B53" s="1" t="s">
        <v>408</v>
      </c>
      <c r="C53" s="1">
        <v>2021.0</v>
      </c>
      <c r="D53" s="2" t="s">
        <v>6</v>
      </c>
      <c r="E53" s="2" t="s">
        <v>339</v>
      </c>
      <c r="F53" s="1">
        <v>60.0</v>
      </c>
    </row>
    <row r="54">
      <c r="A54" s="2" t="s">
        <v>8</v>
      </c>
      <c r="B54" s="1" t="s">
        <v>408</v>
      </c>
      <c r="C54" s="1">
        <v>2022.0</v>
      </c>
      <c r="D54" s="2" t="s">
        <v>6</v>
      </c>
      <c r="E54" s="2" t="s">
        <v>339</v>
      </c>
      <c r="F54" s="1">
        <v>60.0</v>
      </c>
    </row>
    <row r="55">
      <c r="A55" s="2" t="s">
        <v>8</v>
      </c>
      <c r="B55" s="1" t="s">
        <v>408</v>
      </c>
      <c r="C55" s="1">
        <v>2023.0</v>
      </c>
      <c r="D55" s="2" t="s">
        <v>6</v>
      </c>
      <c r="E55" s="2" t="s">
        <v>339</v>
      </c>
      <c r="F55" s="1">
        <v>60.0</v>
      </c>
    </row>
    <row r="56">
      <c r="A56" s="2" t="s">
        <v>9</v>
      </c>
      <c r="B56" s="1" t="s">
        <v>409</v>
      </c>
      <c r="C56" s="1">
        <v>2015.0</v>
      </c>
      <c r="D56" s="2" t="s">
        <v>6</v>
      </c>
      <c r="E56" s="2" t="s">
        <v>339</v>
      </c>
      <c r="F56" s="1">
        <v>36.0</v>
      </c>
    </row>
    <row r="57">
      <c r="A57" s="2" t="s">
        <v>9</v>
      </c>
      <c r="B57" s="1" t="s">
        <v>409</v>
      </c>
      <c r="C57" s="1">
        <v>2016.0</v>
      </c>
      <c r="D57" s="2" t="s">
        <v>6</v>
      </c>
      <c r="E57" s="2" t="s">
        <v>339</v>
      </c>
      <c r="F57" s="1">
        <v>36.0</v>
      </c>
    </row>
    <row r="58">
      <c r="A58" s="2" t="s">
        <v>9</v>
      </c>
      <c r="B58" s="1" t="s">
        <v>409</v>
      </c>
      <c r="C58" s="1">
        <v>2017.0</v>
      </c>
      <c r="D58" s="2" t="s">
        <v>6</v>
      </c>
      <c r="E58" s="2" t="s">
        <v>339</v>
      </c>
      <c r="F58" s="1">
        <v>36.0</v>
      </c>
    </row>
    <row r="59">
      <c r="A59" s="2" t="s">
        <v>9</v>
      </c>
      <c r="B59" s="1" t="s">
        <v>409</v>
      </c>
      <c r="C59" s="1">
        <v>2018.0</v>
      </c>
      <c r="D59" s="2" t="s">
        <v>6</v>
      </c>
      <c r="E59" s="2" t="s">
        <v>339</v>
      </c>
      <c r="F59" s="1">
        <v>56.00000000000001</v>
      </c>
    </row>
    <row r="60">
      <c r="A60" s="2" t="s">
        <v>9</v>
      </c>
      <c r="B60" s="1" t="s">
        <v>409</v>
      </c>
      <c r="C60" s="1">
        <v>2019.0</v>
      </c>
      <c r="D60" s="2" t="s">
        <v>6</v>
      </c>
      <c r="E60" s="2" t="s">
        <v>339</v>
      </c>
      <c r="F60" s="1">
        <v>56.00000000000001</v>
      </c>
    </row>
    <row r="61">
      <c r="A61" s="2" t="s">
        <v>9</v>
      </c>
      <c r="B61" s="1" t="s">
        <v>409</v>
      </c>
      <c r="C61" s="1">
        <v>2020.0</v>
      </c>
      <c r="D61" s="2" t="s">
        <v>6</v>
      </c>
      <c r="E61" s="2" t="s">
        <v>339</v>
      </c>
      <c r="F61" s="1">
        <v>56.00000000000001</v>
      </c>
    </row>
    <row r="62">
      <c r="A62" s="2" t="s">
        <v>9</v>
      </c>
      <c r="B62" s="1" t="s">
        <v>409</v>
      </c>
      <c r="C62" s="1">
        <v>2021.0</v>
      </c>
      <c r="D62" s="2" t="s">
        <v>6</v>
      </c>
      <c r="E62" s="2" t="s">
        <v>339</v>
      </c>
      <c r="F62" s="1">
        <v>52.0</v>
      </c>
    </row>
    <row r="63">
      <c r="A63" s="2" t="s">
        <v>9</v>
      </c>
      <c r="B63" s="1" t="s">
        <v>409</v>
      </c>
      <c r="C63" s="1">
        <v>2022.0</v>
      </c>
      <c r="D63" s="2" t="s">
        <v>6</v>
      </c>
      <c r="E63" s="2" t="s">
        <v>339</v>
      </c>
      <c r="F63" s="1">
        <v>52.0</v>
      </c>
    </row>
    <row r="64">
      <c r="A64" s="2" t="s">
        <v>9</v>
      </c>
      <c r="B64" s="1" t="s">
        <v>409</v>
      </c>
      <c r="C64" s="1">
        <v>2023.0</v>
      </c>
      <c r="D64" s="2" t="s">
        <v>6</v>
      </c>
      <c r="E64" s="2" t="s">
        <v>339</v>
      </c>
      <c r="F64" s="1">
        <v>52.0</v>
      </c>
    </row>
    <row r="65">
      <c r="A65" s="2" t="s">
        <v>10</v>
      </c>
      <c r="B65" s="1" t="s">
        <v>407</v>
      </c>
      <c r="C65" s="1">
        <v>2015.0</v>
      </c>
      <c r="D65" s="2" t="s">
        <v>6</v>
      </c>
      <c r="E65" s="2" t="s">
        <v>339</v>
      </c>
      <c r="F65" s="1">
        <v>60.0</v>
      </c>
    </row>
    <row r="66">
      <c r="A66" s="2" t="s">
        <v>10</v>
      </c>
      <c r="B66" s="1" t="s">
        <v>407</v>
      </c>
      <c r="C66" s="1">
        <v>2016.0</v>
      </c>
      <c r="D66" s="2" t="s">
        <v>6</v>
      </c>
      <c r="E66" s="2" t="s">
        <v>339</v>
      </c>
      <c r="F66" s="1">
        <v>60.0</v>
      </c>
    </row>
    <row r="67">
      <c r="A67" s="2" t="s">
        <v>10</v>
      </c>
      <c r="B67" s="1" t="s">
        <v>407</v>
      </c>
      <c r="C67" s="1">
        <v>2017.0</v>
      </c>
      <c r="D67" s="2" t="s">
        <v>6</v>
      </c>
      <c r="E67" s="2" t="s">
        <v>339</v>
      </c>
      <c r="F67" s="1">
        <v>60.0</v>
      </c>
    </row>
    <row r="68">
      <c r="A68" s="2" t="s">
        <v>10</v>
      </c>
      <c r="B68" s="1" t="s">
        <v>407</v>
      </c>
      <c r="C68" s="1">
        <v>2018.0</v>
      </c>
      <c r="D68" s="2" t="s">
        <v>6</v>
      </c>
      <c r="E68" s="2" t="s">
        <v>339</v>
      </c>
      <c r="F68" s="1">
        <v>60.0</v>
      </c>
    </row>
    <row r="69">
      <c r="A69" s="2" t="s">
        <v>10</v>
      </c>
      <c r="B69" s="1" t="s">
        <v>407</v>
      </c>
      <c r="C69" s="1">
        <v>2019.0</v>
      </c>
      <c r="D69" s="2" t="s">
        <v>6</v>
      </c>
      <c r="E69" s="2" t="s">
        <v>339</v>
      </c>
      <c r="F69" s="1">
        <v>60.0</v>
      </c>
    </row>
    <row r="70">
      <c r="A70" s="2" t="s">
        <v>10</v>
      </c>
      <c r="B70" s="1" t="s">
        <v>407</v>
      </c>
      <c r="C70" s="1">
        <v>2020.0</v>
      </c>
      <c r="D70" s="2" t="s">
        <v>6</v>
      </c>
      <c r="E70" s="2" t="s">
        <v>339</v>
      </c>
      <c r="F70" s="1">
        <v>60.0</v>
      </c>
    </row>
    <row r="71">
      <c r="A71" s="2" t="s">
        <v>10</v>
      </c>
      <c r="B71" s="1" t="s">
        <v>407</v>
      </c>
      <c r="C71" s="1">
        <v>2021.0</v>
      </c>
      <c r="D71" s="2" t="s">
        <v>6</v>
      </c>
      <c r="E71" s="2" t="s">
        <v>339</v>
      </c>
      <c r="F71" s="1">
        <v>62.5</v>
      </c>
    </row>
    <row r="72">
      <c r="A72" s="2" t="s">
        <v>10</v>
      </c>
      <c r="B72" s="1" t="s">
        <v>407</v>
      </c>
      <c r="C72" s="1">
        <v>2022.0</v>
      </c>
      <c r="D72" s="2" t="s">
        <v>6</v>
      </c>
      <c r="E72" s="2" t="s">
        <v>339</v>
      </c>
      <c r="F72" s="1">
        <v>62.5</v>
      </c>
    </row>
    <row r="73">
      <c r="A73" s="2" t="s">
        <v>10</v>
      </c>
      <c r="B73" s="1" t="s">
        <v>407</v>
      </c>
      <c r="C73" s="1">
        <v>2023.0</v>
      </c>
      <c r="D73" s="2" t="s">
        <v>6</v>
      </c>
      <c r="E73" s="2" t="s">
        <v>339</v>
      </c>
      <c r="F73" s="1">
        <v>62.5</v>
      </c>
    </row>
    <row r="74">
      <c r="A74" s="2" t="s">
        <v>11</v>
      </c>
      <c r="B74" s="1" t="s">
        <v>406</v>
      </c>
      <c r="C74" s="1">
        <v>2015.0</v>
      </c>
      <c r="D74" s="2" t="s">
        <v>6</v>
      </c>
      <c r="E74" s="2" t="s">
        <v>339</v>
      </c>
      <c r="F74" s="1">
        <v>42.42424242424242</v>
      </c>
    </row>
    <row r="75">
      <c r="A75" s="2" t="s">
        <v>11</v>
      </c>
      <c r="B75" s="1" t="s">
        <v>406</v>
      </c>
      <c r="C75" s="1">
        <v>2016.0</v>
      </c>
      <c r="D75" s="2" t="s">
        <v>6</v>
      </c>
      <c r="E75" s="2" t="s">
        <v>339</v>
      </c>
      <c r="F75" s="1">
        <v>51.515151515151516</v>
      </c>
    </row>
    <row r="76">
      <c r="A76" s="2" t="s">
        <v>11</v>
      </c>
      <c r="B76" s="1" t="s">
        <v>406</v>
      </c>
      <c r="C76" s="1">
        <v>2017.0</v>
      </c>
      <c r="D76" s="2" t="s">
        <v>6</v>
      </c>
      <c r="E76" s="2" t="s">
        <v>339</v>
      </c>
      <c r="F76" s="1">
        <v>51.515151515151516</v>
      </c>
    </row>
    <row r="77">
      <c r="A77" s="2" t="s">
        <v>11</v>
      </c>
      <c r="B77" s="1" t="s">
        <v>406</v>
      </c>
      <c r="C77" s="1">
        <v>2018.0</v>
      </c>
      <c r="D77" s="2" t="s">
        <v>6</v>
      </c>
      <c r="E77" s="2" t="s">
        <v>339</v>
      </c>
      <c r="F77" s="1">
        <v>45.45454545454545</v>
      </c>
    </row>
    <row r="78">
      <c r="A78" s="2" t="s">
        <v>11</v>
      </c>
      <c r="B78" s="1" t="s">
        <v>406</v>
      </c>
      <c r="C78" s="1">
        <v>2019.0</v>
      </c>
      <c r="D78" s="2" t="s">
        <v>6</v>
      </c>
      <c r="E78" s="2" t="s">
        <v>339</v>
      </c>
      <c r="F78" s="1">
        <v>45.45454545454545</v>
      </c>
    </row>
    <row r="79">
      <c r="A79" s="2" t="s">
        <v>11</v>
      </c>
      <c r="B79" s="1" t="s">
        <v>406</v>
      </c>
      <c r="C79" s="1">
        <v>2020.0</v>
      </c>
      <c r="D79" s="2" t="s">
        <v>6</v>
      </c>
      <c r="E79" s="2" t="s">
        <v>339</v>
      </c>
      <c r="F79" s="1">
        <v>45.45454545454545</v>
      </c>
    </row>
    <row r="80">
      <c r="A80" s="2" t="s">
        <v>11</v>
      </c>
      <c r="B80" s="1" t="s">
        <v>406</v>
      </c>
      <c r="C80" s="1">
        <v>2021.0</v>
      </c>
      <c r="D80" s="2" t="s">
        <v>6</v>
      </c>
      <c r="E80" s="2" t="s">
        <v>339</v>
      </c>
      <c r="F80" s="1">
        <v>48.484848484848484</v>
      </c>
    </row>
    <row r="81">
      <c r="A81" s="2" t="s">
        <v>11</v>
      </c>
      <c r="B81" s="1" t="s">
        <v>406</v>
      </c>
      <c r="C81" s="1">
        <v>2022.0</v>
      </c>
      <c r="D81" s="2" t="s">
        <v>6</v>
      </c>
      <c r="E81" s="2" t="s">
        <v>339</v>
      </c>
      <c r="F81" s="1">
        <v>48.484848484848484</v>
      </c>
    </row>
    <row r="82">
      <c r="A82" s="2" t="s">
        <v>11</v>
      </c>
      <c r="B82" s="1" t="s">
        <v>406</v>
      </c>
      <c r="C82" s="1">
        <v>2023.0</v>
      </c>
      <c r="D82" s="2" t="s">
        <v>6</v>
      </c>
      <c r="E82" s="2" t="s">
        <v>339</v>
      </c>
      <c r="F82" s="1">
        <v>48.484848484848484</v>
      </c>
    </row>
    <row r="83">
      <c r="A83" s="2" t="s">
        <v>12</v>
      </c>
      <c r="B83" s="1" t="s">
        <v>405</v>
      </c>
      <c r="C83" s="1">
        <v>2015.0</v>
      </c>
      <c r="D83" s="2" t="s">
        <v>6</v>
      </c>
      <c r="E83" s="2" t="s">
        <v>339</v>
      </c>
      <c r="F83" s="1">
        <v>45.45454545454545</v>
      </c>
    </row>
    <row r="84">
      <c r="A84" s="2" t="s">
        <v>12</v>
      </c>
      <c r="B84" s="1" t="s">
        <v>405</v>
      </c>
      <c r="C84" s="1">
        <v>2016.0</v>
      </c>
      <c r="D84" s="2" t="s">
        <v>6</v>
      </c>
      <c r="E84" s="2" t="s">
        <v>339</v>
      </c>
      <c r="F84" s="1">
        <v>45.45454545454545</v>
      </c>
    </row>
    <row r="85">
      <c r="A85" s="2" t="s">
        <v>12</v>
      </c>
      <c r="B85" s="1" t="s">
        <v>405</v>
      </c>
      <c r="C85" s="1">
        <v>2017.0</v>
      </c>
      <c r="D85" s="2" t="s">
        <v>6</v>
      </c>
      <c r="E85" s="2" t="s">
        <v>339</v>
      </c>
      <c r="F85" s="1">
        <v>45.45454545454545</v>
      </c>
    </row>
    <row r="86">
      <c r="A86" s="2" t="s">
        <v>12</v>
      </c>
      <c r="B86" s="1" t="s">
        <v>405</v>
      </c>
      <c r="C86" s="1">
        <v>2018.0</v>
      </c>
      <c r="D86" s="2" t="s">
        <v>6</v>
      </c>
      <c r="E86" s="2" t="s">
        <v>339</v>
      </c>
      <c r="F86" s="1">
        <v>50.0</v>
      </c>
    </row>
    <row r="87">
      <c r="A87" s="2" t="s">
        <v>12</v>
      </c>
      <c r="B87" s="1" t="s">
        <v>405</v>
      </c>
      <c r="C87" s="1">
        <v>2019.0</v>
      </c>
      <c r="D87" s="2" t="s">
        <v>6</v>
      </c>
      <c r="E87" s="2" t="s">
        <v>339</v>
      </c>
      <c r="F87" s="1">
        <v>50.0</v>
      </c>
    </row>
    <row r="88">
      <c r="A88" s="2" t="s">
        <v>12</v>
      </c>
      <c r="B88" s="1" t="s">
        <v>405</v>
      </c>
      <c r="C88" s="1">
        <v>2020.0</v>
      </c>
      <c r="D88" s="2" t="s">
        <v>6</v>
      </c>
      <c r="E88" s="2" t="s">
        <v>339</v>
      </c>
      <c r="F88" s="1">
        <v>50.0</v>
      </c>
    </row>
    <row r="89">
      <c r="A89" s="2" t="s">
        <v>12</v>
      </c>
      <c r="B89" s="1" t="s">
        <v>405</v>
      </c>
      <c r="C89" s="1">
        <v>2021.0</v>
      </c>
      <c r="D89" s="2" t="s">
        <v>6</v>
      </c>
      <c r="E89" s="2" t="s">
        <v>339</v>
      </c>
      <c r="F89" s="1">
        <v>53.03030303030303</v>
      </c>
    </row>
    <row r="90">
      <c r="A90" s="2" t="s">
        <v>12</v>
      </c>
      <c r="B90" s="1" t="s">
        <v>405</v>
      </c>
      <c r="C90" s="1">
        <v>2022.0</v>
      </c>
      <c r="D90" s="2" t="s">
        <v>6</v>
      </c>
      <c r="E90" s="2" t="s">
        <v>339</v>
      </c>
      <c r="F90" s="1">
        <v>53.03030303030303</v>
      </c>
    </row>
    <row r="91">
      <c r="A91" s="2" t="s">
        <v>12</v>
      </c>
      <c r="B91" s="1" t="s">
        <v>405</v>
      </c>
      <c r="C91" s="1">
        <v>2023.0</v>
      </c>
      <c r="D91" s="2" t="s">
        <v>6</v>
      </c>
      <c r="E91" s="2" t="s">
        <v>339</v>
      </c>
      <c r="F91" s="1">
        <v>53.03030303030303</v>
      </c>
    </row>
    <row r="92">
      <c r="A92" s="2" t="s">
        <v>13</v>
      </c>
      <c r="B92" s="1" t="s">
        <v>410</v>
      </c>
      <c r="C92" s="1">
        <v>2015.0</v>
      </c>
      <c r="D92" s="2" t="s">
        <v>6</v>
      </c>
      <c r="E92" s="2" t="s">
        <v>339</v>
      </c>
      <c r="F92" s="1">
        <v>17.857142857142858</v>
      </c>
    </row>
    <row r="93">
      <c r="A93" s="2" t="s">
        <v>13</v>
      </c>
      <c r="B93" s="1" t="s">
        <v>410</v>
      </c>
      <c r="C93" s="1">
        <v>2016.0</v>
      </c>
      <c r="D93" s="2" t="s">
        <v>6</v>
      </c>
      <c r="E93" s="2" t="s">
        <v>339</v>
      </c>
      <c r="F93" s="1">
        <v>44.0</v>
      </c>
    </row>
    <row r="94">
      <c r="A94" s="2" t="s">
        <v>13</v>
      </c>
      <c r="B94" s="1" t="s">
        <v>410</v>
      </c>
      <c r="C94" s="1">
        <v>2017.0</v>
      </c>
      <c r="D94" s="2" t="s">
        <v>6</v>
      </c>
      <c r="E94" s="2" t="s">
        <v>339</v>
      </c>
      <c r="F94" s="1">
        <v>44.0</v>
      </c>
    </row>
    <row r="95">
      <c r="A95" s="2" t="s">
        <v>13</v>
      </c>
      <c r="B95" s="1" t="s">
        <v>410</v>
      </c>
      <c r="C95" s="1">
        <v>2018.0</v>
      </c>
      <c r="D95" s="2" t="s">
        <v>6</v>
      </c>
      <c r="E95" s="2" t="s">
        <v>339</v>
      </c>
      <c r="F95" s="1">
        <v>40.0</v>
      </c>
    </row>
    <row r="96">
      <c r="A96" s="2" t="s">
        <v>13</v>
      </c>
      <c r="B96" s="1" t="s">
        <v>410</v>
      </c>
      <c r="C96" s="1">
        <v>2019.0</v>
      </c>
      <c r="D96" s="2" t="s">
        <v>6</v>
      </c>
      <c r="E96" s="2" t="s">
        <v>339</v>
      </c>
      <c r="F96" s="1">
        <v>40.0</v>
      </c>
    </row>
    <row r="97">
      <c r="A97" s="2" t="s">
        <v>13</v>
      </c>
      <c r="B97" s="1" t="s">
        <v>410</v>
      </c>
      <c r="C97" s="1">
        <v>2020.0</v>
      </c>
      <c r="D97" s="2" t="s">
        <v>6</v>
      </c>
      <c r="E97" s="2" t="s">
        <v>339</v>
      </c>
      <c r="F97" s="1">
        <v>40.0</v>
      </c>
    </row>
    <row r="98">
      <c r="A98" s="2" t="s">
        <v>13</v>
      </c>
      <c r="B98" s="1" t="s">
        <v>410</v>
      </c>
      <c r="C98" s="1">
        <v>2021.0</v>
      </c>
      <c r="D98" s="2" t="s">
        <v>6</v>
      </c>
      <c r="E98" s="2" t="s">
        <v>339</v>
      </c>
      <c r="F98" s="1">
        <v>48.0</v>
      </c>
    </row>
    <row r="99">
      <c r="A99" s="2" t="s">
        <v>13</v>
      </c>
      <c r="B99" s="1" t="s">
        <v>410</v>
      </c>
      <c r="C99" s="1">
        <v>2022.0</v>
      </c>
      <c r="D99" s="2" t="s">
        <v>6</v>
      </c>
      <c r="E99" s="2" t="s">
        <v>339</v>
      </c>
      <c r="F99" s="1">
        <v>48.0</v>
      </c>
    </row>
    <row r="100">
      <c r="A100" s="2" t="s">
        <v>13</v>
      </c>
      <c r="B100" s="1" t="s">
        <v>410</v>
      </c>
      <c r="C100" s="1">
        <v>2023.0</v>
      </c>
      <c r="D100" s="2" t="s">
        <v>6</v>
      </c>
      <c r="E100" s="2" t="s">
        <v>339</v>
      </c>
      <c r="F100" s="1">
        <v>48.0</v>
      </c>
    </row>
    <row r="101">
      <c r="A101" s="2" t="s">
        <v>14</v>
      </c>
      <c r="B101" s="1" t="s">
        <v>412</v>
      </c>
      <c r="C101" s="1">
        <v>2015.0</v>
      </c>
      <c r="D101" s="2" t="s">
        <v>6</v>
      </c>
      <c r="E101" s="2" t="s">
        <v>339</v>
      </c>
      <c r="F101" s="1">
        <v>44.44444444444444</v>
      </c>
    </row>
    <row r="102">
      <c r="A102" s="2" t="s">
        <v>14</v>
      </c>
      <c r="B102" s="1" t="s">
        <v>412</v>
      </c>
      <c r="C102" s="1">
        <v>2016.0</v>
      </c>
      <c r="D102" s="2" t="s">
        <v>6</v>
      </c>
      <c r="E102" s="2" t="s">
        <v>339</v>
      </c>
      <c r="F102" s="1">
        <v>44.44444444444444</v>
      </c>
    </row>
    <row r="103">
      <c r="A103" s="2" t="s">
        <v>14</v>
      </c>
      <c r="B103" s="1" t="s">
        <v>412</v>
      </c>
      <c r="C103" s="1">
        <v>2017.0</v>
      </c>
      <c r="D103" s="2" t="s">
        <v>6</v>
      </c>
      <c r="E103" s="2" t="s">
        <v>339</v>
      </c>
      <c r="F103" s="1">
        <v>44.44444444444444</v>
      </c>
    </row>
    <row r="104">
      <c r="A104" s="2" t="s">
        <v>14</v>
      </c>
      <c r="B104" s="1" t="s">
        <v>412</v>
      </c>
      <c r="C104" s="1">
        <v>2018.0</v>
      </c>
      <c r="D104" s="2" t="s">
        <v>6</v>
      </c>
      <c r="E104" s="2" t="s">
        <v>339</v>
      </c>
      <c r="F104" s="1">
        <v>47.22222222222222</v>
      </c>
    </row>
    <row r="105">
      <c r="A105" s="2" t="s">
        <v>14</v>
      </c>
      <c r="B105" s="1" t="s">
        <v>412</v>
      </c>
      <c r="C105" s="1">
        <v>2019.0</v>
      </c>
      <c r="D105" s="2" t="s">
        <v>6</v>
      </c>
      <c r="E105" s="2" t="s">
        <v>339</v>
      </c>
      <c r="F105" s="1">
        <v>47.22222222222222</v>
      </c>
    </row>
    <row r="106">
      <c r="A106" s="2" t="s">
        <v>14</v>
      </c>
      <c r="B106" s="1" t="s">
        <v>412</v>
      </c>
      <c r="C106" s="1">
        <v>2020.0</v>
      </c>
      <c r="D106" s="2" t="s">
        <v>6</v>
      </c>
      <c r="E106" s="2" t="s">
        <v>339</v>
      </c>
      <c r="F106" s="1">
        <v>47.22222222222222</v>
      </c>
    </row>
    <row r="107">
      <c r="A107" s="2" t="s">
        <v>14</v>
      </c>
      <c r="B107" s="1" t="s">
        <v>412</v>
      </c>
      <c r="C107" s="1">
        <v>2021.0</v>
      </c>
      <c r="D107" s="2" t="s">
        <v>6</v>
      </c>
      <c r="E107" s="2" t="s">
        <v>339</v>
      </c>
      <c r="F107" s="1">
        <v>50.0</v>
      </c>
    </row>
    <row r="108">
      <c r="A108" s="2" t="s">
        <v>14</v>
      </c>
      <c r="B108" s="1" t="s">
        <v>412</v>
      </c>
      <c r="C108" s="1">
        <v>2022.0</v>
      </c>
      <c r="D108" s="2" t="s">
        <v>6</v>
      </c>
      <c r="E108" s="2" t="s">
        <v>339</v>
      </c>
      <c r="F108" s="1">
        <v>50.0</v>
      </c>
    </row>
    <row r="109">
      <c r="A109" s="2" t="s">
        <v>14</v>
      </c>
      <c r="B109" s="1" t="s">
        <v>412</v>
      </c>
      <c r="C109" s="1">
        <v>2023.0</v>
      </c>
      <c r="D109" s="2" t="s">
        <v>6</v>
      </c>
      <c r="E109" s="2" t="s">
        <v>339</v>
      </c>
      <c r="F109" s="1">
        <v>50.0</v>
      </c>
    </row>
    <row r="110">
      <c r="A110" s="2" t="s">
        <v>15</v>
      </c>
      <c r="B110" s="1" t="s">
        <v>411</v>
      </c>
      <c r="C110" s="1">
        <v>2015.0</v>
      </c>
      <c r="D110" s="2" t="s">
        <v>6</v>
      </c>
      <c r="E110" s="2" t="s">
        <v>339</v>
      </c>
      <c r="F110" s="1">
        <v>39.130434782608695</v>
      </c>
    </row>
    <row r="111">
      <c r="A111" s="2" t="s">
        <v>15</v>
      </c>
      <c r="B111" s="1" t="s">
        <v>411</v>
      </c>
      <c r="C111" s="1">
        <v>2016.0</v>
      </c>
      <c r="D111" s="2" t="s">
        <v>6</v>
      </c>
      <c r="E111" s="2" t="s">
        <v>339</v>
      </c>
      <c r="F111" s="1">
        <v>39.130434782608695</v>
      </c>
    </row>
    <row r="112">
      <c r="A112" s="2" t="s">
        <v>15</v>
      </c>
      <c r="B112" s="1" t="s">
        <v>411</v>
      </c>
      <c r="C112" s="1">
        <v>2017.0</v>
      </c>
      <c r="D112" s="2" t="s">
        <v>6</v>
      </c>
      <c r="E112" s="2" t="s">
        <v>339</v>
      </c>
      <c r="F112" s="1">
        <v>39.130434782608695</v>
      </c>
    </row>
    <row r="113">
      <c r="A113" s="2" t="s">
        <v>15</v>
      </c>
      <c r="B113" s="1" t="s">
        <v>411</v>
      </c>
      <c r="C113" s="1">
        <v>2018.0</v>
      </c>
      <c r="D113" s="2" t="s">
        <v>6</v>
      </c>
      <c r="E113" s="2" t="s">
        <v>339</v>
      </c>
      <c r="F113" s="1">
        <v>41.30434782608695</v>
      </c>
    </row>
    <row r="114">
      <c r="A114" s="2" t="s">
        <v>15</v>
      </c>
      <c r="B114" s="1" t="s">
        <v>411</v>
      </c>
      <c r="C114" s="1">
        <v>2019.0</v>
      </c>
      <c r="D114" s="2" t="s">
        <v>6</v>
      </c>
      <c r="E114" s="2" t="s">
        <v>339</v>
      </c>
      <c r="F114" s="1">
        <v>41.30434782608695</v>
      </c>
    </row>
    <row r="115">
      <c r="A115" s="2" t="s">
        <v>15</v>
      </c>
      <c r="B115" s="1" t="s">
        <v>411</v>
      </c>
      <c r="C115" s="1">
        <v>2020.0</v>
      </c>
      <c r="D115" s="2" t="s">
        <v>6</v>
      </c>
      <c r="E115" s="2" t="s">
        <v>339</v>
      </c>
      <c r="F115" s="1">
        <v>41.30434782608695</v>
      </c>
    </row>
    <row r="116">
      <c r="A116" s="2" t="s">
        <v>15</v>
      </c>
      <c r="B116" s="1" t="s">
        <v>411</v>
      </c>
      <c r="C116" s="1">
        <v>2021.0</v>
      </c>
      <c r="D116" s="2" t="s">
        <v>6</v>
      </c>
      <c r="E116" s="2" t="s">
        <v>339</v>
      </c>
      <c r="F116" s="1">
        <v>52.17391304347826</v>
      </c>
    </row>
    <row r="117">
      <c r="A117" s="2" t="s">
        <v>15</v>
      </c>
      <c r="B117" s="1" t="s">
        <v>411</v>
      </c>
      <c r="C117" s="1">
        <v>2022.0</v>
      </c>
      <c r="D117" s="2" t="s">
        <v>6</v>
      </c>
      <c r="E117" s="2" t="s">
        <v>339</v>
      </c>
      <c r="F117" s="1">
        <v>52.17391304347826</v>
      </c>
    </row>
    <row r="118">
      <c r="A118" s="2" t="s">
        <v>15</v>
      </c>
      <c r="B118" s="1" t="s">
        <v>411</v>
      </c>
      <c r="C118" s="1">
        <v>2023.0</v>
      </c>
      <c r="D118" s="2" t="s">
        <v>6</v>
      </c>
      <c r="E118" s="2" t="s">
        <v>339</v>
      </c>
      <c r="F118" s="1">
        <v>50.0</v>
      </c>
    </row>
    <row r="119">
      <c r="A119" s="2" t="s">
        <v>16</v>
      </c>
      <c r="B119" s="1" t="s">
        <v>413</v>
      </c>
      <c r="C119" s="1">
        <v>2015.0</v>
      </c>
      <c r="D119" s="2" t="s">
        <v>6</v>
      </c>
      <c r="E119" s="2" t="s">
        <v>339</v>
      </c>
      <c r="F119" s="1">
        <v>36.666666666666664</v>
      </c>
    </row>
    <row r="120">
      <c r="A120" s="2" t="s">
        <v>16</v>
      </c>
      <c r="B120" s="1" t="s">
        <v>413</v>
      </c>
      <c r="C120" s="1">
        <v>2016.0</v>
      </c>
      <c r="D120" s="2" t="s">
        <v>6</v>
      </c>
      <c r="E120" s="2" t="s">
        <v>339</v>
      </c>
      <c r="F120" s="1">
        <v>36.666666666666664</v>
      </c>
    </row>
    <row r="121">
      <c r="A121" s="2" t="s">
        <v>16</v>
      </c>
      <c r="B121" s="1" t="s">
        <v>413</v>
      </c>
      <c r="C121" s="1">
        <v>2017.0</v>
      </c>
      <c r="D121" s="2" t="s">
        <v>6</v>
      </c>
      <c r="E121" s="2" t="s">
        <v>339</v>
      </c>
      <c r="F121" s="1">
        <v>36.666666666666664</v>
      </c>
    </row>
    <row r="122">
      <c r="A122" s="2" t="s">
        <v>16</v>
      </c>
      <c r="B122" s="1" t="s">
        <v>413</v>
      </c>
      <c r="C122" s="1">
        <v>2018.0</v>
      </c>
      <c r="D122" s="2" t="s">
        <v>6</v>
      </c>
      <c r="E122" s="2" t="s">
        <v>339</v>
      </c>
      <c r="F122" s="1">
        <v>53.333333333333336</v>
      </c>
    </row>
    <row r="123">
      <c r="A123" s="2" t="s">
        <v>16</v>
      </c>
      <c r="B123" s="1" t="s">
        <v>413</v>
      </c>
      <c r="C123" s="1">
        <v>2019.0</v>
      </c>
      <c r="D123" s="2" t="s">
        <v>6</v>
      </c>
      <c r="E123" s="2" t="s">
        <v>339</v>
      </c>
      <c r="F123" s="1">
        <v>53.333333333333336</v>
      </c>
    </row>
    <row r="124">
      <c r="A124" s="2" t="s">
        <v>16</v>
      </c>
      <c r="B124" s="1" t="s">
        <v>413</v>
      </c>
      <c r="C124" s="1">
        <v>2020.0</v>
      </c>
      <c r="D124" s="2" t="s">
        <v>6</v>
      </c>
      <c r="E124" s="2" t="s">
        <v>339</v>
      </c>
      <c r="F124" s="1">
        <v>53.333333333333336</v>
      </c>
    </row>
    <row r="125">
      <c r="A125" s="2" t="s">
        <v>16</v>
      </c>
      <c r="B125" s="1" t="s">
        <v>413</v>
      </c>
      <c r="C125" s="1">
        <v>2021.0</v>
      </c>
      <c r="D125" s="2" t="s">
        <v>6</v>
      </c>
      <c r="E125" s="2" t="s">
        <v>339</v>
      </c>
      <c r="F125" s="1">
        <v>50.0</v>
      </c>
    </row>
    <row r="126">
      <c r="A126" s="2" t="s">
        <v>16</v>
      </c>
      <c r="B126" s="1" t="s">
        <v>413</v>
      </c>
      <c r="C126" s="1">
        <v>2022.0</v>
      </c>
      <c r="D126" s="2" t="s">
        <v>6</v>
      </c>
      <c r="E126" s="2" t="s">
        <v>339</v>
      </c>
      <c r="F126" s="1">
        <v>50.0</v>
      </c>
    </row>
    <row r="127">
      <c r="A127" s="2" t="s">
        <v>16</v>
      </c>
      <c r="B127" s="1" t="s">
        <v>413</v>
      </c>
      <c r="C127" s="1">
        <v>2023.0</v>
      </c>
      <c r="D127" s="2" t="s">
        <v>6</v>
      </c>
      <c r="E127" s="2" t="s">
        <v>339</v>
      </c>
      <c r="F127" s="1">
        <v>50.0</v>
      </c>
    </row>
    <row r="128">
      <c r="A128" s="2" t="s">
        <v>17</v>
      </c>
      <c r="B128" s="1" t="s">
        <v>414</v>
      </c>
      <c r="C128" s="1">
        <v>2015.0</v>
      </c>
      <c r="D128" s="2" t="s">
        <v>6</v>
      </c>
      <c r="E128" s="2" t="s">
        <v>339</v>
      </c>
      <c r="F128" s="1">
        <v>43.58974358974359</v>
      </c>
    </row>
    <row r="129">
      <c r="A129" s="2" t="s">
        <v>17</v>
      </c>
      <c r="B129" s="1" t="s">
        <v>414</v>
      </c>
      <c r="C129" s="1">
        <v>2016.0</v>
      </c>
      <c r="D129" s="2" t="s">
        <v>6</v>
      </c>
      <c r="E129" s="2" t="s">
        <v>339</v>
      </c>
      <c r="F129" s="1">
        <v>43.58974358974359</v>
      </c>
    </row>
    <row r="130">
      <c r="A130" s="2" t="s">
        <v>17</v>
      </c>
      <c r="B130" s="1" t="s">
        <v>414</v>
      </c>
      <c r="C130" s="1">
        <v>2017.0</v>
      </c>
      <c r="D130" s="2" t="s">
        <v>6</v>
      </c>
      <c r="E130" s="2" t="s">
        <v>339</v>
      </c>
      <c r="F130" s="1">
        <v>43.58974358974359</v>
      </c>
    </row>
    <row r="131">
      <c r="A131" s="2" t="s">
        <v>17</v>
      </c>
      <c r="B131" s="1" t="s">
        <v>414</v>
      </c>
      <c r="C131" s="1">
        <v>2018.0</v>
      </c>
      <c r="D131" s="2" t="s">
        <v>6</v>
      </c>
      <c r="E131" s="2" t="s">
        <v>339</v>
      </c>
      <c r="F131" s="1">
        <v>39.473684210526315</v>
      </c>
    </row>
    <row r="132">
      <c r="A132" s="2" t="s">
        <v>17</v>
      </c>
      <c r="B132" s="1" t="s">
        <v>414</v>
      </c>
      <c r="C132" s="1">
        <v>2019.0</v>
      </c>
      <c r="D132" s="2" t="s">
        <v>6</v>
      </c>
      <c r="E132" s="2" t="s">
        <v>339</v>
      </c>
      <c r="F132" s="1">
        <v>39.473684210526315</v>
      </c>
    </row>
    <row r="133">
      <c r="A133" s="2" t="s">
        <v>17</v>
      </c>
      <c r="B133" s="1" t="s">
        <v>414</v>
      </c>
      <c r="C133" s="1">
        <v>2020.0</v>
      </c>
      <c r="D133" s="2" t="s">
        <v>6</v>
      </c>
      <c r="E133" s="2" t="s">
        <v>339</v>
      </c>
      <c r="F133" s="1">
        <v>39.473684210526315</v>
      </c>
    </row>
    <row r="134">
      <c r="A134" s="2" t="s">
        <v>17</v>
      </c>
      <c r="B134" s="1" t="s">
        <v>414</v>
      </c>
      <c r="C134" s="1">
        <v>2021.0</v>
      </c>
      <c r="D134" s="2" t="s">
        <v>6</v>
      </c>
      <c r="E134" s="2" t="s">
        <v>339</v>
      </c>
      <c r="F134" s="1">
        <v>63.1578947368421</v>
      </c>
    </row>
    <row r="135">
      <c r="A135" s="2" t="s">
        <v>17</v>
      </c>
      <c r="B135" s="1" t="s">
        <v>414</v>
      </c>
      <c r="C135" s="1">
        <v>2022.0</v>
      </c>
      <c r="D135" s="2" t="s">
        <v>6</v>
      </c>
      <c r="E135" s="2" t="s">
        <v>339</v>
      </c>
      <c r="F135" s="1">
        <v>63.1578947368421</v>
      </c>
    </row>
    <row r="136">
      <c r="A136" s="2" t="s">
        <v>17</v>
      </c>
      <c r="B136" s="1" t="s">
        <v>414</v>
      </c>
      <c r="C136" s="1">
        <v>2023.0</v>
      </c>
      <c r="D136" s="2" t="s">
        <v>6</v>
      </c>
      <c r="E136" s="2" t="s">
        <v>339</v>
      </c>
      <c r="F136" s="1">
        <v>63.1578947368421</v>
      </c>
    </row>
    <row r="137">
      <c r="A137" s="2" t="s">
        <v>18</v>
      </c>
      <c r="B137" s="1" t="s">
        <v>415</v>
      </c>
      <c r="C137" s="1">
        <v>2015.0</v>
      </c>
      <c r="D137" s="2" t="s">
        <v>6</v>
      </c>
      <c r="E137" s="2" t="s">
        <v>339</v>
      </c>
      <c r="F137" s="1">
        <v>36.0</v>
      </c>
    </row>
    <row r="138">
      <c r="A138" s="2" t="s">
        <v>18</v>
      </c>
      <c r="B138" s="1" t="s">
        <v>415</v>
      </c>
      <c r="C138" s="1">
        <v>2016.0</v>
      </c>
      <c r="D138" s="2" t="s">
        <v>6</v>
      </c>
      <c r="E138" s="2" t="s">
        <v>339</v>
      </c>
      <c r="F138" s="1">
        <v>36.0</v>
      </c>
    </row>
    <row r="139">
      <c r="A139" s="2" t="s">
        <v>18</v>
      </c>
      <c r="B139" s="1" t="s">
        <v>415</v>
      </c>
      <c r="C139" s="1">
        <v>2017.0</v>
      </c>
      <c r="D139" s="2" t="s">
        <v>6</v>
      </c>
      <c r="E139" s="2" t="s">
        <v>339</v>
      </c>
      <c r="F139" s="1">
        <v>36.0</v>
      </c>
    </row>
    <row r="140">
      <c r="A140" s="2" t="s">
        <v>18</v>
      </c>
      <c r="B140" s="1" t="s">
        <v>415</v>
      </c>
      <c r="C140" s="1">
        <v>2018.0</v>
      </c>
      <c r="D140" s="2" t="s">
        <v>6</v>
      </c>
      <c r="E140" s="2" t="s">
        <v>339</v>
      </c>
      <c r="F140" s="1">
        <v>49.333333333333336</v>
      </c>
    </row>
    <row r="141">
      <c r="A141" s="2" t="s">
        <v>18</v>
      </c>
      <c r="B141" s="1" t="s">
        <v>415</v>
      </c>
      <c r="C141" s="1">
        <v>2019.0</v>
      </c>
      <c r="D141" s="2" t="s">
        <v>6</v>
      </c>
      <c r="E141" s="2" t="s">
        <v>339</v>
      </c>
      <c r="F141" s="1">
        <v>49.333333333333336</v>
      </c>
    </row>
    <row r="142">
      <c r="A142" s="2" t="s">
        <v>18</v>
      </c>
      <c r="B142" s="1" t="s">
        <v>415</v>
      </c>
      <c r="C142" s="1">
        <v>2020.0</v>
      </c>
      <c r="D142" s="2" t="s">
        <v>6</v>
      </c>
      <c r="E142" s="2" t="s">
        <v>339</v>
      </c>
      <c r="F142" s="1">
        <v>49.333333333333336</v>
      </c>
    </row>
    <row r="143">
      <c r="A143" s="2" t="s">
        <v>18</v>
      </c>
      <c r="B143" s="1" t="s">
        <v>415</v>
      </c>
      <c r="C143" s="1">
        <v>2021.0</v>
      </c>
      <c r="D143" s="2" t="s">
        <v>6</v>
      </c>
      <c r="E143" s="2" t="s">
        <v>339</v>
      </c>
      <c r="F143" s="1">
        <v>48.0</v>
      </c>
    </row>
    <row r="144">
      <c r="A144" s="2" t="s">
        <v>18</v>
      </c>
      <c r="B144" s="1" t="s">
        <v>415</v>
      </c>
      <c r="C144" s="1">
        <v>2022.0</v>
      </c>
      <c r="D144" s="2" t="s">
        <v>6</v>
      </c>
      <c r="E144" s="2" t="s">
        <v>339</v>
      </c>
      <c r="F144" s="1">
        <v>48.0</v>
      </c>
    </row>
    <row r="145">
      <c r="A145" s="2" t="s">
        <v>18</v>
      </c>
      <c r="B145" s="1" t="s">
        <v>415</v>
      </c>
      <c r="C145" s="1">
        <v>2023.0</v>
      </c>
      <c r="D145" s="2" t="s">
        <v>6</v>
      </c>
      <c r="E145" s="2" t="s">
        <v>339</v>
      </c>
      <c r="F145" s="1">
        <v>49.333333333333336</v>
      </c>
    </row>
    <row r="146">
      <c r="A146" s="2" t="s">
        <v>19</v>
      </c>
      <c r="B146" s="1" t="s">
        <v>416</v>
      </c>
      <c r="C146" s="1">
        <v>2015.0</v>
      </c>
      <c r="D146" s="2" t="s">
        <v>6</v>
      </c>
      <c r="E146" s="2" t="s">
        <v>339</v>
      </c>
      <c r="F146" s="1">
        <v>40.0</v>
      </c>
    </row>
    <row r="147">
      <c r="A147" s="2" t="s">
        <v>19</v>
      </c>
      <c r="B147" s="1" t="s">
        <v>416</v>
      </c>
      <c r="C147" s="1">
        <v>2016.0</v>
      </c>
      <c r="D147" s="2" t="s">
        <v>6</v>
      </c>
      <c r="E147" s="2" t="s">
        <v>339</v>
      </c>
      <c r="F147" s="1">
        <v>40.0</v>
      </c>
    </row>
    <row r="148">
      <c r="A148" s="2" t="s">
        <v>19</v>
      </c>
      <c r="B148" s="1" t="s">
        <v>416</v>
      </c>
      <c r="C148" s="1">
        <v>2017.0</v>
      </c>
      <c r="D148" s="2" t="s">
        <v>6</v>
      </c>
      <c r="E148" s="2" t="s">
        <v>339</v>
      </c>
      <c r="F148" s="1">
        <v>40.0</v>
      </c>
    </row>
    <row r="149">
      <c r="A149" s="2" t="s">
        <v>19</v>
      </c>
      <c r="B149" s="1" t="s">
        <v>416</v>
      </c>
      <c r="C149" s="1">
        <v>2018.0</v>
      </c>
      <c r="D149" s="2" t="s">
        <v>6</v>
      </c>
      <c r="E149" s="2" t="s">
        <v>339</v>
      </c>
      <c r="F149" s="1">
        <v>40.0</v>
      </c>
    </row>
    <row r="150">
      <c r="A150" s="2" t="s">
        <v>19</v>
      </c>
      <c r="B150" s="1" t="s">
        <v>416</v>
      </c>
      <c r="C150" s="1">
        <v>2019.0</v>
      </c>
      <c r="D150" s="2" t="s">
        <v>6</v>
      </c>
      <c r="E150" s="2" t="s">
        <v>339</v>
      </c>
      <c r="F150" s="1">
        <v>40.0</v>
      </c>
    </row>
    <row r="151">
      <c r="A151" s="2" t="s">
        <v>19</v>
      </c>
      <c r="B151" s="1" t="s">
        <v>416</v>
      </c>
      <c r="C151" s="1">
        <v>2020.0</v>
      </c>
      <c r="D151" s="2" t="s">
        <v>6</v>
      </c>
      <c r="E151" s="2" t="s">
        <v>339</v>
      </c>
      <c r="F151" s="1">
        <v>40.0</v>
      </c>
    </row>
    <row r="152">
      <c r="A152" s="2" t="s">
        <v>19</v>
      </c>
      <c r="B152" s="1" t="s">
        <v>416</v>
      </c>
      <c r="C152" s="1">
        <v>2021.0</v>
      </c>
      <c r="D152" s="2" t="s">
        <v>6</v>
      </c>
      <c r="E152" s="2" t="s">
        <v>339</v>
      </c>
      <c r="F152" s="1">
        <v>62.5</v>
      </c>
    </row>
    <row r="153">
      <c r="A153" s="2" t="s">
        <v>19</v>
      </c>
      <c r="B153" s="1" t="s">
        <v>416</v>
      </c>
      <c r="C153" s="1">
        <v>2022.0</v>
      </c>
      <c r="D153" s="2" t="s">
        <v>6</v>
      </c>
      <c r="E153" s="2" t="s">
        <v>339</v>
      </c>
      <c r="F153" s="1">
        <v>62.5</v>
      </c>
    </row>
    <row r="154">
      <c r="A154" s="2" t="s">
        <v>19</v>
      </c>
      <c r="B154" s="1" t="s">
        <v>416</v>
      </c>
      <c r="C154" s="1">
        <v>2023.0</v>
      </c>
      <c r="D154" s="2" t="s">
        <v>6</v>
      </c>
      <c r="E154" s="2" t="s">
        <v>339</v>
      </c>
      <c r="F154" s="1">
        <v>62.5</v>
      </c>
    </row>
    <row r="155">
      <c r="A155" s="2" t="s">
        <v>20</v>
      </c>
      <c r="B155" s="1" t="s">
        <v>417</v>
      </c>
      <c r="C155" s="1">
        <v>2015.0</v>
      </c>
      <c r="D155" s="2" t="s">
        <v>6</v>
      </c>
      <c r="E155" s="2" t="s">
        <v>339</v>
      </c>
      <c r="F155" s="1">
        <v>20.0</v>
      </c>
    </row>
    <row r="156">
      <c r="A156" s="2" t="s">
        <v>20</v>
      </c>
      <c r="B156" s="1" t="s">
        <v>417</v>
      </c>
      <c r="C156" s="1">
        <v>2016.0</v>
      </c>
      <c r="D156" s="2" t="s">
        <v>6</v>
      </c>
      <c r="E156" s="2" t="s">
        <v>339</v>
      </c>
      <c r="F156" s="1">
        <v>20.0</v>
      </c>
    </row>
    <row r="157">
      <c r="A157" s="2" t="s">
        <v>20</v>
      </c>
      <c r="B157" s="1" t="s">
        <v>417</v>
      </c>
      <c r="C157" s="1">
        <v>2017.0</v>
      </c>
      <c r="D157" s="2" t="s">
        <v>6</v>
      </c>
      <c r="E157" s="2" t="s">
        <v>339</v>
      </c>
      <c r="F157" s="1">
        <v>20.0</v>
      </c>
    </row>
    <row r="158">
      <c r="A158" s="2" t="s">
        <v>20</v>
      </c>
      <c r="B158" s="1" t="s">
        <v>417</v>
      </c>
      <c r="C158" s="1">
        <v>2018.0</v>
      </c>
      <c r="D158" s="2" t="s">
        <v>6</v>
      </c>
      <c r="E158" s="2" t="s">
        <v>339</v>
      </c>
      <c r="F158" s="1">
        <v>70.0</v>
      </c>
    </row>
    <row r="159">
      <c r="A159" s="2" t="s">
        <v>20</v>
      </c>
      <c r="B159" s="1" t="s">
        <v>417</v>
      </c>
      <c r="C159" s="1">
        <v>2019.0</v>
      </c>
      <c r="D159" s="2" t="s">
        <v>6</v>
      </c>
      <c r="E159" s="2" t="s">
        <v>339</v>
      </c>
      <c r="F159" s="1">
        <v>70.0</v>
      </c>
    </row>
    <row r="160">
      <c r="A160" s="2" t="s">
        <v>20</v>
      </c>
      <c r="B160" s="1" t="s">
        <v>417</v>
      </c>
      <c r="C160" s="1">
        <v>2020.0</v>
      </c>
      <c r="D160" s="2" t="s">
        <v>6</v>
      </c>
      <c r="E160" s="2" t="s">
        <v>339</v>
      </c>
      <c r="F160" s="1">
        <v>70.0</v>
      </c>
    </row>
    <row r="161">
      <c r="A161" s="2" t="s">
        <v>20</v>
      </c>
      <c r="B161" s="1" t="s">
        <v>417</v>
      </c>
      <c r="C161" s="1">
        <v>2021.0</v>
      </c>
      <c r="D161" s="2" t="s">
        <v>6</v>
      </c>
      <c r="E161" s="2" t="s">
        <v>339</v>
      </c>
      <c r="F161" s="1">
        <v>65.0</v>
      </c>
    </row>
    <row r="162">
      <c r="A162" s="2" t="s">
        <v>20</v>
      </c>
      <c r="B162" s="1" t="s">
        <v>417</v>
      </c>
      <c r="C162" s="1">
        <v>2022.0</v>
      </c>
      <c r="D162" s="2" t="s">
        <v>6</v>
      </c>
      <c r="E162" s="2" t="s">
        <v>339</v>
      </c>
      <c r="F162" s="1">
        <v>65.0</v>
      </c>
    </row>
    <row r="163">
      <c r="A163" s="2" t="s">
        <v>20</v>
      </c>
      <c r="B163" s="1" t="s">
        <v>417</v>
      </c>
      <c r="C163" s="1">
        <v>2023.0</v>
      </c>
      <c r="D163" s="2" t="s">
        <v>6</v>
      </c>
      <c r="E163" s="2" t="s">
        <v>339</v>
      </c>
      <c r="F163" s="1">
        <v>55.00000000000001</v>
      </c>
    </row>
    <row r="164">
      <c r="A164" s="2" t="s">
        <v>21</v>
      </c>
      <c r="B164" s="1" t="s">
        <v>419</v>
      </c>
      <c r="C164" s="1">
        <v>2015.0</v>
      </c>
      <c r="D164" s="2" t="s">
        <v>6</v>
      </c>
      <c r="E164" s="2" t="s">
        <v>339</v>
      </c>
      <c r="F164" s="1">
        <v>46.666666666666664</v>
      </c>
    </row>
    <row r="165">
      <c r="A165" s="2" t="s">
        <v>21</v>
      </c>
      <c r="B165" s="1" t="s">
        <v>419</v>
      </c>
      <c r="C165" s="1">
        <v>2016.0</v>
      </c>
      <c r="D165" s="2" t="s">
        <v>6</v>
      </c>
      <c r="E165" s="2" t="s">
        <v>339</v>
      </c>
      <c r="F165" s="1">
        <v>46.666666666666664</v>
      </c>
    </row>
    <row r="166">
      <c r="A166" s="2" t="s">
        <v>21</v>
      </c>
      <c r="B166" s="1" t="s">
        <v>419</v>
      </c>
      <c r="C166" s="1">
        <v>2017.0</v>
      </c>
      <c r="D166" s="2" t="s">
        <v>6</v>
      </c>
      <c r="E166" s="2" t="s">
        <v>339</v>
      </c>
      <c r="F166" s="1">
        <v>36.666666666666664</v>
      </c>
    </row>
    <row r="167">
      <c r="A167" s="2" t="s">
        <v>21</v>
      </c>
      <c r="B167" s="1" t="s">
        <v>419</v>
      </c>
      <c r="C167" s="1">
        <v>2018.0</v>
      </c>
      <c r="D167" s="2" t="s">
        <v>6</v>
      </c>
      <c r="E167" s="2" t="s">
        <v>339</v>
      </c>
      <c r="F167" s="1">
        <v>36.666666666666664</v>
      </c>
    </row>
    <row r="168">
      <c r="A168" s="2" t="s">
        <v>21</v>
      </c>
      <c r="B168" s="1" t="s">
        <v>419</v>
      </c>
      <c r="C168" s="1">
        <v>2019.0</v>
      </c>
      <c r="D168" s="2" t="s">
        <v>6</v>
      </c>
      <c r="E168" s="2" t="s">
        <v>339</v>
      </c>
      <c r="F168" s="1">
        <v>36.666666666666664</v>
      </c>
    </row>
    <row r="169">
      <c r="A169" s="2" t="s">
        <v>21</v>
      </c>
      <c r="B169" s="1" t="s">
        <v>419</v>
      </c>
      <c r="C169" s="1">
        <v>2020.0</v>
      </c>
      <c r="D169" s="2" t="s">
        <v>6</v>
      </c>
      <c r="E169" s="2" t="s">
        <v>339</v>
      </c>
      <c r="F169" s="1">
        <v>36.666666666666664</v>
      </c>
    </row>
    <row r="170">
      <c r="A170" s="2" t="s">
        <v>21</v>
      </c>
      <c r="B170" s="1" t="s">
        <v>419</v>
      </c>
      <c r="C170" s="1">
        <v>2021.0</v>
      </c>
      <c r="D170" s="2" t="s">
        <v>6</v>
      </c>
      <c r="E170" s="2" t="s">
        <v>339</v>
      </c>
      <c r="F170" s="1">
        <v>56.666666666666664</v>
      </c>
    </row>
    <row r="171">
      <c r="A171" s="2" t="s">
        <v>21</v>
      </c>
      <c r="B171" s="1" t="s">
        <v>419</v>
      </c>
      <c r="C171" s="1">
        <v>2022.0</v>
      </c>
      <c r="D171" s="2" t="s">
        <v>6</v>
      </c>
      <c r="E171" s="2" t="s">
        <v>339</v>
      </c>
      <c r="F171" s="1">
        <v>56.666666666666664</v>
      </c>
    </row>
    <row r="172">
      <c r="A172" s="2" t="s">
        <v>21</v>
      </c>
      <c r="B172" s="1" t="s">
        <v>419</v>
      </c>
      <c r="C172" s="1">
        <v>2023.0</v>
      </c>
      <c r="D172" s="2" t="s">
        <v>6</v>
      </c>
      <c r="E172" s="2" t="s">
        <v>339</v>
      </c>
      <c r="F172" s="1">
        <v>60.0</v>
      </c>
    </row>
    <row r="173">
      <c r="A173" s="2" t="s">
        <v>22</v>
      </c>
      <c r="B173" s="1" t="s">
        <v>420</v>
      </c>
      <c r="C173" s="1">
        <v>2015.0</v>
      </c>
      <c r="D173" s="2" t="s">
        <v>6</v>
      </c>
      <c r="E173" s="2" t="s">
        <v>339</v>
      </c>
      <c r="F173" s="1">
        <v>38.46153846153847</v>
      </c>
    </row>
    <row r="174">
      <c r="A174" s="2" t="s">
        <v>22</v>
      </c>
      <c r="B174" s="1" t="s">
        <v>420</v>
      </c>
      <c r="C174" s="1">
        <v>2016.0</v>
      </c>
      <c r="D174" s="2" t="s">
        <v>6</v>
      </c>
      <c r="E174" s="2" t="s">
        <v>339</v>
      </c>
      <c r="F174" s="1">
        <v>38.46153846153847</v>
      </c>
    </row>
    <row r="175">
      <c r="A175" s="2" t="s">
        <v>22</v>
      </c>
      <c r="B175" s="1" t="s">
        <v>420</v>
      </c>
      <c r="C175" s="1">
        <v>2017.0</v>
      </c>
      <c r="D175" s="2" t="s">
        <v>6</v>
      </c>
      <c r="E175" s="2" t="s">
        <v>339</v>
      </c>
      <c r="F175" s="1">
        <v>38.46153846153847</v>
      </c>
    </row>
    <row r="176">
      <c r="A176" s="2" t="s">
        <v>22</v>
      </c>
      <c r="B176" s="1" t="s">
        <v>420</v>
      </c>
      <c r="C176" s="1">
        <v>2018.0</v>
      </c>
      <c r="D176" s="2" t="s">
        <v>6</v>
      </c>
      <c r="E176" s="2" t="s">
        <v>339</v>
      </c>
      <c r="F176" s="1">
        <v>50.0</v>
      </c>
    </row>
    <row r="177">
      <c r="A177" s="2" t="s">
        <v>22</v>
      </c>
      <c r="B177" s="1" t="s">
        <v>420</v>
      </c>
      <c r="C177" s="1">
        <v>2019.0</v>
      </c>
      <c r="D177" s="2" t="s">
        <v>6</v>
      </c>
      <c r="E177" s="2" t="s">
        <v>339</v>
      </c>
      <c r="F177" s="1">
        <v>50.0</v>
      </c>
    </row>
    <row r="178">
      <c r="A178" s="2" t="s">
        <v>22</v>
      </c>
      <c r="B178" s="1" t="s">
        <v>420</v>
      </c>
      <c r="C178" s="1">
        <v>2020.0</v>
      </c>
      <c r="D178" s="2" t="s">
        <v>6</v>
      </c>
      <c r="E178" s="2" t="s">
        <v>339</v>
      </c>
      <c r="F178" s="1">
        <v>50.0</v>
      </c>
    </row>
    <row r="179">
      <c r="A179" s="2" t="s">
        <v>22</v>
      </c>
      <c r="B179" s="1" t="s">
        <v>420</v>
      </c>
      <c r="C179" s="1">
        <v>2021.0</v>
      </c>
      <c r="D179" s="2" t="s">
        <v>6</v>
      </c>
      <c r="E179" s="2" t="s">
        <v>339</v>
      </c>
      <c r="F179" s="1">
        <v>50.0</v>
      </c>
    </row>
    <row r="180">
      <c r="A180" s="2" t="s">
        <v>22</v>
      </c>
      <c r="B180" s="1" t="s">
        <v>420</v>
      </c>
      <c r="C180" s="1">
        <v>2022.0</v>
      </c>
      <c r="D180" s="2" t="s">
        <v>6</v>
      </c>
      <c r="E180" s="2" t="s">
        <v>339</v>
      </c>
      <c r="F180" s="1">
        <v>50.0</v>
      </c>
    </row>
    <row r="181">
      <c r="A181" s="2" t="s">
        <v>22</v>
      </c>
      <c r="B181" s="1" t="s">
        <v>420</v>
      </c>
      <c r="C181" s="1">
        <v>2023.0</v>
      </c>
      <c r="D181" s="2" t="s">
        <v>6</v>
      </c>
      <c r="E181" s="2" t="s">
        <v>339</v>
      </c>
      <c r="F181" s="1">
        <v>50.0</v>
      </c>
    </row>
    <row r="182">
      <c r="A182" s="2" t="s">
        <v>23</v>
      </c>
      <c r="B182" s="1" t="s">
        <v>421</v>
      </c>
      <c r="C182" s="1">
        <v>2015.0</v>
      </c>
      <c r="D182" s="2" t="s">
        <v>6</v>
      </c>
      <c r="E182" s="2" t="s">
        <v>339</v>
      </c>
      <c r="F182" s="1">
        <v>43.90243902439025</v>
      </c>
    </row>
    <row r="183">
      <c r="A183" s="2" t="s">
        <v>23</v>
      </c>
      <c r="B183" s="1" t="s">
        <v>421</v>
      </c>
      <c r="C183" s="1">
        <v>2016.0</v>
      </c>
      <c r="D183" s="2" t="s">
        <v>6</v>
      </c>
      <c r="E183" s="2" t="s">
        <v>339</v>
      </c>
      <c r="F183" s="1">
        <v>43.90243902439025</v>
      </c>
    </row>
    <row r="184">
      <c r="A184" s="2" t="s">
        <v>23</v>
      </c>
      <c r="B184" s="1" t="s">
        <v>421</v>
      </c>
      <c r="C184" s="1">
        <v>2017.0</v>
      </c>
      <c r="D184" s="2" t="s">
        <v>6</v>
      </c>
      <c r="E184" s="2" t="s">
        <v>339</v>
      </c>
      <c r="F184" s="1">
        <v>43.90243902439025</v>
      </c>
    </row>
    <row r="185">
      <c r="A185" s="2" t="s">
        <v>23</v>
      </c>
      <c r="B185" s="1" t="s">
        <v>421</v>
      </c>
      <c r="C185" s="1">
        <v>2018.0</v>
      </c>
      <c r="D185" s="2" t="s">
        <v>6</v>
      </c>
      <c r="E185" s="2" t="s">
        <v>339</v>
      </c>
      <c r="F185" s="1">
        <v>52.38095238095239</v>
      </c>
    </row>
    <row r="186">
      <c r="A186" s="2" t="s">
        <v>23</v>
      </c>
      <c r="B186" s="1" t="s">
        <v>421</v>
      </c>
      <c r="C186" s="1">
        <v>2019.0</v>
      </c>
      <c r="D186" s="2" t="s">
        <v>6</v>
      </c>
      <c r="E186" s="2" t="s">
        <v>339</v>
      </c>
      <c r="F186" s="1">
        <v>52.38095238095239</v>
      </c>
    </row>
    <row r="187">
      <c r="A187" s="2" t="s">
        <v>23</v>
      </c>
      <c r="B187" s="1" t="s">
        <v>421</v>
      </c>
      <c r="C187" s="1">
        <v>2020.0</v>
      </c>
      <c r="D187" s="2" t="s">
        <v>6</v>
      </c>
      <c r="E187" s="2" t="s">
        <v>339</v>
      </c>
      <c r="F187" s="1">
        <v>52.38095238095239</v>
      </c>
    </row>
    <row r="188">
      <c r="A188" s="2" t="s">
        <v>23</v>
      </c>
      <c r="B188" s="1" t="s">
        <v>421</v>
      </c>
      <c r="C188" s="1">
        <v>2021.0</v>
      </c>
      <c r="D188" s="2" t="s">
        <v>6</v>
      </c>
      <c r="E188" s="2" t="s">
        <v>339</v>
      </c>
      <c r="F188" s="1">
        <v>59.523809523809526</v>
      </c>
    </row>
    <row r="189">
      <c r="A189" s="2" t="s">
        <v>23</v>
      </c>
      <c r="B189" s="1" t="s">
        <v>421</v>
      </c>
      <c r="C189" s="1">
        <v>2022.0</v>
      </c>
      <c r="D189" s="2" t="s">
        <v>6</v>
      </c>
      <c r="E189" s="2" t="s">
        <v>339</v>
      </c>
      <c r="F189" s="1">
        <v>59.523809523809526</v>
      </c>
    </row>
    <row r="190">
      <c r="A190" s="2" t="s">
        <v>23</v>
      </c>
      <c r="B190" s="1" t="s">
        <v>421</v>
      </c>
      <c r="C190" s="1">
        <v>2023.0</v>
      </c>
      <c r="D190" s="2" t="s">
        <v>6</v>
      </c>
      <c r="E190" s="2" t="s">
        <v>339</v>
      </c>
      <c r="F190" s="1">
        <v>59.523809523809526</v>
      </c>
    </row>
    <row r="191">
      <c r="A191" s="2" t="s">
        <v>24</v>
      </c>
      <c r="B191" s="1" t="s">
        <v>422</v>
      </c>
      <c r="C191" s="1">
        <v>2015.0</v>
      </c>
      <c r="D191" s="2" t="s">
        <v>6</v>
      </c>
      <c r="E191" s="2" t="s">
        <v>339</v>
      </c>
      <c r="F191" s="1">
        <v>31.70731707317073</v>
      </c>
    </row>
    <row r="192">
      <c r="A192" s="2" t="s">
        <v>24</v>
      </c>
      <c r="B192" s="1" t="s">
        <v>422</v>
      </c>
      <c r="C192" s="1">
        <v>2016.0</v>
      </c>
      <c r="D192" s="2" t="s">
        <v>6</v>
      </c>
      <c r="E192" s="2" t="s">
        <v>339</v>
      </c>
      <c r="F192" s="1">
        <v>31.70731707317073</v>
      </c>
    </row>
    <row r="193">
      <c r="A193" s="2" t="s">
        <v>24</v>
      </c>
      <c r="B193" s="1" t="s">
        <v>422</v>
      </c>
      <c r="C193" s="1">
        <v>2017.0</v>
      </c>
      <c r="D193" s="2" t="s">
        <v>6</v>
      </c>
      <c r="E193" s="2" t="s">
        <v>339</v>
      </c>
      <c r="F193" s="1">
        <v>31.70731707317073</v>
      </c>
    </row>
    <row r="194">
      <c r="A194" s="2" t="s">
        <v>24</v>
      </c>
      <c r="B194" s="1" t="s">
        <v>422</v>
      </c>
      <c r="C194" s="1">
        <v>2018.0</v>
      </c>
      <c r="D194" s="2" t="s">
        <v>6</v>
      </c>
      <c r="E194" s="2" t="s">
        <v>339</v>
      </c>
      <c r="F194" s="1">
        <v>43.90243902439025</v>
      </c>
    </row>
    <row r="195">
      <c r="A195" s="2" t="s">
        <v>24</v>
      </c>
      <c r="B195" s="1" t="s">
        <v>422</v>
      </c>
      <c r="C195" s="1">
        <v>2019.0</v>
      </c>
      <c r="D195" s="2" t="s">
        <v>6</v>
      </c>
      <c r="E195" s="2" t="s">
        <v>339</v>
      </c>
      <c r="F195" s="1">
        <v>43.90243902439025</v>
      </c>
    </row>
    <row r="196">
      <c r="A196" s="2" t="s">
        <v>24</v>
      </c>
      <c r="B196" s="1" t="s">
        <v>422</v>
      </c>
      <c r="C196" s="1">
        <v>2020.0</v>
      </c>
      <c r="D196" s="2" t="s">
        <v>6</v>
      </c>
      <c r="E196" s="2" t="s">
        <v>339</v>
      </c>
      <c r="F196" s="1">
        <v>43.90243902439025</v>
      </c>
    </row>
    <row r="197">
      <c r="A197" s="2" t="s">
        <v>24</v>
      </c>
      <c r="B197" s="1" t="s">
        <v>422</v>
      </c>
      <c r="C197" s="1">
        <v>2021.0</v>
      </c>
      <c r="D197" s="2" t="s">
        <v>6</v>
      </c>
      <c r="E197" s="2" t="s">
        <v>339</v>
      </c>
      <c r="F197" s="1">
        <v>51.21951219512195</v>
      </c>
    </row>
    <row r="198">
      <c r="A198" s="2" t="s">
        <v>24</v>
      </c>
      <c r="B198" s="1" t="s">
        <v>422</v>
      </c>
      <c r="C198" s="1">
        <v>2022.0</v>
      </c>
      <c r="D198" s="2" t="s">
        <v>6</v>
      </c>
      <c r="E198" s="2" t="s">
        <v>339</v>
      </c>
      <c r="F198" s="1">
        <v>51.21951219512195</v>
      </c>
    </row>
    <row r="199">
      <c r="A199" s="2" t="s">
        <v>24</v>
      </c>
      <c r="B199" s="1" t="s">
        <v>422</v>
      </c>
      <c r="C199" s="1">
        <v>2023.0</v>
      </c>
      <c r="D199" s="2" t="s">
        <v>6</v>
      </c>
      <c r="E199" s="2" t="s">
        <v>339</v>
      </c>
      <c r="F199" s="1">
        <v>51.21951219512195</v>
      </c>
    </row>
    <row r="200">
      <c r="A200" s="2" t="s">
        <v>25</v>
      </c>
      <c r="B200" s="1" t="s">
        <v>423</v>
      </c>
      <c r="C200" s="1">
        <v>2015.0</v>
      </c>
      <c r="D200" s="2" t="s">
        <v>6</v>
      </c>
      <c r="E200" s="2" t="s">
        <v>339</v>
      </c>
      <c r="F200" s="1">
        <v>52.0</v>
      </c>
    </row>
    <row r="201">
      <c r="A201" s="2" t="s">
        <v>25</v>
      </c>
      <c r="B201" s="1" t="s">
        <v>423</v>
      </c>
      <c r="C201" s="1">
        <v>2016.0</v>
      </c>
      <c r="D201" s="2" t="s">
        <v>6</v>
      </c>
      <c r="E201" s="2" t="s">
        <v>339</v>
      </c>
      <c r="F201" s="1">
        <v>52.0</v>
      </c>
    </row>
    <row r="202">
      <c r="A202" s="2" t="s">
        <v>25</v>
      </c>
      <c r="B202" s="1" t="s">
        <v>423</v>
      </c>
      <c r="C202" s="1">
        <v>2017.0</v>
      </c>
      <c r="D202" s="2" t="s">
        <v>6</v>
      </c>
      <c r="E202" s="2" t="s">
        <v>339</v>
      </c>
      <c r="F202" s="1">
        <v>52.0</v>
      </c>
    </row>
    <row r="203">
      <c r="A203" s="2" t="s">
        <v>25</v>
      </c>
      <c r="B203" s="1" t="s">
        <v>423</v>
      </c>
      <c r="C203" s="1">
        <v>2018.0</v>
      </c>
      <c r="D203" s="2" t="s">
        <v>6</v>
      </c>
      <c r="E203" s="2" t="s">
        <v>339</v>
      </c>
      <c r="F203" s="1">
        <v>52.0</v>
      </c>
    </row>
    <row r="204">
      <c r="A204" s="2" t="s">
        <v>25</v>
      </c>
      <c r="B204" s="1" t="s">
        <v>423</v>
      </c>
      <c r="C204" s="1">
        <v>2019.0</v>
      </c>
      <c r="D204" s="2" t="s">
        <v>6</v>
      </c>
      <c r="E204" s="2" t="s">
        <v>339</v>
      </c>
      <c r="F204" s="1">
        <v>52.0</v>
      </c>
    </row>
    <row r="205">
      <c r="A205" s="2" t="s">
        <v>25</v>
      </c>
      <c r="B205" s="1" t="s">
        <v>423</v>
      </c>
      <c r="C205" s="1">
        <v>2020.0</v>
      </c>
      <c r="D205" s="2" t="s">
        <v>6</v>
      </c>
      <c r="E205" s="2" t="s">
        <v>339</v>
      </c>
      <c r="F205" s="1">
        <v>52.0</v>
      </c>
    </row>
    <row r="206">
      <c r="A206" s="2" t="s">
        <v>25</v>
      </c>
      <c r="B206" s="1" t="s">
        <v>423</v>
      </c>
      <c r="C206" s="1">
        <v>2021.0</v>
      </c>
      <c r="D206" s="2" t="s">
        <v>6</v>
      </c>
      <c r="E206" s="2" t="s">
        <v>339</v>
      </c>
      <c r="F206" s="1">
        <v>48.0</v>
      </c>
    </row>
    <row r="207">
      <c r="A207" s="2" t="s">
        <v>25</v>
      </c>
      <c r="B207" s="1" t="s">
        <v>423</v>
      </c>
      <c r="C207" s="1">
        <v>2022.0</v>
      </c>
      <c r="D207" s="2" t="s">
        <v>6</v>
      </c>
      <c r="E207" s="2" t="s">
        <v>339</v>
      </c>
      <c r="F207" s="1">
        <v>48.0</v>
      </c>
    </row>
    <row r="208">
      <c r="A208" s="2" t="s">
        <v>25</v>
      </c>
      <c r="B208" s="1" t="s">
        <v>423</v>
      </c>
      <c r="C208" s="1">
        <v>2023.0</v>
      </c>
      <c r="D208" s="2" t="s">
        <v>6</v>
      </c>
      <c r="E208" s="2" t="s">
        <v>339</v>
      </c>
      <c r="F208" s="1">
        <v>48.0</v>
      </c>
    </row>
    <row r="209">
      <c r="A209" s="2" t="s">
        <v>26</v>
      </c>
      <c r="B209" s="1" t="s">
        <v>424</v>
      </c>
      <c r="C209" s="1">
        <v>2015.0</v>
      </c>
      <c r="D209" s="2" t="s">
        <v>6</v>
      </c>
      <c r="E209" s="2" t="s">
        <v>339</v>
      </c>
      <c r="F209" s="1">
        <v>36.0</v>
      </c>
    </row>
    <row r="210">
      <c r="A210" s="2" t="s">
        <v>26</v>
      </c>
      <c r="B210" s="1" t="s">
        <v>424</v>
      </c>
      <c r="C210" s="1">
        <v>2016.0</v>
      </c>
      <c r="D210" s="2" t="s">
        <v>6</v>
      </c>
      <c r="E210" s="2" t="s">
        <v>339</v>
      </c>
      <c r="F210" s="1">
        <v>44.0</v>
      </c>
    </row>
    <row r="211">
      <c r="A211" s="2" t="s">
        <v>26</v>
      </c>
      <c r="B211" s="1" t="s">
        <v>424</v>
      </c>
      <c r="C211" s="1">
        <v>2017.0</v>
      </c>
      <c r="D211" s="2" t="s">
        <v>6</v>
      </c>
      <c r="E211" s="2" t="s">
        <v>339</v>
      </c>
      <c r="F211" s="1">
        <v>44.0</v>
      </c>
    </row>
    <row r="212">
      <c r="A212" s="2" t="s">
        <v>26</v>
      </c>
      <c r="B212" s="1" t="s">
        <v>424</v>
      </c>
      <c r="C212" s="1">
        <v>2018.0</v>
      </c>
      <c r="D212" s="2" t="s">
        <v>6</v>
      </c>
      <c r="E212" s="2" t="s">
        <v>339</v>
      </c>
      <c r="F212" s="1">
        <v>44.0</v>
      </c>
    </row>
    <row r="213">
      <c r="A213" s="2" t="s">
        <v>26</v>
      </c>
      <c r="B213" s="1" t="s">
        <v>424</v>
      </c>
      <c r="C213" s="1">
        <v>2019.0</v>
      </c>
      <c r="D213" s="2" t="s">
        <v>6</v>
      </c>
      <c r="E213" s="2" t="s">
        <v>339</v>
      </c>
      <c r="F213" s="1">
        <v>52.0</v>
      </c>
    </row>
    <row r="214">
      <c r="A214" s="2" t="s">
        <v>26</v>
      </c>
      <c r="B214" s="1" t="s">
        <v>424</v>
      </c>
      <c r="C214" s="1">
        <v>2020.0</v>
      </c>
      <c r="D214" s="2" t="s">
        <v>6</v>
      </c>
      <c r="E214" s="2" t="s">
        <v>339</v>
      </c>
      <c r="F214" s="1">
        <v>52.0</v>
      </c>
    </row>
    <row r="215">
      <c r="A215" s="2" t="s">
        <v>26</v>
      </c>
      <c r="B215" s="1" t="s">
        <v>424</v>
      </c>
      <c r="C215" s="1">
        <v>2021.0</v>
      </c>
      <c r="D215" s="2" t="s">
        <v>6</v>
      </c>
      <c r="E215" s="2" t="s">
        <v>339</v>
      </c>
      <c r="F215" s="1">
        <v>52.0</v>
      </c>
    </row>
    <row r="216">
      <c r="A216" s="2" t="s">
        <v>26</v>
      </c>
      <c r="B216" s="1" t="s">
        <v>424</v>
      </c>
      <c r="C216" s="1">
        <v>2022.0</v>
      </c>
      <c r="D216" s="2" t="s">
        <v>6</v>
      </c>
      <c r="E216" s="2" t="s">
        <v>339</v>
      </c>
      <c r="F216" s="1">
        <v>68.0</v>
      </c>
    </row>
    <row r="217">
      <c r="A217" s="2" t="s">
        <v>26</v>
      </c>
      <c r="B217" s="1" t="s">
        <v>424</v>
      </c>
      <c r="C217" s="7">
        <v>2023.0</v>
      </c>
      <c r="D217" s="2" t="s">
        <v>6</v>
      </c>
      <c r="E217" s="2" t="s">
        <v>339</v>
      </c>
      <c r="F217" s="1">
        <v>68.0</v>
      </c>
    </row>
    <row r="218">
      <c r="A218" s="2" t="s">
        <v>27</v>
      </c>
      <c r="B218" s="1" t="s">
        <v>426</v>
      </c>
      <c r="C218" s="1">
        <v>2015.0</v>
      </c>
      <c r="D218" s="2" t="s">
        <v>6</v>
      </c>
      <c r="E218" s="2" t="s">
        <v>339</v>
      </c>
      <c r="F218" s="1">
        <v>33.33333333333333</v>
      </c>
    </row>
    <row r="219">
      <c r="A219" s="2" t="s">
        <v>27</v>
      </c>
      <c r="B219" s="1" t="s">
        <v>426</v>
      </c>
      <c r="C219" s="1">
        <v>2016.0</v>
      </c>
      <c r="D219" s="2" t="s">
        <v>6</v>
      </c>
      <c r="E219" s="2" t="s">
        <v>339</v>
      </c>
      <c r="F219" s="1">
        <v>33.33333333333333</v>
      </c>
    </row>
    <row r="220">
      <c r="A220" s="2" t="s">
        <v>27</v>
      </c>
      <c r="B220" s="1" t="s">
        <v>426</v>
      </c>
      <c r="C220" s="1">
        <v>2017.0</v>
      </c>
      <c r="D220" s="2" t="s">
        <v>6</v>
      </c>
      <c r="E220" s="2" t="s">
        <v>339</v>
      </c>
      <c r="F220" s="1">
        <v>33.33333333333333</v>
      </c>
    </row>
    <row r="221">
      <c r="A221" s="2" t="s">
        <v>27</v>
      </c>
      <c r="B221" s="1" t="s">
        <v>426</v>
      </c>
      <c r="C221" s="1">
        <v>2018.0</v>
      </c>
      <c r="D221" s="2" t="s">
        <v>6</v>
      </c>
      <c r="E221" s="2" t="s">
        <v>339</v>
      </c>
      <c r="F221" s="1">
        <v>44.44444444444444</v>
      </c>
    </row>
    <row r="222">
      <c r="A222" s="2" t="s">
        <v>27</v>
      </c>
      <c r="B222" s="1" t="s">
        <v>426</v>
      </c>
      <c r="C222" s="1">
        <v>2019.0</v>
      </c>
      <c r="D222" s="2" t="s">
        <v>6</v>
      </c>
      <c r="E222" s="2" t="s">
        <v>339</v>
      </c>
      <c r="F222" s="1">
        <v>44.44444444444444</v>
      </c>
    </row>
    <row r="223">
      <c r="A223" s="2" t="s">
        <v>27</v>
      </c>
      <c r="B223" s="1" t="s">
        <v>426</v>
      </c>
      <c r="C223" s="1">
        <v>2020.0</v>
      </c>
      <c r="D223" s="2" t="s">
        <v>6</v>
      </c>
      <c r="E223" s="2" t="s">
        <v>339</v>
      </c>
      <c r="F223" s="1">
        <v>44.44444444444444</v>
      </c>
    </row>
    <row r="224">
      <c r="A224" s="2" t="s">
        <v>27</v>
      </c>
      <c r="B224" s="1" t="s">
        <v>426</v>
      </c>
      <c r="C224" s="1">
        <v>2021.0</v>
      </c>
      <c r="D224" s="2" t="s">
        <v>6</v>
      </c>
      <c r="E224" s="2" t="s">
        <v>339</v>
      </c>
      <c r="F224" s="1">
        <v>48.148148148148145</v>
      </c>
    </row>
    <row r="225">
      <c r="A225" s="2" t="s">
        <v>27</v>
      </c>
      <c r="B225" s="1" t="s">
        <v>426</v>
      </c>
      <c r="C225" s="1">
        <v>2022.0</v>
      </c>
      <c r="D225" s="2" t="s">
        <v>6</v>
      </c>
      <c r="E225" s="2" t="s">
        <v>339</v>
      </c>
      <c r="F225" s="1">
        <v>48.148148148148145</v>
      </c>
    </row>
    <row r="226">
      <c r="A226" s="2" t="s">
        <v>27</v>
      </c>
      <c r="B226" s="1" t="s">
        <v>426</v>
      </c>
      <c r="C226" s="1">
        <v>2023.0</v>
      </c>
      <c r="D226" s="2" t="s">
        <v>6</v>
      </c>
      <c r="E226" s="2" t="s">
        <v>339</v>
      </c>
      <c r="F226" s="1">
        <v>48.148148148148145</v>
      </c>
    </row>
    <row r="227">
      <c r="A227" s="2" t="s">
        <v>28</v>
      </c>
      <c r="B227" s="1" t="s">
        <v>425</v>
      </c>
      <c r="C227" s="1">
        <v>2015.0</v>
      </c>
      <c r="D227" s="2" t="s">
        <v>6</v>
      </c>
      <c r="E227" s="2" t="s">
        <v>339</v>
      </c>
      <c r="F227" s="1">
        <v>32.5</v>
      </c>
    </row>
    <row r="228">
      <c r="A228" s="2" t="s">
        <v>28</v>
      </c>
      <c r="B228" s="1" t="s">
        <v>425</v>
      </c>
      <c r="C228" s="1">
        <v>2016.0</v>
      </c>
      <c r="D228" s="2" t="s">
        <v>6</v>
      </c>
      <c r="E228" s="2" t="s">
        <v>339</v>
      </c>
      <c r="F228" s="1">
        <v>45.0</v>
      </c>
    </row>
    <row r="229">
      <c r="A229" s="2" t="s">
        <v>28</v>
      </c>
      <c r="B229" s="1" t="s">
        <v>425</v>
      </c>
      <c r="C229" s="1">
        <v>2017.0</v>
      </c>
      <c r="D229" s="2" t="s">
        <v>6</v>
      </c>
      <c r="E229" s="2" t="s">
        <v>339</v>
      </c>
      <c r="F229" s="1">
        <v>45.0</v>
      </c>
    </row>
    <row r="230">
      <c r="A230" s="2" t="s">
        <v>28</v>
      </c>
      <c r="B230" s="1" t="s">
        <v>425</v>
      </c>
      <c r="C230" s="1">
        <v>2018.0</v>
      </c>
      <c r="D230" s="2" t="s">
        <v>6</v>
      </c>
      <c r="E230" s="2" t="s">
        <v>339</v>
      </c>
      <c r="F230" s="1">
        <v>47.5</v>
      </c>
    </row>
    <row r="231">
      <c r="A231" s="2" t="s">
        <v>28</v>
      </c>
      <c r="B231" s="1" t="s">
        <v>425</v>
      </c>
      <c r="C231" s="1">
        <v>2019.0</v>
      </c>
      <c r="D231" s="2" t="s">
        <v>6</v>
      </c>
      <c r="E231" s="2" t="s">
        <v>339</v>
      </c>
      <c r="F231" s="1">
        <v>47.5</v>
      </c>
    </row>
    <row r="232">
      <c r="A232" s="2" t="s">
        <v>28</v>
      </c>
      <c r="B232" s="1" t="s">
        <v>425</v>
      </c>
      <c r="C232" s="1">
        <v>2020.0</v>
      </c>
      <c r="D232" s="2" t="s">
        <v>6</v>
      </c>
      <c r="E232" s="2" t="s">
        <v>339</v>
      </c>
      <c r="F232" s="1">
        <v>47.5</v>
      </c>
    </row>
    <row r="233">
      <c r="A233" s="2" t="s">
        <v>28</v>
      </c>
      <c r="B233" s="1" t="s">
        <v>425</v>
      </c>
      <c r="C233" s="1">
        <v>2021.0</v>
      </c>
      <c r="D233" s="2" t="s">
        <v>6</v>
      </c>
      <c r="E233" s="2" t="s">
        <v>339</v>
      </c>
      <c r="F233" s="1">
        <v>55.00000000000001</v>
      </c>
    </row>
    <row r="234">
      <c r="A234" s="2" t="s">
        <v>28</v>
      </c>
      <c r="B234" s="1" t="s">
        <v>425</v>
      </c>
      <c r="C234" s="1">
        <v>2022.0</v>
      </c>
      <c r="D234" s="2" t="s">
        <v>6</v>
      </c>
      <c r="E234" s="2" t="s">
        <v>339</v>
      </c>
      <c r="F234" s="1">
        <v>55.00000000000001</v>
      </c>
    </row>
    <row r="235">
      <c r="A235" s="2" t="s">
        <v>28</v>
      </c>
      <c r="B235" s="1" t="s">
        <v>425</v>
      </c>
      <c r="C235" s="1">
        <v>2023.0</v>
      </c>
      <c r="D235" s="2" t="s">
        <v>6</v>
      </c>
      <c r="E235" s="2" t="s">
        <v>339</v>
      </c>
      <c r="F235" s="1">
        <v>57.49999999999999</v>
      </c>
    </row>
    <row r="236">
      <c r="A236" s="2" t="s">
        <v>29</v>
      </c>
      <c r="B236" s="1" t="s">
        <v>427</v>
      </c>
      <c r="C236" s="1">
        <v>2015.0</v>
      </c>
      <c r="D236" s="2" t="s">
        <v>6</v>
      </c>
      <c r="E236" s="2" t="s">
        <v>339</v>
      </c>
      <c r="F236" s="1">
        <v>39.39393939393939</v>
      </c>
    </row>
    <row r="237">
      <c r="A237" s="2" t="s">
        <v>29</v>
      </c>
      <c r="B237" s="1" t="s">
        <v>427</v>
      </c>
      <c r="C237" s="1">
        <v>2016.0</v>
      </c>
      <c r="D237" s="2" t="s">
        <v>6</v>
      </c>
      <c r="E237" s="2" t="s">
        <v>339</v>
      </c>
      <c r="F237" s="1">
        <v>39.39393939393939</v>
      </c>
    </row>
    <row r="238">
      <c r="A238" s="2" t="s">
        <v>29</v>
      </c>
      <c r="B238" s="1" t="s">
        <v>427</v>
      </c>
      <c r="C238" s="1">
        <v>2017.0</v>
      </c>
      <c r="D238" s="2" t="s">
        <v>6</v>
      </c>
      <c r="E238" s="2" t="s">
        <v>339</v>
      </c>
      <c r="F238" s="1">
        <v>39.39393939393939</v>
      </c>
    </row>
    <row r="239">
      <c r="A239" s="2" t="s">
        <v>29</v>
      </c>
      <c r="B239" s="1" t="s">
        <v>427</v>
      </c>
      <c r="C239" s="1">
        <v>2018.0</v>
      </c>
      <c r="D239" s="2" t="s">
        <v>6</v>
      </c>
      <c r="E239" s="2" t="s">
        <v>339</v>
      </c>
      <c r="F239" s="1">
        <v>42.42424242424242</v>
      </c>
    </row>
    <row r="240">
      <c r="A240" s="2" t="s">
        <v>29</v>
      </c>
      <c r="B240" s="1" t="s">
        <v>427</v>
      </c>
      <c r="C240" s="1">
        <v>2019.0</v>
      </c>
      <c r="D240" s="2" t="s">
        <v>6</v>
      </c>
      <c r="E240" s="2" t="s">
        <v>339</v>
      </c>
      <c r="F240" s="1">
        <v>42.42424242424242</v>
      </c>
    </row>
    <row r="241">
      <c r="A241" s="2" t="s">
        <v>29</v>
      </c>
      <c r="B241" s="1" t="s">
        <v>427</v>
      </c>
      <c r="C241" s="1">
        <v>2020.0</v>
      </c>
      <c r="D241" s="2" t="s">
        <v>6</v>
      </c>
      <c r="E241" s="2" t="s">
        <v>339</v>
      </c>
      <c r="F241" s="1">
        <v>42.42424242424242</v>
      </c>
    </row>
    <row r="242">
      <c r="A242" s="2" t="s">
        <v>29</v>
      </c>
      <c r="B242" s="1" t="s">
        <v>427</v>
      </c>
      <c r="C242" s="1">
        <v>2021.0</v>
      </c>
      <c r="D242" s="2" t="s">
        <v>6</v>
      </c>
      <c r="E242" s="2" t="s">
        <v>339</v>
      </c>
      <c r="F242" s="1">
        <v>42.42424242424242</v>
      </c>
    </row>
    <row r="243">
      <c r="A243" s="2" t="s">
        <v>29</v>
      </c>
      <c r="B243" s="1" t="s">
        <v>427</v>
      </c>
      <c r="C243" s="1">
        <v>2022.0</v>
      </c>
      <c r="D243" s="2" t="s">
        <v>6</v>
      </c>
      <c r="E243" s="2" t="s">
        <v>339</v>
      </c>
      <c r="F243" s="1">
        <v>42.42424242424242</v>
      </c>
    </row>
    <row r="244">
      <c r="A244" s="2" t="s">
        <v>29</v>
      </c>
      <c r="B244" s="1" t="s">
        <v>427</v>
      </c>
      <c r="C244" s="1">
        <v>2023.0</v>
      </c>
      <c r="D244" s="2" t="s">
        <v>6</v>
      </c>
      <c r="E244" s="2" t="s">
        <v>339</v>
      </c>
      <c r="F244" s="1">
        <v>42.42424242424242</v>
      </c>
    </row>
    <row r="245">
      <c r="A245" s="2" t="s">
        <v>30</v>
      </c>
      <c r="B245" s="1" t="s">
        <v>428</v>
      </c>
      <c r="C245" s="1">
        <v>2015.0</v>
      </c>
      <c r="D245" s="2" t="s">
        <v>6</v>
      </c>
      <c r="E245" s="2" t="s">
        <v>339</v>
      </c>
      <c r="F245" s="1">
        <v>40.0</v>
      </c>
    </row>
    <row r="246">
      <c r="A246" s="2" t="s">
        <v>30</v>
      </c>
      <c r="B246" s="1" t="s">
        <v>428</v>
      </c>
      <c r="C246" s="1">
        <v>2016.0</v>
      </c>
      <c r="D246" s="2" t="s">
        <v>6</v>
      </c>
      <c r="E246" s="2" t="s">
        <v>339</v>
      </c>
      <c r="F246" s="1">
        <v>37.142857142857146</v>
      </c>
    </row>
    <row r="247">
      <c r="A247" s="2" t="s">
        <v>30</v>
      </c>
      <c r="B247" s="1" t="s">
        <v>428</v>
      </c>
      <c r="C247" s="1">
        <v>2017.0</v>
      </c>
      <c r="D247" s="2" t="s">
        <v>6</v>
      </c>
      <c r="E247" s="2" t="s">
        <v>339</v>
      </c>
      <c r="F247" s="1">
        <v>37.142857142857146</v>
      </c>
    </row>
    <row r="248">
      <c r="A248" s="2" t="s">
        <v>30</v>
      </c>
      <c r="B248" s="1" t="s">
        <v>428</v>
      </c>
      <c r="C248" s="1">
        <v>2018.0</v>
      </c>
      <c r="D248" s="2" t="s">
        <v>6</v>
      </c>
      <c r="E248" s="2" t="s">
        <v>339</v>
      </c>
      <c r="F248" s="1">
        <v>37.142857142857146</v>
      </c>
    </row>
    <row r="249">
      <c r="A249" s="2" t="s">
        <v>30</v>
      </c>
      <c r="B249" s="1" t="s">
        <v>428</v>
      </c>
      <c r="C249" s="1">
        <v>2019.0</v>
      </c>
      <c r="D249" s="2" t="s">
        <v>6</v>
      </c>
      <c r="E249" s="2" t="s">
        <v>339</v>
      </c>
      <c r="F249" s="1">
        <v>51.42857142857142</v>
      </c>
    </row>
    <row r="250">
      <c r="A250" s="2" t="s">
        <v>30</v>
      </c>
      <c r="B250" s="1" t="s">
        <v>428</v>
      </c>
      <c r="C250" s="1">
        <v>2020.0</v>
      </c>
      <c r="D250" s="2" t="s">
        <v>6</v>
      </c>
      <c r="E250" s="2" t="s">
        <v>339</v>
      </c>
      <c r="F250" s="1">
        <v>51.42857142857142</v>
      </c>
    </row>
    <row r="251">
      <c r="A251" s="2" t="s">
        <v>30</v>
      </c>
      <c r="B251" s="1" t="s">
        <v>428</v>
      </c>
      <c r="C251" s="1">
        <v>2021.0</v>
      </c>
      <c r="D251" s="2" t="s">
        <v>6</v>
      </c>
      <c r="E251" s="2" t="s">
        <v>339</v>
      </c>
      <c r="F251" s="1">
        <v>54.285714285714285</v>
      </c>
    </row>
    <row r="252">
      <c r="A252" s="2" t="s">
        <v>30</v>
      </c>
      <c r="B252" s="1" t="s">
        <v>428</v>
      </c>
      <c r="C252" s="1">
        <v>2022.0</v>
      </c>
      <c r="D252" s="2" t="s">
        <v>6</v>
      </c>
      <c r="E252" s="2" t="s">
        <v>339</v>
      </c>
      <c r="F252" s="1">
        <v>54.285714285714285</v>
      </c>
    </row>
    <row r="253">
      <c r="A253" s="2" t="s">
        <v>30</v>
      </c>
      <c r="B253" s="1" t="s">
        <v>428</v>
      </c>
      <c r="C253" s="1">
        <v>2023.0</v>
      </c>
      <c r="D253" s="2" t="s">
        <v>6</v>
      </c>
      <c r="E253" s="2" t="s">
        <v>339</v>
      </c>
      <c r="F253" s="1">
        <v>54.285714285714285</v>
      </c>
    </row>
    <row r="254">
      <c r="A254" s="2" t="s">
        <v>31</v>
      </c>
      <c r="B254" s="1" t="s">
        <v>429</v>
      </c>
      <c r="C254" s="1">
        <v>2015.0</v>
      </c>
      <c r="D254" s="2" t="s">
        <v>6</v>
      </c>
      <c r="E254" s="2" t="s">
        <v>339</v>
      </c>
      <c r="F254" s="1">
        <v>35.294117647058826</v>
      </c>
    </row>
    <row r="255">
      <c r="A255" s="2" t="s">
        <v>31</v>
      </c>
      <c r="B255" s="1" t="s">
        <v>429</v>
      </c>
      <c r="C255" s="1">
        <v>2016.0</v>
      </c>
      <c r="D255" s="2" t="s">
        <v>6</v>
      </c>
      <c r="E255" s="2" t="s">
        <v>339</v>
      </c>
      <c r="F255" s="1">
        <v>44.44444444444444</v>
      </c>
    </row>
    <row r="256">
      <c r="A256" s="2" t="s">
        <v>31</v>
      </c>
      <c r="B256" s="1" t="s">
        <v>429</v>
      </c>
      <c r="C256" s="1">
        <v>2017.0</v>
      </c>
      <c r="D256" s="2" t="s">
        <v>6</v>
      </c>
      <c r="E256" s="2" t="s">
        <v>339</v>
      </c>
      <c r="F256" s="1">
        <v>44.44444444444444</v>
      </c>
    </row>
    <row r="257">
      <c r="A257" s="2" t="s">
        <v>31</v>
      </c>
      <c r="B257" s="1" t="s">
        <v>429</v>
      </c>
      <c r="C257" s="1">
        <v>2018.0</v>
      </c>
      <c r="D257" s="2" t="s">
        <v>6</v>
      </c>
      <c r="E257" s="2" t="s">
        <v>339</v>
      </c>
      <c r="F257" s="1">
        <v>44.44444444444444</v>
      </c>
    </row>
    <row r="258">
      <c r="A258" s="2" t="s">
        <v>31</v>
      </c>
      <c r="B258" s="1" t="s">
        <v>429</v>
      </c>
      <c r="C258" s="1">
        <v>2019.0</v>
      </c>
      <c r="D258" s="2" t="s">
        <v>6</v>
      </c>
      <c r="E258" s="2" t="s">
        <v>339</v>
      </c>
      <c r="F258" s="1">
        <v>54.285714285714285</v>
      </c>
    </row>
    <row r="259">
      <c r="A259" s="2" t="s">
        <v>31</v>
      </c>
      <c r="B259" s="1" t="s">
        <v>429</v>
      </c>
      <c r="C259" s="1">
        <v>2020.0</v>
      </c>
      <c r="D259" s="2" t="s">
        <v>6</v>
      </c>
      <c r="E259" s="2" t="s">
        <v>339</v>
      </c>
      <c r="F259" s="1">
        <v>54.285714285714285</v>
      </c>
    </row>
    <row r="260">
      <c r="A260" s="2" t="s">
        <v>31</v>
      </c>
      <c r="B260" s="1" t="s">
        <v>429</v>
      </c>
      <c r="C260" s="1">
        <v>2021.0</v>
      </c>
      <c r="D260" s="2" t="s">
        <v>6</v>
      </c>
      <c r="E260" s="2" t="s">
        <v>339</v>
      </c>
      <c r="F260" s="1">
        <v>50.0</v>
      </c>
    </row>
    <row r="261">
      <c r="A261" s="2" t="s">
        <v>31</v>
      </c>
      <c r="B261" s="1" t="s">
        <v>429</v>
      </c>
      <c r="C261" s="1">
        <v>2022.0</v>
      </c>
      <c r="D261" s="2" t="s">
        <v>6</v>
      </c>
      <c r="E261" s="2" t="s">
        <v>339</v>
      </c>
      <c r="F261" s="1">
        <v>50.0</v>
      </c>
    </row>
    <row r="262">
      <c r="A262" s="2" t="s">
        <v>31</v>
      </c>
      <c r="B262" s="1" t="s">
        <v>429</v>
      </c>
      <c r="C262" s="1">
        <v>2023.0</v>
      </c>
      <c r="D262" s="2" t="s">
        <v>6</v>
      </c>
      <c r="E262" s="2" t="s">
        <v>339</v>
      </c>
      <c r="F262" s="1">
        <v>50.0</v>
      </c>
    </row>
    <row r="263">
      <c r="A263" s="2" t="s">
        <v>32</v>
      </c>
      <c r="B263" s="1" t="s">
        <v>430</v>
      </c>
      <c r="C263" s="1">
        <v>2015.0</v>
      </c>
      <c r="D263" s="2" t="s">
        <v>6</v>
      </c>
      <c r="E263" s="2" t="s">
        <v>339</v>
      </c>
      <c r="F263" s="1">
        <v>28.000000000000004</v>
      </c>
    </row>
    <row r="264">
      <c r="A264" s="2" t="s">
        <v>32</v>
      </c>
      <c r="B264" s="1" t="s">
        <v>430</v>
      </c>
      <c r="C264" s="1">
        <v>2016.0</v>
      </c>
      <c r="D264" s="2" t="s">
        <v>6</v>
      </c>
      <c r="E264" s="2" t="s">
        <v>339</v>
      </c>
      <c r="F264" s="1">
        <v>28.000000000000004</v>
      </c>
    </row>
    <row r="265">
      <c r="A265" s="2" t="s">
        <v>32</v>
      </c>
      <c r="B265" s="1" t="s">
        <v>430</v>
      </c>
      <c r="C265" s="1">
        <v>2017.0</v>
      </c>
      <c r="D265" s="2" t="s">
        <v>6</v>
      </c>
      <c r="E265" s="2" t="s">
        <v>339</v>
      </c>
      <c r="F265" s="1">
        <v>28.000000000000004</v>
      </c>
    </row>
    <row r="266">
      <c r="A266" s="2" t="s">
        <v>32</v>
      </c>
      <c r="B266" s="1" t="s">
        <v>430</v>
      </c>
      <c r="C266" s="1">
        <v>2018.0</v>
      </c>
      <c r="D266" s="2" t="s">
        <v>6</v>
      </c>
      <c r="E266" s="2" t="s">
        <v>339</v>
      </c>
      <c r="F266" s="1">
        <v>60.0</v>
      </c>
    </row>
    <row r="267">
      <c r="A267" s="2" t="s">
        <v>32</v>
      </c>
      <c r="B267" s="1" t="s">
        <v>430</v>
      </c>
      <c r="C267" s="1">
        <v>2019.0</v>
      </c>
      <c r="D267" s="2" t="s">
        <v>6</v>
      </c>
      <c r="E267" s="2" t="s">
        <v>339</v>
      </c>
      <c r="F267" s="1">
        <v>60.0</v>
      </c>
    </row>
    <row r="268">
      <c r="A268" s="2" t="s">
        <v>32</v>
      </c>
      <c r="B268" s="1" t="s">
        <v>430</v>
      </c>
      <c r="C268" s="1">
        <v>2020.0</v>
      </c>
      <c r="D268" s="2" t="s">
        <v>6</v>
      </c>
      <c r="E268" s="2" t="s">
        <v>339</v>
      </c>
      <c r="F268" s="1">
        <v>60.0</v>
      </c>
    </row>
    <row r="269">
      <c r="A269" s="2" t="s">
        <v>32</v>
      </c>
      <c r="B269" s="1" t="s">
        <v>430</v>
      </c>
      <c r="C269" s="1">
        <v>2021.0</v>
      </c>
      <c r="D269" s="2" t="s">
        <v>6</v>
      </c>
      <c r="E269" s="2" t="s">
        <v>339</v>
      </c>
      <c r="F269" s="1">
        <v>48.0</v>
      </c>
    </row>
    <row r="270">
      <c r="A270" s="2" t="s">
        <v>32</v>
      </c>
      <c r="B270" s="1" t="s">
        <v>430</v>
      </c>
      <c r="C270" s="1">
        <v>2022.0</v>
      </c>
      <c r="D270" s="2" t="s">
        <v>6</v>
      </c>
      <c r="E270" s="2" t="s">
        <v>339</v>
      </c>
      <c r="F270" s="1">
        <v>48.0</v>
      </c>
    </row>
    <row r="271">
      <c r="A271" s="2" t="s">
        <v>32</v>
      </c>
      <c r="B271" s="1" t="s">
        <v>430</v>
      </c>
      <c r="C271" s="1">
        <v>2023.0</v>
      </c>
      <c r="D271" s="2" t="s">
        <v>6</v>
      </c>
      <c r="E271" s="2" t="s">
        <v>339</v>
      </c>
      <c r="F271" s="1">
        <v>52.0</v>
      </c>
    </row>
    <row r="272">
      <c r="A272" s="2" t="s">
        <v>33</v>
      </c>
      <c r="B272" s="1" t="s">
        <v>431</v>
      </c>
      <c r="C272" s="1">
        <v>2015.0</v>
      </c>
      <c r="D272" s="2" t="s">
        <v>6</v>
      </c>
      <c r="E272" s="2" t="s">
        <v>339</v>
      </c>
      <c r="F272" s="1">
        <v>24.0</v>
      </c>
    </row>
    <row r="273">
      <c r="A273" s="2" t="s">
        <v>33</v>
      </c>
      <c r="B273" s="1" t="s">
        <v>431</v>
      </c>
      <c r="C273" s="1">
        <v>2016.0</v>
      </c>
      <c r="D273" s="2" t="s">
        <v>6</v>
      </c>
      <c r="E273" s="2" t="s">
        <v>339</v>
      </c>
      <c r="F273" s="1">
        <v>38.0</v>
      </c>
    </row>
    <row r="274">
      <c r="A274" s="2" t="s">
        <v>33</v>
      </c>
      <c r="B274" s="1" t="s">
        <v>431</v>
      </c>
      <c r="C274" s="1">
        <v>2017.0</v>
      </c>
      <c r="D274" s="2" t="s">
        <v>6</v>
      </c>
      <c r="E274" s="2" t="s">
        <v>339</v>
      </c>
      <c r="F274" s="1">
        <v>38.0</v>
      </c>
    </row>
    <row r="275">
      <c r="A275" s="2" t="s">
        <v>33</v>
      </c>
      <c r="B275" s="1" t="s">
        <v>431</v>
      </c>
      <c r="C275" s="1">
        <v>2018.0</v>
      </c>
      <c r="D275" s="2" t="s">
        <v>6</v>
      </c>
      <c r="E275" s="2" t="s">
        <v>339</v>
      </c>
      <c r="F275" s="1">
        <v>50.0</v>
      </c>
    </row>
    <row r="276">
      <c r="A276" s="2" t="s">
        <v>33</v>
      </c>
      <c r="B276" s="1" t="s">
        <v>431</v>
      </c>
      <c r="C276" s="1">
        <v>2019.0</v>
      </c>
      <c r="D276" s="2" t="s">
        <v>6</v>
      </c>
      <c r="E276" s="2" t="s">
        <v>339</v>
      </c>
      <c r="F276" s="1">
        <v>50.0</v>
      </c>
    </row>
    <row r="277">
      <c r="A277" s="2" t="s">
        <v>33</v>
      </c>
      <c r="B277" s="1" t="s">
        <v>431</v>
      </c>
      <c r="C277" s="1">
        <v>2020.0</v>
      </c>
      <c r="D277" s="2" t="s">
        <v>6</v>
      </c>
      <c r="E277" s="2" t="s">
        <v>339</v>
      </c>
      <c r="F277" s="1">
        <v>50.0</v>
      </c>
    </row>
    <row r="278">
      <c r="A278" s="2" t="s">
        <v>33</v>
      </c>
      <c r="B278" s="1" t="s">
        <v>431</v>
      </c>
      <c r="C278" s="1">
        <v>2021.0</v>
      </c>
      <c r="D278" s="2" t="s">
        <v>6</v>
      </c>
      <c r="E278" s="2" t="s">
        <v>339</v>
      </c>
      <c r="F278" s="1">
        <v>50.0</v>
      </c>
    </row>
    <row r="279">
      <c r="A279" s="2" t="s">
        <v>33</v>
      </c>
      <c r="B279" s="1" t="s">
        <v>431</v>
      </c>
      <c r="C279" s="1">
        <v>2022.0</v>
      </c>
      <c r="D279" s="2" t="s">
        <v>6</v>
      </c>
      <c r="E279" s="2" t="s">
        <v>339</v>
      </c>
      <c r="F279" s="1">
        <v>50.0</v>
      </c>
    </row>
    <row r="280">
      <c r="A280" s="2" t="s">
        <v>33</v>
      </c>
      <c r="B280" s="1" t="s">
        <v>431</v>
      </c>
      <c r="C280" s="1">
        <v>2023.0</v>
      </c>
      <c r="D280" s="2" t="s">
        <v>6</v>
      </c>
      <c r="E280" s="2" t="s">
        <v>339</v>
      </c>
      <c r="F280" s="1">
        <v>50.0</v>
      </c>
    </row>
    <row r="281">
      <c r="A281" s="2" t="s">
        <v>34</v>
      </c>
      <c r="B281" s="1" t="s">
        <v>432</v>
      </c>
      <c r="C281" s="1">
        <v>2015.0</v>
      </c>
      <c r="D281" s="2" t="s">
        <v>6</v>
      </c>
      <c r="E281" s="2" t="s">
        <v>339</v>
      </c>
      <c r="F281" s="1">
        <v>36.0</v>
      </c>
    </row>
    <row r="282">
      <c r="A282" s="2" t="s">
        <v>34</v>
      </c>
      <c r="B282" s="1" t="s">
        <v>432</v>
      </c>
      <c r="C282" s="1">
        <v>2016.0</v>
      </c>
      <c r="D282" s="2" t="s">
        <v>6</v>
      </c>
      <c r="E282" s="2" t="s">
        <v>339</v>
      </c>
      <c r="F282" s="1">
        <v>36.0</v>
      </c>
    </row>
    <row r="283">
      <c r="A283" s="2" t="s">
        <v>34</v>
      </c>
      <c r="B283" s="1" t="s">
        <v>432</v>
      </c>
      <c r="C283" s="1">
        <v>2017.0</v>
      </c>
      <c r="D283" s="2" t="s">
        <v>6</v>
      </c>
      <c r="E283" s="2" t="s">
        <v>339</v>
      </c>
      <c r="F283" s="1">
        <v>36.0</v>
      </c>
    </row>
    <row r="284">
      <c r="A284" s="2" t="s">
        <v>34</v>
      </c>
      <c r="B284" s="1" t="s">
        <v>432</v>
      </c>
      <c r="C284" s="1">
        <v>2018.0</v>
      </c>
      <c r="D284" s="2" t="s">
        <v>6</v>
      </c>
      <c r="E284" s="2" t="s">
        <v>339</v>
      </c>
      <c r="F284" s="1">
        <v>48.0</v>
      </c>
    </row>
    <row r="285">
      <c r="A285" s="2" t="s">
        <v>34</v>
      </c>
      <c r="B285" s="1" t="s">
        <v>432</v>
      </c>
      <c r="C285" s="1">
        <v>2019.0</v>
      </c>
      <c r="D285" s="2" t="s">
        <v>6</v>
      </c>
      <c r="E285" s="2" t="s">
        <v>339</v>
      </c>
      <c r="F285" s="1">
        <v>48.0</v>
      </c>
    </row>
    <row r="286">
      <c r="A286" s="2" t="s">
        <v>34</v>
      </c>
      <c r="B286" s="1" t="s">
        <v>432</v>
      </c>
      <c r="C286" s="1">
        <v>2020.0</v>
      </c>
      <c r="D286" s="2" t="s">
        <v>6</v>
      </c>
      <c r="E286" s="2" t="s">
        <v>339</v>
      </c>
      <c r="F286" s="1">
        <v>48.0</v>
      </c>
    </row>
    <row r="287">
      <c r="A287" s="2" t="s">
        <v>34</v>
      </c>
      <c r="B287" s="1" t="s">
        <v>432</v>
      </c>
      <c r="C287" s="1">
        <v>2021.0</v>
      </c>
      <c r="D287" s="2" t="s">
        <v>6</v>
      </c>
      <c r="E287" s="2" t="s">
        <v>339</v>
      </c>
      <c r="F287" s="1">
        <v>56.00000000000001</v>
      </c>
    </row>
    <row r="288">
      <c r="A288" s="2" t="s">
        <v>34</v>
      </c>
      <c r="B288" s="1" t="s">
        <v>432</v>
      </c>
      <c r="C288" s="1">
        <v>2022.0</v>
      </c>
      <c r="D288" s="2" t="s">
        <v>6</v>
      </c>
      <c r="E288" s="2" t="s">
        <v>339</v>
      </c>
      <c r="F288" s="1">
        <v>56.00000000000001</v>
      </c>
    </row>
    <row r="289">
      <c r="A289" s="2" t="s">
        <v>34</v>
      </c>
      <c r="B289" s="1" t="s">
        <v>432</v>
      </c>
      <c r="C289" s="1">
        <v>2023.0</v>
      </c>
      <c r="D289" s="2" t="s">
        <v>6</v>
      </c>
      <c r="E289" s="2" t="s">
        <v>339</v>
      </c>
      <c r="F289" s="1">
        <v>56.00000000000001</v>
      </c>
    </row>
    <row r="290">
      <c r="A290" s="2" t="s">
        <v>35</v>
      </c>
      <c r="B290" s="1" t="s">
        <v>433</v>
      </c>
      <c r="C290" s="1">
        <v>2015.0</v>
      </c>
      <c r="D290" s="2" t="s">
        <v>6</v>
      </c>
      <c r="E290" s="2" t="s">
        <v>339</v>
      </c>
      <c r="F290" s="1">
        <v>36.666666666666664</v>
      </c>
    </row>
    <row r="291">
      <c r="A291" s="2" t="s">
        <v>35</v>
      </c>
      <c r="B291" s="1" t="s">
        <v>433</v>
      </c>
      <c r="C291" s="1">
        <v>2016.0</v>
      </c>
      <c r="D291" s="2" t="s">
        <v>6</v>
      </c>
      <c r="E291" s="2" t="s">
        <v>339</v>
      </c>
      <c r="F291" s="1">
        <v>53.333333333333336</v>
      </c>
    </row>
    <row r="292">
      <c r="A292" s="2" t="s">
        <v>35</v>
      </c>
      <c r="B292" s="1" t="s">
        <v>433</v>
      </c>
      <c r="C292" s="1">
        <v>2017.0</v>
      </c>
      <c r="D292" s="2" t="s">
        <v>6</v>
      </c>
      <c r="E292" s="2" t="s">
        <v>339</v>
      </c>
      <c r="F292" s="1">
        <v>53.333333333333336</v>
      </c>
    </row>
    <row r="293">
      <c r="A293" s="2" t="s">
        <v>35</v>
      </c>
      <c r="B293" s="1" t="s">
        <v>433</v>
      </c>
      <c r="C293" s="1">
        <v>2018.0</v>
      </c>
      <c r="D293" s="2" t="s">
        <v>6</v>
      </c>
      <c r="E293" s="2" t="s">
        <v>339</v>
      </c>
      <c r="F293" s="1">
        <v>46.666666666666664</v>
      </c>
    </row>
    <row r="294">
      <c r="A294" s="2" t="s">
        <v>35</v>
      </c>
      <c r="B294" s="1" t="s">
        <v>433</v>
      </c>
      <c r="C294" s="1">
        <v>2019.0</v>
      </c>
      <c r="D294" s="2" t="s">
        <v>6</v>
      </c>
      <c r="E294" s="2" t="s">
        <v>339</v>
      </c>
      <c r="F294" s="1">
        <v>46.666666666666664</v>
      </c>
    </row>
    <row r="295">
      <c r="A295" s="2" t="s">
        <v>35</v>
      </c>
      <c r="B295" s="1" t="s">
        <v>433</v>
      </c>
      <c r="C295" s="1">
        <v>2020.0</v>
      </c>
      <c r="D295" s="2" t="s">
        <v>6</v>
      </c>
      <c r="E295" s="2" t="s">
        <v>339</v>
      </c>
      <c r="F295" s="1">
        <v>46.666666666666664</v>
      </c>
    </row>
    <row r="296">
      <c r="A296" s="2" t="s">
        <v>35</v>
      </c>
      <c r="B296" s="1" t="s">
        <v>433</v>
      </c>
      <c r="C296" s="1">
        <v>2021.0</v>
      </c>
      <c r="D296" s="2" t="s">
        <v>6</v>
      </c>
      <c r="E296" s="2" t="s">
        <v>339</v>
      </c>
      <c r="F296" s="1">
        <v>53.333333333333336</v>
      </c>
    </row>
    <row r="297">
      <c r="A297" s="2" t="s">
        <v>35</v>
      </c>
      <c r="B297" s="1" t="s">
        <v>433</v>
      </c>
      <c r="C297" s="1">
        <v>2022.0</v>
      </c>
      <c r="D297" s="2" t="s">
        <v>6</v>
      </c>
      <c r="E297" s="2" t="s">
        <v>339</v>
      </c>
      <c r="F297" s="1">
        <v>53.333333333333336</v>
      </c>
    </row>
    <row r="298">
      <c r="A298" s="2" t="s">
        <v>35</v>
      </c>
      <c r="B298" s="1" t="s">
        <v>433</v>
      </c>
      <c r="C298" s="1">
        <v>2023.0</v>
      </c>
      <c r="D298" s="2" t="s">
        <v>6</v>
      </c>
      <c r="E298" s="2" t="s">
        <v>339</v>
      </c>
      <c r="F298" s="1">
        <v>50.0</v>
      </c>
    </row>
    <row r="299">
      <c r="A299" s="180"/>
      <c r="B299" s="180"/>
      <c r="C299" s="180"/>
      <c r="D299" s="180"/>
      <c r="E299" s="180"/>
      <c r="F299" s="180"/>
    </row>
    <row r="300">
      <c r="A300" s="180"/>
      <c r="B300" s="180"/>
      <c r="C300" s="180"/>
      <c r="D300" s="180"/>
      <c r="E300" s="180"/>
      <c r="F300" s="180"/>
    </row>
    <row r="301">
      <c r="A301" s="180"/>
      <c r="B301" s="180"/>
      <c r="C301" s="180"/>
      <c r="D301" s="180"/>
      <c r="E301" s="180"/>
      <c r="F301" s="180"/>
    </row>
    <row r="302">
      <c r="A302" s="180"/>
      <c r="B302" s="180"/>
      <c r="C302" s="180"/>
      <c r="D302" s="180"/>
      <c r="E302" s="180"/>
      <c r="F302" s="180"/>
    </row>
    <row r="303">
      <c r="A303" s="180"/>
      <c r="B303" s="180"/>
      <c r="C303" s="180"/>
      <c r="D303" s="180"/>
      <c r="E303" s="180"/>
      <c r="F303" s="180"/>
    </row>
    <row r="304">
      <c r="A304" s="180"/>
      <c r="B304" s="180"/>
      <c r="C304" s="180"/>
      <c r="D304" s="180"/>
      <c r="E304" s="180"/>
      <c r="F304" s="180"/>
    </row>
    <row r="305">
      <c r="A305" s="180"/>
      <c r="B305" s="180"/>
      <c r="C305" s="180"/>
      <c r="D305" s="180"/>
      <c r="E305" s="180"/>
      <c r="F305" s="180"/>
    </row>
    <row r="306">
      <c r="A306" s="180"/>
      <c r="B306" s="180"/>
      <c r="C306" s="180"/>
      <c r="D306" s="180"/>
      <c r="E306" s="180"/>
      <c r="F306" s="180"/>
    </row>
    <row r="307">
      <c r="A307" s="180"/>
      <c r="B307" s="180"/>
      <c r="C307" s="180"/>
      <c r="D307" s="180"/>
      <c r="E307" s="180"/>
      <c r="F307" s="180"/>
    </row>
    <row r="308">
      <c r="A308" s="180"/>
      <c r="B308" s="180"/>
      <c r="C308" s="180"/>
      <c r="D308" s="180"/>
      <c r="E308" s="180"/>
      <c r="F308" s="180"/>
    </row>
    <row r="309">
      <c r="A309" s="180"/>
      <c r="B309" s="180"/>
      <c r="C309" s="180"/>
      <c r="D309" s="180"/>
      <c r="E309" s="180"/>
      <c r="F309" s="180"/>
    </row>
    <row r="310">
      <c r="A310" s="180"/>
      <c r="B310" s="180"/>
      <c r="C310" s="180"/>
      <c r="D310" s="180"/>
      <c r="E310" s="180"/>
      <c r="F310" s="180"/>
    </row>
    <row r="311">
      <c r="A311" s="180"/>
      <c r="B311" s="180"/>
      <c r="C311" s="180"/>
      <c r="D311" s="180"/>
      <c r="E311" s="180"/>
      <c r="F311" s="180"/>
    </row>
    <row r="312">
      <c r="A312" s="180"/>
      <c r="B312" s="180"/>
      <c r="C312" s="180"/>
      <c r="D312" s="180"/>
      <c r="E312" s="180"/>
      <c r="F312" s="180"/>
    </row>
    <row r="313">
      <c r="A313" s="180"/>
      <c r="B313" s="180"/>
      <c r="C313" s="180"/>
      <c r="D313" s="180"/>
      <c r="E313" s="180"/>
      <c r="F313" s="180"/>
    </row>
    <row r="314">
      <c r="A314" s="180"/>
      <c r="B314" s="180"/>
      <c r="C314" s="180"/>
      <c r="D314" s="180"/>
      <c r="E314" s="180"/>
      <c r="F314" s="180"/>
    </row>
    <row r="315">
      <c r="A315" s="180"/>
      <c r="B315" s="180"/>
      <c r="C315" s="180"/>
      <c r="D315" s="180"/>
      <c r="E315" s="180"/>
      <c r="F315" s="180"/>
    </row>
    <row r="316">
      <c r="A316" s="180"/>
      <c r="B316" s="180"/>
      <c r="C316" s="180"/>
      <c r="D316" s="180"/>
      <c r="E316" s="180"/>
      <c r="F316" s="180"/>
    </row>
    <row r="317">
      <c r="A317" s="180"/>
      <c r="B317" s="180"/>
      <c r="C317" s="180"/>
      <c r="D317" s="180"/>
      <c r="E317" s="180"/>
      <c r="F317" s="180"/>
    </row>
    <row r="318">
      <c r="A318" s="180"/>
      <c r="B318" s="180"/>
      <c r="C318" s="180"/>
      <c r="D318" s="180"/>
      <c r="E318" s="180"/>
      <c r="F318" s="180"/>
    </row>
    <row r="319">
      <c r="A319" s="180"/>
      <c r="B319" s="180"/>
      <c r="C319" s="180"/>
      <c r="D319" s="180"/>
      <c r="E319" s="180"/>
      <c r="F319" s="180"/>
    </row>
    <row r="320">
      <c r="A320" s="180"/>
      <c r="B320" s="180"/>
      <c r="C320" s="180"/>
      <c r="D320" s="180"/>
      <c r="E320" s="180"/>
      <c r="F320" s="180"/>
    </row>
    <row r="321">
      <c r="A321" s="180"/>
      <c r="B321" s="180"/>
      <c r="C321" s="180"/>
      <c r="D321" s="180"/>
      <c r="E321" s="180"/>
      <c r="F321" s="180"/>
    </row>
    <row r="322">
      <c r="A322" s="180"/>
      <c r="B322" s="180"/>
      <c r="C322" s="180"/>
      <c r="D322" s="180"/>
      <c r="E322" s="180"/>
      <c r="F322" s="180"/>
    </row>
    <row r="323">
      <c r="A323" s="180"/>
      <c r="B323" s="180"/>
      <c r="C323" s="180"/>
      <c r="D323" s="180"/>
      <c r="E323" s="180"/>
      <c r="F323" s="180"/>
    </row>
    <row r="324">
      <c r="A324" s="180"/>
      <c r="B324" s="180"/>
      <c r="C324" s="180"/>
      <c r="D324" s="180"/>
      <c r="E324" s="180"/>
      <c r="F324" s="180"/>
    </row>
    <row r="325">
      <c r="A325" s="180"/>
      <c r="B325" s="180"/>
      <c r="C325" s="180"/>
      <c r="D325" s="180"/>
      <c r="E325" s="180"/>
      <c r="F325" s="180"/>
    </row>
    <row r="326">
      <c r="A326" s="180"/>
      <c r="B326" s="180"/>
      <c r="C326" s="180"/>
      <c r="D326" s="180"/>
      <c r="E326" s="180"/>
      <c r="F326" s="180"/>
    </row>
    <row r="327">
      <c r="A327" s="180"/>
      <c r="B327" s="180"/>
      <c r="C327" s="180"/>
      <c r="D327" s="180"/>
      <c r="E327" s="180"/>
      <c r="F327" s="180"/>
    </row>
    <row r="328">
      <c r="A328" s="180"/>
      <c r="B328" s="180"/>
      <c r="C328" s="180"/>
      <c r="D328" s="180"/>
      <c r="E328" s="180"/>
      <c r="F328" s="180"/>
    </row>
    <row r="329">
      <c r="A329" s="180"/>
      <c r="B329" s="180"/>
      <c r="C329" s="180"/>
      <c r="D329" s="180"/>
      <c r="E329" s="180"/>
      <c r="F329" s="180"/>
    </row>
    <row r="330">
      <c r="A330" s="180"/>
      <c r="B330" s="180"/>
      <c r="C330" s="180"/>
      <c r="D330" s="180"/>
      <c r="E330" s="180"/>
      <c r="F330" s="180"/>
    </row>
    <row r="331">
      <c r="A331" s="180"/>
      <c r="B331" s="180"/>
      <c r="C331" s="180"/>
      <c r="D331" s="180"/>
      <c r="E331" s="180"/>
      <c r="F331" s="180"/>
    </row>
    <row r="332">
      <c r="A332" s="180"/>
      <c r="B332" s="180"/>
      <c r="C332" s="180"/>
      <c r="D332" s="180"/>
      <c r="E332" s="180"/>
      <c r="F332" s="180"/>
    </row>
    <row r="333">
      <c r="A333" s="180"/>
      <c r="B333" s="180"/>
      <c r="C333" s="180"/>
      <c r="D333" s="180"/>
      <c r="E333" s="180"/>
      <c r="F333" s="180"/>
    </row>
    <row r="334">
      <c r="A334" s="180"/>
      <c r="B334" s="180"/>
      <c r="C334" s="180"/>
      <c r="D334" s="180"/>
      <c r="E334" s="180"/>
      <c r="F334" s="180"/>
    </row>
    <row r="335">
      <c r="A335" s="180"/>
      <c r="B335" s="180"/>
      <c r="C335" s="180"/>
      <c r="D335" s="180"/>
      <c r="E335" s="180"/>
      <c r="F335" s="180"/>
    </row>
    <row r="336">
      <c r="A336" s="180"/>
      <c r="B336" s="180"/>
      <c r="C336" s="180"/>
      <c r="D336" s="180"/>
      <c r="E336" s="180"/>
      <c r="F336" s="180"/>
    </row>
    <row r="337">
      <c r="A337" s="180"/>
      <c r="B337" s="180"/>
      <c r="C337" s="180"/>
      <c r="D337" s="180"/>
      <c r="E337" s="180"/>
      <c r="F337" s="180"/>
    </row>
    <row r="338">
      <c r="A338" s="180"/>
      <c r="B338" s="180"/>
      <c r="C338" s="180"/>
      <c r="D338" s="180"/>
      <c r="E338" s="180"/>
      <c r="F338" s="180"/>
    </row>
    <row r="339">
      <c r="A339" s="180"/>
      <c r="B339" s="180"/>
      <c r="C339" s="180"/>
      <c r="D339" s="180"/>
      <c r="E339" s="180"/>
      <c r="F339" s="180"/>
    </row>
    <row r="340">
      <c r="A340" s="180"/>
      <c r="B340" s="180"/>
      <c r="C340" s="180"/>
      <c r="D340" s="180"/>
      <c r="E340" s="180"/>
      <c r="F340" s="180"/>
    </row>
    <row r="341">
      <c r="A341" s="180"/>
      <c r="B341" s="180"/>
      <c r="C341" s="180"/>
      <c r="D341" s="180"/>
      <c r="E341" s="180"/>
      <c r="F341" s="180"/>
    </row>
    <row r="342">
      <c r="A342" s="180"/>
      <c r="B342" s="180"/>
      <c r="C342" s="180"/>
      <c r="D342" s="180"/>
      <c r="E342" s="180"/>
      <c r="F342" s="180"/>
    </row>
    <row r="343">
      <c r="A343" s="180"/>
      <c r="B343" s="180"/>
      <c r="C343" s="180"/>
      <c r="D343" s="180"/>
      <c r="E343" s="180"/>
      <c r="F343" s="180"/>
    </row>
    <row r="344">
      <c r="A344" s="180"/>
      <c r="B344" s="180"/>
      <c r="C344" s="180"/>
      <c r="D344" s="180"/>
      <c r="E344" s="180"/>
      <c r="F344" s="180"/>
    </row>
    <row r="345">
      <c r="A345" s="180"/>
      <c r="B345" s="180"/>
      <c r="C345" s="180"/>
      <c r="D345" s="180"/>
      <c r="E345" s="180"/>
      <c r="F345" s="180"/>
    </row>
    <row r="346">
      <c r="A346" s="180"/>
      <c r="B346" s="180"/>
      <c r="C346" s="180"/>
      <c r="D346" s="180"/>
      <c r="E346" s="180"/>
      <c r="F346" s="180"/>
    </row>
    <row r="347">
      <c r="A347" s="180"/>
      <c r="B347" s="180"/>
      <c r="C347" s="180"/>
      <c r="D347" s="180"/>
      <c r="E347" s="180"/>
      <c r="F347" s="180"/>
    </row>
    <row r="348">
      <c r="A348" s="180"/>
      <c r="B348" s="180"/>
      <c r="C348" s="180"/>
      <c r="D348" s="180"/>
      <c r="E348" s="180"/>
      <c r="F348" s="180"/>
    </row>
    <row r="349">
      <c r="A349" s="180"/>
      <c r="B349" s="180"/>
      <c r="C349" s="180"/>
      <c r="D349" s="180"/>
      <c r="E349" s="180"/>
      <c r="F349" s="180"/>
    </row>
    <row r="350">
      <c r="A350" s="180"/>
      <c r="B350" s="180"/>
      <c r="C350" s="180"/>
      <c r="D350" s="180"/>
      <c r="E350" s="180"/>
      <c r="F350" s="180"/>
    </row>
    <row r="351">
      <c r="A351" s="180"/>
      <c r="B351" s="180"/>
      <c r="C351" s="180"/>
      <c r="D351" s="180"/>
      <c r="E351" s="180"/>
      <c r="F351" s="180"/>
    </row>
    <row r="352">
      <c r="A352" s="180"/>
      <c r="B352" s="180"/>
      <c r="C352" s="180"/>
      <c r="D352" s="180"/>
      <c r="E352" s="180"/>
      <c r="F352" s="180"/>
    </row>
    <row r="353">
      <c r="A353" s="180"/>
      <c r="B353" s="180"/>
      <c r="C353" s="180"/>
      <c r="D353" s="180"/>
      <c r="E353" s="180"/>
      <c r="F353" s="180"/>
    </row>
    <row r="354">
      <c r="A354" s="180"/>
      <c r="B354" s="180"/>
      <c r="C354" s="180"/>
      <c r="D354" s="180"/>
      <c r="E354" s="180"/>
      <c r="F354" s="180"/>
    </row>
    <row r="355">
      <c r="A355" s="180"/>
      <c r="B355" s="180"/>
      <c r="C355" s="180"/>
      <c r="D355" s="180"/>
      <c r="E355" s="180"/>
      <c r="F355" s="180"/>
    </row>
    <row r="356">
      <c r="A356" s="180"/>
      <c r="B356" s="180"/>
      <c r="C356" s="180"/>
      <c r="D356" s="180"/>
      <c r="E356" s="180"/>
      <c r="F356" s="180"/>
    </row>
    <row r="357">
      <c r="A357" s="180"/>
      <c r="B357" s="180"/>
      <c r="C357" s="180"/>
      <c r="D357" s="180"/>
      <c r="E357" s="180"/>
      <c r="F357" s="180"/>
    </row>
    <row r="358">
      <c r="A358" s="180"/>
      <c r="B358" s="180"/>
      <c r="C358" s="180"/>
      <c r="D358" s="180"/>
      <c r="E358" s="180"/>
      <c r="F358" s="180"/>
    </row>
    <row r="359">
      <c r="A359" s="180"/>
      <c r="B359" s="180"/>
      <c r="C359" s="180"/>
      <c r="D359" s="180"/>
      <c r="E359" s="180"/>
      <c r="F359" s="180"/>
    </row>
    <row r="360">
      <c r="A360" s="180"/>
      <c r="B360" s="180"/>
      <c r="C360" s="180"/>
      <c r="D360" s="180"/>
      <c r="E360" s="180"/>
      <c r="F360" s="180"/>
    </row>
    <row r="361">
      <c r="A361" s="180"/>
      <c r="B361" s="180"/>
      <c r="C361" s="180"/>
      <c r="D361" s="180"/>
      <c r="E361" s="180"/>
      <c r="F361" s="180"/>
    </row>
    <row r="362">
      <c r="A362" s="180"/>
      <c r="B362" s="180"/>
      <c r="C362" s="180"/>
      <c r="D362" s="180"/>
      <c r="E362" s="180"/>
      <c r="F362" s="180"/>
    </row>
    <row r="363">
      <c r="A363" s="180"/>
      <c r="B363" s="180"/>
      <c r="C363" s="180"/>
      <c r="D363" s="180"/>
      <c r="E363" s="180"/>
      <c r="F363" s="180"/>
    </row>
    <row r="364">
      <c r="A364" s="180"/>
      <c r="B364" s="180"/>
      <c r="C364" s="180"/>
      <c r="D364" s="180"/>
      <c r="E364" s="180"/>
      <c r="F364" s="180"/>
    </row>
    <row r="365">
      <c r="A365" s="180"/>
      <c r="B365" s="180"/>
      <c r="C365" s="180"/>
      <c r="D365" s="180"/>
      <c r="E365" s="180"/>
      <c r="F365" s="180"/>
    </row>
    <row r="366">
      <c r="A366" s="180"/>
      <c r="B366" s="180"/>
      <c r="C366" s="180"/>
      <c r="D366" s="180"/>
      <c r="E366" s="180"/>
      <c r="F366" s="180"/>
    </row>
    <row r="367">
      <c r="A367" s="180"/>
      <c r="B367" s="180"/>
      <c r="C367" s="180"/>
      <c r="D367" s="180"/>
      <c r="E367" s="180"/>
      <c r="F367" s="180"/>
    </row>
    <row r="368">
      <c r="A368" s="180"/>
      <c r="B368" s="180"/>
      <c r="C368" s="180"/>
      <c r="D368" s="180"/>
      <c r="E368" s="180"/>
      <c r="F368" s="180"/>
    </row>
    <row r="369">
      <c r="A369" s="180"/>
      <c r="B369" s="180"/>
      <c r="C369" s="180"/>
      <c r="D369" s="180"/>
      <c r="E369" s="180"/>
      <c r="F369" s="180"/>
    </row>
    <row r="370">
      <c r="A370" s="180"/>
      <c r="B370" s="180"/>
      <c r="C370" s="180"/>
      <c r="D370" s="180"/>
      <c r="E370" s="180"/>
      <c r="F370" s="180"/>
    </row>
    <row r="371">
      <c r="A371" s="180"/>
      <c r="B371" s="180"/>
      <c r="C371" s="180"/>
      <c r="D371" s="180"/>
      <c r="E371" s="180"/>
      <c r="F371" s="180"/>
    </row>
    <row r="372">
      <c r="A372" s="180"/>
      <c r="B372" s="180"/>
      <c r="C372" s="180"/>
      <c r="D372" s="180"/>
      <c r="E372" s="180"/>
      <c r="F372" s="180"/>
    </row>
    <row r="373">
      <c r="A373" s="180"/>
      <c r="B373" s="180"/>
      <c r="C373" s="180"/>
      <c r="D373" s="180"/>
      <c r="E373" s="180"/>
      <c r="F373" s="180"/>
    </row>
    <row r="374">
      <c r="A374" s="180"/>
      <c r="B374" s="180"/>
      <c r="C374" s="180"/>
      <c r="D374" s="180"/>
      <c r="E374" s="180"/>
      <c r="F374" s="180"/>
    </row>
    <row r="375">
      <c r="A375" s="180"/>
      <c r="B375" s="180"/>
      <c r="C375" s="180"/>
      <c r="D375" s="180"/>
      <c r="E375" s="180"/>
      <c r="F375" s="180"/>
    </row>
    <row r="376">
      <c r="A376" s="180"/>
      <c r="B376" s="180"/>
      <c r="C376" s="180"/>
      <c r="D376" s="180"/>
      <c r="E376" s="180"/>
      <c r="F376" s="180"/>
    </row>
    <row r="377">
      <c r="A377" s="180"/>
      <c r="B377" s="180"/>
      <c r="C377" s="180"/>
      <c r="D377" s="180"/>
      <c r="E377" s="180"/>
      <c r="F377" s="180"/>
    </row>
    <row r="378">
      <c r="A378" s="180"/>
      <c r="B378" s="180"/>
      <c r="C378" s="180"/>
      <c r="D378" s="180"/>
      <c r="E378" s="180"/>
      <c r="F378" s="180"/>
    </row>
    <row r="379">
      <c r="A379" s="180"/>
      <c r="B379" s="180"/>
      <c r="C379" s="180"/>
      <c r="D379" s="180"/>
      <c r="E379" s="180"/>
      <c r="F379" s="180"/>
    </row>
    <row r="380">
      <c r="A380" s="180"/>
      <c r="B380" s="180"/>
      <c r="C380" s="180"/>
      <c r="D380" s="180"/>
      <c r="E380" s="180"/>
      <c r="F380" s="180"/>
    </row>
    <row r="381">
      <c r="A381" s="180"/>
      <c r="B381" s="180"/>
      <c r="C381" s="180"/>
      <c r="D381" s="180"/>
      <c r="E381" s="180"/>
      <c r="F381" s="180"/>
    </row>
    <row r="382">
      <c r="A382" s="180"/>
      <c r="B382" s="180"/>
      <c r="C382" s="180"/>
      <c r="D382" s="180"/>
      <c r="E382" s="180"/>
      <c r="F382" s="180"/>
    </row>
    <row r="383">
      <c r="A383" s="180"/>
      <c r="B383" s="180"/>
      <c r="C383" s="180"/>
      <c r="D383" s="180"/>
      <c r="E383" s="180"/>
      <c r="F383" s="180"/>
    </row>
    <row r="384">
      <c r="A384" s="180"/>
      <c r="B384" s="180"/>
      <c r="C384" s="180"/>
      <c r="D384" s="180"/>
      <c r="E384" s="180"/>
      <c r="F384" s="180"/>
    </row>
    <row r="385">
      <c r="A385" s="180"/>
      <c r="B385" s="180"/>
      <c r="C385" s="180"/>
      <c r="D385" s="180"/>
      <c r="E385" s="180"/>
      <c r="F385" s="180"/>
    </row>
    <row r="386">
      <c r="A386" s="180"/>
      <c r="B386" s="180"/>
      <c r="C386" s="180"/>
      <c r="D386" s="180"/>
      <c r="E386" s="180"/>
      <c r="F386" s="180"/>
    </row>
    <row r="387">
      <c r="A387" s="180"/>
      <c r="B387" s="180"/>
      <c r="C387" s="180"/>
      <c r="D387" s="180"/>
      <c r="E387" s="180"/>
      <c r="F387" s="180"/>
    </row>
    <row r="388">
      <c r="A388" s="180"/>
      <c r="B388" s="180"/>
      <c r="C388" s="180"/>
      <c r="D388" s="180"/>
      <c r="E388" s="180"/>
      <c r="F388" s="180"/>
    </row>
    <row r="389">
      <c r="A389" s="180"/>
      <c r="B389" s="180"/>
      <c r="C389" s="180"/>
      <c r="D389" s="180"/>
      <c r="E389" s="180"/>
      <c r="F389" s="180"/>
    </row>
    <row r="390">
      <c r="A390" s="180"/>
      <c r="B390" s="180"/>
      <c r="C390" s="180"/>
      <c r="D390" s="180"/>
      <c r="E390" s="180"/>
      <c r="F390" s="180"/>
    </row>
    <row r="391">
      <c r="A391" s="180"/>
      <c r="B391" s="180"/>
      <c r="C391" s="180"/>
      <c r="D391" s="180"/>
      <c r="E391" s="180"/>
      <c r="F391" s="180"/>
    </row>
    <row r="392">
      <c r="A392" s="180"/>
      <c r="B392" s="180"/>
      <c r="C392" s="180"/>
      <c r="D392" s="180"/>
      <c r="E392" s="180"/>
      <c r="F392" s="180"/>
    </row>
    <row r="393">
      <c r="A393" s="180"/>
      <c r="B393" s="180"/>
      <c r="C393" s="180"/>
      <c r="D393" s="180"/>
      <c r="E393" s="180"/>
      <c r="F393" s="180"/>
    </row>
    <row r="394">
      <c r="A394" s="180"/>
      <c r="B394" s="180"/>
      <c r="C394" s="180"/>
      <c r="D394" s="180"/>
      <c r="E394" s="180"/>
      <c r="F394" s="180"/>
    </row>
    <row r="395">
      <c r="A395" s="180"/>
      <c r="B395" s="180"/>
      <c r="C395" s="180"/>
      <c r="D395" s="180"/>
      <c r="E395" s="180"/>
      <c r="F395" s="180"/>
    </row>
    <row r="396">
      <c r="A396" s="180"/>
      <c r="B396" s="180"/>
      <c r="C396" s="180"/>
      <c r="D396" s="180"/>
      <c r="E396" s="180"/>
      <c r="F396" s="180"/>
    </row>
    <row r="397">
      <c r="A397" s="180"/>
      <c r="B397" s="180"/>
      <c r="C397" s="180"/>
      <c r="D397" s="180"/>
      <c r="E397" s="180"/>
      <c r="F397" s="180"/>
    </row>
    <row r="398">
      <c r="A398" s="180"/>
      <c r="B398" s="180"/>
      <c r="C398" s="180"/>
      <c r="D398" s="180"/>
      <c r="E398" s="180"/>
      <c r="F398" s="180"/>
    </row>
    <row r="399">
      <c r="A399" s="180"/>
      <c r="B399" s="180"/>
      <c r="C399" s="180"/>
      <c r="D399" s="180"/>
      <c r="E399" s="180"/>
      <c r="F399" s="180"/>
    </row>
    <row r="400">
      <c r="A400" s="180"/>
      <c r="B400" s="180"/>
      <c r="C400" s="180"/>
      <c r="D400" s="180"/>
      <c r="E400" s="180"/>
      <c r="F400" s="180"/>
    </row>
    <row r="401">
      <c r="A401" s="180"/>
      <c r="B401" s="180"/>
      <c r="C401" s="180"/>
      <c r="D401" s="180"/>
      <c r="E401" s="180"/>
      <c r="F401" s="180"/>
    </row>
    <row r="402">
      <c r="A402" s="180"/>
      <c r="B402" s="180"/>
      <c r="C402" s="180"/>
      <c r="D402" s="180"/>
      <c r="E402" s="180"/>
      <c r="F402" s="180"/>
    </row>
    <row r="403">
      <c r="A403" s="180"/>
      <c r="B403" s="180"/>
      <c r="C403" s="180"/>
      <c r="D403" s="180"/>
      <c r="E403" s="180"/>
      <c r="F403" s="180"/>
    </row>
    <row r="404">
      <c r="A404" s="180"/>
      <c r="B404" s="180"/>
      <c r="C404" s="180"/>
      <c r="D404" s="180"/>
      <c r="E404" s="180"/>
      <c r="F404" s="180"/>
    </row>
    <row r="405">
      <c r="A405" s="180"/>
      <c r="B405" s="180"/>
      <c r="C405" s="180"/>
      <c r="D405" s="180"/>
      <c r="E405" s="180"/>
      <c r="F405" s="180"/>
    </row>
    <row r="406">
      <c r="A406" s="180"/>
      <c r="B406" s="180"/>
      <c r="C406" s="180"/>
      <c r="D406" s="180"/>
      <c r="E406" s="180"/>
      <c r="F406" s="180"/>
    </row>
    <row r="407">
      <c r="A407" s="180"/>
      <c r="B407" s="180"/>
      <c r="C407" s="180"/>
      <c r="D407" s="180"/>
      <c r="E407" s="180"/>
      <c r="F407" s="180"/>
    </row>
    <row r="408">
      <c r="A408" s="180"/>
      <c r="B408" s="180"/>
      <c r="C408" s="180"/>
      <c r="D408" s="180"/>
      <c r="E408" s="180"/>
      <c r="F408" s="180"/>
    </row>
    <row r="409">
      <c r="A409" s="180"/>
      <c r="B409" s="180"/>
      <c r="C409" s="180"/>
      <c r="D409" s="180"/>
      <c r="E409" s="180"/>
      <c r="F409" s="180"/>
    </row>
    <row r="410">
      <c r="A410" s="180"/>
      <c r="B410" s="180"/>
      <c r="C410" s="180"/>
      <c r="D410" s="180"/>
      <c r="E410" s="180"/>
      <c r="F410" s="180"/>
    </row>
    <row r="411">
      <c r="A411" s="180"/>
      <c r="B411" s="180"/>
      <c r="C411" s="180"/>
      <c r="D411" s="180"/>
      <c r="E411" s="180"/>
      <c r="F411" s="180"/>
    </row>
    <row r="412">
      <c r="A412" s="180"/>
      <c r="B412" s="180"/>
      <c r="C412" s="180"/>
      <c r="D412" s="180"/>
      <c r="E412" s="180"/>
      <c r="F412" s="180"/>
    </row>
    <row r="413">
      <c r="A413" s="180"/>
      <c r="B413" s="180"/>
      <c r="C413" s="180"/>
      <c r="D413" s="180"/>
      <c r="E413" s="180"/>
      <c r="F413" s="180"/>
    </row>
    <row r="414">
      <c r="A414" s="180"/>
      <c r="B414" s="180"/>
      <c r="C414" s="180"/>
      <c r="D414" s="180"/>
      <c r="E414" s="180"/>
      <c r="F414" s="180"/>
    </row>
    <row r="415">
      <c r="A415" s="180"/>
      <c r="B415" s="180"/>
      <c r="C415" s="180"/>
      <c r="D415" s="180"/>
      <c r="E415" s="180"/>
      <c r="F415" s="180"/>
    </row>
    <row r="416">
      <c r="A416" s="180"/>
      <c r="B416" s="180"/>
      <c r="C416" s="180"/>
      <c r="D416" s="180"/>
      <c r="E416" s="180"/>
      <c r="F416" s="180"/>
    </row>
    <row r="417">
      <c r="A417" s="180"/>
      <c r="B417" s="180"/>
      <c r="C417" s="180"/>
      <c r="D417" s="180"/>
      <c r="E417" s="180"/>
      <c r="F417" s="180"/>
    </row>
    <row r="418">
      <c r="A418" s="180"/>
      <c r="B418" s="180"/>
      <c r="C418" s="180"/>
      <c r="D418" s="180"/>
      <c r="E418" s="180"/>
      <c r="F418" s="180"/>
    </row>
    <row r="419">
      <c r="A419" s="180"/>
      <c r="B419" s="180"/>
      <c r="C419" s="180"/>
      <c r="D419" s="180"/>
      <c r="E419" s="180"/>
      <c r="F419" s="180"/>
    </row>
    <row r="420">
      <c r="A420" s="180"/>
      <c r="B420" s="180"/>
      <c r="C420" s="180"/>
      <c r="D420" s="180"/>
      <c r="E420" s="180"/>
      <c r="F420" s="180"/>
    </row>
    <row r="421">
      <c r="A421" s="180"/>
      <c r="B421" s="180"/>
      <c r="C421" s="180"/>
      <c r="D421" s="180"/>
      <c r="E421" s="180"/>
      <c r="F421" s="180"/>
    </row>
    <row r="422">
      <c r="A422" s="180"/>
      <c r="B422" s="180"/>
      <c r="C422" s="180"/>
      <c r="D422" s="180"/>
      <c r="E422" s="180"/>
      <c r="F422" s="180"/>
    </row>
    <row r="423">
      <c r="A423" s="180"/>
      <c r="B423" s="180"/>
      <c r="C423" s="180"/>
      <c r="D423" s="180"/>
      <c r="E423" s="180"/>
      <c r="F423" s="180"/>
    </row>
    <row r="424">
      <c r="A424" s="180"/>
      <c r="B424" s="180"/>
      <c r="C424" s="180"/>
      <c r="D424" s="180"/>
      <c r="E424" s="180"/>
      <c r="F424" s="180"/>
    </row>
    <row r="425">
      <c r="A425" s="180"/>
      <c r="B425" s="180"/>
      <c r="C425" s="180"/>
      <c r="D425" s="180"/>
      <c r="E425" s="180"/>
      <c r="F425" s="180"/>
    </row>
    <row r="426">
      <c r="A426" s="180"/>
      <c r="B426" s="180"/>
      <c r="C426" s="180"/>
      <c r="D426" s="180"/>
      <c r="E426" s="180"/>
      <c r="F426" s="180"/>
    </row>
    <row r="427">
      <c r="A427" s="180"/>
      <c r="B427" s="180"/>
      <c r="C427" s="180"/>
      <c r="D427" s="180"/>
      <c r="E427" s="180"/>
      <c r="F427" s="180"/>
    </row>
    <row r="428">
      <c r="A428" s="180"/>
      <c r="B428" s="180"/>
      <c r="C428" s="180"/>
      <c r="D428" s="180"/>
      <c r="E428" s="180"/>
      <c r="F428" s="180"/>
    </row>
    <row r="429">
      <c r="A429" s="180"/>
      <c r="B429" s="180"/>
      <c r="C429" s="180"/>
      <c r="D429" s="180"/>
      <c r="E429" s="180"/>
      <c r="F429" s="180"/>
    </row>
    <row r="430">
      <c r="A430" s="180"/>
      <c r="B430" s="180"/>
      <c r="C430" s="180"/>
      <c r="D430" s="180"/>
      <c r="E430" s="180"/>
      <c r="F430" s="180"/>
    </row>
    <row r="431">
      <c r="A431" s="180"/>
      <c r="B431" s="180"/>
      <c r="C431" s="180"/>
      <c r="D431" s="180"/>
      <c r="E431" s="180"/>
      <c r="F431" s="180"/>
    </row>
    <row r="432">
      <c r="A432" s="180"/>
      <c r="B432" s="180"/>
      <c r="C432" s="180"/>
      <c r="D432" s="180"/>
      <c r="E432" s="180"/>
      <c r="F432" s="180"/>
    </row>
    <row r="433">
      <c r="A433" s="180"/>
      <c r="B433" s="180"/>
      <c r="C433" s="180"/>
      <c r="D433" s="180"/>
      <c r="E433" s="180"/>
      <c r="F433" s="180"/>
    </row>
    <row r="434">
      <c r="A434" s="180"/>
      <c r="B434" s="180"/>
      <c r="C434" s="180"/>
      <c r="D434" s="180"/>
      <c r="E434" s="180"/>
      <c r="F434" s="180"/>
    </row>
    <row r="435">
      <c r="A435" s="180"/>
      <c r="B435" s="180"/>
      <c r="C435" s="180"/>
      <c r="D435" s="180"/>
      <c r="E435" s="180"/>
      <c r="F435" s="180"/>
    </row>
    <row r="436">
      <c r="A436" s="180"/>
      <c r="B436" s="180"/>
      <c r="C436" s="180"/>
      <c r="D436" s="180"/>
      <c r="E436" s="180"/>
      <c r="F436" s="180"/>
    </row>
    <row r="437">
      <c r="A437" s="180"/>
      <c r="B437" s="180"/>
      <c r="C437" s="180"/>
      <c r="D437" s="180"/>
      <c r="E437" s="180"/>
      <c r="F437" s="180"/>
    </row>
    <row r="438">
      <c r="A438" s="180"/>
      <c r="B438" s="180"/>
      <c r="C438" s="180"/>
      <c r="D438" s="180"/>
      <c r="E438" s="180"/>
      <c r="F438" s="180"/>
    </row>
    <row r="439">
      <c r="A439" s="180"/>
      <c r="B439" s="180"/>
      <c r="C439" s="180"/>
      <c r="D439" s="180"/>
      <c r="E439" s="180"/>
      <c r="F439" s="180"/>
    </row>
    <row r="440">
      <c r="A440" s="180"/>
      <c r="B440" s="180"/>
      <c r="C440" s="180"/>
      <c r="D440" s="180"/>
      <c r="E440" s="180"/>
      <c r="F440" s="180"/>
    </row>
    <row r="441">
      <c r="A441" s="180"/>
      <c r="B441" s="180"/>
      <c r="C441" s="180"/>
      <c r="D441" s="180"/>
      <c r="E441" s="180"/>
      <c r="F441" s="180"/>
    </row>
    <row r="442">
      <c r="A442" s="180"/>
      <c r="B442" s="180"/>
      <c r="C442" s="180"/>
      <c r="D442" s="180"/>
      <c r="E442" s="180"/>
      <c r="F442" s="180"/>
    </row>
    <row r="443">
      <c r="A443" s="180"/>
      <c r="B443" s="180"/>
      <c r="C443" s="180"/>
      <c r="D443" s="180"/>
      <c r="E443" s="180"/>
      <c r="F443" s="180"/>
    </row>
    <row r="444">
      <c r="A444" s="180"/>
      <c r="B444" s="180"/>
      <c r="C444" s="180"/>
      <c r="D444" s="180"/>
      <c r="E444" s="180"/>
      <c r="F444" s="180"/>
    </row>
    <row r="445">
      <c r="A445" s="180"/>
      <c r="B445" s="180"/>
      <c r="C445" s="180"/>
      <c r="D445" s="180"/>
      <c r="E445" s="180"/>
      <c r="F445" s="180"/>
    </row>
    <row r="446">
      <c r="A446" s="180"/>
      <c r="B446" s="180"/>
      <c r="C446" s="180"/>
      <c r="D446" s="180"/>
      <c r="E446" s="180"/>
      <c r="F446" s="180"/>
    </row>
    <row r="447">
      <c r="A447" s="180"/>
      <c r="B447" s="180"/>
      <c r="C447" s="180"/>
      <c r="D447" s="180"/>
      <c r="E447" s="180"/>
      <c r="F447" s="180"/>
    </row>
    <row r="448">
      <c r="A448" s="180"/>
      <c r="B448" s="180"/>
      <c r="C448" s="180"/>
      <c r="D448" s="180"/>
      <c r="E448" s="180"/>
      <c r="F448" s="180"/>
    </row>
    <row r="449">
      <c r="A449" s="180"/>
      <c r="B449" s="180"/>
      <c r="C449" s="180"/>
      <c r="D449" s="180"/>
      <c r="E449" s="180"/>
      <c r="F449" s="180"/>
    </row>
    <row r="450">
      <c r="A450" s="180"/>
      <c r="B450" s="180"/>
      <c r="C450" s="180"/>
      <c r="D450" s="180"/>
      <c r="E450" s="180"/>
      <c r="F450" s="180"/>
    </row>
    <row r="451">
      <c r="A451" s="180"/>
      <c r="B451" s="180"/>
      <c r="C451" s="180"/>
      <c r="D451" s="180"/>
      <c r="E451" s="180"/>
      <c r="F451" s="180"/>
    </row>
    <row r="452">
      <c r="A452" s="180"/>
      <c r="B452" s="180"/>
      <c r="C452" s="180"/>
      <c r="D452" s="180"/>
      <c r="E452" s="180"/>
      <c r="F452" s="180"/>
    </row>
    <row r="453">
      <c r="A453" s="180"/>
      <c r="B453" s="180"/>
      <c r="C453" s="180"/>
      <c r="D453" s="180"/>
      <c r="E453" s="180"/>
      <c r="F453" s="180"/>
    </row>
    <row r="454">
      <c r="A454" s="180"/>
      <c r="B454" s="180"/>
      <c r="C454" s="180"/>
      <c r="D454" s="180"/>
      <c r="E454" s="180"/>
      <c r="F454" s="180"/>
    </row>
    <row r="455">
      <c r="A455" s="180"/>
      <c r="B455" s="180"/>
      <c r="C455" s="180"/>
      <c r="D455" s="180"/>
      <c r="E455" s="180"/>
      <c r="F455" s="180"/>
    </row>
    <row r="456">
      <c r="A456" s="180"/>
      <c r="B456" s="180"/>
      <c r="C456" s="180"/>
      <c r="D456" s="180"/>
      <c r="E456" s="180"/>
      <c r="F456" s="180"/>
    </row>
    <row r="457">
      <c r="A457" s="180"/>
      <c r="B457" s="180"/>
      <c r="C457" s="180"/>
      <c r="D457" s="180"/>
      <c r="E457" s="180"/>
      <c r="F457" s="180"/>
    </row>
    <row r="458">
      <c r="A458" s="180"/>
      <c r="B458" s="180"/>
      <c r="C458" s="180"/>
      <c r="D458" s="180"/>
      <c r="E458" s="180"/>
      <c r="F458" s="180"/>
    </row>
    <row r="459">
      <c r="A459" s="180"/>
      <c r="B459" s="180"/>
      <c r="C459" s="180"/>
      <c r="D459" s="180"/>
      <c r="E459" s="180"/>
      <c r="F459" s="180"/>
    </row>
    <row r="460">
      <c r="A460" s="180"/>
      <c r="B460" s="180"/>
      <c r="C460" s="180"/>
      <c r="D460" s="180"/>
      <c r="E460" s="180"/>
      <c r="F460" s="180"/>
    </row>
    <row r="461">
      <c r="A461" s="180"/>
      <c r="B461" s="180"/>
      <c r="C461" s="180"/>
      <c r="D461" s="180"/>
      <c r="E461" s="180"/>
      <c r="F461" s="180"/>
    </row>
    <row r="462">
      <c r="A462" s="180"/>
      <c r="B462" s="180"/>
      <c r="C462" s="180"/>
      <c r="D462" s="180"/>
      <c r="E462" s="180"/>
      <c r="F462" s="180"/>
    </row>
    <row r="463">
      <c r="A463" s="180"/>
      <c r="B463" s="180"/>
      <c r="C463" s="180"/>
      <c r="D463" s="180"/>
      <c r="E463" s="180"/>
      <c r="F463" s="180"/>
    </row>
    <row r="464">
      <c r="A464" s="180"/>
      <c r="B464" s="180"/>
      <c r="C464" s="180"/>
      <c r="D464" s="180"/>
      <c r="E464" s="180"/>
      <c r="F464" s="180"/>
    </row>
    <row r="465">
      <c r="A465" s="180"/>
      <c r="B465" s="180"/>
      <c r="C465" s="180"/>
      <c r="D465" s="180"/>
      <c r="E465" s="180"/>
      <c r="F465" s="180"/>
    </row>
    <row r="466">
      <c r="A466" s="180"/>
      <c r="B466" s="180"/>
      <c r="C466" s="180"/>
      <c r="D466" s="180"/>
      <c r="E466" s="180"/>
      <c r="F466" s="180"/>
    </row>
    <row r="467">
      <c r="A467" s="180"/>
      <c r="B467" s="180"/>
      <c r="C467" s="180"/>
      <c r="D467" s="180"/>
      <c r="E467" s="180"/>
      <c r="F467" s="180"/>
    </row>
    <row r="468">
      <c r="A468" s="180"/>
      <c r="B468" s="180"/>
      <c r="C468" s="180"/>
      <c r="D468" s="180"/>
      <c r="E468" s="180"/>
      <c r="F468" s="180"/>
    </row>
    <row r="469">
      <c r="A469" s="180"/>
      <c r="B469" s="180"/>
      <c r="C469" s="180"/>
      <c r="D469" s="180"/>
      <c r="E469" s="180"/>
      <c r="F469" s="180"/>
    </row>
    <row r="470">
      <c r="A470" s="180"/>
      <c r="B470" s="180"/>
      <c r="C470" s="180"/>
      <c r="D470" s="180"/>
      <c r="E470" s="180"/>
      <c r="F470" s="180"/>
    </row>
    <row r="471">
      <c r="A471" s="180"/>
      <c r="B471" s="180"/>
      <c r="C471" s="180"/>
      <c r="D471" s="180"/>
      <c r="E471" s="180"/>
      <c r="F471" s="180"/>
    </row>
    <row r="472">
      <c r="A472" s="180"/>
      <c r="B472" s="180"/>
      <c r="C472" s="180"/>
      <c r="D472" s="180"/>
      <c r="E472" s="180"/>
      <c r="F472" s="180"/>
    </row>
    <row r="473">
      <c r="A473" s="180"/>
      <c r="B473" s="180"/>
      <c r="C473" s="180"/>
      <c r="D473" s="180"/>
      <c r="E473" s="180"/>
      <c r="F473" s="180"/>
    </row>
    <row r="474">
      <c r="A474" s="180"/>
      <c r="B474" s="180"/>
      <c r="C474" s="180"/>
      <c r="D474" s="180"/>
      <c r="E474" s="180"/>
      <c r="F474" s="180"/>
    </row>
    <row r="475">
      <c r="A475" s="180"/>
      <c r="B475" s="180"/>
      <c r="C475" s="180"/>
      <c r="D475" s="180"/>
      <c r="E475" s="180"/>
      <c r="F475" s="180"/>
    </row>
    <row r="476">
      <c r="A476" s="180"/>
      <c r="B476" s="180"/>
      <c r="C476" s="180"/>
      <c r="D476" s="180"/>
      <c r="E476" s="180"/>
      <c r="F476" s="180"/>
    </row>
    <row r="477">
      <c r="A477" s="180"/>
      <c r="B477" s="180"/>
      <c r="C477" s="180"/>
      <c r="D477" s="180"/>
      <c r="E477" s="180"/>
      <c r="F477" s="180"/>
    </row>
    <row r="478">
      <c r="A478" s="180"/>
      <c r="B478" s="180"/>
      <c r="C478" s="180"/>
      <c r="D478" s="180"/>
      <c r="E478" s="180"/>
      <c r="F478" s="180"/>
    </row>
    <row r="479">
      <c r="A479" s="180"/>
      <c r="B479" s="180"/>
      <c r="C479" s="180"/>
      <c r="D479" s="180"/>
      <c r="E479" s="180"/>
      <c r="F479" s="180"/>
    </row>
    <row r="480">
      <c r="A480" s="180"/>
      <c r="B480" s="180"/>
      <c r="C480" s="180"/>
      <c r="D480" s="180"/>
      <c r="E480" s="180"/>
      <c r="F480" s="180"/>
    </row>
    <row r="481">
      <c r="A481" s="180"/>
      <c r="B481" s="180"/>
      <c r="C481" s="180"/>
      <c r="D481" s="180"/>
      <c r="E481" s="180"/>
      <c r="F481" s="180"/>
    </row>
    <row r="482">
      <c r="A482" s="180"/>
      <c r="B482" s="180"/>
      <c r="C482" s="180"/>
      <c r="D482" s="180"/>
      <c r="E482" s="180"/>
      <c r="F482" s="180"/>
    </row>
    <row r="483">
      <c r="A483" s="180"/>
      <c r="B483" s="180"/>
      <c r="C483" s="180"/>
      <c r="D483" s="180"/>
      <c r="E483" s="180"/>
      <c r="F483" s="180"/>
    </row>
    <row r="484">
      <c r="A484" s="180"/>
      <c r="B484" s="180"/>
      <c r="C484" s="180"/>
      <c r="D484" s="180"/>
      <c r="E484" s="180"/>
      <c r="F484" s="180"/>
    </row>
    <row r="485">
      <c r="A485" s="180"/>
      <c r="B485" s="180"/>
      <c r="C485" s="180"/>
      <c r="D485" s="180"/>
      <c r="E485" s="180"/>
      <c r="F485" s="180"/>
    </row>
    <row r="486">
      <c r="A486" s="180"/>
      <c r="B486" s="180"/>
      <c r="C486" s="180"/>
      <c r="D486" s="180"/>
      <c r="E486" s="180"/>
      <c r="F486" s="180"/>
    </row>
    <row r="487">
      <c r="A487" s="180"/>
      <c r="B487" s="180"/>
      <c r="C487" s="180"/>
      <c r="D487" s="180"/>
      <c r="E487" s="180"/>
      <c r="F487" s="180"/>
    </row>
    <row r="488">
      <c r="A488" s="180"/>
      <c r="B488" s="180"/>
      <c r="C488" s="180"/>
      <c r="D488" s="180"/>
      <c r="E488" s="180"/>
      <c r="F488" s="180"/>
    </row>
    <row r="489">
      <c r="A489" s="180"/>
      <c r="B489" s="180"/>
      <c r="C489" s="180"/>
      <c r="D489" s="180"/>
      <c r="E489" s="180"/>
      <c r="F489" s="180"/>
    </row>
    <row r="490">
      <c r="A490" s="180"/>
      <c r="B490" s="180"/>
      <c r="C490" s="180"/>
      <c r="D490" s="180"/>
      <c r="E490" s="180"/>
      <c r="F490" s="180"/>
    </row>
    <row r="491">
      <c r="A491" s="180"/>
      <c r="B491" s="180"/>
      <c r="C491" s="180"/>
      <c r="D491" s="180"/>
      <c r="E491" s="180"/>
      <c r="F491" s="180"/>
    </row>
    <row r="492">
      <c r="A492" s="180"/>
      <c r="B492" s="180"/>
      <c r="C492" s="180"/>
      <c r="D492" s="180"/>
      <c r="E492" s="180"/>
      <c r="F492" s="180"/>
    </row>
    <row r="493">
      <c r="A493" s="180"/>
      <c r="B493" s="180"/>
      <c r="C493" s="180"/>
      <c r="D493" s="180"/>
      <c r="E493" s="180"/>
      <c r="F493" s="180"/>
    </row>
    <row r="494">
      <c r="A494" s="180"/>
      <c r="B494" s="180"/>
      <c r="C494" s="180"/>
      <c r="D494" s="180"/>
      <c r="E494" s="180"/>
      <c r="F494" s="180"/>
    </row>
    <row r="495">
      <c r="A495" s="180"/>
      <c r="B495" s="180"/>
      <c r="C495" s="180"/>
      <c r="D495" s="180"/>
      <c r="E495" s="180"/>
      <c r="F495" s="180"/>
    </row>
    <row r="496">
      <c r="A496" s="180"/>
      <c r="B496" s="180"/>
      <c r="C496" s="180"/>
      <c r="D496" s="180"/>
      <c r="E496" s="180"/>
      <c r="F496" s="180"/>
    </row>
    <row r="497">
      <c r="A497" s="180"/>
      <c r="B497" s="180"/>
      <c r="C497" s="180"/>
      <c r="D497" s="180"/>
      <c r="E497" s="180"/>
      <c r="F497" s="180"/>
    </row>
    <row r="498">
      <c r="A498" s="180"/>
      <c r="B498" s="180"/>
      <c r="C498" s="180"/>
      <c r="D498" s="180"/>
      <c r="E498" s="180"/>
      <c r="F498" s="180"/>
    </row>
    <row r="499">
      <c r="A499" s="180"/>
      <c r="B499" s="180"/>
      <c r="C499" s="180"/>
      <c r="D499" s="180"/>
      <c r="E499" s="180"/>
      <c r="F499" s="180"/>
    </row>
    <row r="500">
      <c r="A500" s="180"/>
      <c r="B500" s="180"/>
      <c r="C500" s="180"/>
      <c r="D500" s="180"/>
      <c r="E500" s="180"/>
      <c r="F500" s="180"/>
    </row>
    <row r="501">
      <c r="A501" s="180"/>
      <c r="B501" s="180"/>
      <c r="C501" s="180"/>
      <c r="D501" s="180"/>
      <c r="E501" s="180"/>
      <c r="F501" s="180"/>
    </row>
    <row r="502">
      <c r="A502" s="180"/>
      <c r="B502" s="180"/>
      <c r="C502" s="180"/>
      <c r="D502" s="180"/>
      <c r="E502" s="180"/>
      <c r="F502" s="180"/>
    </row>
    <row r="503">
      <c r="A503" s="180"/>
      <c r="B503" s="180"/>
      <c r="C503" s="180"/>
      <c r="D503" s="180"/>
      <c r="E503" s="180"/>
      <c r="F503" s="180"/>
    </row>
    <row r="504">
      <c r="A504" s="180"/>
      <c r="B504" s="180"/>
      <c r="C504" s="180"/>
      <c r="D504" s="180"/>
      <c r="E504" s="180"/>
      <c r="F504" s="180"/>
    </row>
    <row r="505">
      <c r="A505" s="180"/>
      <c r="B505" s="180"/>
      <c r="C505" s="180"/>
      <c r="D505" s="180"/>
      <c r="E505" s="180"/>
      <c r="F505" s="180"/>
    </row>
    <row r="506">
      <c r="A506" s="180"/>
      <c r="B506" s="180"/>
      <c r="C506" s="180"/>
      <c r="D506" s="180"/>
      <c r="E506" s="180"/>
      <c r="F506" s="180"/>
    </row>
    <row r="507">
      <c r="A507" s="180"/>
      <c r="B507" s="180"/>
      <c r="C507" s="180"/>
      <c r="D507" s="180"/>
      <c r="E507" s="180"/>
      <c r="F507" s="180"/>
    </row>
    <row r="508">
      <c r="A508" s="180"/>
      <c r="B508" s="180"/>
      <c r="C508" s="180"/>
      <c r="D508" s="180"/>
      <c r="E508" s="180"/>
      <c r="F508" s="180"/>
    </row>
    <row r="509">
      <c r="A509" s="180"/>
      <c r="B509" s="180"/>
      <c r="C509" s="180"/>
      <c r="D509" s="180"/>
      <c r="E509" s="180"/>
      <c r="F509" s="180"/>
    </row>
    <row r="510">
      <c r="A510" s="180"/>
      <c r="B510" s="180"/>
      <c r="C510" s="180"/>
      <c r="D510" s="180"/>
      <c r="E510" s="180"/>
      <c r="F510" s="180"/>
    </row>
    <row r="511">
      <c r="A511" s="180"/>
      <c r="B511" s="180"/>
      <c r="C511" s="180"/>
      <c r="D511" s="180"/>
      <c r="E511" s="180"/>
      <c r="F511" s="180"/>
    </row>
    <row r="512">
      <c r="A512" s="180"/>
      <c r="B512" s="180"/>
      <c r="C512" s="180"/>
      <c r="D512" s="180"/>
      <c r="E512" s="180"/>
      <c r="F512" s="180"/>
    </row>
    <row r="513">
      <c r="A513" s="180"/>
      <c r="B513" s="180"/>
      <c r="C513" s="180"/>
      <c r="D513" s="180"/>
      <c r="E513" s="180"/>
      <c r="F513" s="180"/>
    </row>
    <row r="514">
      <c r="A514" s="180"/>
      <c r="B514" s="180"/>
      <c r="C514" s="180"/>
      <c r="D514" s="180"/>
      <c r="E514" s="180"/>
      <c r="F514" s="180"/>
    </row>
    <row r="515">
      <c r="A515" s="180"/>
      <c r="B515" s="180"/>
      <c r="C515" s="180"/>
      <c r="D515" s="180"/>
      <c r="E515" s="180"/>
      <c r="F515" s="180"/>
    </row>
    <row r="516">
      <c r="A516" s="180"/>
      <c r="B516" s="180"/>
      <c r="C516" s="180"/>
      <c r="D516" s="180"/>
      <c r="E516" s="180"/>
      <c r="F516" s="180"/>
    </row>
    <row r="517">
      <c r="A517" s="180"/>
      <c r="B517" s="180"/>
      <c r="C517" s="180"/>
      <c r="D517" s="180"/>
      <c r="E517" s="180"/>
      <c r="F517" s="180"/>
    </row>
    <row r="518">
      <c r="A518" s="180"/>
      <c r="B518" s="180"/>
      <c r="C518" s="180"/>
      <c r="D518" s="180"/>
      <c r="E518" s="180"/>
      <c r="F518" s="180"/>
    </row>
    <row r="519">
      <c r="A519" s="180"/>
      <c r="B519" s="180"/>
      <c r="C519" s="180"/>
      <c r="D519" s="180"/>
      <c r="E519" s="180"/>
      <c r="F519" s="180"/>
    </row>
    <row r="520">
      <c r="A520" s="180"/>
      <c r="B520" s="180"/>
      <c r="C520" s="180"/>
      <c r="D520" s="180"/>
      <c r="E520" s="180"/>
      <c r="F520" s="180"/>
    </row>
    <row r="521">
      <c r="A521" s="180"/>
      <c r="B521" s="180"/>
      <c r="C521" s="180"/>
      <c r="D521" s="180"/>
      <c r="E521" s="180"/>
      <c r="F521" s="180"/>
    </row>
    <row r="522">
      <c r="A522" s="180"/>
      <c r="B522" s="180"/>
      <c r="C522" s="180"/>
      <c r="D522" s="180"/>
      <c r="E522" s="180"/>
      <c r="F522" s="180"/>
    </row>
    <row r="523">
      <c r="A523" s="180"/>
      <c r="B523" s="180"/>
      <c r="C523" s="180"/>
      <c r="D523" s="180"/>
      <c r="E523" s="180"/>
      <c r="F523" s="180"/>
    </row>
    <row r="524">
      <c r="A524" s="180"/>
      <c r="B524" s="180"/>
      <c r="C524" s="180"/>
      <c r="D524" s="180"/>
      <c r="E524" s="180"/>
      <c r="F524" s="180"/>
    </row>
    <row r="525">
      <c r="A525" s="180"/>
      <c r="B525" s="180"/>
      <c r="C525" s="180"/>
      <c r="D525" s="180"/>
      <c r="E525" s="180"/>
      <c r="F525" s="180"/>
    </row>
    <row r="526">
      <c r="A526" s="180"/>
      <c r="B526" s="180"/>
      <c r="C526" s="180"/>
      <c r="D526" s="180"/>
      <c r="E526" s="180"/>
      <c r="F526" s="180"/>
    </row>
    <row r="527">
      <c r="A527" s="180"/>
      <c r="B527" s="180"/>
      <c r="C527" s="180"/>
      <c r="D527" s="180"/>
      <c r="E527" s="180"/>
      <c r="F527" s="180"/>
    </row>
    <row r="528">
      <c r="A528" s="180"/>
      <c r="B528" s="180"/>
      <c r="C528" s="180"/>
      <c r="D528" s="180"/>
      <c r="E528" s="180"/>
      <c r="F528" s="180"/>
    </row>
    <row r="529">
      <c r="A529" s="180"/>
      <c r="B529" s="180"/>
      <c r="C529" s="180"/>
      <c r="D529" s="180"/>
      <c r="E529" s="180"/>
      <c r="F529" s="180"/>
    </row>
    <row r="530">
      <c r="A530" s="180"/>
      <c r="B530" s="180"/>
      <c r="C530" s="180"/>
      <c r="D530" s="180"/>
      <c r="E530" s="180"/>
      <c r="F530" s="180"/>
    </row>
    <row r="531">
      <c r="A531" s="180"/>
      <c r="B531" s="180"/>
      <c r="C531" s="180"/>
      <c r="D531" s="180"/>
      <c r="E531" s="180"/>
      <c r="F531" s="180"/>
    </row>
    <row r="532">
      <c r="A532" s="180"/>
      <c r="B532" s="180"/>
      <c r="C532" s="180"/>
      <c r="D532" s="180"/>
      <c r="E532" s="180"/>
      <c r="F532" s="180"/>
    </row>
    <row r="533">
      <c r="A533" s="180"/>
      <c r="B533" s="180"/>
      <c r="C533" s="180"/>
      <c r="D533" s="180"/>
      <c r="E533" s="180"/>
      <c r="F533" s="180"/>
    </row>
    <row r="534">
      <c r="A534" s="180"/>
      <c r="B534" s="180"/>
      <c r="C534" s="180"/>
      <c r="D534" s="180"/>
      <c r="E534" s="180"/>
      <c r="F534" s="180"/>
    </row>
    <row r="535">
      <c r="A535" s="180"/>
      <c r="B535" s="180"/>
      <c r="C535" s="180"/>
      <c r="D535" s="180"/>
      <c r="E535" s="180"/>
      <c r="F535" s="180"/>
    </row>
    <row r="536">
      <c r="A536" s="180"/>
      <c r="B536" s="180"/>
      <c r="C536" s="180"/>
      <c r="D536" s="180"/>
      <c r="E536" s="180"/>
      <c r="F536" s="180"/>
    </row>
    <row r="537">
      <c r="A537" s="180"/>
      <c r="B537" s="180"/>
      <c r="C537" s="180"/>
      <c r="D537" s="180"/>
      <c r="E537" s="180"/>
      <c r="F537" s="180"/>
    </row>
    <row r="538">
      <c r="A538" s="180"/>
      <c r="B538" s="180"/>
      <c r="C538" s="180"/>
      <c r="D538" s="180"/>
      <c r="E538" s="180"/>
      <c r="F538" s="180"/>
    </row>
    <row r="539">
      <c r="A539" s="180"/>
      <c r="B539" s="180"/>
      <c r="C539" s="180"/>
      <c r="D539" s="180"/>
      <c r="E539" s="180"/>
      <c r="F539" s="180"/>
    </row>
    <row r="540">
      <c r="A540" s="180"/>
      <c r="B540" s="180"/>
      <c r="C540" s="180"/>
      <c r="D540" s="180"/>
      <c r="E540" s="180"/>
      <c r="F540" s="180"/>
    </row>
    <row r="541">
      <c r="A541" s="180"/>
      <c r="B541" s="180"/>
      <c r="C541" s="180"/>
      <c r="D541" s="180"/>
      <c r="E541" s="180"/>
      <c r="F541" s="180"/>
    </row>
    <row r="542">
      <c r="A542" s="180"/>
      <c r="B542" s="180"/>
      <c r="C542" s="180"/>
      <c r="D542" s="180"/>
      <c r="E542" s="180"/>
      <c r="F542" s="180"/>
    </row>
    <row r="543">
      <c r="A543" s="180"/>
      <c r="B543" s="180"/>
      <c r="C543" s="180"/>
      <c r="D543" s="180"/>
      <c r="E543" s="180"/>
      <c r="F543" s="180"/>
    </row>
    <row r="544">
      <c r="A544" s="180"/>
      <c r="B544" s="180"/>
      <c r="C544" s="180"/>
      <c r="D544" s="180"/>
      <c r="E544" s="180"/>
      <c r="F544" s="180"/>
    </row>
    <row r="545">
      <c r="A545" s="180"/>
      <c r="B545" s="180"/>
      <c r="C545" s="180"/>
      <c r="D545" s="180"/>
      <c r="E545" s="180"/>
      <c r="F545" s="180"/>
    </row>
    <row r="546">
      <c r="A546" s="180"/>
      <c r="B546" s="180"/>
      <c r="C546" s="180"/>
      <c r="D546" s="180"/>
      <c r="E546" s="180"/>
      <c r="F546" s="180"/>
    </row>
    <row r="547">
      <c r="A547" s="180"/>
      <c r="B547" s="180"/>
      <c r="C547" s="180"/>
      <c r="D547" s="180"/>
      <c r="E547" s="180"/>
      <c r="F547" s="180"/>
    </row>
    <row r="548">
      <c r="A548" s="180"/>
      <c r="B548" s="180"/>
      <c r="C548" s="180"/>
      <c r="D548" s="180"/>
      <c r="E548" s="180"/>
      <c r="F548" s="180"/>
    </row>
    <row r="549">
      <c r="A549" s="180"/>
      <c r="B549" s="180"/>
      <c r="C549" s="180"/>
      <c r="D549" s="180"/>
      <c r="E549" s="180"/>
      <c r="F549" s="180"/>
    </row>
    <row r="550">
      <c r="A550" s="180"/>
      <c r="B550" s="180"/>
      <c r="C550" s="180"/>
      <c r="D550" s="180"/>
      <c r="E550" s="180"/>
      <c r="F550" s="180"/>
    </row>
    <row r="551">
      <c r="A551" s="180"/>
      <c r="B551" s="180"/>
      <c r="C551" s="180"/>
      <c r="D551" s="180"/>
      <c r="E551" s="180"/>
      <c r="F551" s="180"/>
    </row>
    <row r="552">
      <c r="A552" s="180"/>
      <c r="B552" s="180"/>
      <c r="C552" s="180"/>
      <c r="D552" s="180"/>
      <c r="E552" s="180"/>
      <c r="F552" s="180"/>
    </row>
    <row r="553">
      <c r="A553" s="180"/>
      <c r="B553" s="180"/>
      <c r="C553" s="180"/>
      <c r="D553" s="180"/>
      <c r="E553" s="180"/>
      <c r="F553" s="180"/>
    </row>
    <row r="554">
      <c r="A554" s="180"/>
      <c r="B554" s="180"/>
      <c r="C554" s="180"/>
      <c r="D554" s="180"/>
      <c r="E554" s="180"/>
      <c r="F554" s="180"/>
    </row>
    <row r="555">
      <c r="A555" s="180"/>
      <c r="B555" s="180"/>
      <c r="C555" s="180"/>
      <c r="D555" s="180"/>
      <c r="E555" s="180"/>
      <c r="F555" s="180"/>
    </row>
    <row r="556">
      <c r="A556" s="180"/>
      <c r="B556" s="180"/>
      <c r="C556" s="180"/>
      <c r="D556" s="180"/>
      <c r="E556" s="180"/>
      <c r="F556" s="180"/>
    </row>
    <row r="557">
      <c r="A557" s="180"/>
      <c r="B557" s="180"/>
      <c r="C557" s="180"/>
      <c r="D557" s="180"/>
      <c r="E557" s="180"/>
      <c r="F557" s="180"/>
    </row>
    <row r="558">
      <c r="A558" s="180"/>
      <c r="B558" s="180"/>
      <c r="C558" s="180"/>
      <c r="D558" s="180"/>
      <c r="E558" s="180"/>
      <c r="F558" s="180"/>
    </row>
    <row r="559">
      <c r="A559" s="180"/>
      <c r="B559" s="180"/>
      <c r="C559" s="180"/>
      <c r="D559" s="180"/>
      <c r="E559" s="180"/>
      <c r="F559" s="180"/>
    </row>
    <row r="560">
      <c r="A560" s="180"/>
      <c r="B560" s="180"/>
      <c r="C560" s="180"/>
      <c r="D560" s="180"/>
      <c r="E560" s="180"/>
      <c r="F560" s="180"/>
    </row>
    <row r="561">
      <c r="A561" s="180"/>
      <c r="B561" s="180"/>
      <c r="C561" s="180"/>
      <c r="D561" s="180"/>
      <c r="E561" s="180"/>
      <c r="F561" s="180"/>
    </row>
    <row r="562">
      <c r="A562" s="180"/>
      <c r="B562" s="180"/>
      <c r="C562" s="180"/>
      <c r="D562" s="180"/>
      <c r="E562" s="180"/>
      <c r="F562" s="180"/>
    </row>
    <row r="563">
      <c r="A563" s="180"/>
      <c r="B563" s="180"/>
      <c r="C563" s="180"/>
      <c r="D563" s="180"/>
      <c r="E563" s="180"/>
      <c r="F563" s="180"/>
    </row>
    <row r="564">
      <c r="A564" s="180"/>
      <c r="B564" s="180"/>
      <c r="C564" s="180"/>
      <c r="D564" s="180"/>
      <c r="E564" s="180"/>
      <c r="F564" s="180"/>
    </row>
    <row r="565">
      <c r="A565" s="180"/>
      <c r="B565" s="180"/>
      <c r="C565" s="180"/>
      <c r="D565" s="180"/>
      <c r="E565" s="180"/>
      <c r="F565" s="180"/>
    </row>
    <row r="566">
      <c r="A566" s="180"/>
      <c r="B566" s="180"/>
      <c r="C566" s="180"/>
      <c r="D566" s="180"/>
      <c r="E566" s="180"/>
      <c r="F566" s="180"/>
    </row>
    <row r="567">
      <c r="A567" s="180"/>
      <c r="B567" s="180"/>
      <c r="C567" s="180"/>
      <c r="D567" s="180"/>
      <c r="E567" s="180"/>
      <c r="F567" s="180"/>
    </row>
    <row r="568">
      <c r="A568" s="180"/>
      <c r="B568" s="180"/>
      <c r="C568" s="180"/>
      <c r="D568" s="180"/>
      <c r="E568" s="180"/>
      <c r="F568" s="180"/>
    </row>
    <row r="569">
      <c r="A569" s="180"/>
      <c r="B569" s="180"/>
      <c r="C569" s="180"/>
      <c r="D569" s="180"/>
      <c r="E569" s="180"/>
      <c r="F569" s="180"/>
    </row>
    <row r="570">
      <c r="A570" s="180"/>
      <c r="B570" s="180"/>
      <c r="C570" s="180"/>
      <c r="D570" s="180"/>
      <c r="E570" s="180"/>
      <c r="F570" s="180"/>
    </row>
    <row r="571">
      <c r="A571" s="180"/>
      <c r="B571" s="180"/>
      <c r="C571" s="180"/>
      <c r="D571" s="180"/>
      <c r="E571" s="180"/>
      <c r="F571" s="180"/>
    </row>
    <row r="572">
      <c r="A572" s="180"/>
      <c r="B572" s="180"/>
      <c r="C572" s="180"/>
      <c r="D572" s="180"/>
      <c r="E572" s="180"/>
      <c r="F572" s="180"/>
    </row>
    <row r="573">
      <c r="A573" s="180"/>
      <c r="B573" s="180"/>
      <c r="C573" s="180"/>
      <c r="D573" s="180"/>
      <c r="E573" s="180"/>
      <c r="F573" s="180"/>
    </row>
    <row r="574">
      <c r="A574" s="180"/>
      <c r="B574" s="180"/>
      <c r="C574" s="180"/>
      <c r="D574" s="180"/>
      <c r="E574" s="180"/>
      <c r="F574" s="180"/>
    </row>
    <row r="575">
      <c r="A575" s="180"/>
      <c r="B575" s="180"/>
      <c r="C575" s="180"/>
      <c r="D575" s="180"/>
      <c r="E575" s="180"/>
      <c r="F575" s="180"/>
    </row>
    <row r="576">
      <c r="A576" s="180"/>
      <c r="B576" s="180"/>
      <c r="C576" s="180"/>
      <c r="D576" s="180"/>
      <c r="E576" s="180"/>
      <c r="F576" s="180"/>
    </row>
    <row r="577">
      <c r="A577" s="180"/>
      <c r="B577" s="180"/>
      <c r="C577" s="180"/>
      <c r="D577" s="180"/>
      <c r="E577" s="180"/>
      <c r="F577" s="180"/>
    </row>
    <row r="578">
      <c r="A578" s="180"/>
      <c r="B578" s="180"/>
      <c r="C578" s="180"/>
      <c r="D578" s="180"/>
      <c r="E578" s="180"/>
      <c r="F578" s="180"/>
    </row>
    <row r="579">
      <c r="A579" s="180"/>
      <c r="B579" s="180"/>
      <c r="C579" s="180"/>
      <c r="D579" s="180"/>
      <c r="E579" s="180"/>
      <c r="F579" s="180"/>
    </row>
    <row r="580">
      <c r="A580" s="180"/>
      <c r="B580" s="180"/>
      <c r="C580" s="180"/>
      <c r="D580" s="180"/>
      <c r="E580" s="180"/>
      <c r="F580" s="180"/>
    </row>
    <row r="581">
      <c r="A581" s="180"/>
      <c r="B581" s="180"/>
      <c r="C581" s="180"/>
      <c r="D581" s="180"/>
      <c r="E581" s="180"/>
      <c r="F581" s="180"/>
    </row>
    <row r="582">
      <c r="A582" s="180"/>
      <c r="B582" s="180"/>
      <c r="C582" s="180"/>
      <c r="D582" s="180"/>
      <c r="E582" s="180"/>
      <c r="F582" s="180"/>
    </row>
    <row r="583">
      <c r="A583" s="180"/>
      <c r="B583" s="180"/>
      <c r="C583" s="180"/>
      <c r="D583" s="180"/>
      <c r="E583" s="180"/>
      <c r="F583" s="180"/>
    </row>
    <row r="584">
      <c r="A584" s="180"/>
      <c r="B584" s="180"/>
      <c r="C584" s="180"/>
      <c r="D584" s="180"/>
      <c r="E584" s="180"/>
      <c r="F584" s="180"/>
    </row>
    <row r="585">
      <c r="A585" s="180"/>
      <c r="B585" s="180"/>
      <c r="C585" s="180"/>
      <c r="D585" s="180"/>
      <c r="E585" s="180"/>
      <c r="F585" s="180"/>
    </row>
    <row r="586">
      <c r="A586" s="180"/>
      <c r="B586" s="180"/>
      <c r="C586" s="180"/>
      <c r="D586" s="180"/>
      <c r="E586" s="180"/>
      <c r="F586" s="180"/>
    </row>
    <row r="587">
      <c r="A587" s="180"/>
      <c r="B587" s="180"/>
      <c r="C587" s="180"/>
      <c r="D587" s="180"/>
      <c r="E587" s="180"/>
      <c r="F587" s="180"/>
    </row>
    <row r="588">
      <c r="A588" s="180"/>
      <c r="B588" s="180"/>
      <c r="C588" s="180"/>
      <c r="D588" s="180"/>
      <c r="E588" s="180"/>
      <c r="F588" s="180"/>
    </row>
    <row r="589">
      <c r="A589" s="180"/>
      <c r="B589" s="180"/>
      <c r="C589" s="180"/>
      <c r="D589" s="180"/>
      <c r="E589" s="180"/>
      <c r="F589" s="180"/>
    </row>
    <row r="590">
      <c r="A590" s="180"/>
      <c r="B590" s="180"/>
      <c r="C590" s="180"/>
      <c r="D590" s="180"/>
      <c r="E590" s="180"/>
      <c r="F590" s="180"/>
    </row>
    <row r="591">
      <c r="A591" s="180"/>
      <c r="B591" s="180"/>
      <c r="C591" s="180"/>
      <c r="D591" s="180"/>
      <c r="E591" s="180"/>
      <c r="F591" s="180"/>
    </row>
    <row r="592">
      <c r="A592" s="180"/>
      <c r="B592" s="180"/>
      <c r="C592" s="180"/>
      <c r="D592" s="180"/>
      <c r="E592" s="180"/>
      <c r="F592" s="180"/>
    </row>
    <row r="593">
      <c r="A593" s="180"/>
      <c r="B593" s="180"/>
      <c r="C593" s="180"/>
      <c r="D593" s="180"/>
      <c r="E593" s="180"/>
      <c r="F593" s="180"/>
    </row>
    <row r="594">
      <c r="A594" s="180"/>
      <c r="B594" s="180"/>
      <c r="C594" s="180"/>
      <c r="D594" s="180"/>
      <c r="E594" s="180"/>
      <c r="F594" s="180"/>
    </row>
    <row r="595">
      <c r="A595" s="180"/>
      <c r="B595" s="180"/>
      <c r="C595" s="180"/>
      <c r="D595" s="180"/>
      <c r="E595" s="180"/>
      <c r="F595" s="180"/>
    </row>
    <row r="596">
      <c r="A596" s="180"/>
      <c r="B596" s="180"/>
      <c r="C596" s="180"/>
      <c r="D596" s="180"/>
      <c r="E596" s="180"/>
      <c r="F596" s="180"/>
    </row>
    <row r="597">
      <c r="A597" s="180"/>
      <c r="B597" s="180"/>
      <c r="C597" s="180"/>
      <c r="D597" s="180"/>
      <c r="E597" s="180"/>
      <c r="F597" s="180"/>
    </row>
    <row r="598">
      <c r="A598" s="180"/>
      <c r="B598" s="180"/>
      <c r="C598" s="180"/>
      <c r="D598" s="180"/>
      <c r="E598" s="180"/>
      <c r="F598" s="180"/>
    </row>
    <row r="599">
      <c r="A599" s="180"/>
      <c r="B599" s="180"/>
      <c r="C599" s="180"/>
      <c r="D599" s="180"/>
      <c r="E599" s="180"/>
      <c r="F599" s="180"/>
    </row>
    <row r="600">
      <c r="A600" s="180"/>
      <c r="B600" s="180"/>
      <c r="C600" s="180"/>
      <c r="D600" s="180"/>
      <c r="E600" s="180"/>
      <c r="F600" s="180"/>
    </row>
    <row r="601">
      <c r="A601" s="180"/>
      <c r="B601" s="180"/>
      <c r="C601" s="180"/>
      <c r="D601" s="180"/>
      <c r="E601" s="180"/>
      <c r="F601" s="180"/>
    </row>
    <row r="602">
      <c r="A602" s="180"/>
      <c r="B602" s="180"/>
      <c r="C602" s="180"/>
      <c r="D602" s="180"/>
      <c r="E602" s="180"/>
      <c r="F602" s="180"/>
    </row>
    <row r="603">
      <c r="A603" s="180"/>
      <c r="B603" s="180"/>
      <c r="C603" s="180"/>
      <c r="D603" s="180"/>
      <c r="E603" s="180"/>
      <c r="F603" s="180"/>
    </row>
    <row r="604">
      <c r="A604" s="180"/>
      <c r="B604" s="180"/>
      <c r="C604" s="180"/>
      <c r="D604" s="180"/>
      <c r="E604" s="180"/>
      <c r="F604" s="180"/>
    </row>
    <row r="605">
      <c r="A605" s="180"/>
      <c r="B605" s="180"/>
      <c r="C605" s="180"/>
      <c r="D605" s="180"/>
      <c r="E605" s="180"/>
      <c r="F605" s="180"/>
    </row>
    <row r="606">
      <c r="A606" s="180"/>
      <c r="B606" s="180"/>
      <c r="C606" s="180"/>
      <c r="D606" s="180"/>
      <c r="E606" s="180"/>
      <c r="F606" s="180"/>
    </row>
    <row r="607">
      <c r="A607" s="180"/>
      <c r="B607" s="180"/>
      <c r="C607" s="180"/>
      <c r="D607" s="180"/>
      <c r="E607" s="180"/>
      <c r="F607" s="180"/>
    </row>
    <row r="608">
      <c r="A608" s="180"/>
      <c r="B608" s="180"/>
      <c r="C608" s="180"/>
      <c r="D608" s="180"/>
      <c r="E608" s="180"/>
      <c r="F608" s="180"/>
    </row>
    <row r="609">
      <c r="A609" s="180"/>
      <c r="B609" s="180"/>
      <c r="C609" s="180"/>
      <c r="D609" s="180"/>
      <c r="E609" s="180"/>
      <c r="F609" s="180"/>
    </row>
    <row r="610">
      <c r="A610" s="180"/>
      <c r="B610" s="180"/>
      <c r="C610" s="180"/>
      <c r="D610" s="180"/>
      <c r="E610" s="180"/>
      <c r="F610" s="180"/>
    </row>
    <row r="611">
      <c r="A611" s="180"/>
      <c r="B611" s="180"/>
      <c r="C611" s="180"/>
      <c r="D611" s="180"/>
      <c r="E611" s="180"/>
      <c r="F611" s="180"/>
    </row>
    <row r="612">
      <c r="A612" s="180"/>
      <c r="B612" s="180"/>
      <c r="C612" s="180"/>
      <c r="D612" s="180"/>
      <c r="E612" s="180"/>
      <c r="F612" s="180"/>
    </row>
    <row r="613">
      <c r="A613" s="180"/>
      <c r="B613" s="180"/>
      <c r="C613" s="180"/>
      <c r="D613" s="180"/>
      <c r="E613" s="180"/>
      <c r="F613" s="180"/>
    </row>
    <row r="614">
      <c r="A614" s="180"/>
      <c r="B614" s="180"/>
      <c r="C614" s="180"/>
      <c r="D614" s="180"/>
      <c r="E614" s="180"/>
      <c r="F614" s="180"/>
    </row>
    <row r="615">
      <c r="A615" s="180"/>
      <c r="B615" s="180"/>
      <c r="C615" s="180"/>
      <c r="D615" s="180"/>
      <c r="E615" s="180"/>
      <c r="F615" s="180"/>
    </row>
    <row r="616">
      <c r="A616" s="180"/>
      <c r="B616" s="180"/>
      <c r="C616" s="180"/>
      <c r="D616" s="180"/>
      <c r="E616" s="180"/>
      <c r="F616" s="180"/>
    </row>
    <row r="617">
      <c r="A617" s="180"/>
      <c r="B617" s="180"/>
      <c r="C617" s="180"/>
      <c r="D617" s="180"/>
      <c r="E617" s="180"/>
      <c r="F617" s="180"/>
    </row>
    <row r="618">
      <c r="A618" s="180"/>
      <c r="B618" s="180"/>
      <c r="C618" s="180"/>
      <c r="D618" s="180"/>
      <c r="E618" s="180"/>
      <c r="F618" s="180"/>
    </row>
    <row r="619">
      <c r="A619" s="180"/>
      <c r="B619" s="180"/>
      <c r="C619" s="180"/>
      <c r="D619" s="180"/>
      <c r="E619" s="180"/>
      <c r="F619" s="180"/>
    </row>
    <row r="620">
      <c r="A620" s="180"/>
      <c r="B620" s="180"/>
      <c r="C620" s="180"/>
      <c r="D620" s="180"/>
      <c r="E620" s="180"/>
      <c r="F620" s="180"/>
    </row>
    <row r="621">
      <c r="A621" s="180"/>
      <c r="B621" s="180"/>
      <c r="C621" s="180"/>
      <c r="D621" s="180"/>
      <c r="E621" s="180"/>
      <c r="F621" s="180"/>
    </row>
    <row r="622">
      <c r="A622" s="180"/>
      <c r="B622" s="180"/>
      <c r="C622" s="180"/>
      <c r="D622" s="180"/>
      <c r="E622" s="180"/>
      <c r="F622" s="180"/>
    </row>
    <row r="623">
      <c r="A623" s="180"/>
      <c r="B623" s="180"/>
      <c r="C623" s="180"/>
      <c r="D623" s="180"/>
      <c r="E623" s="180"/>
      <c r="F623" s="180"/>
    </row>
    <row r="624">
      <c r="A624" s="180"/>
      <c r="B624" s="180"/>
      <c r="C624" s="180"/>
      <c r="D624" s="180"/>
      <c r="E624" s="180"/>
      <c r="F624" s="180"/>
    </row>
    <row r="625">
      <c r="A625" s="180"/>
      <c r="B625" s="180"/>
      <c r="C625" s="180"/>
      <c r="D625" s="180"/>
      <c r="E625" s="180"/>
      <c r="F625" s="180"/>
    </row>
    <row r="626">
      <c r="A626" s="180"/>
      <c r="B626" s="180"/>
      <c r="C626" s="180"/>
      <c r="D626" s="180"/>
      <c r="E626" s="180"/>
      <c r="F626" s="180"/>
    </row>
    <row r="627">
      <c r="A627" s="180"/>
      <c r="B627" s="180"/>
      <c r="C627" s="180"/>
      <c r="D627" s="180"/>
      <c r="E627" s="180"/>
      <c r="F627" s="180"/>
    </row>
    <row r="628">
      <c r="A628" s="180"/>
      <c r="B628" s="180"/>
      <c r="C628" s="180"/>
      <c r="D628" s="180"/>
      <c r="E628" s="180"/>
      <c r="F628" s="180"/>
    </row>
    <row r="629">
      <c r="A629" s="180"/>
      <c r="B629" s="180"/>
      <c r="C629" s="180"/>
      <c r="D629" s="180"/>
      <c r="E629" s="180"/>
      <c r="F629" s="180"/>
    </row>
    <row r="630">
      <c r="A630" s="180"/>
      <c r="B630" s="180"/>
      <c r="C630" s="180"/>
      <c r="D630" s="180"/>
      <c r="E630" s="180"/>
      <c r="F630" s="180"/>
    </row>
    <row r="631">
      <c r="A631" s="180"/>
      <c r="B631" s="180"/>
      <c r="C631" s="180"/>
      <c r="D631" s="180"/>
      <c r="E631" s="180"/>
      <c r="F631" s="180"/>
    </row>
    <row r="632">
      <c r="A632" s="180"/>
      <c r="B632" s="180"/>
      <c r="C632" s="180"/>
      <c r="D632" s="180"/>
      <c r="E632" s="180"/>
      <c r="F632" s="180"/>
    </row>
    <row r="633">
      <c r="A633" s="180"/>
      <c r="B633" s="180"/>
      <c r="C633" s="180"/>
      <c r="D633" s="180"/>
      <c r="E633" s="180"/>
      <c r="F633" s="180"/>
    </row>
    <row r="634">
      <c r="A634" s="180"/>
      <c r="B634" s="180"/>
      <c r="C634" s="180"/>
      <c r="D634" s="180"/>
      <c r="E634" s="180"/>
      <c r="F634" s="180"/>
    </row>
    <row r="635">
      <c r="A635" s="180"/>
      <c r="B635" s="180"/>
      <c r="C635" s="180"/>
      <c r="D635" s="180"/>
      <c r="E635" s="180"/>
      <c r="F635" s="180"/>
    </row>
    <row r="636">
      <c r="A636" s="180"/>
      <c r="B636" s="180"/>
      <c r="C636" s="180"/>
      <c r="D636" s="180"/>
      <c r="E636" s="180"/>
      <c r="F636" s="180"/>
    </row>
    <row r="637">
      <c r="A637" s="180"/>
      <c r="B637" s="180"/>
      <c r="C637" s="180"/>
      <c r="D637" s="180"/>
      <c r="E637" s="180"/>
      <c r="F637" s="180"/>
    </row>
    <row r="638">
      <c r="A638" s="180"/>
      <c r="B638" s="180"/>
      <c r="C638" s="180"/>
      <c r="D638" s="180"/>
      <c r="E638" s="180"/>
      <c r="F638" s="180"/>
    </row>
    <row r="639">
      <c r="A639" s="180"/>
      <c r="B639" s="180"/>
      <c r="C639" s="180"/>
      <c r="D639" s="180"/>
      <c r="E639" s="180"/>
      <c r="F639" s="180"/>
    </row>
    <row r="640">
      <c r="A640" s="180"/>
      <c r="B640" s="180"/>
      <c r="C640" s="180"/>
      <c r="D640" s="180"/>
      <c r="E640" s="180"/>
      <c r="F640" s="180"/>
    </row>
    <row r="641">
      <c r="A641" s="180"/>
      <c r="B641" s="180"/>
      <c r="C641" s="180"/>
      <c r="D641" s="180"/>
      <c r="E641" s="180"/>
      <c r="F641" s="180"/>
    </row>
    <row r="642">
      <c r="A642" s="180"/>
      <c r="B642" s="180"/>
      <c r="C642" s="180"/>
      <c r="D642" s="180"/>
      <c r="E642" s="180"/>
      <c r="F642" s="180"/>
    </row>
    <row r="643">
      <c r="A643" s="180"/>
      <c r="B643" s="180"/>
      <c r="C643" s="180"/>
      <c r="D643" s="180"/>
      <c r="E643" s="180"/>
      <c r="F643" s="180"/>
    </row>
    <row r="644">
      <c r="A644" s="180"/>
      <c r="B644" s="180"/>
      <c r="C644" s="180"/>
      <c r="D644" s="180"/>
      <c r="E644" s="180"/>
      <c r="F644" s="180"/>
    </row>
    <row r="645">
      <c r="A645" s="180"/>
      <c r="B645" s="180"/>
      <c r="C645" s="180"/>
      <c r="D645" s="180"/>
      <c r="E645" s="180"/>
      <c r="F645" s="180"/>
    </row>
    <row r="646">
      <c r="A646" s="180"/>
      <c r="B646" s="180"/>
      <c r="C646" s="180"/>
      <c r="D646" s="180"/>
      <c r="E646" s="180"/>
      <c r="F646" s="180"/>
    </row>
    <row r="647">
      <c r="A647" s="180"/>
      <c r="B647" s="180"/>
      <c r="C647" s="180"/>
      <c r="D647" s="180"/>
      <c r="E647" s="180"/>
      <c r="F647" s="180"/>
    </row>
    <row r="648">
      <c r="A648" s="180"/>
      <c r="B648" s="180"/>
      <c r="C648" s="180"/>
      <c r="D648" s="180"/>
      <c r="E648" s="180"/>
      <c r="F648" s="180"/>
    </row>
    <row r="649">
      <c r="A649" s="180"/>
      <c r="B649" s="180"/>
      <c r="C649" s="180"/>
      <c r="D649" s="180"/>
      <c r="E649" s="180"/>
      <c r="F649" s="180"/>
    </row>
    <row r="650">
      <c r="A650" s="180"/>
      <c r="B650" s="180"/>
      <c r="C650" s="180"/>
      <c r="D650" s="180"/>
      <c r="E650" s="180"/>
      <c r="F650" s="180"/>
    </row>
    <row r="651">
      <c r="A651" s="180"/>
      <c r="B651" s="180"/>
      <c r="C651" s="180"/>
      <c r="D651" s="180"/>
      <c r="E651" s="180"/>
      <c r="F651" s="180"/>
    </row>
    <row r="652">
      <c r="A652" s="180"/>
      <c r="B652" s="180"/>
      <c r="C652" s="180"/>
      <c r="D652" s="180"/>
      <c r="E652" s="180"/>
      <c r="F652" s="180"/>
    </row>
    <row r="653">
      <c r="A653" s="180"/>
      <c r="B653" s="180"/>
      <c r="C653" s="180"/>
      <c r="D653" s="180"/>
      <c r="E653" s="180"/>
      <c r="F653" s="180"/>
    </row>
    <row r="654">
      <c r="A654" s="180"/>
      <c r="B654" s="180"/>
      <c r="C654" s="180"/>
      <c r="D654" s="180"/>
      <c r="E654" s="180"/>
      <c r="F654" s="180"/>
    </row>
    <row r="655">
      <c r="A655" s="180"/>
      <c r="B655" s="180"/>
      <c r="C655" s="180"/>
      <c r="D655" s="180"/>
      <c r="E655" s="180"/>
      <c r="F655" s="180"/>
    </row>
    <row r="656">
      <c r="A656" s="180"/>
      <c r="B656" s="180"/>
      <c r="C656" s="180"/>
      <c r="D656" s="180"/>
      <c r="E656" s="180"/>
      <c r="F656" s="180"/>
    </row>
    <row r="657">
      <c r="A657" s="180"/>
      <c r="B657" s="180"/>
      <c r="C657" s="180"/>
      <c r="D657" s="180"/>
      <c r="E657" s="180"/>
      <c r="F657" s="180"/>
    </row>
    <row r="658">
      <c r="A658" s="180"/>
      <c r="B658" s="180"/>
      <c r="C658" s="180"/>
      <c r="D658" s="180"/>
      <c r="E658" s="180"/>
      <c r="F658" s="180"/>
    </row>
    <row r="659">
      <c r="A659" s="180"/>
      <c r="B659" s="180"/>
      <c r="C659" s="180"/>
      <c r="D659" s="180"/>
      <c r="E659" s="180"/>
      <c r="F659" s="180"/>
    </row>
    <row r="660">
      <c r="A660" s="180"/>
      <c r="B660" s="180"/>
      <c r="C660" s="180"/>
      <c r="D660" s="180"/>
      <c r="E660" s="180"/>
      <c r="F660" s="180"/>
    </row>
    <row r="661">
      <c r="A661" s="180"/>
      <c r="B661" s="180"/>
      <c r="C661" s="180"/>
      <c r="D661" s="180"/>
      <c r="E661" s="180"/>
      <c r="F661" s="180"/>
    </row>
    <row r="662">
      <c r="A662" s="180"/>
      <c r="B662" s="180"/>
      <c r="C662" s="180"/>
      <c r="D662" s="180"/>
      <c r="E662" s="180"/>
      <c r="F662" s="180"/>
    </row>
    <row r="663">
      <c r="A663" s="180"/>
      <c r="B663" s="180"/>
      <c r="C663" s="180"/>
      <c r="D663" s="180"/>
      <c r="E663" s="180"/>
      <c r="F663" s="180"/>
    </row>
    <row r="664">
      <c r="A664" s="180"/>
      <c r="B664" s="180"/>
      <c r="C664" s="180"/>
      <c r="D664" s="180"/>
      <c r="E664" s="180"/>
      <c r="F664" s="180"/>
    </row>
    <row r="665">
      <c r="A665" s="180"/>
      <c r="B665" s="180"/>
      <c r="C665" s="180"/>
      <c r="D665" s="180"/>
      <c r="E665" s="180"/>
      <c r="F665" s="180"/>
    </row>
    <row r="666">
      <c r="A666" s="180"/>
      <c r="B666" s="180"/>
      <c r="C666" s="180"/>
      <c r="D666" s="180"/>
      <c r="E666" s="180"/>
      <c r="F666" s="180"/>
    </row>
    <row r="667">
      <c r="A667" s="180"/>
      <c r="B667" s="180"/>
      <c r="C667" s="180"/>
      <c r="D667" s="180"/>
      <c r="E667" s="180"/>
      <c r="F667" s="180"/>
    </row>
    <row r="668">
      <c r="A668" s="180"/>
      <c r="B668" s="180"/>
      <c r="C668" s="180"/>
      <c r="D668" s="180"/>
      <c r="E668" s="180"/>
      <c r="F668" s="180"/>
    </row>
    <row r="669">
      <c r="A669" s="180"/>
      <c r="B669" s="180"/>
      <c r="C669" s="180"/>
      <c r="D669" s="180"/>
      <c r="E669" s="180"/>
      <c r="F669" s="180"/>
    </row>
    <row r="670">
      <c r="A670" s="180"/>
      <c r="B670" s="180"/>
      <c r="C670" s="180"/>
      <c r="D670" s="180"/>
      <c r="E670" s="180"/>
      <c r="F670" s="180"/>
    </row>
    <row r="671">
      <c r="A671" s="180"/>
      <c r="B671" s="180"/>
      <c r="C671" s="180"/>
      <c r="D671" s="180"/>
      <c r="E671" s="180"/>
      <c r="F671" s="180"/>
    </row>
    <row r="672">
      <c r="A672" s="180"/>
      <c r="B672" s="180"/>
      <c r="C672" s="180"/>
      <c r="D672" s="180"/>
      <c r="E672" s="180"/>
      <c r="F672" s="180"/>
    </row>
    <row r="673">
      <c r="A673" s="180"/>
      <c r="B673" s="180"/>
      <c r="C673" s="180"/>
      <c r="D673" s="180"/>
      <c r="E673" s="180"/>
      <c r="F673" s="180"/>
    </row>
    <row r="674">
      <c r="A674" s="180"/>
      <c r="B674" s="180"/>
      <c r="C674" s="180"/>
      <c r="D674" s="180"/>
      <c r="E674" s="180"/>
      <c r="F674" s="180"/>
    </row>
    <row r="675">
      <c r="A675" s="180"/>
      <c r="B675" s="180"/>
      <c r="C675" s="180"/>
      <c r="D675" s="180"/>
      <c r="E675" s="180"/>
      <c r="F675" s="180"/>
    </row>
    <row r="676">
      <c r="A676" s="180"/>
      <c r="B676" s="180"/>
      <c r="C676" s="180"/>
      <c r="D676" s="180"/>
      <c r="E676" s="180"/>
      <c r="F676" s="180"/>
    </row>
    <row r="677">
      <c r="A677" s="180"/>
      <c r="B677" s="180"/>
      <c r="C677" s="180"/>
      <c r="D677" s="180"/>
      <c r="E677" s="180"/>
      <c r="F677" s="180"/>
    </row>
    <row r="678">
      <c r="A678" s="180"/>
      <c r="B678" s="180"/>
      <c r="C678" s="180"/>
      <c r="D678" s="180"/>
      <c r="E678" s="180"/>
      <c r="F678" s="180"/>
    </row>
    <row r="679">
      <c r="A679" s="180"/>
      <c r="B679" s="180"/>
      <c r="C679" s="180"/>
      <c r="D679" s="180"/>
      <c r="E679" s="180"/>
      <c r="F679" s="180"/>
    </row>
    <row r="680">
      <c r="A680" s="180"/>
      <c r="B680" s="180"/>
      <c r="C680" s="180"/>
      <c r="D680" s="180"/>
      <c r="E680" s="180"/>
      <c r="F680" s="180"/>
    </row>
    <row r="681">
      <c r="A681" s="180"/>
      <c r="B681" s="180"/>
      <c r="C681" s="180"/>
      <c r="D681" s="180"/>
      <c r="E681" s="180"/>
      <c r="F681" s="180"/>
    </row>
    <row r="682">
      <c r="A682" s="180"/>
      <c r="B682" s="180"/>
      <c r="C682" s="180"/>
      <c r="D682" s="180"/>
      <c r="E682" s="180"/>
      <c r="F682" s="180"/>
    </row>
    <row r="683">
      <c r="A683" s="180"/>
      <c r="B683" s="180"/>
      <c r="C683" s="180"/>
      <c r="D683" s="180"/>
      <c r="E683" s="180"/>
      <c r="F683" s="180"/>
    </row>
    <row r="684">
      <c r="A684" s="180"/>
      <c r="B684" s="180"/>
      <c r="C684" s="180"/>
      <c r="D684" s="180"/>
      <c r="E684" s="180"/>
      <c r="F684" s="180"/>
    </row>
    <row r="685">
      <c r="A685" s="180"/>
      <c r="B685" s="180"/>
      <c r="C685" s="180"/>
      <c r="D685" s="180"/>
      <c r="E685" s="180"/>
      <c r="F685" s="180"/>
    </row>
    <row r="686">
      <c r="A686" s="180"/>
      <c r="B686" s="180"/>
      <c r="C686" s="180"/>
      <c r="D686" s="180"/>
      <c r="E686" s="180"/>
      <c r="F686" s="180"/>
    </row>
    <row r="687">
      <c r="A687" s="180"/>
      <c r="B687" s="180"/>
      <c r="C687" s="180"/>
      <c r="D687" s="180"/>
      <c r="E687" s="180"/>
      <c r="F687" s="180"/>
    </row>
    <row r="688">
      <c r="A688" s="180"/>
      <c r="B688" s="180"/>
      <c r="C688" s="180"/>
      <c r="D688" s="180"/>
      <c r="E688" s="180"/>
      <c r="F688" s="180"/>
    </row>
    <row r="689">
      <c r="A689" s="180"/>
      <c r="B689" s="180"/>
      <c r="C689" s="180"/>
      <c r="D689" s="180"/>
      <c r="E689" s="180"/>
      <c r="F689" s="180"/>
    </row>
    <row r="690">
      <c r="A690" s="180"/>
      <c r="B690" s="180"/>
      <c r="C690" s="180"/>
      <c r="D690" s="180"/>
      <c r="E690" s="180"/>
      <c r="F690" s="180"/>
    </row>
    <row r="691">
      <c r="A691" s="180"/>
      <c r="B691" s="180"/>
      <c r="C691" s="180"/>
      <c r="D691" s="180"/>
      <c r="E691" s="180"/>
      <c r="F691" s="180"/>
    </row>
    <row r="692">
      <c r="A692" s="180"/>
      <c r="B692" s="180"/>
      <c r="C692" s="180"/>
      <c r="D692" s="180"/>
      <c r="E692" s="180"/>
      <c r="F692" s="180"/>
    </row>
    <row r="693">
      <c r="A693" s="180"/>
      <c r="B693" s="180"/>
      <c r="C693" s="180"/>
      <c r="D693" s="180"/>
      <c r="E693" s="180"/>
      <c r="F693" s="180"/>
    </row>
    <row r="694">
      <c r="A694" s="180"/>
      <c r="B694" s="180"/>
      <c r="C694" s="180"/>
      <c r="D694" s="180"/>
      <c r="E694" s="180"/>
      <c r="F694" s="180"/>
    </row>
    <row r="695">
      <c r="A695" s="180"/>
      <c r="B695" s="180"/>
      <c r="C695" s="180"/>
      <c r="D695" s="180"/>
      <c r="E695" s="180"/>
      <c r="F695" s="180"/>
    </row>
    <row r="696">
      <c r="A696" s="180"/>
      <c r="B696" s="180"/>
      <c r="C696" s="180"/>
      <c r="D696" s="180"/>
      <c r="E696" s="180"/>
      <c r="F696" s="180"/>
    </row>
    <row r="697">
      <c r="A697" s="180"/>
      <c r="B697" s="180"/>
      <c r="C697" s="180"/>
      <c r="D697" s="180"/>
      <c r="E697" s="180"/>
      <c r="F697" s="180"/>
    </row>
    <row r="698">
      <c r="A698" s="180"/>
      <c r="B698" s="180"/>
      <c r="C698" s="180"/>
      <c r="D698" s="180"/>
      <c r="E698" s="180"/>
      <c r="F698" s="180"/>
    </row>
    <row r="699">
      <c r="A699" s="180"/>
      <c r="B699" s="180"/>
      <c r="C699" s="180"/>
      <c r="D699" s="180"/>
      <c r="E699" s="180"/>
      <c r="F699" s="180"/>
    </row>
    <row r="700">
      <c r="A700" s="180"/>
      <c r="B700" s="180"/>
      <c r="C700" s="180"/>
      <c r="D700" s="180"/>
      <c r="E700" s="180"/>
      <c r="F700" s="180"/>
    </row>
    <row r="701">
      <c r="A701" s="180"/>
      <c r="B701" s="180"/>
      <c r="C701" s="180"/>
      <c r="D701" s="180"/>
      <c r="E701" s="180"/>
      <c r="F701" s="180"/>
    </row>
    <row r="702">
      <c r="A702" s="180"/>
      <c r="B702" s="180"/>
      <c r="C702" s="180"/>
      <c r="D702" s="180"/>
      <c r="E702" s="180"/>
      <c r="F702" s="180"/>
    </row>
    <row r="703">
      <c r="A703" s="180"/>
      <c r="B703" s="180"/>
      <c r="C703" s="180"/>
      <c r="D703" s="180"/>
      <c r="E703" s="180"/>
      <c r="F703" s="180"/>
    </row>
    <row r="704">
      <c r="A704" s="180"/>
      <c r="B704" s="180"/>
      <c r="C704" s="180"/>
      <c r="D704" s="180"/>
      <c r="E704" s="180"/>
      <c r="F704" s="180"/>
    </row>
    <row r="705">
      <c r="A705" s="180"/>
      <c r="B705" s="180"/>
      <c r="C705" s="180"/>
      <c r="D705" s="180"/>
      <c r="E705" s="180"/>
      <c r="F705" s="180"/>
    </row>
    <row r="706">
      <c r="A706" s="180"/>
      <c r="B706" s="180"/>
      <c r="C706" s="180"/>
      <c r="D706" s="180"/>
      <c r="E706" s="180"/>
      <c r="F706" s="180"/>
    </row>
    <row r="707">
      <c r="A707" s="180"/>
      <c r="B707" s="180"/>
      <c r="C707" s="180"/>
      <c r="D707" s="180"/>
      <c r="E707" s="180"/>
      <c r="F707" s="180"/>
    </row>
    <row r="708">
      <c r="A708" s="180"/>
      <c r="B708" s="180"/>
      <c r="C708" s="180"/>
      <c r="D708" s="180"/>
      <c r="E708" s="180"/>
      <c r="F708" s="180"/>
    </row>
    <row r="709">
      <c r="A709" s="180"/>
      <c r="B709" s="180"/>
      <c r="C709" s="180"/>
      <c r="D709" s="180"/>
      <c r="E709" s="180"/>
      <c r="F709" s="180"/>
    </row>
    <row r="710">
      <c r="A710" s="180"/>
      <c r="B710" s="180"/>
      <c r="C710" s="180"/>
      <c r="D710" s="180"/>
      <c r="E710" s="180"/>
      <c r="F710" s="180"/>
    </row>
    <row r="711">
      <c r="A711" s="180"/>
      <c r="B711" s="180"/>
      <c r="C711" s="180"/>
      <c r="D711" s="180"/>
      <c r="E711" s="180"/>
      <c r="F711" s="180"/>
    </row>
    <row r="712">
      <c r="A712" s="180"/>
      <c r="B712" s="180"/>
      <c r="C712" s="180"/>
      <c r="D712" s="180"/>
      <c r="E712" s="180"/>
      <c r="F712" s="180"/>
    </row>
    <row r="713">
      <c r="A713" s="180"/>
      <c r="B713" s="180"/>
      <c r="C713" s="180"/>
      <c r="D713" s="180"/>
      <c r="E713" s="180"/>
      <c r="F713" s="180"/>
    </row>
    <row r="714">
      <c r="A714" s="180"/>
      <c r="B714" s="180"/>
      <c r="C714" s="180"/>
      <c r="D714" s="180"/>
      <c r="E714" s="180"/>
      <c r="F714" s="180"/>
    </row>
    <row r="715">
      <c r="A715" s="180"/>
      <c r="B715" s="180"/>
      <c r="C715" s="180"/>
      <c r="D715" s="180"/>
      <c r="E715" s="180"/>
      <c r="F715" s="180"/>
    </row>
    <row r="716">
      <c r="A716" s="180"/>
      <c r="B716" s="180"/>
      <c r="C716" s="180"/>
      <c r="D716" s="180"/>
      <c r="E716" s="180"/>
      <c r="F716" s="180"/>
    </row>
    <row r="717">
      <c r="A717" s="180"/>
      <c r="B717" s="180"/>
      <c r="C717" s="180"/>
      <c r="D717" s="180"/>
      <c r="E717" s="180"/>
      <c r="F717" s="180"/>
    </row>
    <row r="718">
      <c r="A718" s="180"/>
      <c r="B718" s="180"/>
      <c r="C718" s="180"/>
      <c r="D718" s="180"/>
      <c r="E718" s="180"/>
      <c r="F718" s="180"/>
    </row>
    <row r="719">
      <c r="A719" s="180"/>
      <c r="B719" s="180"/>
      <c r="C719" s="180"/>
      <c r="D719" s="180"/>
      <c r="E719" s="180"/>
      <c r="F719" s="180"/>
    </row>
    <row r="720">
      <c r="A720" s="180"/>
      <c r="B720" s="180"/>
      <c r="C720" s="180"/>
      <c r="D720" s="180"/>
      <c r="E720" s="180"/>
      <c r="F720" s="180"/>
    </row>
    <row r="721">
      <c r="A721" s="180"/>
      <c r="B721" s="180"/>
      <c r="C721" s="180"/>
      <c r="D721" s="180"/>
      <c r="E721" s="180"/>
      <c r="F721" s="180"/>
    </row>
    <row r="722">
      <c r="A722" s="180"/>
      <c r="B722" s="180"/>
      <c r="C722" s="180"/>
      <c r="D722" s="180"/>
      <c r="E722" s="180"/>
      <c r="F722" s="180"/>
    </row>
    <row r="723">
      <c r="A723" s="180"/>
      <c r="B723" s="180"/>
      <c r="C723" s="180"/>
      <c r="D723" s="180"/>
      <c r="E723" s="180"/>
      <c r="F723" s="180"/>
    </row>
    <row r="724">
      <c r="A724" s="180"/>
      <c r="B724" s="180"/>
      <c r="C724" s="180"/>
      <c r="D724" s="180"/>
      <c r="E724" s="180"/>
      <c r="F724" s="180"/>
    </row>
    <row r="725">
      <c r="A725" s="180"/>
      <c r="B725" s="180"/>
      <c r="C725" s="180"/>
      <c r="D725" s="180"/>
      <c r="E725" s="180"/>
      <c r="F725" s="180"/>
    </row>
    <row r="726">
      <c r="A726" s="180"/>
      <c r="B726" s="180"/>
      <c r="C726" s="180"/>
      <c r="D726" s="180"/>
      <c r="E726" s="180"/>
      <c r="F726" s="180"/>
    </row>
    <row r="727">
      <c r="A727" s="180"/>
      <c r="B727" s="180"/>
      <c r="C727" s="180"/>
      <c r="D727" s="180"/>
      <c r="E727" s="180"/>
      <c r="F727" s="180"/>
    </row>
    <row r="728">
      <c r="A728" s="180"/>
      <c r="B728" s="180"/>
      <c r="C728" s="180"/>
      <c r="D728" s="180"/>
      <c r="E728" s="180"/>
      <c r="F728" s="180"/>
    </row>
    <row r="729">
      <c r="A729" s="180"/>
      <c r="B729" s="180"/>
      <c r="C729" s="180"/>
      <c r="D729" s="180"/>
      <c r="E729" s="180"/>
      <c r="F729" s="180"/>
    </row>
    <row r="730">
      <c r="A730" s="180"/>
      <c r="B730" s="180"/>
      <c r="C730" s="180"/>
      <c r="D730" s="180"/>
      <c r="E730" s="180"/>
      <c r="F730" s="180"/>
    </row>
    <row r="731">
      <c r="A731" s="180"/>
      <c r="B731" s="180"/>
      <c r="C731" s="180"/>
      <c r="D731" s="180"/>
      <c r="E731" s="180"/>
      <c r="F731" s="180"/>
    </row>
    <row r="732">
      <c r="A732" s="180"/>
      <c r="B732" s="180"/>
      <c r="C732" s="180"/>
      <c r="D732" s="180"/>
      <c r="E732" s="180"/>
      <c r="F732" s="180"/>
    </row>
    <row r="733">
      <c r="A733" s="180"/>
      <c r="B733" s="180"/>
      <c r="C733" s="180"/>
      <c r="D733" s="180"/>
      <c r="E733" s="180"/>
      <c r="F733" s="180"/>
    </row>
    <row r="734">
      <c r="A734" s="180"/>
      <c r="B734" s="180"/>
      <c r="C734" s="180"/>
      <c r="D734" s="180"/>
      <c r="E734" s="180"/>
      <c r="F734" s="180"/>
    </row>
    <row r="735">
      <c r="A735" s="180"/>
      <c r="B735" s="180"/>
      <c r="C735" s="180"/>
      <c r="D735" s="180"/>
      <c r="E735" s="180"/>
      <c r="F735" s="180"/>
    </row>
    <row r="736">
      <c r="A736" s="180"/>
      <c r="B736" s="180"/>
      <c r="C736" s="180"/>
      <c r="D736" s="180"/>
      <c r="E736" s="180"/>
      <c r="F736" s="180"/>
    </row>
    <row r="737">
      <c r="A737" s="180"/>
      <c r="B737" s="180"/>
      <c r="C737" s="180"/>
      <c r="D737" s="180"/>
      <c r="E737" s="180"/>
      <c r="F737" s="180"/>
    </row>
    <row r="738">
      <c r="A738" s="180"/>
      <c r="B738" s="180"/>
      <c r="C738" s="180"/>
      <c r="D738" s="180"/>
      <c r="E738" s="180"/>
      <c r="F738" s="180"/>
    </row>
    <row r="739">
      <c r="A739" s="180"/>
      <c r="B739" s="180"/>
      <c r="C739" s="180"/>
      <c r="D739" s="180"/>
      <c r="E739" s="180"/>
      <c r="F739" s="180"/>
    </row>
    <row r="740">
      <c r="A740" s="180"/>
      <c r="B740" s="180"/>
      <c r="C740" s="180"/>
      <c r="D740" s="180"/>
      <c r="E740" s="180"/>
      <c r="F740" s="180"/>
    </row>
    <row r="741">
      <c r="A741" s="180"/>
      <c r="B741" s="180"/>
      <c r="C741" s="180"/>
      <c r="D741" s="180"/>
      <c r="E741" s="180"/>
      <c r="F741" s="180"/>
    </row>
    <row r="742">
      <c r="A742" s="180"/>
      <c r="B742" s="180"/>
      <c r="C742" s="180"/>
      <c r="D742" s="180"/>
      <c r="E742" s="180"/>
      <c r="F742" s="180"/>
    </row>
    <row r="743">
      <c r="A743" s="180"/>
      <c r="B743" s="180"/>
      <c r="C743" s="180"/>
      <c r="D743" s="180"/>
      <c r="E743" s="180"/>
      <c r="F743" s="180"/>
    </row>
    <row r="744">
      <c r="A744" s="180"/>
      <c r="B744" s="180"/>
      <c r="C744" s="180"/>
      <c r="D744" s="180"/>
      <c r="E744" s="180"/>
      <c r="F744" s="180"/>
    </row>
    <row r="745">
      <c r="A745" s="180"/>
      <c r="B745" s="180"/>
      <c r="C745" s="180"/>
      <c r="D745" s="180"/>
      <c r="E745" s="180"/>
      <c r="F745" s="180"/>
    </row>
    <row r="746">
      <c r="A746" s="180"/>
      <c r="B746" s="180"/>
      <c r="C746" s="180"/>
      <c r="D746" s="180"/>
      <c r="E746" s="180"/>
      <c r="F746" s="180"/>
    </row>
    <row r="747">
      <c r="A747" s="180"/>
      <c r="B747" s="180"/>
      <c r="C747" s="180"/>
      <c r="D747" s="180"/>
      <c r="E747" s="180"/>
      <c r="F747" s="180"/>
    </row>
    <row r="748">
      <c r="A748" s="180"/>
      <c r="B748" s="180"/>
      <c r="C748" s="180"/>
      <c r="D748" s="180"/>
      <c r="E748" s="180"/>
      <c r="F748" s="180"/>
    </row>
    <row r="749">
      <c r="A749" s="180"/>
      <c r="B749" s="180"/>
      <c r="C749" s="180"/>
      <c r="D749" s="180"/>
      <c r="E749" s="180"/>
      <c r="F749" s="180"/>
    </row>
    <row r="750">
      <c r="A750" s="180"/>
      <c r="B750" s="180"/>
      <c r="C750" s="180"/>
      <c r="D750" s="180"/>
      <c r="E750" s="180"/>
      <c r="F750" s="180"/>
    </row>
    <row r="751">
      <c r="A751" s="180"/>
      <c r="B751" s="180"/>
      <c r="C751" s="180"/>
      <c r="D751" s="180"/>
      <c r="E751" s="180"/>
      <c r="F751" s="180"/>
    </row>
    <row r="752">
      <c r="A752" s="180"/>
      <c r="B752" s="180"/>
      <c r="C752" s="180"/>
      <c r="D752" s="180"/>
      <c r="E752" s="180"/>
      <c r="F752" s="180"/>
    </row>
    <row r="753">
      <c r="A753" s="180"/>
      <c r="B753" s="180"/>
      <c r="C753" s="180"/>
      <c r="D753" s="180"/>
      <c r="E753" s="180"/>
      <c r="F753" s="180"/>
    </row>
    <row r="754">
      <c r="A754" s="180"/>
      <c r="B754" s="180"/>
      <c r="C754" s="180"/>
      <c r="D754" s="180"/>
      <c r="E754" s="180"/>
      <c r="F754" s="180"/>
    </row>
    <row r="755">
      <c r="A755" s="180"/>
      <c r="B755" s="180"/>
      <c r="C755" s="180"/>
      <c r="D755" s="180"/>
      <c r="E755" s="180"/>
      <c r="F755" s="180"/>
    </row>
    <row r="756">
      <c r="A756" s="180"/>
      <c r="B756" s="180"/>
      <c r="C756" s="180"/>
      <c r="D756" s="180"/>
      <c r="E756" s="180"/>
      <c r="F756" s="180"/>
    </row>
    <row r="757">
      <c r="A757" s="180"/>
      <c r="B757" s="180"/>
      <c r="C757" s="180"/>
      <c r="D757" s="180"/>
      <c r="E757" s="180"/>
      <c r="F757" s="180"/>
    </row>
    <row r="758">
      <c r="A758" s="180"/>
      <c r="B758" s="180"/>
      <c r="C758" s="180"/>
      <c r="D758" s="180"/>
      <c r="E758" s="180"/>
      <c r="F758" s="180"/>
    </row>
    <row r="759">
      <c r="A759" s="180"/>
      <c r="B759" s="180"/>
      <c r="C759" s="180"/>
      <c r="D759" s="180"/>
      <c r="E759" s="180"/>
      <c r="F759" s="180"/>
    </row>
    <row r="760">
      <c r="A760" s="180"/>
      <c r="B760" s="180"/>
      <c r="C760" s="180"/>
      <c r="D760" s="180"/>
      <c r="E760" s="180"/>
      <c r="F760" s="180"/>
    </row>
    <row r="761">
      <c r="A761" s="180"/>
      <c r="B761" s="180"/>
      <c r="C761" s="180"/>
      <c r="D761" s="180"/>
      <c r="E761" s="180"/>
      <c r="F761" s="180"/>
    </row>
    <row r="762">
      <c r="A762" s="180"/>
      <c r="B762" s="180"/>
      <c r="C762" s="180"/>
      <c r="D762" s="180"/>
      <c r="E762" s="180"/>
      <c r="F762" s="180"/>
    </row>
    <row r="763">
      <c r="A763" s="180"/>
      <c r="B763" s="180"/>
      <c r="C763" s="180"/>
      <c r="D763" s="180"/>
      <c r="E763" s="180"/>
      <c r="F763" s="180"/>
    </row>
    <row r="764">
      <c r="A764" s="180"/>
      <c r="B764" s="180"/>
      <c r="C764" s="180"/>
      <c r="D764" s="180"/>
      <c r="E764" s="180"/>
      <c r="F764" s="180"/>
    </row>
    <row r="765">
      <c r="A765" s="180"/>
      <c r="B765" s="180"/>
      <c r="C765" s="180"/>
      <c r="D765" s="180"/>
      <c r="E765" s="180"/>
      <c r="F765" s="180"/>
    </row>
    <row r="766">
      <c r="A766" s="180"/>
      <c r="B766" s="180"/>
      <c r="C766" s="180"/>
      <c r="D766" s="180"/>
      <c r="E766" s="180"/>
      <c r="F766" s="180"/>
    </row>
    <row r="767">
      <c r="A767" s="180"/>
      <c r="B767" s="180"/>
      <c r="C767" s="180"/>
      <c r="D767" s="180"/>
      <c r="E767" s="180"/>
      <c r="F767" s="180"/>
    </row>
    <row r="768">
      <c r="A768" s="180"/>
      <c r="B768" s="180"/>
      <c r="C768" s="180"/>
      <c r="D768" s="180"/>
      <c r="E768" s="180"/>
      <c r="F768" s="180"/>
    </row>
    <row r="769">
      <c r="A769" s="180"/>
      <c r="B769" s="180"/>
      <c r="C769" s="180"/>
      <c r="D769" s="180"/>
      <c r="E769" s="180"/>
      <c r="F769" s="180"/>
    </row>
    <row r="770">
      <c r="A770" s="180"/>
      <c r="B770" s="180"/>
      <c r="C770" s="180"/>
      <c r="D770" s="180"/>
      <c r="E770" s="180"/>
      <c r="F770" s="180"/>
    </row>
    <row r="771">
      <c r="A771" s="180"/>
      <c r="B771" s="180"/>
      <c r="C771" s="180"/>
      <c r="D771" s="180"/>
      <c r="E771" s="180"/>
      <c r="F771" s="180"/>
    </row>
    <row r="772">
      <c r="A772" s="180"/>
      <c r="B772" s="180"/>
      <c r="C772" s="180"/>
      <c r="D772" s="180"/>
      <c r="E772" s="180"/>
      <c r="F772" s="180"/>
    </row>
    <row r="773">
      <c r="A773" s="180"/>
      <c r="B773" s="180"/>
      <c r="C773" s="180"/>
      <c r="D773" s="180"/>
      <c r="E773" s="180"/>
      <c r="F773" s="180"/>
    </row>
    <row r="774">
      <c r="A774" s="180"/>
      <c r="B774" s="180"/>
      <c r="C774" s="180"/>
      <c r="D774" s="180"/>
      <c r="E774" s="180"/>
      <c r="F774" s="180"/>
    </row>
    <row r="775">
      <c r="A775" s="180"/>
      <c r="B775" s="180"/>
      <c r="C775" s="180"/>
      <c r="D775" s="180"/>
      <c r="E775" s="180"/>
      <c r="F775" s="180"/>
    </row>
    <row r="776">
      <c r="A776" s="180"/>
      <c r="B776" s="180"/>
      <c r="C776" s="180"/>
      <c r="D776" s="180"/>
      <c r="E776" s="180"/>
      <c r="F776" s="180"/>
    </row>
    <row r="777">
      <c r="A777" s="180"/>
      <c r="B777" s="180"/>
      <c r="C777" s="180"/>
      <c r="D777" s="180"/>
      <c r="E777" s="180"/>
      <c r="F777" s="180"/>
    </row>
    <row r="778">
      <c r="A778" s="180"/>
      <c r="B778" s="180"/>
      <c r="C778" s="180"/>
      <c r="D778" s="180"/>
      <c r="E778" s="180"/>
      <c r="F778" s="180"/>
    </row>
    <row r="779">
      <c r="A779" s="180"/>
      <c r="B779" s="180"/>
      <c r="C779" s="180"/>
      <c r="D779" s="180"/>
      <c r="E779" s="180"/>
      <c r="F779" s="180"/>
    </row>
    <row r="780">
      <c r="A780" s="180"/>
      <c r="B780" s="180"/>
      <c r="C780" s="180"/>
      <c r="D780" s="180"/>
      <c r="E780" s="180"/>
      <c r="F780" s="180"/>
    </row>
    <row r="781">
      <c r="A781" s="180"/>
      <c r="B781" s="180"/>
      <c r="C781" s="180"/>
      <c r="D781" s="180"/>
      <c r="E781" s="180"/>
      <c r="F781" s="180"/>
    </row>
    <row r="782">
      <c r="A782" s="180"/>
      <c r="B782" s="180"/>
      <c r="C782" s="180"/>
      <c r="D782" s="180"/>
      <c r="E782" s="180"/>
      <c r="F782" s="180"/>
    </row>
    <row r="783">
      <c r="A783" s="180"/>
      <c r="B783" s="180"/>
      <c r="C783" s="180"/>
      <c r="D783" s="180"/>
      <c r="E783" s="180"/>
      <c r="F783" s="180"/>
    </row>
    <row r="784">
      <c r="A784" s="180"/>
      <c r="B784" s="180"/>
      <c r="C784" s="180"/>
      <c r="D784" s="180"/>
      <c r="E784" s="180"/>
      <c r="F784" s="180"/>
    </row>
    <row r="785">
      <c r="A785" s="180"/>
      <c r="B785" s="180"/>
      <c r="C785" s="180"/>
      <c r="D785" s="180"/>
      <c r="E785" s="180"/>
      <c r="F785" s="180"/>
    </row>
    <row r="786">
      <c r="A786" s="180"/>
      <c r="B786" s="180"/>
      <c r="C786" s="180"/>
      <c r="D786" s="180"/>
      <c r="E786" s="180"/>
      <c r="F786" s="180"/>
    </row>
    <row r="787">
      <c r="A787" s="180"/>
      <c r="B787" s="180"/>
      <c r="C787" s="180"/>
      <c r="D787" s="180"/>
      <c r="E787" s="180"/>
      <c r="F787" s="180"/>
    </row>
    <row r="788">
      <c r="A788" s="180"/>
      <c r="B788" s="180"/>
      <c r="C788" s="180"/>
      <c r="D788" s="180"/>
      <c r="E788" s="180"/>
      <c r="F788" s="180"/>
    </row>
    <row r="789">
      <c r="A789" s="180"/>
      <c r="B789" s="180"/>
      <c r="C789" s="180"/>
      <c r="D789" s="180"/>
      <c r="E789" s="180"/>
      <c r="F789" s="180"/>
    </row>
    <row r="790">
      <c r="A790" s="180"/>
      <c r="B790" s="180"/>
      <c r="C790" s="180"/>
      <c r="D790" s="180"/>
      <c r="E790" s="180"/>
      <c r="F790" s="180"/>
    </row>
    <row r="791">
      <c r="A791" s="180"/>
      <c r="B791" s="180"/>
      <c r="C791" s="180"/>
      <c r="D791" s="180"/>
      <c r="E791" s="180"/>
      <c r="F791" s="180"/>
    </row>
    <row r="792">
      <c r="A792" s="180"/>
      <c r="B792" s="180"/>
      <c r="C792" s="180"/>
      <c r="D792" s="180"/>
      <c r="E792" s="180"/>
      <c r="F792" s="180"/>
    </row>
    <row r="793">
      <c r="A793" s="180"/>
      <c r="B793" s="180"/>
      <c r="C793" s="180"/>
      <c r="D793" s="180"/>
      <c r="E793" s="180"/>
      <c r="F793" s="180"/>
    </row>
    <row r="794">
      <c r="A794" s="180"/>
      <c r="B794" s="180"/>
      <c r="C794" s="180"/>
      <c r="D794" s="180"/>
      <c r="E794" s="180"/>
      <c r="F794" s="180"/>
    </row>
    <row r="795">
      <c r="A795" s="180"/>
      <c r="B795" s="180"/>
      <c r="C795" s="180"/>
      <c r="D795" s="180"/>
      <c r="E795" s="180"/>
      <c r="F795" s="180"/>
    </row>
    <row r="796">
      <c r="A796" s="180"/>
      <c r="B796" s="180"/>
      <c r="C796" s="180"/>
      <c r="D796" s="180"/>
      <c r="E796" s="180"/>
      <c r="F796" s="180"/>
    </row>
    <row r="797">
      <c r="A797" s="180"/>
      <c r="B797" s="180"/>
      <c r="C797" s="180"/>
      <c r="D797" s="180"/>
      <c r="E797" s="180"/>
      <c r="F797" s="180"/>
    </row>
    <row r="798">
      <c r="A798" s="180"/>
      <c r="B798" s="180"/>
      <c r="C798" s="180"/>
      <c r="D798" s="180"/>
      <c r="E798" s="180"/>
      <c r="F798" s="180"/>
    </row>
    <row r="799">
      <c r="A799" s="180"/>
      <c r="B799" s="180"/>
      <c r="C799" s="180"/>
      <c r="D799" s="180"/>
      <c r="E799" s="180"/>
      <c r="F799" s="180"/>
    </row>
    <row r="800">
      <c r="A800" s="180"/>
      <c r="B800" s="180"/>
      <c r="C800" s="180"/>
      <c r="D800" s="180"/>
      <c r="E800" s="180"/>
      <c r="F800" s="180"/>
    </row>
    <row r="801">
      <c r="A801" s="180"/>
      <c r="B801" s="180"/>
      <c r="C801" s="180"/>
      <c r="D801" s="180"/>
      <c r="E801" s="180"/>
      <c r="F801" s="180"/>
    </row>
    <row r="802">
      <c r="A802" s="180"/>
      <c r="B802" s="180"/>
      <c r="C802" s="180"/>
      <c r="D802" s="180"/>
      <c r="E802" s="180"/>
      <c r="F802" s="180"/>
    </row>
    <row r="803">
      <c r="A803" s="180"/>
      <c r="B803" s="180"/>
      <c r="C803" s="180"/>
      <c r="D803" s="180"/>
      <c r="E803" s="180"/>
      <c r="F803" s="180"/>
    </row>
    <row r="804">
      <c r="A804" s="180"/>
      <c r="B804" s="180"/>
      <c r="C804" s="180"/>
      <c r="D804" s="180"/>
      <c r="E804" s="180"/>
      <c r="F804" s="180"/>
    </row>
    <row r="805">
      <c r="A805" s="180"/>
      <c r="B805" s="180"/>
      <c r="C805" s="180"/>
      <c r="D805" s="180"/>
      <c r="E805" s="180"/>
      <c r="F805" s="180"/>
    </row>
    <row r="806">
      <c r="A806" s="180"/>
      <c r="B806" s="180"/>
      <c r="C806" s="180"/>
      <c r="D806" s="180"/>
      <c r="E806" s="180"/>
      <c r="F806" s="180"/>
    </row>
    <row r="807">
      <c r="A807" s="180"/>
      <c r="B807" s="180"/>
      <c r="C807" s="180"/>
      <c r="D807" s="180"/>
      <c r="E807" s="180"/>
      <c r="F807" s="180"/>
    </row>
    <row r="808">
      <c r="A808" s="180"/>
      <c r="B808" s="180"/>
      <c r="C808" s="180"/>
      <c r="D808" s="180"/>
      <c r="E808" s="180"/>
      <c r="F808" s="180"/>
    </row>
    <row r="809">
      <c r="A809" s="180"/>
      <c r="B809" s="180"/>
      <c r="C809" s="180"/>
      <c r="D809" s="180"/>
      <c r="E809" s="180"/>
      <c r="F809" s="180"/>
    </row>
    <row r="810">
      <c r="A810" s="180"/>
      <c r="B810" s="180"/>
      <c r="C810" s="180"/>
      <c r="D810" s="180"/>
      <c r="E810" s="180"/>
      <c r="F810" s="180"/>
    </row>
    <row r="811">
      <c r="A811" s="180"/>
      <c r="B811" s="180"/>
      <c r="C811" s="180"/>
      <c r="D811" s="180"/>
      <c r="E811" s="180"/>
      <c r="F811" s="180"/>
    </row>
    <row r="812">
      <c r="A812" s="180"/>
      <c r="B812" s="180"/>
      <c r="C812" s="180"/>
      <c r="D812" s="180"/>
      <c r="E812" s="180"/>
      <c r="F812" s="180"/>
    </row>
    <row r="813">
      <c r="A813" s="180"/>
      <c r="B813" s="180"/>
      <c r="C813" s="180"/>
      <c r="D813" s="180"/>
      <c r="E813" s="180"/>
      <c r="F813" s="180"/>
    </row>
    <row r="814">
      <c r="A814" s="180"/>
      <c r="B814" s="180"/>
      <c r="C814" s="180"/>
      <c r="D814" s="180"/>
      <c r="E814" s="180"/>
      <c r="F814" s="180"/>
    </row>
    <row r="815">
      <c r="A815" s="180"/>
      <c r="B815" s="180"/>
      <c r="C815" s="180"/>
      <c r="D815" s="180"/>
      <c r="E815" s="180"/>
      <c r="F815" s="180"/>
    </row>
    <row r="816">
      <c r="A816" s="180"/>
      <c r="B816" s="180"/>
      <c r="C816" s="180"/>
      <c r="D816" s="180"/>
      <c r="E816" s="180"/>
      <c r="F816" s="180"/>
    </row>
    <row r="817">
      <c r="A817" s="180"/>
      <c r="B817" s="180"/>
      <c r="C817" s="180"/>
      <c r="D817" s="180"/>
      <c r="E817" s="180"/>
      <c r="F817" s="180"/>
    </row>
    <row r="818">
      <c r="A818" s="180"/>
      <c r="B818" s="180"/>
      <c r="C818" s="180"/>
      <c r="D818" s="180"/>
      <c r="E818" s="180"/>
      <c r="F818" s="180"/>
    </row>
    <row r="819">
      <c r="A819" s="180"/>
      <c r="B819" s="180"/>
      <c r="C819" s="180"/>
      <c r="D819" s="180"/>
      <c r="E819" s="180"/>
      <c r="F819" s="180"/>
    </row>
    <row r="820">
      <c r="A820" s="180"/>
      <c r="B820" s="180"/>
      <c r="C820" s="180"/>
      <c r="D820" s="180"/>
      <c r="E820" s="180"/>
      <c r="F820" s="180"/>
    </row>
    <row r="821">
      <c r="A821" s="180"/>
      <c r="B821" s="180"/>
      <c r="C821" s="180"/>
      <c r="D821" s="180"/>
      <c r="E821" s="180"/>
      <c r="F821" s="180"/>
    </row>
    <row r="822">
      <c r="A822" s="180"/>
      <c r="B822" s="180"/>
      <c r="C822" s="180"/>
      <c r="D822" s="180"/>
      <c r="E822" s="180"/>
      <c r="F822" s="180"/>
    </row>
    <row r="823">
      <c r="A823" s="180"/>
      <c r="B823" s="180"/>
      <c r="C823" s="180"/>
      <c r="D823" s="180"/>
      <c r="E823" s="180"/>
      <c r="F823" s="180"/>
    </row>
    <row r="824">
      <c r="A824" s="180"/>
      <c r="B824" s="180"/>
      <c r="C824" s="180"/>
      <c r="D824" s="180"/>
      <c r="E824" s="180"/>
      <c r="F824" s="180"/>
    </row>
    <row r="825">
      <c r="A825" s="180"/>
      <c r="B825" s="180"/>
      <c r="C825" s="180"/>
      <c r="D825" s="180"/>
      <c r="E825" s="180"/>
      <c r="F825" s="180"/>
    </row>
    <row r="826">
      <c r="A826" s="180"/>
      <c r="B826" s="180"/>
      <c r="C826" s="180"/>
      <c r="D826" s="180"/>
      <c r="E826" s="180"/>
      <c r="F826" s="180"/>
    </row>
    <row r="827">
      <c r="A827" s="180"/>
      <c r="B827" s="180"/>
      <c r="C827" s="180"/>
      <c r="D827" s="180"/>
      <c r="E827" s="180"/>
      <c r="F827" s="180"/>
    </row>
    <row r="828">
      <c r="A828" s="180"/>
      <c r="B828" s="180"/>
      <c r="C828" s="180"/>
      <c r="D828" s="180"/>
      <c r="E828" s="180"/>
      <c r="F828" s="180"/>
    </row>
    <row r="829">
      <c r="A829" s="180"/>
      <c r="B829" s="180"/>
      <c r="C829" s="180"/>
      <c r="D829" s="180"/>
      <c r="E829" s="180"/>
      <c r="F829" s="180"/>
    </row>
    <row r="830">
      <c r="A830" s="180"/>
      <c r="B830" s="180"/>
      <c r="C830" s="180"/>
      <c r="D830" s="180"/>
      <c r="E830" s="180"/>
      <c r="F830" s="180"/>
    </row>
    <row r="831">
      <c r="A831" s="180"/>
      <c r="B831" s="180"/>
      <c r="C831" s="180"/>
      <c r="D831" s="180"/>
      <c r="E831" s="180"/>
      <c r="F831" s="180"/>
    </row>
    <row r="832">
      <c r="A832" s="180"/>
      <c r="B832" s="180"/>
      <c r="C832" s="180"/>
      <c r="D832" s="180"/>
      <c r="E832" s="180"/>
      <c r="F832" s="180"/>
    </row>
    <row r="833">
      <c r="A833" s="180"/>
      <c r="B833" s="180"/>
      <c r="C833" s="180"/>
      <c r="D833" s="180"/>
      <c r="E833" s="180"/>
      <c r="F833" s="180"/>
    </row>
    <row r="834">
      <c r="A834" s="180"/>
      <c r="B834" s="180"/>
      <c r="C834" s="180"/>
      <c r="D834" s="180"/>
      <c r="E834" s="180"/>
      <c r="F834" s="180"/>
    </row>
    <row r="835">
      <c r="A835" s="180"/>
      <c r="B835" s="180"/>
      <c r="C835" s="180"/>
      <c r="D835" s="180"/>
      <c r="E835" s="180"/>
      <c r="F835" s="180"/>
    </row>
    <row r="836">
      <c r="A836" s="180"/>
      <c r="B836" s="180"/>
      <c r="C836" s="180"/>
      <c r="D836" s="180"/>
      <c r="E836" s="180"/>
      <c r="F836" s="180"/>
    </row>
    <row r="837">
      <c r="A837" s="180"/>
      <c r="B837" s="180"/>
      <c r="C837" s="180"/>
      <c r="D837" s="180"/>
      <c r="E837" s="180"/>
      <c r="F837" s="180"/>
    </row>
    <row r="838">
      <c r="A838" s="180"/>
      <c r="B838" s="180"/>
      <c r="C838" s="180"/>
      <c r="D838" s="180"/>
      <c r="E838" s="180"/>
      <c r="F838" s="180"/>
    </row>
    <row r="839">
      <c r="A839" s="180"/>
      <c r="B839" s="180"/>
      <c r="C839" s="180"/>
      <c r="D839" s="180"/>
      <c r="E839" s="180"/>
      <c r="F839" s="180"/>
    </row>
    <row r="840">
      <c r="A840" s="180"/>
      <c r="B840" s="180"/>
      <c r="C840" s="180"/>
      <c r="D840" s="180"/>
      <c r="E840" s="180"/>
      <c r="F840" s="180"/>
    </row>
    <row r="841">
      <c r="A841" s="180"/>
      <c r="B841" s="180"/>
      <c r="C841" s="180"/>
      <c r="D841" s="180"/>
      <c r="E841" s="180"/>
      <c r="F841" s="180"/>
    </row>
    <row r="842">
      <c r="A842" s="180"/>
      <c r="B842" s="180"/>
      <c r="C842" s="180"/>
      <c r="D842" s="180"/>
      <c r="E842" s="180"/>
      <c r="F842" s="180"/>
    </row>
    <row r="843">
      <c r="A843" s="180"/>
      <c r="B843" s="180"/>
      <c r="C843" s="180"/>
      <c r="D843" s="180"/>
      <c r="E843" s="180"/>
      <c r="F843" s="180"/>
    </row>
    <row r="844">
      <c r="A844" s="180"/>
      <c r="B844" s="180"/>
      <c r="C844" s="180"/>
      <c r="D844" s="180"/>
      <c r="E844" s="180"/>
      <c r="F844" s="180"/>
    </row>
    <row r="845">
      <c r="A845" s="180"/>
      <c r="B845" s="180"/>
      <c r="C845" s="180"/>
      <c r="D845" s="180"/>
      <c r="E845" s="180"/>
      <c r="F845" s="180"/>
    </row>
    <row r="846">
      <c r="A846" s="180"/>
      <c r="B846" s="180"/>
      <c r="C846" s="180"/>
      <c r="D846" s="180"/>
      <c r="E846" s="180"/>
      <c r="F846" s="180"/>
    </row>
    <row r="847">
      <c r="A847" s="180"/>
      <c r="B847" s="180"/>
      <c r="C847" s="180"/>
      <c r="D847" s="180"/>
      <c r="E847" s="180"/>
      <c r="F847" s="180"/>
    </row>
    <row r="848">
      <c r="A848" s="180"/>
      <c r="B848" s="180"/>
      <c r="C848" s="180"/>
      <c r="D848" s="180"/>
      <c r="E848" s="180"/>
      <c r="F848" s="180"/>
    </row>
    <row r="849">
      <c r="A849" s="180"/>
      <c r="B849" s="180"/>
      <c r="C849" s="180"/>
      <c r="D849" s="180"/>
      <c r="E849" s="180"/>
      <c r="F849" s="180"/>
    </row>
    <row r="850">
      <c r="A850" s="180"/>
      <c r="B850" s="180"/>
      <c r="C850" s="180"/>
      <c r="D850" s="180"/>
      <c r="E850" s="180"/>
      <c r="F850" s="180"/>
    </row>
    <row r="851">
      <c r="A851" s="180"/>
      <c r="B851" s="180"/>
      <c r="C851" s="180"/>
      <c r="D851" s="180"/>
      <c r="E851" s="180"/>
      <c r="F851" s="180"/>
    </row>
    <row r="852">
      <c r="A852" s="180"/>
      <c r="B852" s="180"/>
      <c r="C852" s="180"/>
      <c r="D852" s="180"/>
      <c r="E852" s="180"/>
      <c r="F852" s="180"/>
    </row>
    <row r="853">
      <c r="A853" s="180"/>
      <c r="B853" s="180"/>
      <c r="C853" s="180"/>
      <c r="D853" s="180"/>
      <c r="E853" s="180"/>
      <c r="F853" s="180"/>
    </row>
    <row r="854">
      <c r="A854" s="180"/>
      <c r="B854" s="180"/>
      <c r="C854" s="180"/>
      <c r="D854" s="180"/>
      <c r="E854" s="180"/>
      <c r="F854" s="180"/>
    </row>
    <row r="855">
      <c r="A855" s="180"/>
      <c r="B855" s="180"/>
      <c r="C855" s="180"/>
      <c r="D855" s="180"/>
      <c r="E855" s="180"/>
      <c r="F855" s="180"/>
    </row>
    <row r="856">
      <c r="A856" s="180"/>
      <c r="B856" s="180"/>
      <c r="C856" s="180"/>
      <c r="D856" s="180"/>
      <c r="E856" s="180"/>
      <c r="F856" s="180"/>
    </row>
    <row r="857">
      <c r="A857" s="180"/>
      <c r="B857" s="180"/>
      <c r="C857" s="180"/>
      <c r="D857" s="180"/>
      <c r="E857" s="180"/>
      <c r="F857" s="180"/>
    </row>
    <row r="858">
      <c r="A858" s="180"/>
      <c r="B858" s="180"/>
      <c r="C858" s="180"/>
      <c r="D858" s="180"/>
      <c r="E858" s="180"/>
      <c r="F858" s="180"/>
    </row>
    <row r="859">
      <c r="A859" s="180"/>
      <c r="B859" s="180"/>
      <c r="C859" s="180"/>
      <c r="D859" s="180"/>
      <c r="E859" s="180"/>
      <c r="F859" s="180"/>
    </row>
    <row r="860">
      <c r="A860" s="180"/>
      <c r="B860" s="180"/>
      <c r="C860" s="180"/>
      <c r="D860" s="180"/>
      <c r="E860" s="180"/>
      <c r="F860" s="180"/>
    </row>
    <row r="861">
      <c r="A861" s="180"/>
      <c r="B861" s="180"/>
      <c r="C861" s="180"/>
      <c r="D861" s="180"/>
      <c r="E861" s="180"/>
      <c r="F861" s="180"/>
    </row>
    <row r="862">
      <c r="A862" s="180"/>
      <c r="B862" s="180"/>
      <c r="C862" s="180"/>
      <c r="D862" s="180"/>
      <c r="E862" s="180"/>
      <c r="F862" s="180"/>
    </row>
    <row r="863">
      <c r="A863" s="180"/>
      <c r="B863" s="180"/>
      <c r="C863" s="180"/>
      <c r="D863" s="180"/>
      <c r="E863" s="180"/>
      <c r="F863" s="180"/>
    </row>
    <row r="888">
      <c r="A888" s="180"/>
      <c r="B888" s="35"/>
      <c r="C888" s="108"/>
      <c r="F888" s="108"/>
    </row>
    <row r="889">
      <c r="A889" s="180"/>
      <c r="B889" s="35"/>
      <c r="C889" s="108"/>
      <c r="F889" s="108"/>
    </row>
    <row r="890">
      <c r="A890" s="180"/>
      <c r="B890" s="35"/>
      <c r="C890" s="108"/>
      <c r="F890" s="108"/>
    </row>
    <row r="891">
      <c r="A891" s="180"/>
      <c r="B891" s="35"/>
      <c r="C891" s="108"/>
      <c r="F891" s="108"/>
    </row>
    <row r="892">
      <c r="A892" s="180"/>
      <c r="B892" s="35"/>
      <c r="C892" s="108"/>
      <c r="F892" s="108"/>
    </row>
    <row r="893">
      <c r="A893" s="180"/>
      <c r="B893" s="35"/>
      <c r="C893" s="108"/>
      <c r="F893" s="108"/>
    </row>
    <row r="894">
      <c r="A894" s="180"/>
      <c r="B894" s="35"/>
      <c r="C894" s="108"/>
      <c r="F894" s="108"/>
    </row>
    <row r="895">
      <c r="A895" s="180"/>
      <c r="B895" s="35"/>
      <c r="C895" s="108"/>
      <c r="F895" s="108"/>
    </row>
    <row r="896">
      <c r="A896" s="180"/>
      <c r="B896" s="35"/>
      <c r="C896" s="108"/>
      <c r="F896" s="108"/>
    </row>
    <row r="897">
      <c r="A897" s="180"/>
      <c r="B897" s="35"/>
      <c r="C897" s="108"/>
      <c r="F897" s="108"/>
    </row>
    <row r="898">
      <c r="A898" s="180"/>
      <c r="B898" s="35"/>
      <c r="C898" s="108"/>
      <c r="F898" s="108"/>
    </row>
    <row r="899">
      <c r="A899" s="180"/>
      <c r="B899" s="35"/>
      <c r="C899" s="108"/>
      <c r="F899" s="108"/>
    </row>
    <row r="900">
      <c r="A900" s="180"/>
      <c r="B900" s="35"/>
      <c r="C900" s="108"/>
      <c r="F900" s="108"/>
    </row>
    <row r="901">
      <c r="A901" s="180"/>
      <c r="B901" s="35"/>
      <c r="C901" s="108"/>
      <c r="F901" s="108"/>
    </row>
    <row r="902">
      <c r="A902" s="180"/>
      <c r="B902" s="35"/>
      <c r="C902" s="108"/>
      <c r="F902" s="108"/>
    </row>
    <row r="903">
      <c r="A903" s="180"/>
      <c r="B903" s="35"/>
      <c r="C903" s="108"/>
      <c r="F903" s="108"/>
    </row>
  </sheetData>
  <autoFilter ref="$A$1:$F$861">
    <sortState ref="A1:F861">
      <sortCondition ref="C1:C861"/>
      <sortCondition ref="A1:A861"/>
    </sortState>
  </autoFilter>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149" t="s">
        <v>400</v>
      </c>
    </row>
    <row r="2">
      <c r="A2" s="181" t="s">
        <v>3</v>
      </c>
      <c r="B2" s="182" t="s">
        <v>418</v>
      </c>
      <c r="C2" s="183">
        <v>2015.0</v>
      </c>
      <c r="D2" s="30" t="s">
        <v>6</v>
      </c>
      <c r="E2" s="30" t="s">
        <v>346</v>
      </c>
      <c r="F2" s="184">
        <v>39.269</v>
      </c>
    </row>
    <row r="3">
      <c r="A3" s="181" t="s">
        <v>4</v>
      </c>
      <c r="B3" s="182" t="s">
        <v>401</v>
      </c>
      <c r="C3" s="183">
        <v>2015.0</v>
      </c>
      <c r="D3" s="30" t="s">
        <v>6</v>
      </c>
      <c r="E3" s="30" t="s">
        <v>346</v>
      </c>
      <c r="F3" s="184">
        <v>34.34</v>
      </c>
    </row>
    <row r="4">
      <c r="A4" s="182" t="s">
        <v>5</v>
      </c>
      <c r="B4" s="182" t="s">
        <v>402</v>
      </c>
      <c r="C4" s="183">
        <v>2015.0</v>
      </c>
      <c r="D4" s="30" t="s">
        <v>6</v>
      </c>
      <c r="E4" s="30" t="s">
        <v>346</v>
      </c>
      <c r="F4" s="184">
        <v>29.383</v>
      </c>
    </row>
    <row r="5">
      <c r="A5" s="182" t="s">
        <v>6</v>
      </c>
      <c r="B5" s="182" t="s">
        <v>403</v>
      </c>
      <c r="C5" s="183">
        <v>2015.0</v>
      </c>
      <c r="D5" s="30" t="s">
        <v>6</v>
      </c>
      <c r="E5" s="30" t="s">
        <v>346</v>
      </c>
      <c r="F5" s="184">
        <v>40.916</v>
      </c>
    </row>
    <row r="6">
      <c r="A6" s="182" t="s">
        <v>7</v>
      </c>
      <c r="B6" s="182" t="s">
        <v>404</v>
      </c>
      <c r="C6" s="183">
        <v>2015.0</v>
      </c>
      <c r="D6" s="30" t="s">
        <v>6</v>
      </c>
      <c r="E6" s="30" t="s">
        <v>346</v>
      </c>
      <c r="F6" s="184">
        <v>53.95</v>
      </c>
    </row>
    <row r="7">
      <c r="A7" s="182" t="s">
        <v>8</v>
      </c>
      <c r="B7" s="182" t="s">
        <v>408</v>
      </c>
      <c r="C7" s="183">
        <v>2015.0</v>
      </c>
      <c r="D7" s="30" t="s">
        <v>6</v>
      </c>
      <c r="E7" s="30" t="s">
        <v>346</v>
      </c>
      <c r="F7" s="184">
        <v>45.936</v>
      </c>
    </row>
    <row r="8">
      <c r="A8" s="182" t="s">
        <v>9</v>
      </c>
      <c r="B8" s="182" t="s">
        <v>409</v>
      </c>
      <c r="C8" s="183">
        <v>2015.0</v>
      </c>
      <c r="D8" s="30" t="s">
        <v>6</v>
      </c>
      <c r="E8" s="30" t="s">
        <v>346</v>
      </c>
      <c r="F8" s="184">
        <v>38.567</v>
      </c>
    </row>
    <row r="9">
      <c r="A9" s="182" t="s">
        <v>10</v>
      </c>
      <c r="B9" s="182" t="s">
        <v>407</v>
      </c>
      <c r="C9" s="183">
        <v>2015.0</v>
      </c>
      <c r="D9" s="30" t="s">
        <v>6</v>
      </c>
      <c r="E9" s="30" t="s">
        <v>346</v>
      </c>
      <c r="F9" s="184">
        <v>57.559</v>
      </c>
    </row>
    <row r="10">
      <c r="A10" s="182" t="s">
        <v>11</v>
      </c>
      <c r="B10" s="182" t="s">
        <v>406</v>
      </c>
      <c r="C10" s="183">
        <v>2015.0</v>
      </c>
      <c r="D10" s="30" t="s">
        <v>6</v>
      </c>
      <c r="E10" s="30" t="s">
        <v>346</v>
      </c>
      <c r="F10" s="184">
        <v>34.606</v>
      </c>
    </row>
    <row r="11">
      <c r="A11" s="182" t="s">
        <v>12</v>
      </c>
      <c r="B11" s="182" t="s">
        <v>405</v>
      </c>
      <c r="C11" s="183">
        <v>2015.0</v>
      </c>
      <c r="D11" s="30" t="s">
        <v>6</v>
      </c>
      <c r="E11" s="30" t="s">
        <v>346</v>
      </c>
      <c r="F11" s="184">
        <v>28.32</v>
      </c>
    </row>
    <row r="12">
      <c r="A12" s="182" t="s">
        <v>13</v>
      </c>
      <c r="B12" s="182" t="s">
        <v>410</v>
      </c>
      <c r="C12" s="183">
        <v>2015.0</v>
      </c>
      <c r="D12" s="30" t="s">
        <v>6</v>
      </c>
      <c r="E12" s="30" t="s">
        <v>346</v>
      </c>
      <c r="F12" s="184">
        <v>38.218</v>
      </c>
    </row>
    <row r="13">
      <c r="A13" s="182" t="s">
        <v>14</v>
      </c>
      <c r="B13" s="182" t="s">
        <v>412</v>
      </c>
      <c r="C13" s="183">
        <v>2015.0</v>
      </c>
      <c r="D13" s="30" t="s">
        <v>6</v>
      </c>
      <c r="E13" s="30" t="s">
        <v>346</v>
      </c>
      <c r="F13" s="184">
        <v>37.97</v>
      </c>
    </row>
    <row r="14">
      <c r="A14" s="182" t="s">
        <v>15</v>
      </c>
      <c r="B14" s="182" t="s">
        <v>411</v>
      </c>
      <c r="C14" s="183">
        <v>2015.0</v>
      </c>
      <c r="D14" s="30" t="s">
        <v>6</v>
      </c>
      <c r="E14" s="30" t="s">
        <v>346</v>
      </c>
      <c r="F14" s="184">
        <v>52.308</v>
      </c>
    </row>
    <row r="15">
      <c r="A15" s="182" t="s">
        <v>16</v>
      </c>
      <c r="B15" s="182" t="s">
        <v>413</v>
      </c>
      <c r="C15" s="183">
        <v>2015.0</v>
      </c>
      <c r="D15" s="30" t="s">
        <v>6</v>
      </c>
      <c r="E15" s="30" t="s">
        <v>346</v>
      </c>
      <c r="F15" s="184">
        <v>39.997</v>
      </c>
    </row>
    <row r="16">
      <c r="A16" s="182" t="s">
        <v>17</v>
      </c>
      <c r="B16" s="182" t="s">
        <v>414</v>
      </c>
      <c r="C16" s="183">
        <v>2015.0</v>
      </c>
      <c r="D16" s="30" t="s">
        <v>6</v>
      </c>
      <c r="E16" s="30" t="s">
        <v>346</v>
      </c>
      <c r="F16" s="184">
        <v>33.413</v>
      </c>
    </row>
    <row r="17">
      <c r="A17" s="182" t="s">
        <v>18</v>
      </c>
      <c r="B17" s="182" t="s">
        <v>415</v>
      </c>
      <c r="C17" s="183">
        <v>2015.0</v>
      </c>
      <c r="D17" s="30" t="s">
        <v>6</v>
      </c>
      <c r="E17" s="30" t="s">
        <v>346</v>
      </c>
      <c r="F17" s="184">
        <v>32.479</v>
      </c>
    </row>
    <row r="18">
      <c r="A18" s="182" t="s">
        <v>19</v>
      </c>
      <c r="B18" s="182" t="s">
        <v>416</v>
      </c>
      <c r="C18" s="183">
        <v>2015.0</v>
      </c>
      <c r="D18" s="30" t="s">
        <v>6</v>
      </c>
      <c r="E18" s="30" t="s">
        <v>346</v>
      </c>
      <c r="F18" s="184">
        <v>44.234</v>
      </c>
    </row>
    <row r="19">
      <c r="A19" s="182" t="s">
        <v>20</v>
      </c>
      <c r="B19" s="182" t="s">
        <v>417</v>
      </c>
      <c r="C19" s="183">
        <v>2015.0</v>
      </c>
      <c r="D19" s="30" t="s">
        <v>6</v>
      </c>
      <c r="E19" s="30" t="s">
        <v>346</v>
      </c>
      <c r="F19" s="184">
        <v>37.435</v>
      </c>
    </row>
    <row r="20">
      <c r="A20" s="182" t="s">
        <v>21</v>
      </c>
      <c r="B20" s="182" t="s">
        <v>419</v>
      </c>
      <c r="C20" s="183">
        <v>2015.0</v>
      </c>
      <c r="D20" s="30" t="s">
        <v>6</v>
      </c>
      <c r="E20" s="30" t="s">
        <v>346</v>
      </c>
      <c r="F20" s="184">
        <v>36.852</v>
      </c>
    </row>
    <row r="21">
      <c r="A21" s="182" t="s">
        <v>22</v>
      </c>
      <c r="B21" s="182" t="s">
        <v>420</v>
      </c>
      <c r="C21" s="183">
        <v>2015.0</v>
      </c>
      <c r="D21" s="30" t="s">
        <v>6</v>
      </c>
      <c r="E21" s="30" t="s">
        <v>346</v>
      </c>
      <c r="F21" s="184">
        <v>43.159</v>
      </c>
    </row>
    <row r="22">
      <c r="A22" s="182" t="s">
        <v>23</v>
      </c>
      <c r="B22" s="182" t="s">
        <v>421</v>
      </c>
      <c r="C22" s="183">
        <v>2015.0</v>
      </c>
      <c r="D22" s="30" t="s">
        <v>6</v>
      </c>
      <c r="E22" s="30" t="s">
        <v>346</v>
      </c>
      <c r="F22" s="184">
        <v>50.835</v>
      </c>
    </row>
    <row r="23">
      <c r="A23" s="182" t="s">
        <v>24</v>
      </c>
      <c r="B23" s="182" t="s">
        <v>422</v>
      </c>
      <c r="C23" s="183">
        <v>2015.0</v>
      </c>
      <c r="D23" s="30" t="s">
        <v>6</v>
      </c>
      <c r="E23" s="30" t="s">
        <v>346</v>
      </c>
      <c r="F23" s="184">
        <v>36.368</v>
      </c>
    </row>
    <row r="24">
      <c r="A24" s="182" t="s">
        <v>25</v>
      </c>
      <c r="B24" s="182" t="s">
        <v>423</v>
      </c>
      <c r="C24" s="183">
        <v>2015.0</v>
      </c>
      <c r="D24" s="30" t="s">
        <v>6</v>
      </c>
      <c r="E24" s="30" t="s">
        <v>346</v>
      </c>
      <c r="F24" s="184">
        <v>30.72</v>
      </c>
    </row>
    <row r="25">
      <c r="A25" s="182" t="s">
        <v>26</v>
      </c>
      <c r="B25" s="182" t="s">
        <v>424</v>
      </c>
      <c r="C25" s="183">
        <v>2015.0</v>
      </c>
      <c r="D25" s="30" t="s">
        <v>6</v>
      </c>
      <c r="E25" s="30" t="s">
        <v>346</v>
      </c>
      <c r="F25" s="184">
        <v>35.138</v>
      </c>
    </row>
    <row r="26">
      <c r="A26" s="182" t="s">
        <v>27</v>
      </c>
      <c r="B26" s="182" t="s">
        <v>426</v>
      </c>
      <c r="C26" s="183">
        <v>2015.0</v>
      </c>
      <c r="D26" s="30" t="s">
        <v>6</v>
      </c>
      <c r="E26" s="30" t="s">
        <v>346</v>
      </c>
      <c r="F26" s="184">
        <v>37.788</v>
      </c>
    </row>
    <row r="27">
      <c r="A27" s="182" t="s">
        <v>28</v>
      </c>
      <c r="B27" s="182" t="s">
        <v>425</v>
      </c>
      <c r="C27" s="183">
        <v>2015.0</v>
      </c>
      <c r="D27" s="30" t="s">
        <v>6</v>
      </c>
      <c r="E27" s="30" t="s">
        <v>346</v>
      </c>
      <c r="F27" s="184">
        <v>36.498</v>
      </c>
    </row>
    <row r="28">
      <c r="A28" s="182" t="s">
        <v>29</v>
      </c>
      <c r="B28" s="182" t="s">
        <v>427</v>
      </c>
      <c r="C28" s="183">
        <v>2015.0</v>
      </c>
      <c r="D28" s="30" t="s">
        <v>6</v>
      </c>
      <c r="E28" s="30" t="s">
        <v>346</v>
      </c>
      <c r="F28" s="184">
        <v>31.258</v>
      </c>
    </row>
    <row r="29">
      <c r="A29" s="182" t="s">
        <v>30</v>
      </c>
      <c r="B29" s="182" t="s">
        <v>428</v>
      </c>
      <c r="C29" s="183">
        <v>2015.0</v>
      </c>
      <c r="D29" s="30" t="s">
        <v>6</v>
      </c>
      <c r="E29" s="30" t="s">
        <v>346</v>
      </c>
      <c r="F29" s="184">
        <v>54.714</v>
      </c>
    </row>
    <row r="30">
      <c r="A30" s="182" t="s">
        <v>31</v>
      </c>
      <c r="B30" s="182" t="s">
        <v>429</v>
      </c>
      <c r="C30" s="183">
        <v>2015.0</v>
      </c>
      <c r="D30" s="30" t="s">
        <v>6</v>
      </c>
      <c r="E30" s="30" t="s">
        <v>346</v>
      </c>
      <c r="F30" s="184">
        <v>43.142</v>
      </c>
    </row>
    <row r="31">
      <c r="A31" s="182" t="s">
        <v>32</v>
      </c>
      <c r="B31" s="182" t="s">
        <v>430</v>
      </c>
      <c r="C31" s="183">
        <v>2015.0</v>
      </c>
      <c r="D31" s="30" t="s">
        <v>6</v>
      </c>
      <c r="E31" s="30" t="s">
        <v>346</v>
      </c>
      <c r="F31" s="184">
        <v>41.967</v>
      </c>
    </row>
    <row r="32">
      <c r="A32" s="182" t="s">
        <v>33</v>
      </c>
      <c r="B32" s="182" t="s">
        <v>431</v>
      </c>
      <c r="C32" s="183">
        <v>2015.0</v>
      </c>
      <c r="D32" s="30" t="s">
        <v>6</v>
      </c>
      <c r="E32" s="30" t="s">
        <v>346</v>
      </c>
      <c r="F32" s="184">
        <v>53.165</v>
      </c>
    </row>
    <row r="33">
      <c r="A33" s="182" t="s">
        <v>34</v>
      </c>
      <c r="B33" s="182" t="s">
        <v>432</v>
      </c>
      <c r="C33" s="183">
        <v>2015.0</v>
      </c>
      <c r="D33" s="30" t="s">
        <v>6</v>
      </c>
      <c r="E33" s="30" t="s">
        <v>346</v>
      </c>
      <c r="F33" s="184">
        <v>42.666</v>
      </c>
    </row>
    <row r="34">
      <c r="A34" s="182" t="s">
        <v>35</v>
      </c>
      <c r="B34" s="182" t="s">
        <v>433</v>
      </c>
      <c r="C34" s="183">
        <v>2015.0</v>
      </c>
      <c r="D34" s="30" t="s">
        <v>6</v>
      </c>
      <c r="E34" s="30" t="s">
        <v>346</v>
      </c>
      <c r="F34" s="184">
        <v>36.366</v>
      </c>
    </row>
    <row r="35">
      <c r="A35" s="80" t="s">
        <v>3</v>
      </c>
      <c r="B35" s="26" t="s">
        <v>418</v>
      </c>
      <c r="C35" s="7">
        <v>2017.0</v>
      </c>
      <c r="D35" s="9" t="s">
        <v>6</v>
      </c>
      <c r="E35" s="9" t="s">
        <v>346</v>
      </c>
      <c r="F35" s="7">
        <v>39.269</v>
      </c>
    </row>
    <row r="36">
      <c r="A36" s="80" t="s">
        <v>4</v>
      </c>
      <c r="B36" s="26" t="s">
        <v>401</v>
      </c>
      <c r="C36" s="7">
        <v>2017.0</v>
      </c>
      <c r="D36" s="9" t="s">
        <v>6</v>
      </c>
      <c r="E36" s="9" t="s">
        <v>346</v>
      </c>
      <c r="F36" s="7">
        <v>34.34</v>
      </c>
    </row>
    <row r="37">
      <c r="A37" s="26" t="s">
        <v>5</v>
      </c>
      <c r="B37" s="26" t="s">
        <v>402</v>
      </c>
      <c r="C37" s="7">
        <v>2017.0</v>
      </c>
      <c r="D37" s="9" t="s">
        <v>6</v>
      </c>
      <c r="E37" s="9" t="s">
        <v>346</v>
      </c>
      <c r="F37" s="7">
        <v>29.383</v>
      </c>
    </row>
    <row r="38">
      <c r="A38" s="26" t="s">
        <v>6</v>
      </c>
      <c r="B38" s="26" t="s">
        <v>403</v>
      </c>
      <c r="C38" s="7">
        <v>2017.0</v>
      </c>
      <c r="D38" s="9" t="s">
        <v>6</v>
      </c>
      <c r="E38" s="9" t="s">
        <v>346</v>
      </c>
      <c r="F38" s="7">
        <v>40.916</v>
      </c>
    </row>
    <row r="39">
      <c r="A39" s="26" t="s">
        <v>7</v>
      </c>
      <c r="B39" s="26" t="s">
        <v>404</v>
      </c>
      <c r="C39" s="7">
        <v>2017.0</v>
      </c>
      <c r="D39" s="9" t="s">
        <v>6</v>
      </c>
      <c r="E39" s="9" t="s">
        <v>346</v>
      </c>
      <c r="F39" s="7">
        <v>53.95</v>
      </c>
    </row>
    <row r="40">
      <c r="A40" s="26" t="s">
        <v>8</v>
      </c>
      <c r="B40" s="26" t="s">
        <v>408</v>
      </c>
      <c r="C40" s="7">
        <v>2017.0</v>
      </c>
      <c r="D40" s="9" t="s">
        <v>6</v>
      </c>
      <c r="E40" s="9" t="s">
        <v>346</v>
      </c>
      <c r="F40" s="7">
        <v>45.936</v>
      </c>
    </row>
    <row r="41">
      <c r="A41" s="26" t="s">
        <v>9</v>
      </c>
      <c r="B41" s="26" t="s">
        <v>409</v>
      </c>
      <c r="C41" s="7">
        <v>2017.0</v>
      </c>
      <c r="D41" s="9" t="s">
        <v>6</v>
      </c>
      <c r="E41" s="9" t="s">
        <v>346</v>
      </c>
      <c r="F41" s="7">
        <v>38.567</v>
      </c>
    </row>
    <row r="42">
      <c r="A42" s="26" t="s">
        <v>10</v>
      </c>
      <c r="B42" s="26" t="s">
        <v>407</v>
      </c>
      <c r="C42" s="7">
        <v>2017.0</v>
      </c>
      <c r="D42" s="9" t="s">
        <v>6</v>
      </c>
      <c r="E42" s="9" t="s">
        <v>346</v>
      </c>
      <c r="F42" s="7">
        <v>57.559</v>
      </c>
    </row>
    <row r="43">
      <c r="A43" s="26" t="s">
        <v>11</v>
      </c>
      <c r="B43" s="26" t="s">
        <v>406</v>
      </c>
      <c r="C43" s="7">
        <v>2017.0</v>
      </c>
      <c r="D43" s="9" t="s">
        <v>6</v>
      </c>
      <c r="E43" s="9" t="s">
        <v>346</v>
      </c>
      <c r="F43" s="7">
        <v>34.606</v>
      </c>
    </row>
    <row r="44">
      <c r="A44" s="26" t="s">
        <v>12</v>
      </c>
      <c r="B44" s="26" t="s">
        <v>405</v>
      </c>
      <c r="C44" s="7">
        <v>2017.0</v>
      </c>
      <c r="D44" s="9" t="s">
        <v>6</v>
      </c>
      <c r="E44" s="9" t="s">
        <v>346</v>
      </c>
      <c r="F44" s="7">
        <v>28.32</v>
      </c>
    </row>
    <row r="45">
      <c r="A45" s="26" t="s">
        <v>13</v>
      </c>
      <c r="B45" s="26" t="s">
        <v>410</v>
      </c>
      <c r="C45" s="7">
        <v>2017.0</v>
      </c>
      <c r="D45" s="9" t="s">
        <v>6</v>
      </c>
      <c r="E45" s="9" t="s">
        <v>346</v>
      </c>
      <c r="F45" s="7">
        <v>38.218</v>
      </c>
    </row>
    <row r="46">
      <c r="A46" s="26" t="s">
        <v>14</v>
      </c>
      <c r="B46" s="26" t="s">
        <v>412</v>
      </c>
      <c r="C46" s="7">
        <v>2017.0</v>
      </c>
      <c r="D46" s="9" t="s">
        <v>6</v>
      </c>
      <c r="E46" s="9" t="s">
        <v>346</v>
      </c>
      <c r="F46" s="7">
        <v>37.97</v>
      </c>
    </row>
    <row r="47">
      <c r="A47" s="26" t="s">
        <v>15</v>
      </c>
      <c r="B47" s="26" t="s">
        <v>411</v>
      </c>
      <c r="C47" s="7">
        <v>2017.0</v>
      </c>
      <c r="D47" s="9" t="s">
        <v>6</v>
      </c>
      <c r="E47" s="9" t="s">
        <v>346</v>
      </c>
      <c r="F47" s="7">
        <v>52.308</v>
      </c>
    </row>
    <row r="48">
      <c r="A48" s="26" t="s">
        <v>16</v>
      </c>
      <c r="B48" s="26" t="s">
        <v>413</v>
      </c>
      <c r="C48" s="7">
        <v>2017.0</v>
      </c>
      <c r="D48" s="9" t="s">
        <v>6</v>
      </c>
      <c r="E48" s="9" t="s">
        <v>346</v>
      </c>
      <c r="F48" s="7">
        <v>39.997</v>
      </c>
    </row>
    <row r="49">
      <c r="A49" s="26" t="s">
        <v>17</v>
      </c>
      <c r="B49" s="26" t="s">
        <v>414</v>
      </c>
      <c r="C49" s="7">
        <v>2017.0</v>
      </c>
      <c r="D49" s="9" t="s">
        <v>6</v>
      </c>
      <c r="E49" s="9" t="s">
        <v>346</v>
      </c>
      <c r="F49" s="7">
        <v>33.413</v>
      </c>
    </row>
    <row r="50">
      <c r="A50" s="26" t="s">
        <v>18</v>
      </c>
      <c r="B50" s="26" t="s">
        <v>415</v>
      </c>
      <c r="C50" s="7">
        <v>2017.0</v>
      </c>
      <c r="D50" s="9" t="s">
        <v>6</v>
      </c>
      <c r="E50" s="9" t="s">
        <v>346</v>
      </c>
      <c r="F50" s="7">
        <v>32.479</v>
      </c>
    </row>
    <row r="51">
      <c r="A51" s="26" t="s">
        <v>19</v>
      </c>
      <c r="B51" s="26" t="s">
        <v>416</v>
      </c>
      <c r="C51" s="7">
        <v>2017.0</v>
      </c>
      <c r="D51" s="9" t="s">
        <v>6</v>
      </c>
      <c r="E51" s="9" t="s">
        <v>346</v>
      </c>
      <c r="F51" s="7">
        <v>44.234</v>
      </c>
    </row>
    <row r="52">
      <c r="A52" s="26" t="s">
        <v>20</v>
      </c>
      <c r="B52" s="26" t="s">
        <v>417</v>
      </c>
      <c r="C52" s="7">
        <v>2017.0</v>
      </c>
      <c r="D52" s="9" t="s">
        <v>6</v>
      </c>
      <c r="E52" s="9" t="s">
        <v>346</v>
      </c>
      <c r="F52" s="7">
        <v>37.435</v>
      </c>
    </row>
    <row r="53">
      <c r="A53" s="26" t="s">
        <v>21</v>
      </c>
      <c r="B53" s="26" t="s">
        <v>419</v>
      </c>
      <c r="C53" s="7">
        <v>2017.0</v>
      </c>
      <c r="D53" s="9" t="s">
        <v>6</v>
      </c>
      <c r="E53" s="9" t="s">
        <v>346</v>
      </c>
      <c r="F53" s="7">
        <v>36.852</v>
      </c>
    </row>
    <row r="54">
      <c r="A54" s="26" t="s">
        <v>22</v>
      </c>
      <c r="B54" s="26" t="s">
        <v>420</v>
      </c>
      <c r="C54" s="7">
        <v>2017.0</v>
      </c>
      <c r="D54" s="9" t="s">
        <v>6</v>
      </c>
      <c r="E54" s="9" t="s">
        <v>346</v>
      </c>
      <c r="F54" s="7">
        <v>43.159</v>
      </c>
    </row>
    <row r="55">
      <c r="A55" s="26" t="s">
        <v>23</v>
      </c>
      <c r="B55" s="26" t="s">
        <v>421</v>
      </c>
      <c r="C55" s="7">
        <v>2017.0</v>
      </c>
      <c r="D55" s="9" t="s">
        <v>6</v>
      </c>
      <c r="E55" s="9" t="s">
        <v>346</v>
      </c>
      <c r="F55" s="7">
        <v>50.835</v>
      </c>
    </row>
    <row r="56">
      <c r="A56" s="26" t="s">
        <v>24</v>
      </c>
      <c r="B56" s="26" t="s">
        <v>422</v>
      </c>
      <c r="C56" s="7">
        <v>2017.0</v>
      </c>
      <c r="D56" s="9" t="s">
        <v>6</v>
      </c>
      <c r="E56" s="9" t="s">
        <v>346</v>
      </c>
      <c r="F56" s="7">
        <v>36.368</v>
      </c>
    </row>
    <row r="57">
      <c r="A57" s="26" t="s">
        <v>25</v>
      </c>
      <c r="B57" s="26" t="s">
        <v>423</v>
      </c>
      <c r="C57" s="7">
        <v>2017.0</v>
      </c>
      <c r="D57" s="9" t="s">
        <v>6</v>
      </c>
      <c r="E57" s="9" t="s">
        <v>346</v>
      </c>
      <c r="F57" s="7">
        <v>30.72</v>
      </c>
    </row>
    <row r="58">
      <c r="A58" s="26" t="s">
        <v>26</v>
      </c>
      <c r="B58" s="26" t="s">
        <v>424</v>
      </c>
      <c r="C58" s="7">
        <v>2017.0</v>
      </c>
      <c r="D58" s="9" t="s">
        <v>6</v>
      </c>
      <c r="E58" s="9" t="s">
        <v>346</v>
      </c>
      <c r="F58" s="7">
        <v>35.138</v>
      </c>
    </row>
    <row r="59">
      <c r="A59" s="26" t="s">
        <v>27</v>
      </c>
      <c r="B59" s="26" t="s">
        <v>426</v>
      </c>
      <c r="C59" s="7">
        <v>2017.0</v>
      </c>
      <c r="D59" s="9" t="s">
        <v>6</v>
      </c>
      <c r="E59" s="9" t="s">
        <v>346</v>
      </c>
      <c r="F59" s="7">
        <v>37.788</v>
      </c>
    </row>
    <row r="60">
      <c r="A60" s="26" t="s">
        <v>28</v>
      </c>
      <c r="B60" s="26" t="s">
        <v>425</v>
      </c>
      <c r="C60" s="7">
        <v>2017.0</v>
      </c>
      <c r="D60" s="9" t="s">
        <v>6</v>
      </c>
      <c r="E60" s="9" t="s">
        <v>346</v>
      </c>
      <c r="F60" s="7">
        <v>36.498</v>
      </c>
    </row>
    <row r="61">
      <c r="A61" s="26" t="s">
        <v>29</v>
      </c>
      <c r="B61" s="26" t="s">
        <v>427</v>
      </c>
      <c r="C61" s="7">
        <v>2017.0</v>
      </c>
      <c r="D61" s="9" t="s">
        <v>6</v>
      </c>
      <c r="E61" s="9" t="s">
        <v>346</v>
      </c>
      <c r="F61" s="7">
        <v>31.258</v>
      </c>
    </row>
    <row r="62">
      <c r="A62" s="26" t="s">
        <v>30</v>
      </c>
      <c r="B62" s="26" t="s">
        <v>428</v>
      </c>
      <c r="C62" s="7">
        <v>2017.0</v>
      </c>
      <c r="D62" s="9" t="s">
        <v>6</v>
      </c>
      <c r="E62" s="9" t="s">
        <v>346</v>
      </c>
      <c r="F62" s="7">
        <v>54.714</v>
      </c>
    </row>
    <row r="63">
      <c r="A63" s="26" t="s">
        <v>31</v>
      </c>
      <c r="B63" s="26" t="s">
        <v>429</v>
      </c>
      <c r="C63" s="7">
        <v>2017.0</v>
      </c>
      <c r="D63" s="9" t="s">
        <v>6</v>
      </c>
      <c r="E63" s="9" t="s">
        <v>346</v>
      </c>
      <c r="F63" s="7">
        <v>43.142</v>
      </c>
    </row>
    <row r="64">
      <c r="A64" s="26" t="s">
        <v>32</v>
      </c>
      <c r="B64" s="26" t="s">
        <v>430</v>
      </c>
      <c r="C64" s="7">
        <v>2017.0</v>
      </c>
      <c r="D64" s="9" t="s">
        <v>6</v>
      </c>
      <c r="E64" s="9" t="s">
        <v>346</v>
      </c>
      <c r="F64" s="7">
        <v>41.967</v>
      </c>
    </row>
    <row r="65">
      <c r="A65" s="26" t="s">
        <v>33</v>
      </c>
      <c r="B65" s="26" t="s">
        <v>431</v>
      </c>
      <c r="C65" s="7">
        <v>2017.0</v>
      </c>
      <c r="D65" s="9" t="s">
        <v>6</v>
      </c>
      <c r="E65" s="9" t="s">
        <v>346</v>
      </c>
      <c r="F65" s="7">
        <v>53.165</v>
      </c>
    </row>
    <row r="66">
      <c r="A66" s="26" t="s">
        <v>34</v>
      </c>
      <c r="B66" s="26" t="s">
        <v>432</v>
      </c>
      <c r="C66" s="7">
        <v>2017.0</v>
      </c>
      <c r="D66" s="9" t="s">
        <v>6</v>
      </c>
      <c r="E66" s="9" t="s">
        <v>346</v>
      </c>
      <c r="F66" s="7">
        <v>42.666</v>
      </c>
    </row>
    <row r="67">
      <c r="A67" s="26" t="s">
        <v>35</v>
      </c>
      <c r="B67" s="26" t="s">
        <v>433</v>
      </c>
      <c r="C67" s="7">
        <v>2017.0</v>
      </c>
      <c r="D67" s="9" t="s">
        <v>6</v>
      </c>
      <c r="E67" s="9" t="s">
        <v>346</v>
      </c>
      <c r="F67" s="7">
        <v>36.366</v>
      </c>
    </row>
    <row r="68">
      <c r="A68" s="80" t="s">
        <v>3</v>
      </c>
      <c r="B68" s="26" t="s">
        <v>418</v>
      </c>
      <c r="C68" s="7">
        <v>2022.0</v>
      </c>
      <c r="D68" s="9" t="s">
        <v>6</v>
      </c>
      <c r="E68" s="9" t="s">
        <v>346</v>
      </c>
      <c r="F68" s="7">
        <v>32.1592860376953</v>
      </c>
    </row>
    <row r="69">
      <c r="A69" s="80" t="s">
        <v>4</v>
      </c>
      <c r="B69" s="26" t="s">
        <v>401</v>
      </c>
      <c r="C69" s="7">
        <v>2022.0</v>
      </c>
      <c r="D69" s="9" t="s">
        <v>6</v>
      </c>
      <c r="E69" s="9" t="s">
        <v>346</v>
      </c>
      <c r="F69" s="7">
        <v>33.2562501831824</v>
      </c>
    </row>
    <row r="70">
      <c r="A70" s="26" t="s">
        <v>5</v>
      </c>
      <c r="B70" s="26" t="s">
        <v>402</v>
      </c>
      <c r="C70" s="7">
        <v>2022.0</v>
      </c>
      <c r="D70" s="9" t="s">
        <v>6</v>
      </c>
      <c r="E70" s="9" t="s">
        <v>346</v>
      </c>
      <c r="F70" s="7">
        <v>25.098501112301</v>
      </c>
    </row>
    <row r="71">
      <c r="A71" s="26" t="s">
        <v>6</v>
      </c>
      <c r="B71" s="26" t="s">
        <v>403</v>
      </c>
      <c r="C71" s="7">
        <v>2022.0</v>
      </c>
      <c r="D71" s="9" t="s">
        <v>6</v>
      </c>
      <c r="E71" s="9" t="s">
        <v>346</v>
      </c>
      <c r="F71" s="7">
        <v>19.8052496325859</v>
      </c>
    </row>
    <row r="72">
      <c r="A72" s="26" t="s">
        <v>7</v>
      </c>
      <c r="B72" s="26" t="s">
        <v>404</v>
      </c>
      <c r="C72" s="7">
        <v>2022.0</v>
      </c>
      <c r="D72" s="9" t="s">
        <v>6</v>
      </c>
      <c r="E72" s="9" t="s">
        <v>346</v>
      </c>
      <c r="F72" s="7">
        <v>40.56700105732</v>
      </c>
    </row>
    <row r="73">
      <c r="A73" s="26" t="s">
        <v>8</v>
      </c>
      <c r="B73" s="26" t="s">
        <v>408</v>
      </c>
      <c r="C73" s="7">
        <v>2022.0</v>
      </c>
      <c r="D73" s="9" t="s">
        <v>6</v>
      </c>
      <c r="E73" s="9" t="s">
        <v>346</v>
      </c>
      <c r="F73" s="7">
        <v>33.1477179798094</v>
      </c>
    </row>
    <row r="74">
      <c r="A74" s="26" t="s">
        <v>9</v>
      </c>
      <c r="B74" s="26" t="s">
        <v>409</v>
      </c>
      <c r="C74" s="7">
        <v>2022.0</v>
      </c>
      <c r="D74" s="9" t="s">
        <v>6</v>
      </c>
      <c r="E74" s="9" t="s">
        <v>346</v>
      </c>
      <c r="F74" s="7">
        <v>24.6292388193461</v>
      </c>
    </row>
    <row r="75">
      <c r="A75" s="26" t="s">
        <v>10</v>
      </c>
      <c r="B75" s="26" t="s">
        <v>407</v>
      </c>
      <c r="C75" s="7">
        <v>2022.0</v>
      </c>
      <c r="D75" s="9" t="s">
        <v>6</v>
      </c>
      <c r="E75" s="9" t="s">
        <v>346</v>
      </c>
      <c r="F75" s="7">
        <v>57.8446138266439</v>
      </c>
    </row>
    <row r="76">
      <c r="A76" s="26" t="s">
        <v>11</v>
      </c>
      <c r="B76" s="26" t="s">
        <v>406</v>
      </c>
      <c r="C76" s="7">
        <v>2022.0</v>
      </c>
      <c r="D76" s="9" t="s">
        <v>6</v>
      </c>
      <c r="E76" s="9" t="s">
        <v>346</v>
      </c>
      <c r="F76" s="7">
        <v>31.0334027790952</v>
      </c>
    </row>
    <row r="77">
      <c r="A77" s="26" t="s">
        <v>12</v>
      </c>
      <c r="B77" s="26" t="s">
        <v>405</v>
      </c>
      <c r="C77" s="7">
        <v>2022.0</v>
      </c>
      <c r="D77" s="9" t="s">
        <v>6</v>
      </c>
      <c r="E77" s="9" t="s">
        <v>346</v>
      </c>
      <c r="F77" s="7">
        <v>21.6075624356338</v>
      </c>
    </row>
    <row r="78">
      <c r="A78" s="26" t="s">
        <v>13</v>
      </c>
      <c r="B78" s="26" t="s">
        <v>410</v>
      </c>
      <c r="C78" s="7">
        <v>2022.0</v>
      </c>
      <c r="D78" s="9" t="s">
        <v>6</v>
      </c>
      <c r="E78" s="9" t="s">
        <v>346</v>
      </c>
      <c r="F78" s="7">
        <v>30.9074574634214</v>
      </c>
    </row>
    <row r="79">
      <c r="A79" s="26" t="s">
        <v>14</v>
      </c>
      <c r="B79" s="26" t="s">
        <v>412</v>
      </c>
      <c r="C79" s="7">
        <v>2022.0</v>
      </c>
      <c r="D79" s="9" t="s">
        <v>6</v>
      </c>
      <c r="E79" s="9" t="s">
        <v>346</v>
      </c>
      <c r="F79" s="7">
        <v>37.3599699780646</v>
      </c>
    </row>
    <row r="80">
      <c r="A80" s="26" t="s">
        <v>15</v>
      </c>
      <c r="B80" s="26" t="s">
        <v>411</v>
      </c>
      <c r="C80" s="7">
        <v>2022.0</v>
      </c>
      <c r="D80" s="9" t="s">
        <v>6</v>
      </c>
      <c r="E80" s="9" t="s">
        <v>346</v>
      </c>
      <c r="F80" s="7">
        <v>45.0220848314649</v>
      </c>
    </row>
    <row r="81">
      <c r="A81" s="26" t="s">
        <v>16</v>
      </c>
      <c r="B81" s="26" t="s">
        <v>413</v>
      </c>
      <c r="C81" s="7">
        <v>2022.0</v>
      </c>
      <c r="D81" s="9" t="s">
        <v>6</v>
      </c>
      <c r="E81" s="9" t="s">
        <v>346</v>
      </c>
      <c r="F81" s="7">
        <v>30.1212859488375</v>
      </c>
    </row>
    <row r="82">
      <c r="A82" s="26" t="s">
        <v>17</v>
      </c>
      <c r="B82" s="26" t="s">
        <v>414</v>
      </c>
      <c r="C82" s="7">
        <v>2022.0</v>
      </c>
      <c r="D82" s="9" t="s">
        <v>6</v>
      </c>
      <c r="E82" s="9" t="s">
        <v>346</v>
      </c>
      <c r="F82" s="7">
        <v>31.7343484334254</v>
      </c>
    </row>
    <row r="83">
      <c r="A83" s="26" t="s">
        <v>18</v>
      </c>
      <c r="B83" s="26" t="s">
        <v>415</v>
      </c>
      <c r="C83" s="7">
        <v>2022.0</v>
      </c>
      <c r="D83" s="9" t="s">
        <v>6</v>
      </c>
      <c r="E83" s="9" t="s">
        <v>346</v>
      </c>
      <c r="F83" s="7">
        <v>23.8814400377178</v>
      </c>
    </row>
    <row r="84">
      <c r="A84" s="26" t="s">
        <v>19</v>
      </c>
      <c r="B84" s="26" t="s">
        <v>416</v>
      </c>
      <c r="C84" s="7">
        <v>2022.0</v>
      </c>
      <c r="D84" s="9" t="s">
        <v>6</v>
      </c>
      <c r="E84" s="9" t="s">
        <v>346</v>
      </c>
      <c r="F84" s="7">
        <v>37.0196893061975</v>
      </c>
    </row>
    <row r="85">
      <c r="A85" s="26" t="s">
        <v>20</v>
      </c>
      <c r="B85" s="26" t="s">
        <v>417</v>
      </c>
      <c r="C85" s="7">
        <v>2022.0</v>
      </c>
      <c r="D85" s="9" t="s">
        <v>6</v>
      </c>
      <c r="E85" s="9" t="s">
        <v>346</v>
      </c>
      <c r="F85" s="7">
        <v>31.9176298621262</v>
      </c>
    </row>
    <row r="86">
      <c r="A86" s="26" t="s">
        <v>21</v>
      </c>
      <c r="B86" s="26" t="s">
        <v>419</v>
      </c>
      <c r="C86" s="7">
        <v>2022.0</v>
      </c>
      <c r="D86" s="9" t="s">
        <v>6</v>
      </c>
      <c r="E86" s="9" t="s">
        <v>346</v>
      </c>
      <c r="F86" s="7">
        <v>24.9575668660422</v>
      </c>
    </row>
    <row r="87">
      <c r="A87" s="26" t="s">
        <v>22</v>
      </c>
      <c r="B87" s="26" t="s">
        <v>420</v>
      </c>
      <c r="C87" s="7">
        <v>2022.0</v>
      </c>
      <c r="D87" s="9" t="s">
        <v>6</v>
      </c>
      <c r="E87" s="9" t="s">
        <v>346</v>
      </c>
      <c r="F87" s="7">
        <v>25.004227674833</v>
      </c>
    </row>
    <row r="88">
      <c r="A88" s="26" t="s">
        <v>23</v>
      </c>
      <c r="B88" s="26" t="s">
        <v>421</v>
      </c>
      <c r="C88" s="7">
        <v>2022.0</v>
      </c>
      <c r="D88" s="9" t="s">
        <v>6</v>
      </c>
      <c r="E88" s="9" t="s">
        <v>346</v>
      </c>
      <c r="F88" s="7">
        <v>48.6159193532178</v>
      </c>
    </row>
    <row r="89">
      <c r="A89" s="26" t="s">
        <v>24</v>
      </c>
      <c r="B89" s="26" t="s">
        <v>422</v>
      </c>
      <c r="C89" s="7">
        <v>2022.0</v>
      </c>
      <c r="D89" s="9" t="s">
        <v>6</v>
      </c>
      <c r="E89" s="9" t="s">
        <v>346</v>
      </c>
      <c r="F89" s="7">
        <v>35.3343583987187</v>
      </c>
    </row>
    <row r="90">
      <c r="A90" s="26" t="s">
        <v>25</v>
      </c>
      <c r="B90" s="26" t="s">
        <v>423</v>
      </c>
      <c r="C90" s="7">
        <v>2022.0</v>
      </c>
      <c r="D90" s="9" t="s">
        <v>6</v>
      </c>
      <c r="E90" s="9" t="s">
        <v>346</v>
      </c>
      <c r="F90" s="7">
        <v>31.3507089723457</v>
      </c>
    </row>
    <row r="91">
      <c r="A91" s="26" t="s">
        <v>26</v>
      </c>
      <c r="B91" s="26" t="s">
        <v>424</v>
      </c>
      <c r="C91" s="7">
        <v>2022.0</v>
      </c>
      <c r="D91" s="9" t="s">
        <v>6</v>
      </c>
      <c r="E91" s="9" t="s">
        <v>346</v>
      </c>
      <c r="F91" s="7">
        <v>28.4285974565463</v>
      </c>
    </row>
    <row r="92">
      <c r="A92" s="26" t="s">
        <v>27</v>
      </c>
      <c r="B92" s="26" t="s">
        <v>426</v>
      </c>
      <c r="C92" s="7">
        <v>2022.0</v>
      </c>
      <c r="D92" s="9" t="s">
        <v>6</v>
      </c>
      <c r="E92" s="9" t="s">
        <v>346</v>
      </c>
      <c r="F92" s="7">
        <v>27.2498380417583</v>
      </c>
    </row>
    <row r="93">
      <c r="A93" s="26" t="s">
        <v>28</v>
      </c>
      <c r="B93" s="26" t="s">
        <v>425</v>
      </c>
      <c r="C93" s="7">
        <v>2022.0</v>
      </c>
      <c r="D93" s="9" t="s">
        <v>6</v>
      </c>
      <c r="E93" s="9" t="s">
        <v>346</v>
      </c>
      <c r="F93" s="7">
        <v>26.3547217623228</v>
      </c>
    </row>
    <row r="94">
      <c r="A94" s="26" t="s">
        <v>29</v>
      </c>
      <c r="B94" s="26" t="s">
        <v>427</v>
      </c>
      <c r="C94" s="7">
        <v>2022.0</v>
      </c>
      <c r="D94" s="9" t="s">
        <v>6</v>
      </c>
      <c r="E94" s="9" t="s">
        <v>346</v>
      </c>
      <c r="F94" s="7">
        <v>24.9662755170272</v>
      </c>
    </row>
    <row r="95">
      <c r="A95" s="26" t="s">
        <v>30</v>
      </c>
      <c r="B95" s="26" t="s">
        <v>428</v>
      </c>
      <c r="C95" s="7">
        <v>2022.0</v>
      </c>
      <c r="D95" s="9" t="s">
        <v>6</v>
      </c>
      <c r="E95" s="9" t="s">
        <v>346</v>
      </c>
      <c r="F95" s="7">
        <v>52.9467776300004</v>
      </c>
    </row>
    <row r="96">
      <c r="A96" s="26" t="s">
        <v>31</v>
      </c>
      <c r="B96" s="26" t="s">
        <v>429</v>
      </c>
      <c r="C96" s="7">
        <v>2022.0</v>
      </c>
      <c r="D96" s="9" t="s">
        <v>6</v>
      </c>
      <c r="E96" s="9" t="s">
        <v>346</v>
      </c>
      <c r="F96" s="7">
        <v>30.6361625848436</v>
      </c>
    </row>
    <row r="97">
      <c r="A97" s="26" t="s">
        <v>32</v>
      </c>
      <c r="B97" s="26" t="s">
        <v>430</v>
      </c>
      <c r="C97" s="7">
        <v>2022.0</v>
      </c>
      <c r="D97" s="9" t="s">
        <v>6</v>
      </c>
      <c r="E97" s="9" t="s">
        <v>346</v>
      </c>
      <c r="F97" s="7">
        <v>32.5675864079393</v>
      </c>
    </row>
    <row r="98">
      <c r="A98" s="26" t="s">
        <v>33</v>
      </c>
      <c r="B98" s="26" t="s">
        <v>431</v>
      </c>
      <c r="C98" s="7">
        <v>2022.0</v>
      </c>
      <c r="D98" s="9" t="s">
        <v>6</v>
      </c>
      <c r="E98" s="9" t="s">
        <v>346</v>
      </c>
      <c r="F98" s="7">
        <v>39.1958296579404</v>
      </c>
    </row>
    <row r="99">
      <c r="A99" s="26" t="s">
        <v>34</v>
      </c>
      <c r="B99" s="26" t="s">
        <v>432</v>
      </c>
      <c r="C99" s="7">
        <v>2022.0</v>
      </c>
      <c r="D99" s="9" t="s">
        <v>6</v>
      </c>
      <c r="E99" s="9" t="s">
        <v>346</v>
      </c>
      <c r="F99" s="7">
        <v>36.8049640577323</v>
      </c>
    </row>
    <row r="100">
      <c r="A100" s="26" t="s">
        <v>35</v>
      </c>
      <c r="B100" s="26" t="s">
        <v>433</v>
      </c>
      <c r="C100" s="7">
        <v>2022.0</v>
      </c>
      <c r="D100" s="9" t="s">
        <v>6</v>
      </c>
      <c r="E100" s="9" t="s">
        <v>346</v>
      </c>
      <c r="F100" s="7">
        <v>28.1675427183942</v>
      </c>
    </row>
  </sheetData>
  <autoFilter ref="$A$1:$F$100"/>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149" t="s">
        <v>400</v>
      </c>
    </row>
    <row r="2">
      <c r="A2" s="80" t="s">
        <v>3</v>
      </c>
      <c r="B2" s="26" t="s">
        <v>418</v>
      </c>
      <c r="C2" s="7">
        <v>2010.0</v>
      </c>
      <c r="D2" s="9" t="s">
        <v>6</v>
      </c>
      <c r="E2" s="9" t="s">
        <v>358</v>
      </c>
      <c r="F2" s="185">
        <v>17.96794</v>
      </c>
    </row>
    <row r="3">
      <c r="A3" s="80" t="s">
        <v>4</v>
      </c>
      <c r="B3" s="26" t="s">
        <v>401</v>
      </c>
      <c r="C3" s="7">
        <v>2010.0</v>
      </c>
      <c r="D3" s="9" t="s">
        <v>6</v>
      </c>
      <c r="E3" s="9" t="s">
        <v>358</v>
      </c>
      <c r="F3" s="72">
        <v>7.773592</v>
      </c>
    </row>
    <row r="4">
      <c r="A4" s="26" t="s">
        <v>5</v>
      </c>
      <c r="B4" s="26" t="s">
        <v>402</v>
      </c>
      <c r="C4" s="7">
        <v>2010.0</v>
      </c>
      <c r="D4" s="9" t="s">
        <v>6</v>
      </c>
      <c r="E4" s="9" t="s">
        <v>358</v>
      </c>
      <c r="F4" s="72">
        <v>13.94936</v>
      </c>
    </row>
    <row r="5">
      <c r="A5" s="26" t="s">
        <v>6</v>
      </c>
      <c r="B5" s="26" t="s">
        <v>403</v>
      </c>
      <c r="C5" s="7">
        <v>2010.0</v>
      </c>
      <c r="D5" s="9" t="s">
        <v>6</v>
      </c>
      <c r="E5" s="9" t="s">
        <v>358</v>
      </c>
      <c r="F5" s="72">
        <v>8.664188</v>
      </c>
    </row>
    <row r="6">
      <c r="A6" s="26" t="s">
        <v>7</v>
      </c>
      <c r="B6" s="26" t="s">
        <v>404</v>
      </c>
      <c r="C6" s="7">
        <v>2010.0</v>
      </c>
      <c r="D6" s="9" t="s">
        <v>6</v>
      </c>
      <c r="E6" s="9" t="s">
        <v>358</v>
      </c>
      <c r="F6" s="72">
        <v>17.67368</v>
      </c>
    </row>
    <row r="7">
      <c r="A7" s="26" t="s">
        <v>8</v>
      </c>
      <c r="B7" s="26" t="s">
        <v>408</v>
      </c>
      <c r="C7" s="7">
        <v>2010.0</v>
      </c>
      <c r="D7" s="9" t="s">
        <v>6</v>
      </c>
      <c r="E7" s="9" t="s">
        <v>358</v>
      </c>
      <c r="F7" s="72">
        <v>4.792973</v>
      </c>
    </row>
    <row r="8">
      <c r="A8" s="26" t="s">
        <v>9</v>
      </c>
      <c r="B8" s="26" t="s">
        <v>409</v>
      </c>
      <c r="C8" s="7">
        <v>2010.0</v>
      </c>
      <c r="D8" s="9" t="s">
        <v>6</v>
      </c>
      <c r="E8" s="9" t="s">
        <v>358</v>
      </c>
      <c r="F8" s="72">
        <v>16.22491</v>
      </c>
    </row>
    <row r="9">
      <c r="A9" s="26" t="s">
        <v>10</v>
      </c>
      <c r="B9" s="26" t="s">
        <v>407</v>
      </c>
      <c r="C9" s="7">
        <v>2010.0</v>
      </c>
      <c r="D9" s="9" t="s">
        <v>6</v>
      </c>
      <c r="E9" s="9" t="s">
        <v>358</v>
      </c>
      <c r="F9" s="72">
        <v>30.75869</v>
      </c>
    </row>
    <row r="10">
      <c r="A10" s="26" t="s">
        <v>11</v>
      </c>
      <c r="B10" s="26" t="s">
        <v>406</v>
      </c>
      <c r="C10" s="7">
        <v>2010.0</v>
      </c>
      <c r="D10" s="9" t="s">
        <v>6</v>
      </c>
      <c r="E10" s="9" t="s">
        <v>358</v>
      </c>
      <c r="F10" s="72">
        <v>15.42684</v>
      </c>
    </row>
    <row r="11">
      <c r="A11" s="26" t="s">
        <v>12</v>
      </c>
      <c r="B11" s="26" t="s">
        <v>405</v>
      </c>
      <c r="C11" s="7">
        <v>2010.0</v>
      </c>
      <c r="D11" s="9" t="s">
        <v>6</v>
      </c>
      <c r="E11" s="9" t="s">
        <v>358</v>
      </c>
      <c r="F11" s="72">
        <v>6.274178</v>
      </c>
    </row>
    <row r="12">
      <c r="A12" s="26" t="s">
        <v>13</v>
      </c>
      <c r="B12" s="26" t="s">
        <v>410</v>
      </c>
      <c r="C12" s="7">
        <v>2010.0</v>
      </c>
      <c r="D12" s="9" t="s">
        <v>6</v>
      </c>
      <c r="E12" s="9" t="s">
        <v>358</v>
      </c>
      <c r="F12" s="72">
        <v>9.312169</v>
      </c>
    </row>
    <row r="13">
      <c r="A13" s="26" t="s">
        <v>14</v>
      </c>
      <c r="B13" s="26" t="s">
        <v>412</v>
      </c>
      <c r="C13" s="7">
        <v>2010.0</v>
      </c>
      <c r="D13" s="9" t="s">
        <v>6</v>
      </c>
      <c r="E13" s="9" t="s">
        <v>358</v>
      </c>
      <c r="F13" s="72">
        <v>12.83463</v>
      </c>
    </row>
    <row r="14">
      <c r="A14" s="26" t="s">
        <v>15</v>
      </c>
      <c r="B14" s="26" t="s">
        <v>411</v>
      </c>
      <c r="C14" s="7">
        <v>2010.0</v>
      </c>
      <c r="D14" s="9" t="s">
        <v>6</v>
      </c>
      <c r="E14" s="9" t="s">
        <v>358</v>
      </c>
      <c r="F14" s="72">
        <v>35.9803</v>
      </c>
    </row>
    <row r="15">
      <c r="A15" s="26" t="s">
        <v>16</v>
      </c>
      <c r="B15" s="26" t="s">
        <v>413</v>
      </c>
      <c r="C15" s="7">
        <v>2010.0</v>
      </c>
      <c r="D15" s="9" t="s">
        <v>6</v>
      </c>
      <c r="E15" s="9" t="s">
        <v>358</v>
      </c>
      <c r="F15" s="72">
        <v>25.42892</v>
      </c>
    </row>
    <row r="16">
      <c r="A16" s="26" t="s">
        <v>17</v>
      </c>
      <c r="B16" s="26" t="s">
        <v>414</v>
      </c>
      <c r="C16" s="7">
        <v>2010.0</v>
      </c>
      <c r="D16" s="9" t="s">
        <v>6</v>
      </c>
      <c r="E16" s="9" t="s">
        <v>358</v>
      </c>
      <c r="F16" s="72">
        <v>9.946008</v>
      </c>
    </row>
    <row r="17">
      <c r="A17" s="26" t="s">
        <v>18</v>
      </c>
      <c r="B17" s="26" t="s">
        <v>415</v>
      </c>
      <c r="C17" s="7">
        <v>2010.0</v>
      </c>
      <c r="D17" s="9" t="s">
        <v>6</v>
      </c>
      <c r="E17" s="9" t="s">
        <v>358</v>
      </c>
      <c r="F17" s="72">
        <v>14.16053</v>
      </c>
    </row>
    <row r="18">
      <c r="A18" s="26" t="s">
        <v>19</v>
      </c>
      <c r="B18" s="26" t="s">
        <v>416</v>
      </c>
      <c r="C18" s="7">
        <v>2010.0</v>
      </c>
      <c r="D18" s="9" t="s">
        <v>6</v>
      </c>
      <c r="E18" s="9" t="s">
        <v>358</v>
      </c>
      <c r="F18" s="72">
        <v>19.29697</v>
      </c>
    </row>
    <row r="19">
      <c r="A19" s="26" t="s">
        <v>20</v>
      </c>
      <c r="B19" s="26" t="s">
        <v>417</v>
      </c>
      <c r="C19" s="7">
        <v>2010.0</v>
      </c>
      <c r="D19" s="9" t="s">
        <v>6</v>
      </c>
      <c r="E19" s="9" t="s">
        <v>358</v>
      </c>
      <c r="F19" s="72">
        <v>12.41936</v>
      </c>
    </row>
    <row r="20">
      <c r="A20" s="26" t="s">
        <v>21</v>
      </c>
      <c r="B20" s="26" t="s">
        <v>419</v>
      </c>
      <c r="C20" s="7">
        <v>2010.0</v>
      </c>
      <c r="D20" s="9" t="s">
        <v>6</v>
      </c>
      <c r="E20" s="9" t="s">
        <v>358</v>
      </c>
      <c r="F20" s="72">
        <v>20.52452</v>
      </c>
    </row>
    <row r="21">
      <c r="A21" s="26" t="s">
        <v>22</v>
      </c>
      <c r="B21" s="26" t="s">
        <v>420</v>
      </c>
      <c r="C21" s="7">
        <v>2010.0</v>
      </c>
      <c r="D21" s="9" t="s">
        <v>6</v>
      </c>
      <c r="E21" s="9" t="s">
        <v>358</v>
      </c>
      <c r="F21" s="72">
        <v>6.974058</v>
      </c>
    </row>
    <row r="22">
      <c r="A22" s="26" t="s">
        <v>23</v>
      </c>
      <c r="B22" s="26" t="s">
        <v>421</v>
      </c>
      <c r="C22" s="7">
        <v>2010.0</v>
      </c>
      <c r="D22" s="9" t="s">
        <v>6</v>
      </c>
      <c r="E22" s="9" t="s">
        <v>358</v>
      </c>
      <c r="F22" s="72">
        <v>21.64753</v>
      </c>
    </row>
    <row r="23">
      <c r="A23" s="26" t="s">
        <v>24</v>
      </c>
      <c r="B23" s="26" t="s">
        <v>422</v>
      </c>
      <c r="C23" s="7">
        <v>2010.0</v>
      </c>
      <c r="D23" s="9" t="s">
        <v>6</v>
      </c>
      <c r="E23" s="9" t="s">
        <v>358</v>
      </c>
      <c r="F23" s="72">
        <v>21.92122</v>
      </c>
    </row>
    <row r="24">
      <c r="A24" s="26" t="s">
        <v>25</v>
      </c>
      <c r="B24" s="26" t="s">
        <v>423</v>
      </c>
      <c r="C24" s="7">
        <v>2010.0</v>
      </c>
      <c r="D24" s="9" t="s">
        <v>6</v>
      </c>
      <c r="E24" s="9" t="s">
        <v>358</v>
      </c>
      <c r="F24" s="72">
        <v>14.25853</v>
      </c>
    </row>
    <row r="25">
      <c r="A25" s="26" t="s">
        <v>26</v>
      </c>
      <c r="B25" s="26" t="s">
        <v>424</v>
      </c>
      <c r="C25" s="7">
        <v>2010.0</v>
      </c>
      <c r="D25" s="9" t="s">
        <v>6</v>
      </c>
      <c r="E25" s="9" t="s">
        <v>358</v>
      </c>
      <c r="F25" s="72">
        <v>10.82287</v>
      </c>
    </row>
    <row r="26">
      <c r="A26" s="26" t="s">
        <v>27</v>
      </c>
      <c r="B26" s="26" t="s">
        <v>426</v>
      </c>
      <c r="C26" s="7">
        <v>2010.0</v>
      </c>
      <c r="D26" s="9" t="s">
        <v>6</v>
      </c>
      <c r="E26" s="9" t="s">
        <v>358</v>
      </c>
      <c r="F26" s="72">
        <v>20.33193</v>
      </c>
    </row>
    <row r="27">
      <c r="A27" s="26" t="s">
        <v>28</v>
      </c>
      <c r="B27" s="26" t="s">
        <v>425</v>
      </c>
      <c r="C27" s="7">
        <v>2010.0</v>
      </c>
      <c r="D27" s="9" t="s">
        <v>6</v>
      </c>
      <c r="E27" s="9" t="s">
        <v>358</v>
      </c>
      <c r="F27" s="72">
        <v>10.53342</v>
      </c>
    </row>
    <row r="28">
      <c r="A28" s="26" t="s">
        <v>29</v>
      </c>
      <c r="B28" s="26" t="s">
        <v>427</v>
      </c>
      <c r="C28" s="7">
        <v>2010.0</v>
      </c>
      <c r="D28" s="9" t="s">
        <v>6</v>
      </c>
      <c r="E28" s="9" t="s">
        <v>358</v>
      </c>
      <c r="F28" s="72">
        <v>11.68699</v>
      </c>
    </row>
    <row r="29">
      <c r="A29" s="26" t="s">
        <v>30</v>
      </c>
      <c r="B29" s="26" t="s">
        <v>428</v>
      </c>
      <c r="C29" s="7">
        <v>2010.0</v>
      </c>
      <c r="D29" s="9" t="s">
        <v>6</v>
      </c>
      <c r="E29" s="9" t="s">
        <v>358</v>
      </c>
      <c r="F29" s="72">
        <v>12.43433</v>
      </c>
    </row>
    <row r="30">
      <c r="A30" s="26" t="s">
        <v>31</v>
      </c>
      <c r="B30" s="26" t="s">
        <v>429</v>
      </c>
      <c r="C30" s="7">
        <v>2010.0</v>
      </c>
      <c r="D30" s="9" t="s">
        <v>6</v>
      </c>
      <c r="E30" s="9" t="s">
        <v>358</v>
      </c>
      <c r="F30" s="72">
        <v>12.98091</v>
      </c>
    </row>
    <row r="31">
      <c r="A31" s="26" t="s">
        <v>32</v>
      </c>
      <c r="B31" s="26" t="s">
        <v>430</v>
      </c>
      <c r="C31" s="7">
        <v>2010.0</v>
      </c>
      <c r="D31" s="9" t="s">
        <v>6</v>
      </c>
      <c r="E31" s="9" t="s">
        <v>358</v>
      </c>
      <c r="F31" s="72">
        <v>17.08824</v>
      </c>
    </row>
    <row r="32">
      <c r="A32" s="26" t="s">
        <v>33</v>
      </c>
      <c r="B32" s="26" t="s">
        <v>431</v>
      </c>
      <c r="C32" s="7">
        <v>2010.0</v>
      </c>
      <c r="D32" s="9" t="s">
        <v>6</v>
      </c>
      <c r="E32" s="9" t="s">
        <v>358</v>
      </c>
      <c r="F32" s="72">
        <v>23.31243</v>
      </c>
    </row>
    <row r="33">
      <c r="A33" s="26" t="s">
        <v>34</v>
      </c>
      <c r="B33" s="26" t="s">
        <v>432</v>
      </c>
      <c r="C33" s="7">
        <v>2010.0</v>
      </c>
      <c r="D33" s="9" t="s">
        <v>6</v>
      </c>
      <c r="E33" s="9" t="s">
        <v>358</v>
      </c>
      <c r="F33" s="72">
        <v>15.51355</v>
      </c>
    </row>
    <row r="34">
      <c r="A34" s="26" t="s">
        <v>35</v>
      </c>
      <c r="B34" s="26" t="s">
        <v>433</v>
      </c>
      <c r="C34" s="7">
        <v>2010.0</v>
      </c>
      <c r="D34" s="9" t="s">
        <v>6</v>
      </c>
      <c r="E34" s="9" t="s">
        <v>358</v>
      </c>
      <c r="F34" s="72">
        <v>14.2112</v>
      </c>
    </row>
    <row r="35">
      <c r="A35" s="80" t="s">
        <v>3</v>
      </c>
      <c r="B35" s="26" t="s">
        <v>418</v>
      </c>
      <c r="C35" s="7">
        <v>2012.0</v>
      </c>
      <c r="D35" s="9" t="s">
        <v>6</v>
      </c>
      <c r="E35" s="9" t="s">
        <v>358</v>
      </c>
      <c r="F35" s="186">
        <v>18.1576</v>
      </c>
    </row>
    <row r="36">
      <c r="A36" s="80" t="s">
        <v>4</v>
      </c>
      <c r="B36" s="26" t="s">
        <v>401</v>
      </c>
      <c r="C36" s="7">
        <v>2012.0</v>
      </c>
      <c r="D36" s="9" t="s">
        <v>6</v>
      </c>
      <c r="E36" s="9" t="s">
        <v>358</v>
      </c>
      <c r="F36" s="187">
        <v>8.620056</v>
      </c>
    </row>
    <row r="37">
      <c r="A37" s="26" t="s">
        <v>5</v>
      </c>
      <c r="B37" s="26" t="s">
        <v>402</v>
      </c>
      <c r="C37" s="7">
        <v>2012.0</v>
      </c>
      <c r="D37" s="9" t="s">
        <v>6</v>
      </c>
      <c r="E37" s="9" t="s">
        <v>358</v>
      </c>
      <c r="F37" s="187">
        <v>1.62513</v>
      </c>
    </row>
    <row r="38">
      <c r="A38" s="26" t="s">
        <v>6</v>
      </c>
      <c r="B38" s="26" t="s">
        <v>403</v>
      </c>
      <c r="C38" s="7">
        <v>2012.0</v>
      </c>
      <c r="D38" s="9" t="s">
        <v>6</v>
      </c>
      <c r="E38" s="9" t="s">
        <v>358</v>
      </c>
      <c r="F38" s="187">
        <v>8.882937</v>
      </c>
    </row>
    <row r="39">
      <c r="A39" s="26" t="s">
        <v>7</v>
      </c>
      <c r="B39" s="26" t="s">
        <v>404</v>
      </c>
      <c r="C39" s="7">
        <v>2012.0</v>
      </c>
      <c r="D39" s="9" t="s">
        <v>6</v>
      </c>
      <c r="E39" s="9" t="s">
        <v>358</v>
      </c>
      <c r="F39" s="187">
        <v>21.11381</v>
      </c>
    </row>
    <row r="40">
      <c r="A40" s="26" t="s">
        <v>8</v>
      </c>
      <c r="B40" s="26" t="s">
        <v>408</v>
      </c>
      <c r="C40" s="7">
        <v>2012.0</v>
      </c>
      <c r="D40" s="9" t="s">
        <v>6</v>
      </c>
      <c r="E40" s="9" t="s">
        <v>358</v>
      </c>
      <c r="F40" s="187">
        <v>11.60709</v>
      </c>
    </row>
    <row r="41">
      <c r="A41" s="26" t="s">
        <v>9</v>
      </c>
      <c r="B41" s="26" t="s">
        <v>409</v>
      </c>
      <c r="C41" s="7">
        <v>2012.0</v>
      </c>
      <c r="D41" s="9" t="s">
        <v>6</v>
      </c>
      <c r="E41" s="9" t="s">
        <v>358</v>
      </c>
      <c r="F41" s="187">
        <v>15.16338</v>
      </c>
    </row>
    <row r="42">
      <c r="A42" s="26" t="s">
        <v>10</v>
      </c>
      <c r="B42" s="26" t="s">
        <v>407</v>
      </c>
      <c r="C42" s="7">
        <v>2012.0</v>
      </c>
      <c r="D42" s="9" t="s">
        <v>6</v>
      </c>
      <c r="E42" s="9" t="s">
        <v>358</v>
      </c>
      <c r="F42" s="187">
        <v>27.48198</v>
      </c>
    </row>
    <row r="43">
      <c r="A43" s="26" t="s">
        <v>11</v>
      </c>
      <c r="B43" s="26" t="s">
        <v>406</v>
      </c>
      <c r="C43" s="7">
        <v>2012.0</v>
      </c>
      <c r="D43" s="9" t="s">
        <v>6</v>
      </c>
      <c r="E43" s="9" t="s">
        <v>358</v>
      </c>
      <c r="F43" s="187">
        <v>17.18843</v>
      </c>
    </row>
    <row r="44">
      <c r="A44" s="26" t="s">
        <v>12</v>
      </c>
      <c r="B44" s="26" t="s">
        <v>405</v>
      </c>
      <c r="C44" s="7">
        <v>2012.0</v>
      </c>
      <c r="D44" s="9" t="s">
        <v>6</v>
      </c>
      <c r="E44" s="9" t="s">
        <v>358</v>
      </c>
      <c r="F44" s="187">
        <v>10.70979</v>
      </c>
    </row>
    <row r="45">
      <c r="A45" s="26" t="s">
        <v>13</v>
      </c>
      <c r="B45" s="26" t="s">
        <v>410</v>
      </c>
      <c r="C45" s="7">
        <v>2012.0</v>
      </c>
      <c r="D45" s="9" t="s">
        <v>6</v>
      </c>
      <c r="E45" s="9" t="s">
        <v>358</v>
      </c>
      <c r="F45" s="187">
        <v>15.69492</v>
      </c>
    </row>
    <row r="46">
      <c r="A46" s="26" t="s">
        <v>14</v>
      </c>
      <c r="B46" s="26" t="s">
        <v>412</v>
      </c>
      <c r="C46" s="7">
        <v>2012.0</v>
      </c>
      <c r="D46" s="9" t="s">
        <v>6</v>
      </c>
      <c r="E46" s="9" t="s">
        <v>358</v>
      </c>
      <c r="F46" s="187">
        <v>19.36434</v>
      </c>
    </row>
    <row r="47">
      <c r="A47" s="26" t="s">
        <v>15</v>
      </c>
      <c r="B47" s="26" t="s">
        <v>411</v>
      </c>
      <c r="C47" s="7">
        <v>2012.0</v>
      </c>
      <c r="D47" s="9" t="s">
        <v>6</v>
      </c>
      <c r="E47" s="9" t="s">
        <v>358</v>
      </c>
      <c r="F47" s="187">
        <v>26.25908</v>
      </c>
    </row>
    <row r="48">
      <c r="A48" s="26" t="s">
        <v>16</v>
      </c>
      <c r="B48" s="26" t="s">
        <v>413</v>
      </c>
      <c r="C48" s="7">
        <v>2012.0</v>
      </c>
      <c r="D48" s="9" t="s">
        <v>6</v>
      </c>
      <c r="E48" s="9" t="s">
        <v>358</v>
      </c>
      <c r="F48" s="187">
        <v>21.0011</v>
      </c>
    </row>
    <row r="49">
      <c r="A49" s="26" t="s">
        <v>17</v>
      </c>
      <c r="B49" s="26" t="s">
        <v>414</v>
      </c>
      <c r="C49" s="7">
        <v>2012.0</v>
      </c>
      <c r="D49" s="9" t="s">
        <v>6</v>
      </c>
      <c r="E49" s="9" t="s">
        <v>358</v>
      </c>
      <c r="F49" s="187">
        <v>16.06433</v>
      </c>
    </row>
    <row r="50">
      <c r="A50" s="26" t="s">
        <v>18</v>
      </c>
      <c r="B50" s="26" t="s">
        <v>415</v>
      </c>
      <c r="C50" s="7">
        <v>2012.0</v>
      </c>
      <c r="D50" s="9" t="s">
        <v>6</v>
      </c>
      <c r="E50" s="9" t="s">
        <v>358</v>
      </c>
      <c r="F50" s="187">
        <v>11.72357</v>
      </c>
    </row>
    <row r="51">
      <c r="A51" s="26" t="s">
        <v>19</v>
      </c>
      <c r="B51" s="26" t="s">
        <v>416</v>
      </c>
      <c r="C51" s="7">
        <v>2012.0</v>
      </c>
      <c r="D51" s="9" t="s">
        <v>6</v>
      </c>
      <c r="E51" s="9" t="s">
        <v>358</v>
      </c>
      <c r="F51" s="187">
        <v>18.01657</v>
      </c>
    </row>
    <row r="52">
      <c r="A52" s="26" t="s">
        <v>20</v>
      </c>
      <c r="B52" s="26" t="s">
        <v>417</v>
      </c>
      <c r="C52" s="7">
        <v>2012.0</v>
      </c>
      <c r="D52" s="9" t="s">
        <v>6</v>
      </c>
      <c r="E52" s="9" t="s">
        <v>358</v>
      </c>
      <c r="F52" s="187">
        <v>14.09202</v>
      </c>
    </row>
    <row r="53">
      <c r="A53" s="26" t="s">
        <v>21</v>
      </c>
      <c r="B53" s="26" t="s">
        <v>419</v>
      </c>
      <c r="C53" s="7">
        <v>2012.0</v>
      </c>
      <c r="D53" s="9" t="s">
        <v>6</v>
      </c>
      <c r="E53" s="9" t="s">
        <v>358</v>
      </c>
      <c r="F53" s="187">
        <v>23.23011</v>
      </c>
    </row>
    <row r="54">
      <c r="A54" s="26" t="s">
        <v>22</v>
      </c>
      <c r="B54" s="26" t="s">
        <v>420</v>
      </c>
      <c r="C54" s="7">
        <v>2012.0</v>
      </c>
      <c r="D54" s="9" t="s">
        <v>6</v>
      </c>
      <c r="E54" s="9" t="s">
        <v>358</v>
      </c>
      <c r="F54" s="187">
        <v>3.369498</v>
      </c>
    </row>
    <row r="55">
      <c r="A55" s="26" t="s">
        <v>23</v>
      </c>
      <c r="B55" s="26" t="s">
        <v>421</v>
      </c>
      <c r="C55" s="7">
        <v>2012.0</v>
      </c>
      <c r="D55" s="9" t="s">
        <v>6</v>
      </c>
      <c r="E55" s="9" t="s">
        <v>358</v>
      </c>
      <c r="F55" s="187">
        <v>25.04223</v>
      </c>
    </row>
    <row r="56">
      <c r="A56" s="26" t="s">
        <v>24</v>
      </c>
      <c r="B56" s="26" t="s">
        <v>422</v>
      </c>
      <c r="C56" s="7">
        <v>2012.0</v>
      </c>
      <c r="D56" s="9" t="s">
        <v>6</v>
      </c>
      <c r="E56" s="9" t="s">
        <v>358</v>
      </c>
      <c r="F56" s="187">
        <v>24.14599</v>
      </c>
    </row>
    <row r="57">
      <c r="A57" s="26" t="s">
        <v>25</v>
      </c>
      <c r="B57" s="26" t="s">
        <v>423</v>
      </c>
      <c r="C57" s="7">
        <v>2012.0</v>
      </c>
      <c r="D57" s="9" t="s">
        <v>6</v>
      </c>
      <c r="E57" s="9" t="s">
        <v>358</v>
      </c>
      <c r="F57" s="187">
        <v>11.69351</v>
      </c>
    </row>
    <row r="58">
      <c r="A58" s="26" t="s">
        <v>26</v>
      </c>
      <c r="B58" s="26" t="s">
        <v>424</v>
      </c>
      <c r="C58" s="7">
        <v>2012.0</v>
      </c>
      <c r="D58" s="9" t="s">
        <v>6</v>
      </c>
      <c r="E58" s="9" t="s">
        <v>358</v>
      </c>
      <c r="F58" s="187">
        <v>9.271735</v>
      </c>
    </row>
    <row r="59">
      <c r="A59" s="26" t="s">
        <v>27</v>
      </c>
      <c r="B59" s="26" t="s">
        <v>426</v>
      </c>
      <c r="C59" s="7">
        <v>2012.0</v>
      </c>
      <c r="D59" s="9" t="s">
        <v>6</v>
      </c>
      <c r="E59" s="9" t="s">
        <v>358</v>
      </c>
      <c r="F59" s="187">
        <v>17.87234</v>
      </c>
    </row>
    <row r="60">
      <c r="A60" s="26" t="s">
        <v>28</v>
      </c>
      <c r="B60" s="26" t="s">
        <v>425</v>
      </c>
      <c r="C60" s="7">
        <v>2012.0</v>
      </c>
      <c r="D60" s="9" t="s">
        <v>6</v>
      </c>
      <c r="E60" s="9" t="s">
        <v>358</v>
      </c>
      <c r="F60" s="187">
        <v>15.16811</v>
      </c>
    </row>
    <row r="61">
      <c r="A61" s="26" t="s">
        <v>29</v>
      </c>
      <c r="B61" s="26" t="s">
        <v>427</v>
      </c>
      <c r="C61" s="7">
        <v>2012.0</v>
      </c>
      <c r="D61" s="9" t="s">
        <v>6</v>
      </c>
      <c r="E61" s="9" t="s">
        <v>358</v>
      </c>
      <c r="F61" s="187">
        <v>11.39196</v>
      </c>
    </row>
    <row r="62">
      <c r="A62" s="26" t="s">
        <v>30</v>
      </c>
      <c r="B62" s="26" t="s">
        <v>428</v>
      </c>
      <c r="C62" s="7">
        <v>2012.0</v>
      </c>
      <c r="D62" s="9" t="s">
        <v>6</v>
      </c>
      <c r="E62" s="9" t="s">
        <v>358</v>
      </c>
      <c r="F62" s="187">
        <v>19.0035</v>
      </c>
    </row>
    <row r="63">
      <c r="A63" s="26" t="s">
        <v>31</v>
      </c>
      <c r="B63" s="26" t="s">
        <v>429</v>
      </c>
      <c r="C63" s="7">
        <v>2012.0</v>
      </c>
      <c r="D63" s="9" t="s">
        <v>6</v>
      </c>
      <c r="E63" s="9" t="s">
        <v>358</v>
      </c>
      <c r="F63" s="187">
        <v>13.27044</v>
      </c>
    </row>
    <row r="64">
      <c r="A64" s="26" t="s">
        <v>32</v>
      </c>
      <c r="B64" s="26" t="s">
        <v>430</v>
      </c>
      <c r="C64" s="7">
        <v>2012.0</v>
      </c>
      <c r="D64" s="9" t="s">
        <v>6</v>
      </c>
      <c r="E64" s="9" t="s">
        <v>358</v>
      </c>
      <c r="F64" s="187">
        <v>15.18463</v>
      </c>
    </row>
    <row r="65">
      <c r="A65" s="26" t="s">
        <v>33</v>
      </c>
      <c r="B65" s="26" t="s">
        <v>431</v>
      </c>
      <c r="C65" s="7">
        <v>2012.0</v>
      </c>
      <c r="D65" s="9" t="s">
        <v>6</v>
      </c>
      <c r="E65" s="9" t="s">
        <v>358</v>
      </c>
      <c r="F65" s="187">
        <v>20.41999</v>
      </c>
    </row>
    <row r="66">
      <c r="A66" s="26" t="s">
        <v>34</v>
      </c>
      <c r="B66" s="26" t="s">
        <v>432</v>
      </c>
      <c r="C66" s="7">
        <v>2012.0</v>
      </c>
      <c r="D66" s="9" t="s">
        <v>6</v>
      </c>
      <c r="E66" s="9" t="s">
        <v>358</v>
      </c>
      <c r="F66" s="187">
        <v>15.92417</v>
      </c>
    </row>
    <row r="67">
      <c r="A67" s="26" t="s">
        <v>35</v>
      </c>
      <c r="B67" s="26" t="s">
        <v>433</v>
      </c>
      <c r="C67" s="7">
        <v>2012.0</v>
      </c>
      <c r="D67" s="9" t="s">
        <v>6</v>
      </c>
      <c r="E67" s="9" t="s">
        <v>358</v>
      </c>
      <c r="F67" s="187">
        <v>17.37554</v>
      </c>
    </row>
    <row r="68">
      <c r="A68" s="80" t="s">
        <v>3</v>
      </c>
      <c r="B68" s="26" t="s">
        <v>418</v>
      </c>
      <c r="C68" s="7">
        <v>2014.0</v>
      </c>
      <c r="D68" s="9" t="s">
        <v>6</v>
      </c>
      <c r="E68" s="9" t="s">
        <v>358</v>
      </c>
      <c r="F68" s="186">
        <v>17.60262</v>
      </c>
    </row>
    <row r="69">
      <c r="A69" s="80" t="s">
        <v>4</v>
      </c>
      <c r="B69" s="26" t="s">
        <v>401</v>
      </c>
      <c r="C69" s="7">
        <v>2014.0</v>
      </c>
      <c r="D69" s="9" t="s">
        <v>6</v>
      </c>
      <c r="E69" s="9" t="s">
        <v>358</v>
      </c>
      <c r="F69" s="187">
        <v>9.25362</v>
      </c>
    </row>
    <row r="70">
      <c r="A70" s="26" t="s">
        <v>5</v>
      </c>
      <c r="B70" s="26" t="s">
        <v>402</v>
      </c>
      <c r="C70" s="7">
        <v>2014.0</v>
      </c>
      <c r="D70" s="9" t="s">
        <v>6</v>
      </c>
      <c r="E70" s="9" t="s">
        <v>358</v>
      </c>
      <c r="F70" s="187">
        <v>15.60272</v>
      </c>
    </row>
    <row r="71">
      <c r="A71" s="26" t="s">
        <v>6</v>
      </c>
      <c r="B71" s="26" t="s">
        <v>403</v>
      </c>
      <c r="C71" s="7">
        <v>2014.0</v>
      </c>
      <c r="D71" s="9" t="s">
        <v>6</v>
      </c>
      <c r="E71" s="9" t="s">
        <v>358</v>
      </c>
      <c r="F71" s="187">
        <v>10.57892</v>
      </c>
    </row>
    <row r="72">
      <c r="A72" s="26" t="s">
        <v>7</v>
      </c>
      <c r="B72" s="26" t="s">
        <v>404</v>
      </c>
      <c r="C72" s="7">
        <v>2014.0</v>
      </c>
      <c r="D72" s="9" t="s">
        <v>6</v>
      </c>
      <c r="E72" s="9" t="s">
        <v>358</v>
      </c>
      <c r="F72" s="187">
        <v>13.88898</v>
      </c>
    </row>
    <row r="73">
      <c r="A73" s="26" t="s">
        <v>8</v>
      </c>
      <c r="B73" s="26" t="s">
        <v>408</v>
      </c>
      <c r="C73" s="7">
        <v>2014.0</v>
      </c>
      <c r="D73" s="9" t="s">
        <v>6</v>
      </c>
      <c r="E73" s="9" t="s">
        <v>358</v>
      </c>
      <c r="F73" s="187">
        <v>13.824</v>
      </c>
    </row>
    <row r="74">
      <c r="A74" s="26" t="s">
        <v>9</v>
      </c>
      <c r="B74" s="26" t="s">
        <v>409</v>
      </c>
      <c r="C74" s="7">
        <v>2014.0</v>
      </c>
      <c r="D74" s="9" t="s">
        <v>6</v>
      </c>
      <c r="E74" s="9" t="s">
        <v>358</v>
      </c>
      <c r="F74" s="187">
        <v>11.8699</v>
      </c>
    </row>
    <row r="75">
      <c r="A75" s="26" t="s">
        <v>10</v>
      </c>
      <c r="B75" s="26" t="s">
        <v>407</v>
      </c>
      <c r="C75" s="7">
        <v>2014.0</v>
      </c>
      <c r="D75" s="9" t="s">
        <v>6</v>
      </c>
      <c r="E75" s="9" t="s">
        <v>358</v>
      </c>
      <c r="F75" s="187">
        <v>31.84143</v>
      </c>
    </row>
    <row r="76">
      <c r="A76" s="26" t="s">
        <v>11</v>
      </c>
      <c r="B76" s="26" t="s">
        <v>406</v>
      </c>
      <c r="C76" s="7">
        <v>2014.0</v>
      </c>
      <c r="D76" s="9" t="s">
        <v>6</v>
      </c>
      <c r="E76" s="9" t="s">
        <v>358</v>
      </c>
      <c r="F76" s="187">
        <v>28.53633</v>
      </c>
    </row>
    <row r="77">
      <c r="A77" s="26" t="s">
        <v>12</v>
      </c>
      <c r="B77" s="26" t="s">
        <v>405</v>
      </c>
      <c r="C77" s="7">
        <v>2014.0</v>
      </c>
      <c r="D77" s="9" t="s">
        <v>6</v>
      </c>
      <c r="E77" s="9" t="s">
        <v>358</v>
      </c>
      <c r="F77" s="187">
        <v>11.64259</v>
      </c>
    </row>
    <row r="78">
      <c r="A78" s="26" t="s">
        <v>13</v>
      </c>
      <c r="B78" s="26" t="s">
        <v>410</v>
      </c>
      <c r="C78" s="7">
        <v>2014.0</v>
      </c>
      <c r="D78" s="9" t="s">
        <v>6</v>
      </c>
      <c r="E78" s="9" t="s">
        <v>358</v>
      </c>
      <c r="F78" s="187">
        <v>19.43628</v>
      </c>
    </row>
    <row r="79">
      <c r="A79" s="26" t="s">
        <v>14</v>
      </c>
      <c r="B79" s="26" t="s">
        <v>412</v>
      </c>
      <c r="C79" s="7">
        <v>2014.0</v>
      </c>
      <c r="D79" s="9" t="s">
        <v>6</v>
      </c>
      <c r="E79" s="9" t="s">
        <v>358</v>
      </c>
      <c r="F79" s="187">
        <v>17.42794</v>
      </c>
    </row>
    <row r="80">
      <c r="A80" s="26" t="s">
        <v>15</v>
      </c>
      <c r="B80" s="26" t="s">
        <v>411</v>
      </c>
      <c r="C80" s="7">
        <v>2014.0</v>
      </c>
      <c r="D80" s="9" t="s">
        <v>6</v>
      </c>
      <c r="E80" s="9" t="s">
        <v>358</v>
      </c>
      <c r="F80" s="187">
        <v>21.90406</v>
      </c>
    </row>
    <row r="81">
      <c r="A81" s="26" t="s">
        <v>16</v>
      </c>
      <c r="B81" s="26" t="s">
        <v>413</v>
      </c>
      <c r="C81" s="7">
        <v>2014.0</v>
      </c>
      <c r="D81" s="9" t="s">
        <v>6</v>
      </c>
      <c r="E81" s="9" t="s">
        <v>358</v>
      </c>
      <c r="F81" s="187">
        <v>20.71299</v>
      </c>
    </row>
    <row r="82">
      <c r="A82" s="26" t="s">
        <v>17</v>
      </c>
      <c r="B82" s="26" t="s">
        <v>414</v>
      </c>
      <c r="C82" s="7">
        <v>2014.0</v>
      </c>
      <c r="D82" s="9" t="s">
        <v>6</v>
      </c>
      <c r="E82" s="9" t="s">
        <v>358</v>
      </c>
      <c r="F82" s="187">
        <v>12.1708</v>
      </c>
    </row>
    <row r="83">
      <c r="A83" s="26" t="s">
        <v>18</v>
      </c>
      <c r="B83" s="26" t="s">
        <v>415</v>
      </c>
      <c r="C83" s="7">
        <v>2014.0</v>
      </c>
      <c r="D83" s="9" t="s">
        <v>6</v>
      </c>
      <c r="E83" s="9" t="s">
        <v>358</v>
      </c>
      <c r="F83" s="187">
        <v>15.41651</v>
      </c>
    </row>
    <row r="84">
      <c r="A84" s="26" t="s">
        <v>19</v>
      </c>
      <c r="B84" s="26" t="s">
        <v>416</v>
      </c>
      <c r="C84" s="7">
        <v>2014.0</v>
      </c>
      <c r="D84" s="9" t="s">
        <v>6</v>
      </c>
      <c r="E84" s="9" t="s">
        <v>358</v>
      </c>
      <c r="F84" s="187">
        <v>14.47125</v>
      </c>
    </row>
    <row r="85">
      <c r="A85" s="26" t="s">
        <v>20</v>
      </c>
      <c r="B85" s="26" t="s">
        <v>417</v>
      </c>
      <c r="C85" s="7">
        <v>2014.0</v>
      </c>
      <c r="D85" s="9" t="s">
        <v>6</v>
      </c>
      <c r="E85" s="9" t="s">
        <v>358</v>
      </c>
      <c r="F85" s="187">
        <v>13.79712</v>
      </c>
    </row>
    <row r="86">
      <c r="A86" s="26" t="s">
        <v>21</v>
      </c>
      <c r="B86" s="26" t="s">
        <v>419</v>
      </c>
      <c r="C86" s="7">
        <v>2014.0</v>
      </c>
      <c r="D86" s="9" t="s">
        <v>6</v>
      </c>
      <c r="E86" s="9" t="s">
        <v>358</v>
      </c>
      <c r="F86" s="187">
        <v>10.89284</v>
      </c>
    </row>
    <row r="87">
      <c r="A87" s="26" t="s">
        <v>22</v>
      </c>
      <c r="B87" s="26" t="s">
        <v>420</v>
      </c>
      <c r="C87" s="7">
        <v>2014.0</v>
      </c>
      <c r="D87" s="9" t="s">
        <v>6</v>
      </c>
      <c r="E87" s="9" t="s">
        <v>358</v>
      </c>
      <c r="F87" s="187">
        <v>7.508485</v>
      </c>
    </row>
    <row r="88">
      <c r="A88" s="26" t="s">
        <v>23</v>
      </c>
      <c r="B88" s="26" t="s">
        <v>421</v>
      </c>
      <c r="C88" s="7">
        <v>2014.0</v>
      </c>
      <c r="D88" s="9" t="s">
        <v>6</v>
      </c>
      <c r="E88" s="9" t="s">
        <v>358</v>
      </c>
      <c r="F88" s="187">
        <v>24.38954</v>
      </c>
    </row>
    <row r="89">
      <c r="A89" s="26" t="s">
        <v>24</v>
      </c>
      <c r="B89" s="26" t="s">
        <v>422</v>
      </c>
      <c r="C89" s="7">
        <v>2014.0</v>
      </c>
      <c r="D89" s="9" t="s">
        <v>6</v>
      </c>
      <c r="E89" s="9" t="s">
        <v>358</v>
      </c>
      <c r="F89" s="187">
        <v>15.02703</v>
      </c>
    </row>
    <row r="90">
      <c r="A90" s="26" t="s">
        <v>25</v>
      </c>
      <c r="B90" s="26" t="s">
        <v>423</v>
      </c>
      <c r="C90" s="7">
        <v>2014.0</v>
      </c>
      <c r="D90" s="9" t="s">
        <v>6</v>
      </c>
      <c r="E90" s="9" t="s">
        <v>358</v>
      </c>
      <c r="F90" s="187">
        <v>17.32156</v>
      </c>
    </row>
    <row r="91">
      <c r="A91" s="26" t="s">
        <v>26</v>
      </c>
      <c r="B91" s="26" t="s">
        <v>424</v>
      </c>
      <c r="C91" s="7">
        <v>2014.0</v>
      </c>
      <c r="D91" s="9" t="s">
        <v>6</v>
      </c>
      <c r="E91" s="9" t="s">
        <v>358</v>
      </c>
      <c r="F91" s="187">
        <v>11.61427</v>
      </c>
    </row>
    <row r="92">
      <c r="A92" s="26" t="s">
        <v>27</v>
      </c>
      <c r="B92" s="26" t="s">
        <v>426</v>
      </c>
      <c r="C92" s="7">
        <v>2014.0</v>
      </c>
      <c r="D92" s="9" t="s">
        <v>6</v>
      </c>
      <c r="E92" s="9" t="s">
        <v>358</v>
      </c>
      <c r="F92" s="187">
        <v>15.64377</v>
      </c>
    </row>
    <row r="93">
      <c r="A93" s="26" t="s">
        <v>28</v>
      </c>
      <c r="B93" s="26" t="s">
        <v>425</v>
      </c>
      <c r="C93" s="7">
        <v>2014.0</v>
      </c>
      <c r="D93" s="9" t="s">
        <v>6</v>
      </c>
      <c r="E93" s="9" t="s">
        <v>358</v>
      </c>
      <c r="F93" s="187">
        <v>11.97058</v>
      </c>
    </row>
    <row r="94">
      <c r="A94" s="26" t="s">
        <v>29</v>
      </c>
      <c r="B94" s="26" t="s">
        <v>427</v>
      </c>
      <c r="C94" s="7">
        <v>2014.0</v>
      </c>
      <c r="D94" s="9" t="s">
        <v>6</v>
      </c>
      <c r="E94" s="9" t="s">
        <v>358</v>
      </c>
      <c r="F94" s="187">
        <v>12.65087</v>
      </c>
    </row>
    <row r="95">
      <c r="A95" s="26" t="s">
        <v>30</v>
      </c>
      <c r="B95" s="26" t="s">
        <v>428</v>
      </c>
      <c r="C95" s="7">
        <v>2014.0</v>
      </c>
      <c r="D95" s="9" t="s">
        <v>6</v>
      </c>
      <c r="E95" s="9" t="s">
        <v>358</v>
      </c>
      <c r="F95" s="187">
        <v>12.94529</v>
      </c>
    </row>
    <row r="96">
      <c r="A96" s="26" t="s">
        <v>31</v>
      </c>
      <c r="B96" s="26" t="s">
        <v>429</v>
      </c>
      <c r="C96" s="7">
        <v>2014.0</v>
      </c>
      <c r="D96" s="9" t="s">
        <v>6</v>
      </c>
      <c r="E96" s="9" t="s">
        <v>358</v>
      </c>
      <c r="F96" s="187">
        <v>0.988452</v>
      </c>
    </row>
    <row r="97">
      <c r="A97" s="26" t="s">
        <v>32</v>
      </c>
      <c r="B97" s="26" t="s">
        <v>430</v>
      </c>
      <c r="C97" s="7">
        <v>2014.0</v>
      </c>
      <c r="D97" s="9" t="s">
        <v>6</v>
      </c>
      <c r="E97" s="9" t="s">
        <v>358</v>
      </c>
      <c r="F97" s="187">
        <v>12.93092</v>
      </c>
    </row>
    <row r="98">
      <c r="A98" s="26" t="s">
        <v>33</v>
      </c>
      <c r="B98" s="26" t="s">
        <v>431</v>
      </c>
      <c r="C98" s="7">
        <v>2014.0</v>
      </c>
      <c r="D98" s="9" t="s">
        <v>6</v>
      </c>
      <c r="E98" s="9" t="s">
        <v>358</v>
      </c>
      <c r="F98" s="187">
        <v>20.59987</v>
      </c>
    </row>
    <row r="99">
      <c r="A99" s="26" t="s">
        <v>34</v>
      </c>
      <c r="B99" s="26" t="s">
        <v>432</v>
      </c>
      <c r="C99" s="7">
        <v>2014.0</v>
      </c>
      <c r="D99" s="9" t="s">
        <v>6</v>
      </c>
      <c r="E99" s="9" t="s">
        <v>358</v>
      </c>
      <c r="F99" s="187">
        <v>17.40445</v>
      </c>
    </row>
    <row r="100">
      <c r="A100" s="26" t="s">
        <v>35</v>
      </c>
      <c r="B100" s="26" t="s">
        <v>433</v>
      </c>
      <c r="C100" s="7">
        <v>2014.0</v>
      </c>
      <c r="D100" s="9" t="s">
        <v>6</v>
      </c>
      <c r="E100" s="9" t="s">
        <v>358</v>
      </c>
      <c r="F100" s="187">
        <v>17.7368</v>
      </c>
    </row>
    <row r="101">
      <c r="A101" s="80" t="s">
        <v>3</v>
      </c>
      <c r="B101" s="26" t="s">
        <v>418</v>
      </c>
      <c r="C101" s="7">
        <v>2016.0</v>
      </c>
      <c r="D101" s="9" t="s">
        <v>6</v>
      </c>
      <c r="E101" s="9" t="s">
        <v>358</v>
      </c>
      <c r="F101" s="186">
        <v>14.46999</v>
      </c>
    </row>
    <row r="102">
      <c r="A102" s="80" t="s">
        <v>4</v>
      </c>
      <c r="B102" s="26" t="s">
        <v>401</v>
      </c>
      <c r="C102" s="7">
        <v>2016.0</v>
      </c>
      <c r="D102" s="9" t="s">
        <v>6</v>
      </c>
      <c r="E102" s="9" t="s">
        <v>358</v>
      </c>
      <c r="F102" s="187">
        <v>12.36273</v>
      </c>
    </row>
    <row r="103">
      <c r="A103" s="26" t="s">
        <v>5</v>
      </c>
      <c r="B103" s="26" t="s">
        <v>402</v>
      </c>
      <c r="C103" s="7">
        <v>2016.0</v>
      </c>
      <c r="D103" s="9" t="s">
        <v>6</v>
      </c>
      <c r="E103" s="9" t="s">
        <v>358</v>
      </c>
      <c r="F103" s="187">
        <v>10.64158</v>
      </c>
    </row>
    <row r="104">
      <c r="A104" s="26" t="s">
        <v>6</v>
      </c>
      <c r="B104" s="26" t="s">
        <v>403</v>
      </c>
      <c r="C104" s="7">
        <v>2016.0</v>
      </c>
      <c r="D104" s="9" t="s">
        <v>6</v>
      </c>
      <c r="E104" s="9" t="s">
        <v>358</v>
      </c>
      <c r="F104" s="187">
        <v>11.88825</v>
      </c>
    </row>
    <row r="105">
      <c r="A105" s="26" t="s">
        <v>7</v>
      </c>
      <c r="B105" s="26" t="s">
        <v>404</v>
      </c>
      <c r="C105" s="7">
        <v>2016.0</v>
      </c>
      <c r="D105" s="9" t="s">
        <v>6</v>
      </c>
      <c r="E105" s="9" t="s">
        <v>358</v>
      </c>
      <c r="F105" s="187">
        <v>13.34178</v>
      </c>
    </row>
    <row r="106">
      <c r="A106" s="26" t="s">
        <v>8</v>
      </c>
      <c r="B106" s="26" t="s">
        <v>408</v>
      </c>
      <c r="C106" s="7">
        <v>2016.0</v>
      </c>
      <c r="D106" s="9" t="s">
        <v>6</v>
      </c>
      <c r="E106" s="9" t="s">
        <v>358</v>
      </c>
      <c r="F106" s="187">
        <v>9.321362</v>
      </c>
    </row>
    <row r="107">
      <c r="A107" s="26" t="s">
        <v>9</v>
      </c>
      <c r="B107" s="26" t="s">
        <v>409</v>
      </c>
      <c r="C107" s="7">
        <v>2016.0</v>
      </c>
      <c r="D107" s="9" t="s">
        <v>6</v>
      </c>
      <c r="E107" s="9" t="s">
        <v>358</v>
      </c>
      <c r="F107" s="187">
        <v>10.12219</v>
      </c>
    </row>
    <row r="108">
      <c r="A108" s="26" t="s">
        <v>10</v>
      </c>
      <c r="B108" s="26" t="s">
        <v>407</v>
      </c>
      <c r="C108" s="7">
        <v>2016.0</v>
      </c>
      <c r="D108" s="9" t="s">
        <v>6</v>
      </c>
      <c r="E108" s="9" t="s">
        <v>358</v>
      </c>
      <c r="F108" s="187">
        <v>25.30613</v>
      </c>
    </row>
    <row r="109">
      <c r="A109" s="26" t="s">
        <v>11</v>
      </c>
      <c r="B109" s="26" t="s">
        <v>406</v>
      </c>
      <c r="C109" s="7">
        <v>2016.0</v>
      </c>
      <c r="D109" s="9" t="s">
        <v>6</v>
      </c>
      <c r="E109" s="9" t="s">
        <v>358</v>
      </c>
      <c r="F109" s="187">
        <v>12.07132</v>
      </c>
    </row>
    <row r="110">
      <c r="A110" s="26" t="s">
        <v>12</v>
      </c>
      <c r="B110" s="26" t="s">
        <v>405</v>
      </c>
      <c r="C110" s="7">
        <v>2016.0</v>
      </c>
      <c r="D110" s="9" t="s">
        <v>6</v>
      </c>
      <c r="E110" s="9" t="s">
        <v>358</v>
      </c>
      <c r="F110" s="187">
        <v>6.05204</v>
      </c>
    </row>
    <row r="111">
      <c r="A111" s="26" t="s">
        <v>13</v>
      </c>
      <c r="B111" s="26" t="s">
        <v>410</v>
      </c>
      <c r="C111" s="7">
        <v>2016.0</v>
      </c>
      <c r="D111" s="9" t="s">
        <v>6</v>
      </c>
      <c r="E111" s="9" t="s">
        <v>358</v>
      </c>
      <c r="F111" s="187">
        <v>10.38719</v>
      </c>
    </row>
    <row r="112">
      <c r="A112" s="26" t="s">
        <v>14</v>
      </c>
      <c r="B112" s="26" t="s">
        <v>412</v>
      </c>
      <c r="C112" s="7">
        <v>2016.0</v>
      </c>
      <c r="D112" s="9" t="s">
        <v>6</v>
      </c>
      <c r="E112" s="9" t="s">
        <v>358</v>
      </c>
      <c r="F112" s="187">
        <v>14.62004</v>
      </c>
    </row>
    <row r="113">
      <c r="A113" s="26" t="s">
        <v>15</v>
      </c>
      <c r="B113" s="26" t="s">
        <v>411</v>
      </c>
      <c r="C113" s="7">
        <v>2016.0</v>
      </c>
      <c r="D113" s="9" t="s">
        <v>6</v>
      </c>
      <c r="E113" s="9" t="s">
        <v>358</v>
      </c>
      <c r="F113" s="187">
        <v>22.48431</v>
      </c>
    </row>
    <row r="114">
      <c r="A114" s="26" t="s">
        <v>16</v>
      </c>
      <c r="B114" s="26" t="s">
        <v>413</v>
      </c>
      <c r="C114" s="7">
        <v>2016.0</v>
      </c>
      <c r="D114" s="9" t="s">
        <v>6</v>
      </c>
      <c r="E114" s="9" t="s">
        <v>358</v>
      </c>
      <c r="F114" s="187">
        <v>17.71384</v>
      </c>
    </row>
    <row r="115">
      <c r="A115" s="26" t="s">
        <v>17</v>
      </c>
      <c r="B115" s="26" t="s">
        <v>414</v>
      </c>
      <c r="C115" s="7">
        <v>2016.0</v>
      </c>
      <c r="D115" s="9" t="s">
        <v>6</v>
      </c>
      <c r="E115" s="9" t="s">
        <v>358</v>
      </c>
      <c r="F115" s="187">
        <v>10.62397</v>
      </c>
    </row>
    <row r="116">
      <c r="A116" s="26" t="s">
        <v>18</v>
      </c>
      <c r="B116" s="26" t="s">
        <v>415</v>
      </c>
      <c r="C116" s="7">
        <v>2016.0</v>
      </c>
      <c r="D116" s="9" t="s">
        <v>6</v>
      </c>
      <c r="E116" s="9" t="s">
        <v>358</v>
      </c>
      <c r="F116" s="187">
        <v>8.366505</v>
      </c>
    </row>
    <row r="117">
      <c r="A117" s="26" t="s">
        <v>19</v>
      </c>
      <c r="B117" s="26" t="s">
        <v>416</v>
      </c>
      <c r="C117" s="7">
        <v>2016.0</v>
      </c>
      <c r="D117" s="9" t="s">
        <v>6</v>
      </c>
      <c r="E117" s="9" t="s">
        <v>358</v>
      </c>
      <c r="F117" s="187">
        <v>15.33323</v>
      </c>
    </row>
    <row r="118">
      <c r="A118" s="26" t="s">
        <v>20</v>
      </c>
      <c r="B118" s="26" t="s">
        <v>417</v>
      </c>
      <c r="C118" s="7">
        <v>2016.0</v>
      </c>
      <c r="D118" s="9" t="s">
        <v>6</v>
      </c>
      <c r="E118" s="9" t="s">
        <v>358</v>
      </c>
      <c r="F118" s="187">
        <v>12.06918</v>
      </c>
    </row>
    <row r="119">
      <c r="A119" s="26" t="s">
        <v>21</v>
      </c>
      <c r="B119" s="26" t="s">
        <v>419</v>
      </c>
      <c r="C119" s="7">
        <v>2016.0</v>
      </c>
      <c r="D119" s="9" t="s">
        <v>6</v>
      </c>
      <c r="E119" s="9" t="s">
        <v>358</v>
      </c>
      <c r="F119" s="187">
        <v>17.53593</v>
      </c>
    </row>
    <row r="120">
      <c r="A120" s="26" t="s">
        <v>22</v>
      </c>
      <c r="B120" s="26" t="s">
        <v>420</v>
      </c>
      <c r="C120" s="7">
        <v>2016.0</v>
      </c>
      <c r="D120" s="9" t="s">
        <v>6</v>
      </c>
      <c r="E120" s="9" t="s">
        <v>358</v>
      </c>
      <c r="F120" s="187">
        <v>8.2981</v>
      </c>
    </row>
    <row r="121">
      <c r="A121" s="26" t="s">
        <v>23</v>
      </c>
      <c r="B121" s="26" t="s">
        <v>421</v>
      </c>
      <c r="C121" s="7">
        <v>2016.0</v>
      </c>
      <c r="D121" s="9" t="s">
        <v>6</v>
      </c>
      <c r="E121" s="9" t="s">
        <v>358</v>
      </c>
      <c r="F121" s="187">
        <v>18.90004</v>
      </c>
    </row>
    <row r="122">
      <c r="A122" s="26" t="s">
        <v>24</v>
      </c>
      <c r="B122" s="26" t="s">
        <v>422</v>
      </c>
      <c r="C122" s="7">
        <v>2016.0</v>
      </c>
      <c r="D122" s="9" t="s">
        <v>6</v>
      </c>
      <c r="E122" s="9" t="s">
        <v>358</v>
      </c>
      <c r="F122" s="187">
        <v>15.04258</v>
      </c>
    </row>
    <row r="123">
      <c r="A123" s="26" t="s">
        <v>25</v>
      </c>
      <c r="B123" s="26" t="s">
        <v>423</v>
      </c>
      <c r="C123" s="7">
        <v>2016.0</v>
      </c>
      <c r="D123" s="9" t="s">
        <v>6</v>
      </c>
      <c r="E123" s="9" t="s">
        <v>358</v>
      </c>
      <c r="F123" s="187">
        <v>11.89533</v>
      </c>
    </row>
    <row r="124">
      <c r="A124" s="26" t="s">
        <v>26</v>
      </c>
      <c r="B124" s="26" t="s">
        <v>424</v>
      </c>
      <c r="C124" s="7">
        <v>2016.0</v>
      </c>
      <c r="D124" s="9" t="s">
        <v>6</v>
      </c>
      <c r="E124" s="9" t="s">
        <v>358</v>
      </c>
      <c r="F124" s="187">
        <v>11.36867</v>
      </c>
    </row>
    <row r="125">
      <c r="A125" s="26" t="s">
        <v>27</v>
      </c>
      <c r="B125" s="26" t="s">
        <v>426</v>
      </c>
      <c r="C125" s="7">
        <v>2016.0</v>
      </c>
      <c r="D125" s="9" t="s">
        <v>6</v>
      </c>
      <c r="E125" s="9" t="s">
        <v>358</v>
      </c>
      <c r="F125" s="187">
        <v>16.03596</v>
      </c>
    </row>
    <row r="126">
      <c r="A126" s="26" t="s">
        <v>28</v>
      </c>
      <c r="B126" s="26" t="s">
        <v>425</v>
      </c>
      <c r="C126" s="7">
        <v>2016.0</v>
      </c>
      <c r="D126" s="9" t="s">
        <v>6</v>
      </c>
      <c r="E126" s="9" t="s">
        <v>358</v>
      </c>
      <c r="F126" s="187">
        <v>12.80296</v>
      </c>
    </row>
    <row r="127">
      <c r="A127" s="26" t="s">
        <v>29</v>
      </c>
      <c r="B127" s="26" t="s">
        <v>427</v>
      </c>
      <c r="C127" s="7">
        <v>2016.0</v>
      </c>
      <c r="D127" s="9" t="s">
        <v>6</v>
      </c>
      <c r="E127" s="9" t="s">
        <v>358</v>
      </c>
      <c r="F127" s="187">
        <v>9.8752</v>
      </c>
    </row>
    <row r="128">
      <c r="A128" s="26" t="s">
        <v>30</v>
      </c>
      <c r="B128" s="26" t="s">
        <v>428</v>
      </c>
      <c r="C128" s="7">
        <v>2016.0</v>
      </c>
      <c r="D128" s="9" t="s">
        <v>6</v>
      </c>
      <c r="E128" s="9" t="s">
        <v>358</v>
      </c>
      <c r="F128" s="187">
        <v>12.00158</v>
      </c>
    </row>
    <row r="129">
      <c r="A129" s="26" t="s">
        <v>31</v>
      </c>
      <c r="B129" s="26" t="s">
        <v>429</v>
      </c>
      <c r="C129" s="7">
        <v>2016.0</v>
      </c>
      <c r="D129" s="9" t="s">
        <v>6</v>
      </c>
      <c r="E129" s="9" t="s">
        <v>358</v>
      </c>
      <c r="F129" s="187">
        <v>6.64484</v>
      </c>
    </row>
    <row r="130">
      <c r="A130" s="26" t="s">
        <v>32</v>
      </c>
      <c r="B130" s="26" t="s">
        <v>430</v>
      </c>
      <c r="C130" s="7">
        <v>2016.0</v>
      </c>
      <c r="D130" s="9" t="s">
        <v>6</v>
      </c>
      <c r="E130" s="9" t="s">
        <v>358</v>
      </c>
      <c r="F130" s="187">
        <v>11.24294</v>
      </c>
    </row>
    <row r="131">
      <c r="A131" s="26" t="s">
        <v>33</v>
      </c>
      <c r="B131" s="26" t="s">
        <v>431</v>
      </c>
      <c r="C131" s="7">
        <v>2016.0</v>
      </c>
      <c r="D131" s="9" t="s">
        <v>6</v>
      </c>
      <c r="E131" s="9" t="s">
        <v>358</v>
      </c>
      <c r="F131" s="187">
        <v>17.28024</v>
      </c>
    </row>
    <row r="132">
      <c r="A132" s="26" t="s">
        <v>34</v>
      </c>
      <c r="B132" s="26" t="s">
        <v>432</v>
      </c>
      <c r="C132" s="7">
        <v>2016.0</v>
      </c>
      <c r="D132" s="9" t="s">
        <v>6</v>
      </c>
      <c r="E132" s="9" t="s">
        <v>358</v>
      </c>
      <c r="F132" s="187">
        <v>13.2763</v>
      </c>
    </row>
    <row r="133">
      <c r="A133" s="26" t="s">
        <v>35</v>
      </c>
      <c r="B133" s="26" t="s">
        <v>433</v>
      </c>
      <c r="C133" s="7">
        <v>2016.0</v>
      </c>
      <c r="D133" s="9" t="s">
        <v>6</v>
      </c>
      <c r="E133" s="9" t="s">
        <v>358</v>
      </c>
      <c r="F133" s="187">
        <v>10.55021</v>
      </c>
    </row>
    <row r="134">
      <c r="A134" s="80" t="s">
        <v>3</v>
      </c>
      <c r="B134" s="26" t="s">
        <v>418</v>
      </c>
      <c r="C134" s="7">
        <v>2018.0</v>
      </c>
      <c r="D134" s="9" t="s">
        <v>6</v>
      </c>
      <c r="E134" s="9" t="s">
        <v>358</v>
      </c>
      <c r="F134" s="186">
        <v>14.36644</v>
      </c>
    </row>
    <row r="135">
      <c r="A135" s="80" t="s">
        <v>4</v>
      </c>
      <c r="B135" s="26" t="s">
        <v>401</v>
      </c>
      <c r="C135" s="7">
        <v>2018.0</v>
      </c>
      <c r="D135" s="9" t="s">
        <v>6</v>
      </c>
      <c r="E135" s="9" t="s">
        <v>358</v>
      </c>
      <c r="F135" s="187">
        <v>9.676564</v>
      </c>
    </row>
    <row r="136">
      <c r="A136" s="26" t="s">
        <v>5</v>
      </c>
      <c r="B136" s="26" t="s">
        <v>402</v>
      </c>
      <c r="C136" s="7">
        <v>2018.0</v>
      </c>
      <c r="D136" s="9" t="s">
        <v>6</v>
      </c>
      <c r="E136" s="9" t="s">
        <v>358</v>
      </c>
      <c r="F136" s="187">
        <v>10.62798</v>
      </c>
    </row>
    <row r="137">
      <c r="A137" s="26" t="s">
        <v>6</v>
      </c>
      <c r="B137" s="26" t="s">
        <v>403</v>
      </c>
      <c r="C137" s="7">
        <v>2018.0</v>
      </c>
      <c r="D137" s="9" t="s">
        <v>6</v>
      </c>
      <c r="E137" s="9" t="s">
        <v>358</v>
      </c>
      <c r="F137" s="187">
        <v>7.361547</v>
      </c>
    </row>
    <row r="138">
      <c r="A138" s="26" t="s">
        <v>7</v>
      </c>
      <c r="B138" s="26" t="s">
        <v>404</v>
      </c>
      <c r="C138" s="7">
        <v>2018.0</v>
      </c>
      <c r="D138" s="9" t="s">
        <v>6</v>
      </c>
      <c r="E138" s="9" t="s">
        <v>358</v>
      </c>
      <c r="F138" s="187">
        <v>12.7162</v>
      </c>
    </row>
    <row r="139">
      <c r="A139" s="26" t="s">
        <v>8</v>
      </c>
      <c r="B139" s="26" t="s">
        <v>408</v>
      </c>
      <c r="C139" s="7">
        <v>2018.0</v>
      </c>
      <c r="D139" s="9" t="s">
        <v>6</v>
      </c>
      <c r="E139" s="9" t="s">
        <v>358</v>
      </c>
      <c r="F139" s="187">
        <v>9.043127</v>
      </c>
    </row>
    <row r="140">
      <c r="A140" s="26" t="s">
        <v>9</v>
      </c>
      <c r="B140" s="26" t="s">
        <v>409</v>
      </c>
      <c r="C140" s="7">
        <v>2018.0</v>
      </c>
      <c r="D140" s="9" t="s">
        <v>6</v>
      </c>
      <c r="E140" s="9" t="s">
        <v>358</v>
      </c>
      <c r="F140" s="187">
        <v>11.85118</v>
      </c>
    </row>
    <row r="141">
      <c r="A141" s="26" t="s">
        <v>10</v>
      </c>
      <c r="B141" s="26" t="s">
        <v>407</v>
      </c>
      <c r="C141" s="7">
        <v>2018.0</v>
      </c>
      <c r="D141" s="9" t="s">
        <v>6</v>
      </c>
      <c r="E141" s="9" t="s">
        <v>358</v>
      </c>
      <c r="F141" s="187">
        <v>28.28133</v>
      </c>
    </row>
    <row r="142">
      <c r="A142" s="26" t="s">
        <v>11</v>
      </c>
      <c r="B142" s="26" t="s">
        <v>406</v>
      </c>
      <c r="C142" s="7">
        <v>2018.0</v>
      </c>
      <c r="D142" s="9" t="s">
        <v>6</v>
      </c>
      <c r="E142" s="9" t="s">
        <v>358</v>
      </c>
      <c r="F142" s="187">
        <v>11.66046</v>
      </c>
    </row>
    <row r="143">
      <c r="A143" s="26" t="s">
        <v>12</v>
      </c>
      <c r="B143" s="26" t="s">
        <v>405</v>
      </c>
      <c r="C143" s="7">
        <v>2018.0</v>
      </c>
      <c r="D143" s="9" t="s">
        <v>6</v>
      </c>
      <c r="E143" s="9" t="s">
        <v>358</v>
      </c>
      <c r="F143" s="187">
        <v>7.227811</v>
      </c>
    </row>
    <row r="144">
      <c r="A144" s="26" t="s">
        <v>13</v>
      </c>
      <c r="B144" s="26" t="s">
        <v>410</v>
      </c>
      <c r="C144" s="7">
        <v>2018.0</v>
      </c>
      <c r="D144" s="9" t="s">
        <v>6</v>
      </c>
      <c r="E144" s="9" t="s">
        <v>358</v>
      </c>
      <c r="F144" s="187">
        <v>9.64038</v>
      </c>
    </row>
    <row r="145">
      <c r="A145" s="26" t="s">
        <v>14</v>
      </c>
      <c r="B145" s="26" t="s">
        <v>412</v>
      </c>
      <c r="C145" s="7">
        <v>2018.0</v>
      </c>
      <c r="D145" s="9" t="s">
        <v>6</v>
      </c>
      <c r="E145" s="9" t="s">
        <v>358</v>
      </c>
      <c r="F145" s="187">
        <v>12.65541</v>
      </c>
    </row>
    <row r="146">
      <c r="A146" s="26" t="s">
        <v>15</v>
      </c>
      <c r="B146" s="26" t="s">
        <v>411</v>
      </c>
      <c r="C146" s="7">
        <v>2018.0</v>
      </c>
      <c r="D146" s="9" t="s">
        <v>6</v>
      </c>
      <c r="E146" s="9" t="s">
        <v>358</v>
      </c>
      <c r="F146" s="187">
        <v>22.5278</v>
      </c>
    </row>
    <row r="147">
      <c r="A147" s="26" t="s">
        <v>16</v>
      </c>
      <c r="B147" s="26" t="s">
        <v>413</v>
      </c>
      <c r="C147" s="7">
        <v>2018.0</v>
      </c>
      <c r="D147" s="9" t="s">
        <v>6</v>
      </c>
      <c r="E147" s="9" t="s">
        <v>358</v>
      </c>
      <c r="F147" s="187">
        <v>15.31366</v>
      </c>
    </row>
    <row r="148">
      <c r="A148" s="26" t="s">
        <v>17</v>
      </c>
      <c r="B148" s="26" t="s">
        <v>414</v>
      </c>
      <c r="C148" s="7">
        <v>2018.0</v>
      </c>
      <c r="D148" s="9" t="s">
        <v>6</v>
      </c>
      <c r="E148" s="9" t="s">
        <v>358</v>
      </c>
      <c r="F148" s="187">
        <v>10.48199</v>
      </c>
    </row>
    <row r="149">
      <c r="A149" s="26" t="s">
        <v>18</v>
      </c>
      <c r="B149" s="26" t="s">
        <v>415</v>
      </c>
      <c r="C149" s="7">
        <v>2018.0</v>
      </c>
      <c r="D149" s="9" t="s">
        <v>6</v>
      </c>
      <c r="E149" s="9" t="s">
        <v>358</v>
      </c>
      <c r="F149" s="187">
        <v>9.556922</v>
      </c>
    </row>
    <row r="150">
      <c r="A150" s="26" t="s">
        <v>19</v>
      </c>
      <c r="B150" s="26" t="s">
        <v>416</v>
      </c>
      <c r="C150" s="7">
        <v>2018.0</v>
      </c>
      <c r="D150" s="9" t="s">
        <v>6</v>
      </c>
      <c r="E150" s="9" t="s">
        <v>358</v>
      </c>
      <c r="F150" s="187">
        <v>13.8752</v>
      </c>
    </row>
    <row r="151">
      <c r="A151" s="26" t="s">
        <v>20</v>
      </c>
      <c r="B151" s="26" t="s">
        <v>417</v>
      </c>
      <c r="C151" s="7">
        <v>2018.0</v>
      </c>
      <c r="D151" s="9" t="s">
        <v>6</v>
      </c>
      <c r="E151" s="9" t="s">
        <v>358</v>
      </c>
      <c r="F151" s="187">
        <v>11.03942</v>
      </c>
    </row>
    <row r="152">
      <c r="A152" s="26" t="s">
        <v>21</v>
      </c>
      <c r="B152" s="26" t="s">
        <v>419</v>
      </c>
      <c r="C152" s="7">
        <v>2018.0</v>
      </c>
      <c r="D152" s="9" t="s">
        <v>6</v>
      </c>
      <c r="E152" s="9" t="s">
        <v>358</v>
      </c>
      <c r="F152" s="187">
        <v>17.49602</v>
      </c>
    </row>
    <row r="153">
      <c r="A153" s="26" t="s">
        <v>22</v>
      </c>
      <c r="B153" s="26" t="s">
        <v>420</v>
      </c>
      <c r="C153" s="7">
        <v>2018.0</v>
      </c>
      <c r="D153" s="9" t="s">
        <v>6</v>
      </c>
      <c r="E153" s="9" t="s">
        <v>358</v>
      </c>
      <c r="F153" s="187">
        <v>5.879088</v>
      </c>
    </row>
    <row r="154">
      <c r="A154" s="26" t="s">
        <v>23</v>
      </c>
      <c r="B154" s="26" t="s">
        <v>421</v>
      </c>
      <c r="C154" s="7">
        <v>2018.0</v>
      </c>
      <c r="D154" s="9" t="s">
        <v>6</v>
      </c>
      <c r="E154" s="9" t="s">
        <v>358</v>
      </c>
      <c r="F154" s="187">
        <v>19.50978</v>
      </c>
    </row>
    <row r="155">
      <c r="A155" s="26" t="s">
        <v>24</v>
      </c>
      <c r="B155" s="26" t="s">
        <v>422</v>
      </c>
      <c r="C155" s="7">
        <v>2018.0</v>
      </c>
      <c r="D155" s="9" t="s">
        <v>6</v>
      </c>
      <c r="E155" s="9" t="s">
        <v>358</v>
      </c>
      <c r="F155" s="187">
        <v>13.16128</v>
      </c>
    </row>
    <row r="156">
      <c r="A156" s="26" t="s">
        <v>25</v>
      </c>
      <c r="B156" s="26" t="s">
        <v>423</v>
      </c>
      <c r="C156" s="7">
        <v>2018.0</v>
      </c>
      <c r="D156" s="9" t="s">
        <v>6</v>
      </c>
      <c r="E156" s="9" t="s">
        <v>358</v>
      </c>
      <c r="F156" s="187">
        <v>11.04692</v>
      </c>
    </row>
    <row r="157">
      <c r="A157" s="26" t="s">
        <v>26</v>
      </c>
      <c r="B157" s="26" t="s">
        <v>424</v>
      </c>
      <c r="C157" s="7">
        <v>2018.0</v>
      </c>
      <c r="D157" s="9" t="s">
        <v>6</v>
      </c>
      <c r="E157" s="9" t="s">
        <v>358</v>
      </c>
      <c r="F157" s="187">
        <v>11.67232</v>
      </c>
    </row>
    <row r="158">
      <c r="A158" s="26" t="s">
        <v>27</v>
      </c>
      <c r="B158" s="26" t="s">
        <v>426</v>
      </c>
      <c r="C158" s="7">
        <v>2018.0</v>
      </c>
      <c r="D158" s="9" t="s">
        <v>6</v>
      </c>
      <c r="E158" s="9" t="s">
        <v>358</v>
      </c>
      <c r="F158" s="187">
        <v>13.15712</v>
      </c>
    </row>
    <row r="159">
      <c r="A159" s="26" t="s">
        <v>28</v>
      </c>
      <c r="B159" s="26" t="s">
        <v>425</v>
      </c>
      <c r="C159" s="7">
        <v>2018.0</v>
      </c>
      <c r="D159" s="9" t="s">
        <v>6</v>
      </c>
      <c r="E159" s="9" t="s">
        <v>358</v>
      </c>
      <c r="F159" s="187">
        <v>9.83283</v>
      </c>
    </row>
    <row r="160">
      <c r="A160" s="26" t="s">
        <v>29</v>
      </c>
      <c r="B160" s="26" t="s">
        <v>427</v>
      </c>
      <c r="C160" s="7">
        <v>2018.0</v>
      </c>
      <c r="D160" s="9" t="s">
        <v>6</v>
      </c>
      <c r="E160" s="9" t="s">
        <v>358</v>
      </c>
      <c r="F160" s="187">
        <v>8.66125</v>
      </c>
    </row>
    <row r="161">
      <c r="A161" s="26" t="s">
        <v>30</v>
      </c>
      <c r="B161" s="26" t="s">
        <v>428</v>
      </c>
      <c r="C161" s="7">
        <v>2018.0</v>
      </c>
      <c r="D161" s="9" t="s">
        <v>6</v>
      </c>
      <c r="E161" s="9" t="s">
        <v>358</v>
      </c>
      <c r="F161" s="187">
        <v>13.75811</v>
      </c>
    </row>
    <row r="162">
      <c r="A162" s="26" t="s">
        <v>31</v>
      </c>
      <c r="B162" s="26" t="s">
        <v>429</v>
      </c>
      <c r="C162" s="7">
        <v>2018.0</v>
      </c>
      <c r="D162" s="9" t="s">
        <v>6</v>
      </c>
      <c r="E162" s="9" t="s">
        <v>358</v>
      </c>
      <c r="F162" s="187">
        <v>8.810656</v>
      </c>
    </row>
    <row r="163">
      <c r="A163" s="26" t="s">
        <v>32</v>
      </c>
      <c r="B163" s="26" t="s">
        <v>430</v>
      </c>
      <c r="C163" s="7">
        <v>2018.0</v>
      </c>
      <c r="D163" s="9" t="s">
        <v>6</v>
      </c>
      <c r="E163" s="9" t="s">
        <v>358</v>
      </c>
      <c r="F163" s="187">
        <v>10.47398</v>
      </c>
    </row>
    <row r="164">
      <c r="A164" s="26" t="s">
        <v>33</v>
      </c>
      <c r="B164" s="26" t="s">
        <v>431</v>
      </c>
      <c r="C164" s="7">
        <v>2018.0</v>
      </c>
      <c r="D164" s="9" t="s">
        <v>6</v>
      </c>
      <c r="E164" s="9" t="s">
        <v>358</v>
      </c>
      <c r="F164" s="187">
        <v>18.29626</v>
      </c>
    </row>
    <row r="165">
      <c r="A165" s="26" t="s">
        <v>34</v>
      </c>
      <c r="B165" s="26" t="s">
        <v>432</v>
      </c>
      <c r="C165" s="7">
        <v>2018.0</v>
      </c>
      <c r="D165" s="9" t="s">
        <v>6</v>
      </c>
      <c r="E165" s="9" t="s">
        <v>358</v>
      </c>
      <c r="F165" s="187">
        <v>13.27006</v>
      </c>
    </row>
    <row r="166">
      <c r="A166" s="26" t="s">
        <v>35</v>
      </c>
      <c r="B166" s="26" t="s">
        <v>433</v>
      </c>
      <c r="C166" s="7">
        <v>2018.0</v>
      </c>
      <c r="D166" s="9" t="s">
        <v>6</v>
      </c>
      <c r="E166" s="9" t="s">
        <v>358</v>
      </c>
      <c r="F166" s="187">
        <v>11.35155</v>
      </c>
    </row>
    <row r="167">
      <c r="A167" s="80" t="s">
        <v>3</v>
      </c>
      <c r="B167" s="26" t="s">
        <v>418</v>
      </c>
      <c r="C167" s="7">
        <v>2020.0</v>
      </c>
      <c r="D167" s="9" t="s">
        <v>6</v>
      </c>
      <c r="E167" s="9" t="s">
        <v>358</v>
      </c>
      <c r="F167" s="186">
        <v>13.47294</v>
      </c>
    </row>
    <row r="168">
      <c r="A168" s="80" t="s">
        <v>4</v>
      </c>
      <c r="B168" s="26" t="s">
        <v>401</v>
      </c>
      <c r="C168" s="7">
        <v>2020.0</v>
      </c>
      <c r="D168" s="9" t="s">
        <v>6</v>
      </c>
      <c r="E168" s="9" t="s">
        <v>358</v>
      </c>
      <c r="F168" s="187">
        <v>8.609751</v>
      </c>
    </row>
    <row r="169">
      <c r="A169" s="26" t="s">
        <v>5</v>
      </c>
      <c r="B169" s="26" t="s">
        <v>402</v>
      </c>
      <c r="C169" s="7">
        <v>2020.0</v>
      </c>
      <c r="D169" s="9" t="s">
        <v>6</v>
      </c>
      <c r="E169" s="9" t="s">
        <v>358</v>
      </c>
      <c r="F169" s="187">
        <v>5.764512</v>
      </c>
    </row>
    <row r="170">
      <c r="A170" s="26" t="s">
        <v>6</v>
      </c>
      <c r="B170" s="26" t="s">
        <v>403</v>
      </c>
      <c r="C170" s="7">
        <v>2020.0</v>
      </c>
      <c r="D170" s="9" t="s">
        <v>6</v>
      </c>
      <c r="E170" s="9" t="s">
        <v>358</v>
      </c>
      <c r="F170" s="187">
        <v>9.783826</v>
      </c>
    </row>
    <row r="171">
      <c r="A171" s="26" t="s">
        <v>7</v>
      </c>
      <c r="B171" s="26" t="s">
        <v>404</v>
      </c>
      <c r="C171" s="7">
        <v>2020.0</v>
      </c>
      <c r="D171" s="9" t="s">
        <v>6</v>
      </c>
      <c r="E171" s="9" t="s">
        <v>358</v>
      </c>
      <c r="F171" s="187">
        <v>12.3629</v>
      </c>
    </row>
    <row r="172">
      <c r="A172" s="26" t="s">
        <v>8</v>
      </c>
      <c r="B172" s="26" t="s">
        <v>408</v>
      </c>
      <c r="C172" s="7">
        <v>2020.0</v>
      </c>
      <c r="D172" s="9" t="s">
        <v>6</v>
      </c>
      <c r="E172" s="9" t="s">
        <v>358</v>
      </c>
      <c r="F172" s="187">
        <v>7.708058</v>
      </c>
    </row>
    <row r="173">
      <c r="A173" s="26" t="s">
        <v>9</v>
      </c>
      <c r="B173" s="26" t="s">
        <v>409</v>
      </c>
      <c r="C173" s="7">
        <v>2020.0</v>
      </c>
      <c r="D173" s="9" t="s">
        <v>6</v>
      </c>
      <c r="E173" s="9" t="s">
        <v>358</v>
      </c>
      <c r="F173" s="187">
        <v>10.79461</v>
      </c>
    </row>
    <row r="174">
      <c r="A174" s="26" t="s">
        <v>10</v>
      </c>
      <c r="B174" s="26" t="s">
        <v>407</v>
      </c>
      <c r="C174" s="7">
        <v>2020.0</v>
      </c>
      <c r="D174" s="9" t="s">
        <v>6</v>
      </c>
      <c r="E174" s="9" t="s">
        <v>358</v>
      </c>
      <c r="F174" s="187">
        <v>25.64412</v>
      </c>
    </row>
    <row r="175">
      <c r="A175" s="26" t="s">
        <v>11</v>
      </c>
      <c r="B175" s="26" t="s">
        <v>406</v>
      </c>
      <c r="C175" s="7">
        <v>2020.0</v>
      </c>
      <c r="D175" s="9" t="s">
        <v>6</v>
      </c>
      <c r="E175" s="9" t="s">
        <v>358</v>
      </c>
      <c r="F175" s="187">
        <v>11.4271</v>
      </c>
    </row>
    <row r="176">
      <c r="A176" s="26" t="s">
        <v>12</v>
      </c>
      <c r="B176" s="26" t="s">
        <v>405</v>
      </c>
      <c r="C176" s="7">
        <v>2020.0</v>
      </c>
      <c r="D176" s="9" t="s">
        <v>6</v>
      </c>
      <c r="E176" s="9" t="s">
        <v>358</v>
      </c>
      <c r="F176" s="187">
        <v>6.531791</v>
      </c>
    </row>
    <row r="177">
      <c r="A177" s="26" t="s">
        <v>13</v>
      </c>
      <c r="B177" s="26" t="s">
        <v>410</v>
      </c>
      <c r="C177" s="7">
        <v>2020.0</v>
      </c>
      <c r="D177" s="9" t="s">
        <v>6</v>
      </c>
      <c r="E177" s="9" t="s">
        <v>358</v>
      </c>
      <c r="F177" s="187">
        <v>9.79584</v>
      </c>
    </row>
    <row r="178">
      <c r="A178" s="26" t="s">
        <v>14</v>
      </c>
      <c r="B178" s="26" t="s">
        <v>412</v>
      </c>
      <c r="C178" s="7">
        <v>2020.0</v>
      </c>
      <c r="D178" s="9" t="s">
        <v>6</v>
      </c>
      <c r="E178" s="9" t="s">
        <v>358</v>
      </c>
      <c r="F178" s="187">
        <v>12.3412</v>
      </c>
    </row>
    <row r="179">
      <c r="A179" s="26" t="s">
        <v>15</v>
      </c>
      <c r="B179" s="26" t="s">
        <v>411</v>
      </c>
      <c r="C179" s="7">
        <v>2020.0</v>
      </c>
      <c r="D179" s="9" t="s">
        <v>6</v>
      </c>
      <c r="E179" s="9" t="s">
        <v>358</v>
      </c>
      <c r="F179" s="187">
        <v>19.72001</v>
      </c>
    </row>
    <row r="180">
      <c r="A180" s="26" t="s">
        <v>16</v>
      </c>
      <c r="B180" s="26" t="s">
        <v>413</v>
      </c>
      <c r="C180" s="7">
        <v>2020.0</v>
      </c>
      <c r="D180" s="9" t="s">
        <v>6</v>
      </c>
      <c r="E180" s="9" t="s">
        <v>358</v>
      </c>
      <c r="F180" s="187">
        <v>13.97395</v>
      </c>
    </row>
    <row r="181">
      <c r="A181" s="26" t="s">
        <v>17</v>
      </c>
      <c r="B181" s="26" t="s">
        <v>414</v>
      </c>
      <c r="C181" s="7">
        <v>2020.0</v>
      </c>
      <c r="D181" s="9" t="s">
        <v>6</v>
      </c>
      <c r="E181" s="9" t="s">
        <v>358</v>
      </c>
      <c r="F181" s="187">
        <v>10.14494</v>
      </c>
    </row>
    <row r="182">
      <c r="A182" s="26" t="s">
        <v>18</v>
      </c>
      <c r="B182" s="26" t="s">
        <v>415</v>
      </c>
      <c r="C182" s="7">
        <v>2020.0</v>
      </c>
      <c r="D182" s="9" t="s">
        <v>6</v>
      </c>
      <c r="E182" s="9" t="s">
        <v>358</v>
      </c>
      <c r="F182" s="187">
        <v>8.646504</v>
      </c>
    </row>
    <row r="183">
      <c r="A183" s="26" t="s">
        <v>19</v>
      </c>
      <c r="B183" s="26" t="s">
        <v>416</v>
      </c>
      <c r="C183" s="7">
        <v>2020.0</v>
      </c>
      <c r="D183" s="9" t="s">
        <v>6</v>
      </c>
      <c r="E183" s="9" t="s">
        <v>358</v>
      </c>
      <c r="F183" s="187">
        <v>13.9347</v>
      </c>
    </row>
    <row r="184">
      <c r="A184" s="26" t="s">
        <v>20</v>
      </c>
      <c r="B184" s="26" t="s">
        <v>417</v>
      </c>
      <c r="C184" s="7">
        <v>2020.0</v>
      </c>
      <c r="D184" s="9" t="s">
        <v>6</v>
      </c>
      <c r="E184" s="9" t="s">
        <v>358</v>
      </c>
      <c r="F184" s="187">
        <v>10.87344</v>
      </c>
    </row>
    <row r="185">
      <c r="A185" s="26" t="s">
        <v>21</v>
      </c>
      <c r="B185" s="26" t="s">
        <v>419</v>
      </c>
      <c r="C185" s="7">
        <v>2020.0</v>
      </c>
      <c r="D185" s="9" t="s">
        <v>6</v>
      </c>
      <c r="E185" s="9" t="s">
        <v>358</v>
      </c>
      <c r="F185" s="187">
        <v>11.60381</v>
      </c>
    </row>
    <row r="186">
      <c r="A186" s="26" t="s">
        <v>22</v>
      </c>
      <c r="B186" s="26" t="s">
        <v>420</v>
      </c>
      <c r="C186" s="7">
        <v>2020.0</v>
      </c>
      <c r="D186" s="9" t="s">
        <v>6</v>
      </c>
      <c r="E186" s="9" t="s">
        <v>358</v>
      </c>
      <c r="F186" s="187">
        <v>7.13238</v>
      </c>
    </row>
    <row r="187">
      <c r="A187" s="26" t="s">
        <v>23</v>
      </c>
      <c r="B187" s="26" t="s">
        <v>421</v>
      </c>
      <c r="C187" s="7">
        <v>2020.0</v>
      </c>
      <c r="D187" s="9" t="s">
        <v>6</v>
      </c>
      <c r="E187" s="9" t="s">
        <v>358</v>
      </c>
      <c r="F187" s="187">
        <v>18.66235</v>
      </c>
    </row>
    <row r="188">
      <c r="A188" s="26" t="s">
        <v>24</v>
      </c>
      <c r="B188" s="26" t="s">
        <v>422</v>
      </c>
      <c r="C188" s="7">
        <v>2020.0</v>
      </c>
      <c r="D188" s="9" t="s">
        <v>6</v>
      </c>
      <c r="E188" s="9" t="s">
        <v>358</v>
      </c>
      <c r="F188" s="187">
        <v>14.93531</v>
      </c>
    </row>
    <row r="189">
      <c r="A189" s="26" t="s">
        <v>25</v>
      </c>
      <c r="B189" s="26" t="s">
        <v>423</v>
      </c>
      <c r="C189" s="7">
        <v>2020.0</v>
      </c>
      <c r="D189" s="9" t="s">
        <v>6</v>
      </c>
      <c r="E189" s="9" t="s">
        <v>358</v>
      </c>
      <c r="F189" s="187">
        <v>10.93379</v>
      </c>
    </row>
    <row r="190">
      <c r="A190" s="26" t="s">
        <v>26</v>
      </c>
      <c r="B190" s="26" t="s">
        <v>424</v>
      </c>
      <c r="C190" s="7">
        <v>2020.0</v>
      </c>
      <c r="D190" s="9" t="s">
        <v>6</v>
      </c>
      <c r="E190" s="9" t="s">
        <v>358</v>
      </c>
      <c r="F190" s="187">
        <v>10.254</v>
      </c>
    </row>
    <row r="191">
      <c r="A191" s="26" t="s">
        <v>27</v>
      </c>
      <c r="B191" s="26" t="s">
        <v>426</v>
      </c>
      <c r="C191" s="7">
        <v>2020.0</v>
      </c>
      <c r="D191" s="9" t="s">
        <v>6</v>
      </c>
      <c r="E191" s="9" t="s">
        <v>358</v>
      </c>
      <c r="F191" s="187">
        <v>13.95863</v>
      </c>
    </row>
    <row r="192">
      <c r="A192" s="26" t="s">
        <v>28</v>
      </c>
      <c r="B192" s="26" t="s">
        <v>425</v>
      </c>
      <c r="C192" s="7">
        <v>2020.0</v>
      </c>
      <c r="D192" s="9" t="s">
        <v>6</v>
      </c>
      <c r="E192" s="9" t="s">
        <v>358</v>
      </c>
      <c r="F192" s="187">
        <v>9.545922</v>
      </c>
    </row>
    <row r="193">
      <c r="A193" s="26" t="s">
        <v>29</v>
      </c>
      <c r="B193" s="26" t="s">
        <v>427</v>
      </c>
      <c r="C193" s="7">
        <v>2020.0</v>
      </c>
      <c r="D193" s="9" t="s">
        <v>6</v>
      </c>
      <c r="E193" s="9" t="s">
        <v>358</v>
      </c>
      <c r="F193" s="187">
        <v>7.810151</v>
      </c>
    </row>
    <row r="194">
      <c r="A194" s="26" t="s">
        <v>30</v>
      </c>
      <c r="B194" s="26" t="s">
        <v>428</v>
      </c>
      <c r="C194" s="7">
        <v>2020.0</v>
      </c>
      <c r="D194" s="9" t="s">
        <v>6</v>
      </c>
      <c r="E194" s="9" t="s">
        <v>358</v>
      </c>
      <c r="F194" s="187">
        <v>10.58935</v>
      </c>
    </row>
    <row r="195">
      <c r="A195" s="26" t="s">
        <v>31</v>
      </c>
      <c r="B195" s="26" t="s">
        <v>429</v>
      </c>
      <c r="C195" s="7">
        <v>2020.0</v>
      </c>
      <c r="D195" s="9" t="s">
        <v>6</v>
      </c>
      <c r="E195" s="9" t="s">
        <v>358</v>
      </c>
      <c r="F195" s="187">
        <v>7.617992</v>
      </c>
    </row>
    <row r="196">
      <c r="A196" s="26" t="s">
        <v>32</v>
      </c>
      <c r="B196" s="26" t="s">
        <v>430</v>
      </c>
      <c r="C196" s="7">
        <v>2020.0</v>
      </c>
      <c r="D196" s="9" t="s">
        <v>6</v>
      </c>
      <c r="E196" s="9" t="s">
        <v>358</v>
      </c>
      <c r="F196" s="187">
        <v>9.904829</v>
      </c>
    </row>
    <row r="197">
      <c r="A197" s="26" t="s">
        <v>33</v>
      </c>
      <c r="B197" s="26" t="s">
        <v>431</v>
      </c>
      <c r="C197" s="7">
        <v>2020.0</v>
      </c>
      <c r="D197" s="9" t="s">
        <v>6</v>
      </c>
      <c r="E197" s="9" t="s">
        <v>358</v>
      </c>
      <c r="F197" s="187">
        <v>16.97999</v>
      </c>
    </row>
    <row r="198">
      <c r="A198" s="26" t="s">
        <v>34</v>
      </c>
      <c r="B198" s="26" t="s">
        <v>432</v>
      </c>
      <c r="C198" s="7">
        <v>2020.0</v>
      </c>
      <c r="D198" s="9" t="s">
        <v>6</v>
      </c>
      <c r="E198" s="9" t="s">
        <v>358</v>
      </c>
      <c r="F198" s="187">
        <v>12.17004</v>
      </c>
    </row>
    <row r="199">
      <c r="A199" s="26" t="s">
        <v>35</v>
      </c>
      <c r="B199" s="26" t="s">
        <v>433</v>
      </c>
      <c r="C199" s="7">
        <v>2020.0</v>
      </c>
      <c r="D199" s="9" t="s">
        <v>6</v>
      </c>
      <c r="E199" s="9" t="s">
        <v>358</v>
      </c>
      <c r="F199" s="187">
        <v>11.90305</v>
      </c>
    </row>
    <row r="200">
      <c r="A200" s="80" t="s">
        <v>3</v>
      </c>
      <c r="B200" s="26" t="s">
        <v>418</v>
      </c>
      <c r="C200" s="7">
        <v>2022.0</v>
      </c>
      <c r="D200" s="9" t="s">
        <v>6</v>
      </c>
      <c r="E200" s="2" t="s">
        <v>358</v>
      </c>
      <c r="F200" s="188">
        <v>13.27779</v>
      </c>
    </row>
    <row r="201">
      <c r="A201" s="2" t="s">
        <v>4</v>
      </c>
      <c r="B201" s="1" t="s">
        <v>401</v>
      </c>
      <c r="C201" s="1">
        <v>2022.0</v>
      </c>
      <c r="D201" s="2" t="s">
        <v>6</v>
      </c>
      <c r="E201" s="2" t="s">
        <v>358</v>
      </c>
      <c r="F201" s="189">
        <v>6.89755967934807</v>
      </c>
    </row>
    <row r="202">
      <c r="A202" s="2" t="s">
        <v>5</v>
      </c>
      <c r="B202" s="1" t="s">
        <v>402</v>
      </c>
      <c r="C202" s="1">
        <v>2022.0</v>
      </c>
      <c r="D202" s="2" t="s">
        <v>6</v>
      </c>
      <c r="E202" s="2" t="s">
        <v>358</v>
      </c>
      <c r="F202" s="189">
        <v>7.8985412944976</v>
      </c>
    </row>
    <row r="203">
      <c r="A203" s="2" t="s">
        <v>6</v>
      </c>
      <c r="B203" s="1" t="s">
        <v>403</v>
      </c>
      <c r="C203" s="1">
        <v>2022.0</v>
      </c>
      <c r="D203" s="2" t="s">
        <v>6</v>
      </c>
      <c r="E203" s="2" t="s">
        <v>358</v>
      </c>
      <c r="F203" s="189">
        <v>8.74387921157678</v>
      </c>
    </row>
    <row r="204">
      <c r="A204" s="2" t="s">
        <v>7</v>
      </c>
      <c r="B204" s="1" t="s">
        <v>404</v>
      </c>
      <c r="C204" s="1">
        <v>2022.0</v>
      </c>
      <c r="D204" s="2" t="s">
        <v>6</v>
      </c>
      <c r="E204" s="2" t="s">
        <v>358</v>
      </c>
      <c r="F204" s="189">
        <v>12.6782616141455</v>
      </c>
    </row>
    <row r="205">
      <c r="A205" s="2" t="s">
        <v>8</v>
      </c>
      <c r="B205" s="1" t="s">
        <v>408</v>
      </c>
      <c r="C205" s="1">
        <v>2022.0</v>
      </c>
      <c r="D205" s="2" t="s">
        <v>6</v>
      </c>
      <c r="E205" s="2" t="s">
        <v>358</v>
      </c>
      <c r="F205" s="189">
        <v>7.20010215041649</v>
      </c>
    </row>
    <row r="206">
      <c r="A206" s="2" t="s">
        <v>9</v>
      </c>
      <c r="B206" s="1" t="s">
        <v>409</v>
      </c>
      <c r="C206" s="1">
        <v>2022.0</v>
      </c>
      <c r="D206" s="2" t="s">
        <v>6</v>
      </c>
      <c r="E206" s="2" t="s">
        <v>358</v>
      </c>
      <c r="F206" s="189">
        <v>8.58246478638738</v>
      </c>
    </row>
    <row r="207">
      <c r="A207" s="2" t="s">
        <v>10</v>
      </c>
      <c r="B207" s="1" t="s">
        <v>407</v>
      </c>
      <c r="C207" s="1">
        <v>2022.0</v>
      </c>
      <c r="D207" s="2" t="s">
        <v>6</v>
      </c>
      <c r="E207" s="2" t="s">
        <v>358</v>
      </c>
      <c r="F207" s="189">
        <v>23.8940874666295</v>
      </c>
    </row>
    <row r="208">
      <c r="A208" s="2" t="s">
        <v>11</v>
      </c>
      <c r="B208" s="1" t="s">
        <v>406</v>
      </c>
      <c r="C208" s="1">
        <v>2022.0</v>
      </c>
      <c r="D208" s="2" t="s">
        <v>6</v>
      </c>
      <c r="E208" s="2" t="s">
        <v>358</v>
      </c>
      <c r="F208" s="189">
        <v>12.1244377993833</v>
      </c>
    </row>
    <row r="209">
      <c r="A209" s="2" t="s">
        <v>12</v>
      </c>
      <c r="B209" s="1" t="s">
        <v>405</v>
      </c>
      <c r="C209" s="1">
        <v>2022.0</v>
      </c>
      <c r="D209" s="2" t="s">
        <v>6</v>
      </c>
      <c r="E209" s="2" t="s">
        <v>358</v>
      </c>
      <c r="F209" s="189">
        <v>5.95010350138819</v>
      </c>
    </row>
    <row r="210">
      <c r="A210" s="2" t="s">
        <v>13</v>
      </c>
      <c r="B210" s="1" t="s">
        <v>410</v>
      </c>
      <c r="C210" s="1">
        <v>2022.0</v>
      </c>
      <c r="D210" s="2" t="s">
        <v>6</v>
      </c>
      <c r="E210" s="2" t="s">
        <v>358</v>
      </c>
      <c r="F210" s="189">
        <v>16.6261577519988</v>
      </c>
    </row>
    <row r="211">
      <c r="A211" s="2" t="s">
        <v>14</v>
      </c>
      <c r="B211" s="1" t="s">
        <v>412</v>
      </c>
      <c r="C211" s="1">
        <v>2022.0</v>
      </c>
      <c r="D211" s="2" t="s">
        <v>6</v>
      </c>
      <c r="E211" s="2" t="s">
        <v>358</v>
      </c>
      <c r="F211" s="189">
        <v>10.1224854647243</v>
      </c>
    </row>
    <row r="212">
      <c r="A212" s="2" t="s">
        <v>15</v>
      </c>
      <c r="B212" s="1" t="s">
        <v>411</v>
      </c>
      <c r="C212" s="1">
        <v>2022.0</v>
      </c>
      <c r="D212" s="2" t="s">
        <v>6</v>
      </c>
      <c r="E212" s="2" t="s">
        <v>358</v>
      </c>
      <c r="F212" s="189">
        <v>22.5486799334259</v>
      </c>
    </row>
    <row r="213">
      <c r="A213" s="2" t="s">
        <v>16</v>
      </c>
      <c r="B213" s="1" t="s">
        <v>413</v>
      </c>
      <c r="C213" s="1">
        <v>2022.0</v>
      </c>
      <c r="D213" s="2" t="s">
        <v>6</v>
      </c>
      <c r="E213" s="2" t="s">
        <v>358</v>
      </c>
      <c r="F213" s="189">
        <v>14.2963660520245</v>
      </c>
    </row>
    <row r="214">
      <c r="A214" s="2" t="s">
        <v>17</v>
      </c>
      <c r="B214" s="1" t="s">
        <v>414</v>
      </c>
      <c r="C214" s="1">
        <v>2022.0</v>
      </c>
      <c r="D214" s="2" t="s">
        <v>6</v>
      </c>
      <c r="E214" s="2" t="s">
        <v>358</v>
      </c>
      <c r="F214" s="189">
        <v>9.87821206977289</v>
      </c>
    </row>
    <row r="215">
      <c r="A215" s="2" t="s">
        <v>18</v>
      </c>
      <c r="B215" s="1" t="s">
        <v>415</v>
      </c>
      <c r="C215" s="1">
        <v>2022.0</v>
      </c>
      <c r="D215" s="2" t="s">
        <v>6</v>
      </c>
      <c r="E215" s="2" t="s">
        <v>358</v>
      </c>
      <c r="F215" s="189">
        <v>8.87009192397898</v>
      </c>
    </row>
    <row r="216">
      <c r="A216" s="2" t="s">
        <v>19</v>
      </c>
      <c r="B216" s="1" t="s">
        <v>416</v>
      </c>
      <c r="C216" s="1">
        <v>2022.0</v>
      </c>
      <c r="D216" s="2" t="s">
        <v>6</v>
      </c>
      <c r="E216" s="2" t="s">
        <v>358</v>
      </c>
      <c r="F216" s="189">
        <v>14.274644818126</v>
      </c>
    </row>
    <row r="217">
      <c r="A217" s="2" t="s">
        <v>20</v>
      </c>
      <c r="B217" s="1" t="s">
        <v>417</v>
      </c>
      <c r="C217" s="1">
        <v>2022.0</v>
      </c>
      <c r="D217" s="2" t="s">
        <v>6</v>
      </c>
      <c r="E217" s="2" t="s">
        <v>358</v>
      </c>
      <c r="F217" s="189">
        <v>10.5278176581268</v>
      </c>
    </row>
    <row r="218">
      <c r="A218" s="2" t="s">
        <v>21</v>
      </c>
      <c r="B218" s="1" t="s">
        <v>419</v>
      </c>
      <c r="C218" s="1">
        <v>2022.0</v>
      </c>
      <c r="D218" s="2" t="s">
        <v>6</v>
      </c>
      <c r="E218" s="2" t="s">
        <v>358</v>
      </c>
      <c r="F218" s="189">
        <v>17.444393937019</v>
      </c>
    </row>
    <row r="219">
      <c r="A219" s="2" t="s">
        <v>22</v>
      </c>
      <c r="B219" s="1" t="s">
        <v>420</v>
      </c>
      <c r="C219" s="1">
        <v>2022.0</v>
      </c>
      <c r="D219" s="2" t="s">
        <v>6</v>
      </c>
      <c r="E219" s="2" t="s">
        <v>358</v>
      </c>
      <c r="F219" s="189">
        <v>5.99803971703742</v>
      </c>
    </row>
    <row r="220">
      <c r="A220" s="2" t="s">
        <v>23</v>
      </c>
      <c r="B220" s="1" t="s">
        <v>421</v>
      </c>
      <c r="C220" s="1">
        <v>2022.0</v>
      </c>
      <c r="D220" s="2" t="s">
        <v>6</v>
      </c>
      <c r="E220" s="2" t="s">
        <v>358</v>
      </c>
      <c r="F220" s="189">
        <v>17.6370803480608</v>
      </c>
    </row>
    <row r="221">
      <c r="A221" s="2" t="s">
        <v>24</v>
      </c>
      <c r="B221" s="1" t="s">
        <v>422</v>
      </c>
      <c r="C221" s="1">
        <v>2022.0</v>
      </c>
      <c r="D221" s="2" t="s">
        <v>6</v>
      </c>
      <c r="E221" s="2" t="s">
        <v>358</v>
      </c>
      <c r="F221" s="189">
        <v>14.4104097817386</v>
      </c>
    </row>
    <row r="222">
      <c r="A222" s="2" t="s">
        <v>25</v>
      </c>
      <c r="B222" s="1" t="s">
        <v>423</v>
      </c>
      <c r="C222" s="1">
        <v>2022.0</v>
      </c>
      <c r="D222" s="2" t="s">
        <v>6</v>
      </c>
      <c r="E222" s="2" t="s">
        <v>358</v>
      </c>
      <c r="F222" s="189">
        <v>11.2018689234052</v>
      </c>
    </row>
    <row r="223">
      <c r="A223" s="2" t="s">
        <v>26</v>
      </c>
      <c r="B223" s="1" t="s">
        <v>424</v>
      </c>
      <c r="C223" s="1">
        <v>2022.0</v>
      </c>
      <c r="D223" s="2" t="s">
        <v>6</v>
      </c>
      <c r="E223" s="2" t="s">
        <v>358</v>
      </c>
      <c r="F223" s="189">
        <v>9.70163201974684</v>
      </c>
    </row>
    <row r="224">
      <c r="A224" s="2" t="s">
        <v>27</v>
      </c>
      <c r="B224" s="1" t="s">
        <v>426</v>
      </c>
      <c r="C224" s="1">
        <v>2022.0</v>
      </c>
      <c r="D224" s="2" t="s">
        <v>6</v>
      </c>
      <c r="E224" s="2" t="s">
        <v>358</v>
      </c>
      <c r="F224" s="189">
        <v>11.7983324586096</v>
      </c>
    </row>
    <row r="225">
      <c r="A225" s="2" t="s">
        <v>28</v>
      </c>
      <c r="B225" s="1" t="s">
        <v>425</v>
      </c>
      <c r="C225" s="1">
        <v>2022.0</v>
      </c>
      <c r="D225" s="2" t="s">
        <v>6</v>
      </c>
      <c r="E225" s="2" t="s">
        <v>358</v>
      </c>
      <c r="F225" s="189">
        <v>10.528004901496</v>
      </c>
    </row>
    <row r="226">
      <c r="A226" s="2" t="s">
        <v>29</v>
      </c>
      <c r="B226" s="1" t="s">
        <v>427</v>
      </c>
      <c r="C226" s="1">
        <v>2022.0</v>
      </c>
      <c r="D226" s="2" t="s">
        <v>6</v>
      </c>
      <c r="E226" s="2" t="s">
        <v>358</v>
      </c>
      <c r="F226" s="189">
        <v>8.37855097657533</v>
      </c>
    </row>
    <row r="227">
      <c r="A227" s="2" t="s">
        <v>30</v>
      </c>
      <c r="B227" s="1" t="s">
        <v>428</v>
      </c>
      <c r="C227" s="1">
        <v>2022.0</v>
      </c>
      <c r="D227" s="2" t="s">
        <v>6</v>
      </c>
      <c r="E227" s="2" t="s">
        <v>358</v>
      </c>
      <c r="F227" s="189">
        <v>11.6040568170195</v>
      </c>
    </row>
    <row r="228">
      <c r="A228" s="2" t="s">
        <v>31</v>
      </c>
      <c r="B228" s="1" t="s">
        <v>429</v>
      </c>
      <c r="C228" s="1">
        <v>2022.0</v>
      </c>
      <c r="D228" s="2" t="s">
        <v>6</v>
      </c>
      <c r="E228" s="2" t="s">
        <v>358</v>
      </c>
      <c r="F228" s="189">
        <v>8.66981134579702</v>
      </c>
    </row>
    <row r="229">
      <c r="A229" s="2" t="s">
        <v>32</v>
      </c>
      <c r="B229" s="1" t="s">
        <v>430</v>
      </c>
      <c r="C229" s="1">
        <v>2022.0</v>
      </c>
      <c r="D229" s="2" t="s">
        <v>6</v>
      </c>
      <c r="E229" s="2" t="s">
        <v>358</v>
      </c>
      <c r="F229" s="189">
        <v>10.2586393169952</v>
      </c>
    </row>
    <row r="230">
      <c r="A230" s="2" t="s">
        <v>33</v>
      </c>
      <c r="B230" s="1" t="s">
        <v>431</v>
      </c>
      <c r="C230" s="1">
        <v>2022.0</v>
      </c>
      <c r="D230" s="2" t="s">
        <v>6</v>
      </c>
      <c r="E230" s="2" t="s">
        <v>358</v>
      </c>
      <c r="F230" s="189">
        <v>14.1801101532193</v>
      </c>
    </row>
    <row r="231">
      <c r="A231" s="2" t="s">
        <v>34</v>
      </c>
      <c r="B231" s="1" t="s">
        <v>432</v>
      </c>
      <c r="C231" s="1">
        <v>2022.0</v>
      </c>
      <c r="D231" s="2" t="s">
        <v>6</v>
      </c>
      <c r="E231" s="2" t="s">
        <v>358</v>
      </c>
      <c r="F231" s="189">
        <v>12.5067764135862</v>
      </c>
    </row>
    <row r="232">
      <c r="A232" s="2" t="s">
        <v>35</v>
      </c>
      <c r="B232" s="1" t="s">
        <v>433</v>
      </c>
      <c r="C232" s="1">
        <v>2022.0</v>
      </c>
      <c r="D232" s="2" t="s">
        <v>6</v>
      </c>
      <c r="E232" s="2" t="s">
        <v>358</v>
      </c>
      <c r="F232" s="189">
        <v>10.9634210133015</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149" t="s">
        <v>400</v>
      </c>
    </row>
    <row r="2">
      <c r="A2" s="80" t="s">
        <v>3</v>
      </c>
      <c r="B2" s="26" t="s">
        <v>418</v>
      </c>
      <c r="C2" s="7">
        <v>2010.0</v>
      </c>
      <c r="D2" s="9" t="s">
        <v>6</v>
      </c>
      <c r="E2" s="9" t="s">
        <v>361</v>
      </c>
      <c r="F2" s="186">
        <v>28.88565</v>
      </c>
    </row>
    <row r="3">
      <c r="A3" s="80" t="s">
        <v>4</v>
      </c>
      <c r="B3" s="26" t="s">
        <v>401</v>
      </c>
      <c r="C3" s="7">
        <v>2010.0</v>
      </c>
      <c r="D3" s="9" t="s">
        <v>6</v>
      </c>
      <c r="E3" s="9" t="s">
        <v>361</v>
      </c>
      <c r="F3" s="72">
        <v>35.24191</v>
      </c>
    </row>
    <row r="4">
      <c r="A4" s="26" t="s">
        <v>5</v>
      </c>
      <c r="B4" s="26" t="s">
        <v>402</v>
      </c>
      <c r="C4" s="7">
        <v>2010.0</v>
      </c>
      <c r="D4" s="9" t="s">
        <v>6</v>
      </c>
      <c r="E4" s="9" t="s">
        <v>361</v>
      </c>
      <c r="F4" s="72">
        <v>17.15583</v>
      </c>
    </row>
    <row r="5">
      <c r="A5" s="26" t="s">
        <v>6</v>
      </c>
      <c r="B5" s="26" t="s">
        <v>403</v>
      </c>
      <c r="C5" s="7">
        <v>2010.0</v>
      </c>
      <c r="D5" s="9" t="s">
        <v>6</v>
      </c>
      <c r="E5" s="9" t="s">
        <v>361</v>
      </c>
      <c r="F5" s="72">
        <v>23.6977</v>
      </c>
    </row>
    <row r="6">
      <c r="A6" s="26" t="s">
        <v>7</v>
      </c>
      <c r="B6" s="26" t="s">
        <v>404</v>
      </c>
      <c r="C6" s="7">
        <v>2010.0</v>
      </c>
      <c r="D6" s="9" t="s">
        <v>6</v>
      </c>
      <c r="E6" s="9" t="s">
        <v>361</v>
      </c>
      <c r="F6" s="72">
        <v>34.46908</v>
      </c>
    </row>
    <row r="7">
      <c r="A7" s="26" t="s">
        <v>8</v>
      </c>
      <c r="B7" s="26" t="s">
        <v>408</v>
      </c>
      <c r="C7" s="7">
        <v>2010.0</v>
      </c>
      <c r="D7" s="9" t="s">
        <v>6</v>
      </c>
      <c r="E7" s="9" t="s">
        <v>361</v>
      </c>
      <c r="F7" s="72">
        <v>25.59425</v>
      </c>
    </row>
    <row r="8">
      <c r="A8" s="26" t="s">
        <v>9</v>
      </c>
      <c r="B8" s="26" t="s">
        <v>409</v>
      </c>
      <c r="C8" s="7">
        <v>2010.0</v>
      </c>
      <c r="D8" s="9" t="s">
        <v>6</v>
      </c>
      <c r="E8" s="9" t="s">
        <v>361</v>
      </c>
      <c r="F8" s="72">
        <v>25.58685</v>
      </c>
    </row>
    <row r="9">
      <c r="A9" s="26" t="s">
        <v>10</v>
      </c>
      <c r="B9" s="26" t="s">
        <v>407</v>
      </c>
      <c r="C9" s="7">
        <v>2010.0</v>
      </c>
      <c r="D9" s="9" t="s">
        <v>6</v>
      </c>
      <c r="E9" s="9" t="s">
        <v>361</v>
      </c>
      <c r="F9" s="72">
        <v>44.27227</v>
      </c>
    </row>
    <row r="10">
      <c r="A10" s="26" t="s">
        <v>11</v>
      </c>
      <c r="B10" s="26" t="s">
        <v>406</v>
      </c>
      <c r="C10" s="7">
        <v>2010.0</v>
      </c>
      <c r="D10" s="9" t="s">
        <v>6</v>
      </c>
      <c r="E10" s="9" t="s">
        <v>361</v>
      </c>
      <c r="F10" s="72">
        <v>13.84724</v>
      </c>
    </row>
    <row r="11">
      <c r="A11" s="26" t="s">
        <v>12</v>
      </c>
      <c r="B11" s="26" t="s">
        <v>405</v>
      </c>
      <c r="C11" s="7">
        <v>2010.0</v>
      </c>
      <c r="D11" s="9" t="s">
        <v>6</v>
      </c>
      <c r="E11" s="9" t="s">
        <v>361</v>
      </c>
      <c r="F11" s="72">
        <v>13.36664</v>
      </c>
    </row>
    <row r="12">
      <c r="A12" s="26" t="s">
        <v>13</v>
      </c>
      <c r="B12" s="26" t="s">
        <v>410</v>
      </c>
      <c r="C12" s="7">
        <v>2010.0</v>
      </c>
      <c r="D12" s="9" t="s">
        <v>6</v>
      </c>
      <c r="E12" s="9" t="s">
        <v>361</v>
      </c>
      <c r="F12" s="72">
        <v>21.18633</v>
      </c>
    </row>
    <row r="13">
      <c r="A13" s="26" t="s">
        <v>14</v>
      </c>
      <c r="B13" s="26" t="s">
        <v>412</v>
      </c>
      <c r="C13" s="7">
        <v>2010.0</v>
      </c>
      <c r="D13" s="9" t="s">
        <v>6</v>
      </c>
      <c r="E13" s="9" t="s">
        <v>361</v>
      </c>
      <c r="F13" s="72">
        <v>33.20876</v>
      </c>
    </row>
    <row r="14">
      <c r="A14" s="26" t="s">
        <v>15</v>
      </c>
      <c r="B14" s="26" t="s">
        <v>411</v>
      </c>
      <c r="C14" s="7">
        <v>2010.0</v>
      </c>
      <c r="D14" s="9" t="s">
        <v>6</v>
      </c>
      <c r="E14" s="9" t="s">
        <v>361</v>
      </c>
      <c r="F14" s="72">
        <v>53.32093</v>
      </c>
    </row>
    <row r="15">
      <c r="A15" s="26" t="s">
        <v>16</v>
      </c>
      <c r="B15" s="26" t="s">
        <v>413</v>
      </c>
      <c r="C15" s="7">
        <v>2010.0</v>
      </c>
      <c r="D15" s="9" t="s">
        <v>6</v>
      </c>
      <c r="E15" s="9" t="s">
        <v>361</v>
      </c>
      <c r="F15" s="72">
        <v>49.65564</v>
      </c>
    </row>
    <row r="16">
      <c r="A16" s="26" t="s">
        <v>17</v>
      </c>
      <c r="B16" s="26" t="s">
        <v>414</v>
      </c>
      <c r="C16" s="7">
        <v>2010.0</v>
      </c>
      <c r="D16" s="9" t="s">
        <v>6</v>
      </c>
      <c r="E16" s="9" t="s">
        <v>361</v>
      </c>
      <c r="F16" s="72">
        <v>22.34348</v>
      </c>
    </row>
    <row r="17">
      <c r="A17" s="26" t="s">
        <v>18</v>
      </c>
      <c r="B17" s="26" t="s">
        <v>415</v>
      </c>
      <c r="C17" s="7">
        <v>2010.0</v>
      </c>
      <c r="D17" s="9" t="s">
        <v>6</v>
      </c>
      <c r="E17" s="9" t="s">
        <v>361</v>
      </c>
      <c r="F17" s="72">
        <v>20.03432</v>
      </c>
    </row>
    <row r="18">
      <c r="A18" s="26" t="s">
        <v>19</v>
      </c>
      <c r="B18" s="26" t="s">
        <v>416</v>
      </c>
      <c r="C18" s="7">
        <v>2010.0</v>
      </c>
      <c r="D18" s="9" t="s">
        <v>6</v>
      </c>
      <c r="E18" s="9" t="s">
        <v>361</v>
      </c>
      <c r="F18" s="72">
        <v>48.08465</v>
      </c>
    </row>
    <row r="19">
      <c r="A19" s="26" t="s">
        <v>20</v>
      </c>
      <c r="B19" s="26" t="s">
        <v>417</v>
      </c>
      <c r="C19" s="7">
        <v>2010.0</v>
      </c>
      <c r="D19" s="9" t="s">
        <v>6</v>
      </c>
      <c r="E19" s="9" t="s">
        <v>361</v>
      </c>
      <c r="F19" s="72">
        <v>21.08104</v>
      </c>
    </row>
    <row r="20">
      <c r="A20" s="26" t="s">
        <v>21</v>
      </c>
      <c r="B20" s="26" t="s">
        <v>419</v>
      </c>
      <c r="C20" s="7">
        <v>2010.0</v>
      </c>
      <c r="D20" s="9" t="s">
        <v>6</v>
      </c>
      <c r="E20" s="9" t="s">
        <v>361</v>
      </c>
      <c r="F20" s="72">
        <v>26.16497</v>
      </c>
    </row>
    <row r="21">
      <c r="A21" s="26" t="s">
        <v>22</v>
      </c>
      <c r="B21" s="26" t="s">
        <v>420</v>
      </c>
      <c r="C21" s="7">
        <v>2010.0</v>
      </c>
      <c r="D21" s="9" t="s">
        <v>6</v>
      </c>
      <c r="E21" s="9" t="s">
        <v>361</v>
      </c>
      <c r="F21" s="72">
        <v>21.13107</v>
      </c>
    </row>
    <row r="22">
      <c r="A22" s="26" t="s">
        <v>23</v>
      </c>
      <c r="B22" s="26" t="s">
        <v>421</v>
      </c>
      <c r="C22" s="7">
        <v>2010.0</v>
      </c>
      <c r="D22" s="9" t="s">
        <v>6</v>
      </c>
      <c r="E22" s="9" t="s">
        <v>361</v>
      </c>
      <c r="F22" s="72">
        <v>48.08673</v>
      </c>
    </row>
    <row r="23">
      <c r="A23" s="26" t="s">
        <v>24</v>
      </c>
      <c r="B23" s="26" t="s">
        <v>422</v>
      </c>
      <c r="C23" s="7">
        <v>2010.0</v>
      </c>
      <c r="D23" s="9" t="s">
        <v>6</v>
      </c>
      <c r="E23" s="9" t="s">
        <v>361</v>
      </c>
      <c r="F23" s="72">
        <v>34.02224</v>
      </c>
    </row>
    <row r="24">
      <c r="A24" s="26" t="s">
        <v>25</v>
      </c>
      <c r="B24" s="26" t="s">
        <v>423</v>
      </c>
      <c r="C24" s="7">
        <v>2010.0</v>
      </c>
      <c r="D24" s="9" t="s">
        <v>6</v>
      </c>
      <c r="E24" s="9" t="s">
        <v>361</v>
      </c>
      <c r="F24" s="72">
        <v>37.67569</v>
      </c>
    </row>
    <row r="25">
      <c r="A25" s="26" t="s">
        <v>26</v>
      </c>
      <c r="B25" s="26" t="s">
        <v>424</v>
      </c>
      <c r="C25" s="7">
        <v>2010.0</v>
      </c>
      <c r="D25" s="9" t="s">
        <v>6</v>
      </c>
      <c r="E25" s="9" t="s">
        <v>361</v>
      </c>
      <c r="F25" s="72">
        <v>17.00368</v>
      </c>
    </row>
    <row r="26">
      <c r="A26" s="26" t="s">
        <v>27</v>
      </c>
      <c r="B26" s="26" t="s">
        <v>426</v>
      </c>
      <c r="C26" s="7">
        <v>2010.0</v>
      </c>
      <c r="D26" s="9" t="s">
        <v>6</v>
      </c>
      <c r="E26" s="9" t="s">
        <v>361</v>
      </c>
      <c r="F26" s="72">
        <v>41.88729</v>
      </c>
    </row>
    <row r="27">
      <c r="A27" s="26" t="s">
        <v>28</v>
      </c>
      <c r="B27" s="26" t="s">
        <v>425</v>
      </c>
      <c r="C27" s="7">
        <v>2010.0</v>
      </c>
      <c r="D27" s="9" t="s">
        <v>6</v>
      </c>
      <c r="E27" s="9" t="s">
        <v>361</v>
      </c>
      <c r="F27" s="72">
        <v>19.0283</v>
      </c>
    </row>
    <row r="28">
      <c r="A28" s="26" t="s">
        <v>29</v>
      </c>
      <c r="B28" s="26" t="s">
        <v>427</v>
      </c>
      <c r="C28" s="7">
        <v>2010.0</v>
      </c>
      <c r="D28" s="9" t="s">
        <v>6</v>
      </c>
      <c r="E28" s="9" t="s">
        <v>361</v>
      </c>
      <c r="F28" s="72">
        <v>23.78178</v>
      </c>
    </row>
    <row r="29">
      <c r="A29" s="26" t="s">
        <v>30</v>
      </c>
      <c r="B29" s="26" t="s">
        <v>428</v>
      </c>
      <c r="C29" s="7">
        <v>2010.0</v>
      </c>
      <c r="D29" s="9" t="s">
        <v>6</v>
      </c>
      <c r="E29" s="9" t="s">
        <v>361</v>
      </c>
      <c r="F29" s="72">
        <v>35.3981</v>
      </c>
    </row>
    <row r="30">
      <c r="A30" s="26" t="s">
        <v>31</v>
      </c>
      <c r="B30" s="26" t="s">
        <v>429</v>
      </c>
      <c r="C30" s="7">
        <v>2010.0</v>
      </c>
      <c r="D30" s="9" t="s">
        <v>6</v>
      </c>
      <c r="E30" s="9" t="s">
        <v>361</v>
      </c>
      <c r="F30" s="72">
        <v>19.92481</v>
      </c>
    </row>
    <row r="31">
      <c r="A31" s="26" t="s">
        <v>32</v>
      </c>
      <c r="B31" s="26" t="s">
        <v>430</v>
      </c>
      <c r="C31" s="7">
        <v>2010.0</v>
      </c>
      <c r="D31" s="9" t="s">
        <v>6</v>
      </c>
      <c r="E31" s="9" t="s">
        <v>361</v>
      </c>
      <c r="F31" s="72">
        <v>27.15773</v>
      </c>
    </row>
    <row r="32">
      <c r="A32" s="26" t="s">
        <v>33</v>
      </c>
      <c r="B32" s="26" t="s">
        <v>431</v>
      </c>
      <c r="C32" s="7">
        <v>2010.0</v>
      </c>
      <c r="D32" s="9" t="s">
        <v>6</v>
      </c>
      <c r="E32" s="9" t="s">
        <v>361</v>
      </c>
      <c r="F32" s="72">
        <v>37.82615</v>
      </c>
    </row>
    <row r="33">
      <c r="A33" s="26" t="s">
        <v>34</v>
      </c>
      <c r="B33" s="26" t="s">
        <v>432</v>
      </c>
      <c r="C33" s="7">
        <v>2010.0</v>
      </c>
      <c r="D33" s="9" t="s">
        <v>6</v>
      </c>
      <c r="E33" s="9" t="s">
        <v>361</v>
      </c>
      <c r="F33" s="72">
        <v>22.89064</v>
      </c>
    </row>
    <row r="34">
      <c r="A34" s="26" t="s">
        <v>35</v>
      </c>
      <c r="B34" s="26" t="s">
        <v>433</v>
      </c>
      <c r="C34" s="7">
        <v>2010.0</v>
      </c>
      <c r="D34" s="9" t="s">
        <v>6</v>
      </c>
      <c r="E34" s="9" t="s">
        <v>361</v>
      </c>
      <c r="F34" s="72">
        <v>34.36622</v>
      </c>
    </row>
    <row r="35">
      <c r="A35" s="80" t="s">
        <v>3</v>
      </c>
      <c r="B35" s="26" t="s">
        <v>418</v>
      </c>
      <c r="C35" s="7">
        <v>2011.0</v>
      </c>
      <c r="D35" s="9" t="s">
        <v>6</v>
      </c>
      <c r="E35" s="9" t="s">
        <v>361</v>
      </c>
      <c r="F35" s="186">
        <v>28.88565</v>
      </c>
    </row>
    <row r="36">
      <c r="A36" s="80" t="s">
        <v>4</v>
      </c>
      <c r="B36" s="26" t="s">
        <v>401</v>
      </c>
      <c r="C36" s="7">
        <v>2011.0</v>
      </c>
      <c r="D36" s="9" t="s">
        <v>6</v>
      </c>
      <c r="E36" s="9" t="s">
        <v>361</v>
      </c>
      <c r="F36" s="72">
        <v>35.24191</v>
      </c>
    </row>
    <row r="37">
      <c r="A37" s="26" t="s">
        <v>5</v>
      </c>
      <c r="B37" s="26" t="s">
        <v>402</v>
      </c>
      <c r="C37" s="7">
        <v>2011.0</v>
      </c>
      <c r="D37" s="9" t="s">
        <v>6</v>
      </c>
      <c r="E37" s="9" t="s">
        <v>361</v>
      </c>
      <c r="F37" s="72">
        <v>17.15583</v>
      </c>
    </row>
    <row r="38">
      <c r="A38" s="26" t="s">
        <v>6</v>
      </c>
      <c r="B38" s="26" t="s">
        <v>403</v>
      </c>
      <c r="C38" s="7">
        <v>2011.0</v>
      </c>
      <c r="D38" s="9" t="s">
        <v>6</v>
      </c>
      <c r="E38" s="9" t="s">
        <v>361</v>
      </c>
      <c r="F38" s="72">
        <v>23.6977</v>
      </c>
    </row>
    <row r="39">
      <c r="A39" s="26" t="s">
        <v>7</v>
      </c>
      <c r="B39" s="26" t="s">
        <v>404</v>
      </c>
      <c r="C39" s="7">
        <v>2011.0</v>
      </c>
      <c r="D39" s="9" t="s">
        <v>6</v>
      </c>
      <c r="E39" s="9" t="s">
        <v>361</v>
      </c>
      <c r="F39" s="72">
        <v>34.46908</v>
      </c>
    </row>
    <row r="40">
      <c r="A40" s="26" t="s">
        <v>8</v>
      </c>
      <c r="B40" s="26" t="s">
        <v>408</v>
      </c>
      <c r="C40" s="7">
        <v>2011.0</v>
      </c>
      <c r="D40" s="9" t="s">
        <v>6</v>
      </c>
      <c r="E40" s="9" t="s">
        <v>361</v>
      </c>
      <c r="F40" s="72">
        <v>25.59425</v>
      </c>
    </row>
    <row r="41">
      <c r="A41" s="26" t="s">
        <v>9</v>
      </c>
      <c r="B41" s="26" t="s">
        <v>409</v>
      </c>
      <c r="C41" s="7">
        <v>2011.0</v>
      </c>
      <c r="D41" s="9" t="s">
        <v>6</v>
      </c>
      <c r="E41" s="9" t="s">
        <v>361</v>
      </c>
      <c r="F41" s="72">
        <v>25.58685</v>
      </c>
    </row>
    <row r="42">
      <c r="A42" s="26" t="s">
        <v>10</v>
      </c>
      <c r="B42" s="26" t="s">
        <v>407</v>
      </c>
      <c r="C42" s="7">
        <v>2011.0</v>
      </c>
      <c r="D42" s="9" t="s">
        <v>6</v>
      </c>
      <c r="E42" s="9" t="s">
        <v>361</v>
      </c>
      <c r="F42" s="72">
        <v>44.27227</v>
      </c>
    </row>
    <row r="43">
      <c r="A43" s="26" t="s">
        <v>11</v>
      </c>
      <c r="B43" s="26" t="s">
        <v>406</v>
      </c>
      <c r="C43" s="7">
        <v>2011.0</v>
      </c>
      <c r="D43" s="9" t="s">
        <v>6</v>
      </c>
      <c r="E43" s="9" t="s">
        <v>361</v>
      </c>
      <c r="F43" s="72">
        <v>13.84724</v>
      </c>
    </row>
    <row r="44">
      <c r="A44" s="26" t="s">
        <v>12</v>
      </c>
      <c r="B44" s="26" t="s">
        <v>405</v>
      </c>
      <c r="C44" s="7">
        <v>2011.0</v>
      </c>
      <c r="D44" s="9" t="s">
        <v>6</v>
      </c>
      <c r="E44" s="9" t="s">
        <v>361</v>
      </c>
      <c r="F44" s="72">
        <v>13.36664</v>
      </c>
    </row>
    <row r="45">
      <c r="A45" s="26" t="s">
        <v>13</v>
      </c>
      <c r="B45" s="26" t="s">
        <v>410</v>
      </c>
      <c r="C45" s="7">
        <v>2011.0</v>
      </c>
      <c r="D45" s="9" t="s">
        <v>6</v>
      </c>
      <c r="E45" s="9" t="s">
        <v>361</v>
      </c>
      <c r="F45" s="72">
        <v>21.18633</v>
      </c>
    </row>
    <row r="46">
      <c r="A46" s="26" t="s">
        <v>14</v>
      </c>
      <c r="B46" s="26" t="s">
        <v>412</v>
      </c>
      <c r="C46" s="7">
        <v>2011.0</v>
      </c>
      <c r="D46" s="9" t="s">
        <v>6</v>
      </c>
      <c r="E46" s="9" t="s">
        <v>361</v>
      </c>
      <c r="F46" s="72">
        <v>33.20876</v>
      </c>
    </row>
    <row r="47">
      <c r="A47" s="26" t="s">
        <v>15</v>
      </c>
      <c r="B47" s="26" t="s">
        <v>411</v>
      </c>
      <c r="C47" s="7">
        <v>2011.0</v>
      </c>
      <c r="D47" s="9" t="s">
        <v>6</v>
      </c>
      <c r="E47" s="9" t="s">
        <v>361</v>
      </c>
      <c r="F47" s="72">
        <v>53.32093</v>
      </c>
    </row>
    <row r="48">
      <c r="A48" s="26" t="s">
        <v>16</v>
      </c>
      <c r="B48" s="26" t="s">
        <v>413</v>
      </c>
      <c r="C48" s="7">
        <v>2011.0</v>
      </c>
      <c r="D48" s="9" t="s">
        <v>6</v>
      </c>
      <c r="E48" s="9" t="s">
        <v>361</v>
      </c>
      <c r="F48" s="72">
        <v>49.65564</v>
      </c>
    </row>
    <row r="49">
      <c r="A49" s="26" t="s">
        <v>17</v>
      </c>
      <c r="B49" s="26" t="s">
        <v>414</v>
      </c>
      <c r="C49" s="7">
        <v>2011.0</v>
      </c>
      <c r="D49" s="9" t="s">
        <v>6</v>
      </c>
      <c r="E49" s="9" t="s">
        <v>361</v>
      </c>
      <c r="F49" s="72">
        <v>22.34348</v>
      </c>
    </row>
    <row r="50">
      <c r="A50" s="26" t="s">
        <v>18</v>
      </c>
      <c r="B50" s="26" t="s">
        <v>415</v>
      </c>
      <c r="C50" s="7">
        <v>2011.0</v>
      </c>
      <c r="D50" s="9" t="s">
        <v>6</v>
      </c>
      <c r="E50" s="9" t="s">
        <v>361</v>
      </c>
      <c r="F50" s="72">
        <v>20.03432</v>
      </c>
    </row>
    <row r="51">
      <c r="A51" s="26" t="s">
        <v>19</v>
      </c>
      <c r="B51" s="26" t="s">
        <v>416</v>
      </c>
      <c r="C51" s="7">
        <v>2011.0</v>
      </c>
      <c r="D51" s="9" t="s">
        <v>6</v>
      </c>
      <c r="E51" s="9" t="s">
        <v>361</v>
      </c>
      <c r="F51" s="72">
        <v>48.08465</v>
      </c>
    </row>
    <row r="52">
      <c r="A52" s="26" t="s">
        <v>20</v>
      </c>
      <c r="B52" s="26" t="s">
        <v>417</v>
      </c>
      <c r="C52" s="7">
        <v>2011.0</v>
      </c>
      <c r="D52" s="9" t="s">
        <v>6</v>
      </c>
      <c r="E52" s="9" t="s">
        <v>361</v>
      </c>
      <c r="F52" s="72">
        <v>21.08104</v>
      </c>
    </row>
    <row r="53">
      <c r="A53" s="26" t="s">
        <v>21</v>
      </c>
      <c r="B53" s="26" t="s">
        <v>419</v>
      </c>
      <c r="C53" s="7">
        <v>2011.0</v>
      </c>
      <c r="D53" s="9" t="s">
        <v>6</v>
      </c>
      <c r="E53" s="9" t="s">
        <v>361</v>
      </c>
      <c r="F53" s="72">
        <v>26.16497</v>
      </c>
    </row>
    <row r="54">
      <c r="A54" s="26" t="s">
        <v>22</v>
      </c>
      <c r="B54" s="26" t="s">
        <v>420</v>
      </c>
      <c r="C54" s="7">
        <v>2011.0</v>
      </c>
      <c r="D54" s="9" t="s">
        <v>6</v>
      </c>
      <c r="E54" s="9" t="s">
        <v>361</v>
      </c>
      <c r="F54" s="72">
        <v>21.13107</v>
      </c>
    </row>
    <row r="55">
      <c r="A55" s="26" t="s">
        <v>23</v>
      </c>
      <c r="B55" s="26" t="s">
        <v>421</v>
      </c>
      <c r="C55" s="7">
        <v>2011.0</v>
      </c>
      <c r="D55" s="9" t="s">
        <v>6</v>
      </c>
      <c r="E55" s="9" t="s">
        <v>361</v>
      </c>
      <c r="F55" s="72">
        <v>48.08673</v>
      </c>
    </row>
    <row r="56">
      <c r="A56" s="26" t="s">
        <v>24</v>
      </c>
      <c r="B56" s="26" t="s">
        <v>422</v>
      </c>
      <c r="C56" s="7">
        <v>2011.0</v>
      </c>
      <c r="D56" s="9" t="s">
        <v>6</v>
      </c>
      <c r="E56" s="9" t="s">
        <v>361</v>
      </c>
      <c r="F56" s="72">
        <v>34.02224</v>
      </c>
    </row>
    <row r="57">
      <c r="A57" s="26" t="s">
        <v>25</v>
      </c>
      <c r="B57" s="26" t="s">
        <v>423</v>
      </c>
      <c r="C57" s="7">
        <v>2011.0</v>
      </c>
      <c r="D57" s="9" t="s">
        <v>6</v>
      </c>
      <c r="E57" s="9" t="s">
        <v>361</v>
      </c>
      <c r="F57" s="72">
        <v>37.67569</v>
      </c>
    </row>
    <row r="58">
      <c r="A58" s="26" t="s">
        <v>26</v>
      </c>
      <c r="B58" s="26" t="s">
        <v>424</v>
      </c>
      <c r="C58" s="7">
        <v>2011.0</v>
      </c>
      <c r="D58" s="9" t="s">
        <v>6</v>
      </c>
      <c r="E58" s="9" t="s">
        <v>361</v>
      </c>
      <c r="F58" s="72">
        <v>17.00368</v>
      </c>
    </row>
    <row r="59">
      <c r="A59" s="26" t="s">
        <v>27</v>
      </c>
      <c r="B59" s="26" t="s">
        <v>426</v>
      </c>
      <c r="C59" s="7">
        <v>2011.0</v>
      </c>
      <c r="D59" s="9" t="s">
        <v>6</v>
      </c>
      <c r="E59" s="9" t="s">
        <v>361</v>
      </c>
      <c r="F59" s="72">
        <v>41.88729</v>
      </c>
    </row>
    <row r="60">
      <c r="A60" s="26" t="s">
        <v>28</v>
      </c>
      <c r="B60" s="26" t="s">
        <v>425</v>
      </c>
      <c r="C60" s="7">
        <v>2011.0</v>
      </c>
      <c r="D60" s="9" t="s">
        <v>6</v>
      </c>
      <c r="E60" s="9" t="s">
        <v>361</v>
      </c>
      <c r="F60" s="72">
        <v>19.0283</v>
      </c>
    </row>
    <row r="61">
      <c r="A61" s="26" t="s">
        <v>29</v>
      </c>
      <c r="B61" s="26" t="s">
        <v>427</v>
      </c>
      <c r="C61" s="7">
        <v>2011.0</v>
      </c>
      <c r="D61" s="9" t="s">
        <v>6</v>
      </c>
      <c r="E61" s="9" t="s">
        <v>361</v>
      </c>
      <c r="F61" s="72">
        <v>23.78178</v>
      </c>
    </row>
    <row r="62">
      <c r="A62" s="26" t="s">
        <v>30</v>
      </c>
      <c r="B62" s="26" t="s">
        <v>428</v>
      </c>
      <c r="C62" s="7">
        <v>2011.0</v>
      </c>
      <c r="D62" s="9" t="s">
        <v>6</v>
      </c>
      <c r="E62" s="9" t="s">
        <v>361</v>
      </c>
      <c r="F62" s="72">
        <v>35.3981</v>
      </c>
    </row>
    <row r="63">
      <c r="A63" s="26" t="s">
        <v>31</v>
      </c>
      <c r="B63" s="26" t="s">
        <v>429</v>
      </c>
      <c r="C63" s="7">
        <v>2011.0</v>
      </c>
      <c r="D63" s="9" t="s">
        <v>6</v>
      </c>
      <c r="E63" s="9" t="s">
        <v>361</v>
      </c>
      <c r="F63" s="72">
        <v>19.92481</v>
      </c>
    </row>
    <row r="64">
      <c r="A64" s="26" t="s">
        <v>32</v>
      </c>
      <c r="B64" s="26" t="s">
        <v>430</v>
      </c>
      <c r="C64" s="7">
        <v>2011.0</v>
      </c>
      <c r="D64" s="9" t="s">
        <v>6</v>
      </c>
      <c r="E64" s="9" t="s">
        <v>361</v>
      </c>
      <c r="F64" s="72">
        <v>27.15773</v>
      </c>
    </row>
    <row r="65">
      <c r="A65" s="26" t="s">
        <v>33</v>
      </c>
      <c r="B65" s="26" t="s">
        <v>431</v>
      </c>
      <c r="C65" s="7">
        <v>2011.0</v>
      </c>
      <c r="D65" s="9" t="s">
        <v>6</v>
      </c>
      <c r="E65" s="9" t="s">
        <v>361</v>
      </c>
      <c r="F65" s="72">
        <v>37.82615</v>
      </c>
    </row>
    <row r="66">
      <c r="A66" s="26" t="s">
        <v>34</v>
      </c>
      <c r="B66" s="26" t="s">
        <v>432</v>
      </c>
      <c r="C66" s="7">
        <v>2011.0</v>
      </c>
      <c r="D66" s="9" t="s">
        <v>6</v>
      </c>
      <c r="E66" s="9" t="s">
        <v>361</v>
      </c>
      <c r="F66" s="72">
        <v>22.89064</v>
      </c>
    </row>
    <row r="67">
      <c r="A67" s="26" t="s">
        <v>35</v>
      </c>
      <c r="B67" s="26" t="s">
        <v>433</v>
      </c>
      <c r="C67" s="7">
        <v>2011.0</v>
      </c>
      <c r="D67" s="9" t="s">
        <v>6</v>
      </c>
      <c r="E67" s="9" t="s">
        <v>361</v>
      </c>
      <c r="F67" s="72">
        <v>34.36622</v>
      </c>
    </row>
    <row r="68">
      <c r="A68" s="80" t="s">
        <v>3</v>
      </c>
      <c r="B68" s="26" t="s">
        <v>418</v>
      </c>
      <c r="C68" s="7">
        <v>2012.0</v>
      </c>
      <c r="D68" s="9" t="s">
        <v>6</v>
      </c>
      <c r="E68" s="9" t="s">
        <v>361</v>
      </c>
      <c r="F68" s="186">
        <v>30.42195</v>
      </c>
    </row>
    <row r="69">
      <c r="A69" s="80" t="s">
        <v>4</v>
      </c>
      <c r="B69" s="26" t="s">
        <v>401</v>
      </c>
      <c r="C69" s="7">
        <v>2012.0</v>
      </c>
      <c r="D69" s="9" t="s">
        <v>6</v>
      </c>
      <c r="E69" s="9" t="s">
        <v>361</v>
      </c>
      <c r="F69" s="72">
        <v>18.94864</v>
      </c>
    </row>
    <row r="70">
      <c r="A70" s="26" t="s">
        <v>5</v>
      </c>
      <c r="B70" s="26" t="s">
        <v>402</v>
      </c>
      <c r="C70" s="7">
        <v>2012.0</v>
      </c>
      <c r="D70" s="9" t="s">
        <v>6</v>
      </c>
      <c r="E70" s="9" t="s">
        <v>361</v>
      </c>
      <c r="F70" s="72">
        <v>17.23683</v>
      </c>
    </row>
    <row r="71">
      <c r="A71" s="26" t="s">
        <v>6</v>
      </c>
      <c r="B71" s="26" t="s">
        <v>403</v>
      </c>
      <c r="C71" s="7">
        <v>2012.0</v>
      </c>
      <c r="D71" s="9" t="s">
        <v>6</v>
      </c>
      <c r="E71" s="9" t="s">
        <v>361</v>
      </c>
      <c r="F71" s="72">
        <v>18.81026</v>
      </c>
    </row>
    <row r="72">
      <c r="A72" s="26" t="s">
        <v>7</v>
      </c>
      <c r="B72" s="26" t="s">
        <v>404</v>
      </c>
      <c r="C72" s="7">
        <v>2012.0</v>
      </c>
      <c r="D72" s="9" t="s">
        <v>6</v>
      </c>
      <c r="E72" s="9" t="s">
        <v>361</v>
      </c>
      <c r="F72" s="72">
        <v>36.15691</v>
      </c>
    </row>
    <row r="73">
      <c r="A73" s="26" t="s">
        <v>8</v>
      </c>
      <c r="B73" s="26" t="s">
        <v>408</v>
      </c>
      <c r="C73" s="7">
        <v>2012.0</v>
      </c>
      <c r="D73" s="9" t="s">
        <v>6</v>
      </c>
      <c r="E73" s="9" t="s">
        <v>361</v>
      </c>
      <c r="F73" s="72">
        <v>16.91111</v>
      </c>
    </row>
    <row r="74">
      <c r="A74" s="26" t="s">
        <v>9</v>
      </c>
      <c r="B74" s="26" t="s">
        <v>409</v>
      </c>
      <c r="C74" s="7">
        <v>2012.0</v>
      </c>
      <c r="D74" s="9" t="s">
        <v>6</v>
      </c>
      <c r="E74" s="9" t="s">
        <v>361</v>
      </c>
      <c r="F74" s="72">
        <v>23.98001</v>
      </c>
    </row>
    <row r="75">
      <c r="A75" s="26" t="s">
        <v>10</v>
      </c>
      <c r="B75" s="26" t="s">
        <v>407</v>
      </c>
      <c r="C75" s="7">
        <v>2012.0</v>
      </c>
      <c r="D75" s="9" t="s">
        <v>6</v>
      </c>
      <c r="E75" s="9" t="s">
        <v>361</v>
      </c>
      <c r="F75" s="72">
        <v>49.99812</v>
      </c>
    </row>
    <row r="76">
      <c r="A76" s="26" t="s">
        <v>11</v>
      </c>
      <c r="B76" s="26" t="s">
        <v>406</v>
      </c>
      <c r="C76" s="7">
        <v>2012.0</v>
      </c>
      <c r="D76" s="9" t="s">
        <v>6</v>
      </c>
      <c r="E76" s="9" t="s">
        <v>361</v>
      </c>
      <c r="F76" s="72">
        <v>13.00108</v>
      </c>
    </row>
    <row r="77">
      <c r="A77" s="26" t="s">
        <v>12</v>
      </c>
      <c r="B77" s="26" t="s">
        <v>405</v>
      </c>
      <c r="C77" s="7">
        <v>2012.0</v>
      </c>
      <c r="D77" s="9" t="s">
        <v>6</v>
      </c>
      <c r="E77" s="9" t="s">
        <v>361</v>
      </c>
      <c r="F77" s="72">
        <v>17.34075</v>
      </c>
    </row>
    <row r="78">
      <c r="A78" s="26" t="s">
        <v>13</v>
      </c>
      <c r="B78" s="26" t="s">
        <v>410</v>
      </c>
      <c r="C78" s="7">
        <v>2012.0</v>
      </c>
      <c r="D78" s="9" t="s">
        <v>6</v>
      </c>
      <c r="E78" s="9" t="s">
        <v>361</v>
      </c>
      <c r="F78" s="72">
        <v>11.52216</v>
      </c>
    </row>
    <row r="79">
      <c r="A79" s="26" t="s">
        <v>14</v>
      </c>
      <c r="B79" s="26" t="s">
        <v>412</v>
      </c>
      <c r="C79" s="7">
        <v>2012.0</v>
      </c>
      <c r="D79" s="9" t="s">
        <v>6</v>
      </c>
      <c r="E79" s="9" t="s">
        <v>361</v>
      </c>
      <c r="F79" s="72">
        <v>34.91743</v>
      </c>
    </row>
    <row r="80">
      <c r="A80" s="26" t="s">
        <v>15</v>
      </c>
      <c r="B80" s="26" t="s">
        <v>411</v>
      </c>
      <c r="C80" s="7">
        <v>2012.0</v>
      </c>
      <c r="D80" s="9" t="s">
        <v>6</v>
      </c>
      <c r="E80" s="9" t="s">
        <v>361</v>
      </c>
      <c r="F80" s="72">
        <v>57.23723</v>
      </c>
    </row>
    <row r="81">
      <c r="A81" s="26" t="s">
        <v>16</v>
      </c>
      <c r="B81" s="26" t="s">
        <v>413</v>
      </c>
      <c r="C81" s="7">
        <v>2012.0</v>
      </c>
      <c r="D81" s="9" t="s">
        <v>6</v>
      </c>
      <c r="E81" s="9" t="s">
        <v>361</v>
      </c>
      <c r="F81" s="72">
        <v>31.09131</v>
      </c>
    </row>
    <row r="82">
      <c r="A82" s="26" t="s">
        <v>17</v>
      </c>
      <c r="B82" s="26" t="s">
        <v>414</v>
      </c>
      <c r="C82" s="7">
        <v>2012.0</v>
      </c>
      <c r="D82" s="9" t="s">
        <v>6</v>
      </c>
      <c r="E82" s="9" t="s">
        <v>361</v>
      </c>
      <c r="F82" s="72">
        <v>17.85368</v>
      </c>
    </row>
    <row r="83">
      <c r="A83" s="26" t="s">
        <v>18</v>
      </c>
      <c r="B83" s="26" t="s">
        <v>415</v>
      </c>
      <c r="C83" s="7">
        <v>2012.0</v>
      </c>
      <c r="D83" s="9" t="s">
        <v>6</v>
      </c>
      <c r="E83" s="9" t="s">
        <v>361</v>
      </c>
      <c r="F83" s="72">
        <v>32.48272</v>
      </c>
    </row>
    <row r="84">
      <c r="A84" s="26" t="s">
        <v>19</v>
      </c>
      <c r="B84" s="26" t="s">
        <v>416</v>
      </c>
      <c r="C84" s="7">
        <v>2012.0</v>
      </c>
      <c r="D84" s="9" t="s">
        <v>6</v>
      </c>
      <c r="E84" s="9" t="s">
        <v>361</v>
      </c>
      <c r="F84" s="72">
        <v>30.1176</v>
      </c>
    </row>
    <row r="85">
      <c r="A85" s="26" t="s">
        <v>20</v>
      </c>
      <c r="B85" s="26" t="s">
        <v>417</v>
      </c>
      <c r="C85" s="7">
        <v>2012.0</v>
      </c>
      <c r="D85" s="9" t="s">
        <v>6</v>
      </c>
      <c r="E85" s="9" t="s">
        <v>361</v>
      </c>
      <c r="F85" s="72">
        <v>44.0764</v>
      </c>
    </row>
    <row r="86">
      <c r="A86" s="26" t="s">
        <v>21</v>
      </c>
      <c r="B86" s="26" t="s">
        <v>419</v>
      </c>
      <c r="C86" s="7">
        <v>2012.0</v>
      </c>
      <c r="D86" s="9" t="s">
        <v>6</v>
      </c>
      <c r="E86" s="9" t="s">
        <v>361</v>
      </c>
      <c r="F86" s="72">
        <v>29.73048</v>
      </c>
    </row>
    <row r="87">
      <c r="A87" s="26" t="s">
        <v>22</v>
      </c>
      <c r="B87" s="26" t="s">
        <v>420</v>
      </c>
      <c r="C87" s="7">
        <v>2012.0</v>
      </c>
      <c r="D87" s="9" t="s">
        <v>6</v>
      </c>
      <c r="E87" s="9" t="s">
        <v>361</v>
      </c>
      <c r="F87" s="72">
        <v>9.185763</v>
      </c>
    </row>
    <row r="88">
      <c r="A88" s="26" t="s">
        <v>23</v>
      </c>
      <c r="B88" s="26" t="s">
        <v>421</v>
      </c>
      <c r="C88" s="7">
        <v>2012.0</v>
      </c>
      <c r="D88" s="9" t="s">
        <v>6</v>
      </c>
      <c r="E88" s="9" t="s">
        <v>361</v>
      </c>
      <c r="F88" s="72">
        <v>44.20232</v>
      </c>
    </row>
    <row r="89">
      <c r="A89" s="26" t="s">
        <v>24</v>
      </c>
      <c r="B89" s="26" t="s">
        <v>422</v>
      </c>
      <c r="C89" s="7">
        <v>2012.0</v>
      </c>
      <c r="D89" s="9" t="s">
        <v>6</v>
      </c>
      <c r="E89" s="9" t="s">
        <v>361</v>
      </c>
      <c r="F89" s="72">
        <v>31.36971</v>
      </c>
    </row>
    <row r="90">
      <c r="A90" s="26" t="s">
        <v>25</v>
      </c>
      <c r="B90" s="26" t="s">
        <v>423</v>
      </c>
      <c r="C90" s="7">
        <v>2012.0</v>
      </c>
      <c r="D90" s="9" t="s">
        <v>6</v>
      </c>
      <c r="E90" s="9" t="s">
        <v>361</v>
      </c>
      <c r="F90" s="72">
        <v>45.02961</v>
      </c>
    </row>
    <row r="91">
      <c r="A91" s="26" t="s">
        <v>26</v>
      </c>
      <c r="B91" s="26" t="s">
        <v>424</v>
      </c>
      <c r="C91" s="7">
        <v>2012.0</v>
      </c>
      <c r="D91" s="9" t="s">
        <v>6</v>
      </c>
      <c r="E91" s="9" t="s">
        <v>361</v>
      </c>
      <c r="F91" s="72">
        <v>30.59227</v>
      </c>
    </row>
    <row r="92">
      <c r="A92" s="26" t="s">
        <v>27</v>
      </c>
      <c r="B92" s="26" t="s">
        <v>426</v>
      </c>
      <c r="C92" s="7">
        <v>2012.0</v>
      </c>
      <c r="D92" s="9" t="s">
        <v>6</v>
      </c>
      <c r="E92" s="9" t="s">
        <v>361</v>
      </c>
      <c r="F92" s="72">
        <v>40.15623</v>
      </c>
    </row>
    <row r="93">
      <c r="A93" s="26" t="s">
        <v>28</v>
      </c>
      <c r="B93" s="26" t="s">
        <v>425</v>
      </c>
      <c r="C93" s="7">
        <v>2012.0</v>
      </c>
      <c r="D93" s="9" t="s">
        <v>6</v>
      </c>
      <c r="E93" s="9" t="s">
        <v>361</v>
      </c>
      <c r="F93" s="72">
        <v>28.04977</v>
      </c>
    </row>
    <row r="94">
      <c r="A94" s="26" t="s">
        <v>29</v>
      </c>
      <c r="B94" s="26" t="s">
        <v>427</v>
      </c>
      <c r="C94" s="7">
        <v>2012.0</v>
      </c>
      <c r="D94" s="9" t="s">
        <v>6</v>
      </c>
      <c r="E94" s="9" t="s">
        <v>361</v>
      </c>
      <c r="F94" s="72">
        <v>20.926</v>
      </c>
    </row>
    <row r="95">
      <c r="A95" s="26" t="s">
        <v>30</v>
      </c>
      <c r="B95" s="26" t="s">
        <v>428</v>
      </c>
      <c r="C95" s="7">
        <v>2012.0</v>
      </c>
      <c r="D95" s="9" t="s">
        <v>6</v>
      </c>
      <c r="E95" s="9" t="s">
        <v>361</v>
      </c>
      <c r="F95" s="72">
        <v>29.40587</v>
      </c>
    </row>
    <row r="96">
      <c r="A96" s="26" t="s">
        <v>31</v>
      </c>
      <c r="B96" s="26" t="s">
        <v>429</v>
      </c>
      <c r="C96" s="7">
        <v>2012.0</v>
      </c>
      <c r="D96" s="9" t="s">
        <v>6</v>
      </c>
      <c r="E96" s="9" t="s">
        <v>361</v>
      </c>
      <c r="F96" s="72">
        <v>21.30377</v>
      </c>
    </row>
    <row r="97">
      <c r="A97" s="26" t="s">
        <v>32</v>
      </c>
      <c r="B97" s="26" t="s">
        <v>430</v>
      </c>
      <c r="C97" s="7">
        <v>2012.0</v>
      </c>
      <c r="D97" s="9" t="s">
        <v>6</v>
      </c>
      <c r="E97" s="9" t="s">
        <v>361</v>
      </c>
      <c r="F97" s="72">
        <v>31.95778</v>
      </c>
    </row>
    <row r="98">
      <c r="A98" s="26" t="s">
        <v>33</v>
      </c>
      <c r="B98" s="26" t="s">
        <v>431</v>
      </c>
      <c r="C98" s="7">
        <v>2012.0</v>
      </c>
      <c r="D98" s="9" t="s">
        <v>6</v>
      </c>
      <c r="E98" s="9" t="s">
        <v>361</v>
      </c>
      <c r="F98" s="72">
        <v>49.73777</v>
      </c>
    </row>
    <row r="99">
      <c r="A99" s="26" t="s">
        <v>34</v>
      </c>
      <c r="B99" s="26" t="s">
        <v>432</v>
      </c>
      <c r="C99" s="7">
        <v>2012.0</v>
      </c>
      <c r="D99" s="9" t="s">
        <v>6</v>
      </c>
      <c r="E99" s="9" t="s">
        <v>361</v>
      </c>
      <c r="F99" s="72">
        <v>27.51397</v>
      </c>
    </row>
    <row r="100">
      <c r="A100" s="26" t="s">
        <v>35</v>
      </c>
      <c r="B100" s="26" t="s">
        <v>433</v>
      </c>
      <c r="C100" s="7">
        <v>2012.0</v>
      </c>
      <c r="D100" s="9" t="s">
        <v>6</v>
      </c>
      <c r="E100" s="9" t="s">
        <v>361</v>
      </c>
      <c r="F100" s="72">
        <v>18.72431</v>
      </c>
    </row>
    <row r="101">
      <c r="A101" s="80" t="s">
        <v>3</v>
      </c>
      <c r="B101" s="26" t="s">
        <v>418</v>
      </c>
      <c r="C101" s="7">
        <v>2013.0</v>
      </c>
      <c r="D101" s="9" t="s">
        <v>6</v>
      </c>
      <c r="E101" s="9" t="s">
        <v>361</v>
      </c>
      <c r="F101" s="186">
        <v>30.42195</v>
      </c>
    </row>
    <row r="102">
      <c r="A102" s="80" t="s">
        <v>4</v>
      </c>
      <c r="B102" s="26" t="s">
        <v>401</v>
      </c>
      <c r="C102" s="7">
        <v>2013.0</v>
      </c>
      <c r="D102" s="9" t="s">
        <v>6</v>
      </c>
      <c r="E102" s="9" t="s">
        <v>361</v>
      </c>
      <c r="F102" s="72">
        <v>18.94864</v>
      </c>
    </row>
    <row r="103">
      <c r="A103" s="26" t="s">
        <v>5</v>
      </c>
      <c r="B103" s="26" t="s">
        <v>402</v>
      </c>
      <c r="C103" s="7">
        <v>2013.0</v>
      </c>
      <c r="D103" s="9" t="s">
        <v>6</v>
      </c>
      <c r="E103" s="9" t="s">
        <v>361</v>
      </c>
      <c r="F103" s="72">
        <v>17.23683</v>
      </c>
    </row>
    <row r="104">
      <c r="A104" s="26" t="s">
        <v>6</v>
      </c>
      <c r="B104" s="26" t="s">
        <v>403</v>
      </c>
      <c r="C104" s="7">
        <v>2013.0</v>
      </c>
      <c r="D104" s="9" t="s">
        <v>6</v>
      </c>
      <c r="E104" s="9" t="s">
        <v>361</v>
      </c>
      <c r="F104" s="72">
        <v>18.81026</v>
      </c>
    </row>
    <row r="105">
      <c r="A105" s="26" t="s">
        <v>7</v>
      </c>
      <c r="B105" s="26" t="s">
        <v>404</v>
      </c>
      <c r="C105" s="7">
        <v>2013.0</v>
      </c>
      <c r="D105" s="9" t="s">
        <v>6</v>
      </c>
      <c r="E105" s="9" t="s">
        <v>361</v>
      </c>
      <c r="F105" s="72">
        <v>36.15691</v>
      </c>
    </row>
    <row r="106">
      <c r="A106" s="26" t="s">
        <v>8</v>
      </c>
      <c r="B106" s="26" t="s">
        <v>408</v>
      </c>
      <c r="C106" s="7">
        <v>2013.0</v>
      </c>
      <c r="D106" s="9" t="s">
        <v>6</v>
      </c>
      <c r="E106" s="9" t="s">
        <v>361</v>
      </c>
      <c r="F106" s="72">
        <v>16.91111</v>
      </c>
    </row>
    <row r="107">
      <c r="A107" s="26" t="s">
        <v>9</v>
      </c>
      <c r="B107" s="26" t="s">
        <v>409</v>
      </c>
      <c r="C107" s="7">
        <v>2013.0</v>
      </c>
      <c r="D107" s="9" t="s">
        <v>6</v>
      </c>
      <c r="E107" s="9" t="s">
        <v>361</v>
      </c>
      <c r="F107" s="72">
        <v>23.98001</v>
      </c>
    </row>
    <row r="108">
      <c r="A108" s="26" t="s">
        <v>10</v>
      </c>
      <c r="B108" s="26" t="s">
        <v>407</v>
      </c>
      <c r="C108" s="7">
        <v>2013.0</v>
      </c>
      <c r="D108" s="9" t="s">
        <v>6</v>
      </c>
      <c r="E108" s="9" t="s">
        <v>361</v>
      </c>
      <c r="F108" s="72">
        <v>49.99812</v>
      </c>
    </row>
    <row r="109">
      <c r="A109" s="26" t="s">
        <v>11</v>
      </c>
      <c r="B109" s="26" t="s">
        <v>406</v>
      </c>
      <c r="C109" s="7">
        <v>2013.0</v>
      </c>
      <c r="D109" s="9" t="s">
        <v>6</v>
      </c>
      <c r="E109" s="9" t="s">
        <v>361</v>
      </c>
      <c r="F109" s="72">
        <v>13.00108</v>
      </c>
    </row>
    <row r="110">
      <c r="A110" s="26" t="s">
        <v>12</v>
      </c>
      <c r="B110" s="26" t="s">
        <v>405</v>
      </c>
      <c r="C110" s="7">
        <v>2013.0</v>
      </c>
      <c r="D110" s="9" t="s">
        <v>6</v>
      </c>
      <c r="E110" s="9" t="s">
        <v>361</v>
      </c>
      <c r="F110" s="72">
        <v>17.34075</v>
      </c>
    </row>
    <row r="111">
      <c r="A111" s="26" t="s">
        <v>13</v>
      </c>
      <c r="B111" s="26" t="s">
        <v>410</v>
      </c>
      <c r="C111" s="7">
        <v>2013.0</v>
      </c>
      <c r="D111" s="9" t="s">
        <v>6</v>
      </c>
      <c r="E111" s="9" t="s">
        <v>361</v>
      </c>
      <c r="F111" s="72">
        <v>11.52216</v>
      </c>
    </row>
    <row r="112">
      <c r="A112" s="26" t="s">
        <v>14</v>
      </c>
      <c r="B112" s="26" t="s">
        <v>412</v>
      </c>
      <c r="C112" s="7">
        <v>2013.0</v>
      </c>
      <c r="D112" s="9" t="s">
        <v>6</v>
      </c>
      <c r="E112" s="9" t="s">
        <v>361</v>
      </c>
      <c r="F112" s="72">
        <v>34.91743</v>
      </c>
    </row>
    <row r="113">
      <c r="A113" s="26" t="s">
        <v>15</v>
      </c>
      <c r="B113" s="26" t="s">
        <v>411</v>
      </c>
      <c r="C113" s="7">
        <v>2013.0</v>
      </c>
      <c r="D113" s="9" t="s">
        <v>6</v>
      </c>
      <c r="E113" s="9" t="s">
        <v>361</v>
      </c>
      <c r="F113" s="72">
        <v>57.23723</v>
      </c>
    </row>
    <row r="114">
      <c r="A114" s="26" t="s">
        <v>16</v>
      </c>
      <c r="B114" s="26" t="s">
        <v>413</v>
      </c>
      <c r="C114" s="7">
        <v>2013.0</v>
      </c>
      <c r="D114" s="9" t="s">
        <v>6</v>
      </c>
      <c r="E114" s="9" t="s">
        <v>361</v>
      </c>
      <c r="F114" s="72">
        <v>31.09131</v>
      </c>
    </row>
    <row r="115">
      <c r="A115" s="26" t="s">
        <v>17</v>
      </c>
      <c r="B115" s="26" t="s">
        <v>414</v>
      </c>
      <c r="C115" s="7">
        <v>2013.0</v>
      </c>
      <c r="D115" s="9" t="s">
        <v>6</v>
      </c>
      <c r="E115" s="9" t="s">
        <v>361</v>
      </c>
      <c r="F115" s="72">
        <v>17.85368</v>
      </c>
    </row>
    <row r="116">
      <c r="A116" s="26" t="s">
        <v>18</v>
      </c>
      <c r="B116" s="26" t="s">
        <v>415</v>
      </c>
      <c r="C116" s="7">
        <v>2013.0</v>
      </c>
      <c r="D116" s="9" t="s">
        <v>6</v>
      </c>
      <c r="E116" s="9" t="s">
        <v>361</v>
      </c>
      <c r="F116" s="72">
        <v>32.48272</v>
      </c>
    </row>
    <row r="117">
      <c r="A117" s="26" t="s">
        <v>19</v>
      </c>
      <c r="B117" s="26" t="s">
        <v>416</v>
      </c>
      <c r="C117" s="7">
        <v>2013.0</v>
      </c>
      <c r="D117" s="9" t="s">
        <v>6</v>
      </c>
      <c r="E117" s="9" t="s">
        <v>361</v>
      </c>
      <c r="F117" s="72">
        <v>30.1176</v>
      </c>
    </row>
    <row r="118">
      <c r="A118" s="26" t="s">
        <v>20</v>
      </c>
      <c r="B118" s="26" t="s">
        <v>417</v>
      </c>
      <c r="C118" s="7">
        <v>2013.0</v>
      </c>
      <c r="D118" s="9" t="s">
        <v>6</v>
      </c>
      <c r="E118" s="9" t="s">
        <v>361</v>
      </c>
      <c r="F118" s="72">
        <v>44.0764</v>
      </c>
    </row>
    <row r="119">
      <c r="A119" s="26" t="s">
        <v>21</v>
      </c>
      <c r="B119" s="26" t="s">
        <v>419</v>
      </c>
      <c r="C119" s="7">
        <v>2013.0</v>
      </c>
      <c r="D119" s="9" t="s">
        <v>6</v>
      </c>
      <c r="E119" s="9" t="s">
        <v>361</v>
      </c>
      <c r="F119" s="72">
        <v>29.73048</v>
      </c>
    </row>
    <row r="120">
      <c r="A120" s="26" t="s">
        <v>22</v>
      </c>
      <c r="B120" s="26" t="s">
        <v>420</v>
      </c>
      <c r="C120" s="7">
        <v>2013.0</v>
      </c>
      <c r="D120" s="9" t="s">
        <v>6</v>
      </c>
      <c r="E120" s="9" t="s">
        <v>361</v>
      </c>
      <c r="F120" s="72">
        <v>9.185763</v>
      </c>
    </row>
    <row r="121">
      <c r="A121" s="26" t="s">
        <v>23</v>
      </c>
      <c r="B121" s="26" t="s">
        <v>421</v>
      </c>
      <c r="C121" s="7">
        <v>2013.0</v>
      </c>
      <c r="D121" s="9" t="s">
        <v>6</v>
      </c>
      <c r="E121" s="9" t="s">
        <v>361</v>
      </c>
      <c r="F121" s="72">
        <v>44.20232</v>
      </c>
    </row>
    <row r="122">
      <c r="A122" s="26" t="s">
        <v>24</v>
      </c>
      <c r="B122" s="26" t="s">
        <v>422</v>
      </c>
      <c r="C122" s="7">
        <v>2013.0</v>
      </c>
      <c r="D122" s="9" t="s">
        <v>6</v>
      </c>
      <c r="E122" s="9" t="s">
        <v>361</v>
      </c>
      <c r="F122" s="72">
        <v>31.36971</v>
      </c>
    </row>
    <row r="123">
      <c r="A123" s="26" t="s">
        <v>25</v>
      </c>
      <c r="B123" s="26" t="s">
        <v>423</v>
      </c>
      <c r="C123" s="7">
        <v>2013.0</v>
      </c>
      <c r="D123" s="9" t="s">
        <v>6</v>
      </c>
      <c r="E123" s="9" t="s">
        <v>361</v>
      </c>
      <c r="F123" s="72">
        <v>45.02961</v>
      </c>
    </row>
    <row r="124">
      <c r="A124" s="26" t="s">
        <v>26</v>
      </c>
      <c r="B124" s="26" t="s">
        <v>424</v>
      </c>
      <c r="C124" s="7">
        <v>2013.0</v>
      </c>
      <c r="D124" s="9" t="s">
        <v>6</v>
      </c>
      <c r="E124" s="9" t="s">
        <v>361</v>
      </c>
      <c r="F124" s="72">
        <v>30.59227</v>
      </c>
    </row>
    <row r="125">
      <c r="A125" s="26" t="s">
        <v>27</v>
      </c>
      <c r="B125" s="26" t="s">
        <v>426</v>
      </c>
      <c r="C125" s="7">
        <v>2013.0</v>
      </c>
      <c r="D125" s="9" t="s">
        <v>6</v>
      </c>
      <c r="E125" s="9" t="s">
        <v>361</v>
      </c>
      <c r="F125" s="72">
        <v>40.15623</v>
      </c>
    </row>
    <row r="126">
      <c r="A126" s="26" t="s">
        <v>28</v>
      </c>
      <c r="B126" s="26" t="s">
        <v>425</v>
      </c>
      <c r="C126" s="7">
        <v>2013.0</v>
      </c>
      <c r="D126" s="9" t="s">
        <v>6</v>
      </c>
      <c r="E126" s="9" t="s">
        <v>361</v>
      </c>
      <c r="F126" s="72">
        <v>28.04977</v>
      </c>
    </row>
    <row r="127">
      <c r="A127" s="26" t="s">
        <v>29</v>
      </c>
      <c r="B127" s="26" t="s">
        <v>427</v>
      </c>
      <c r="C127" s="7">
        <v>2013.0</v>
      </c>
      <c r="D127" s="9" t="s">
        <v>6</v>
      </c>
      <c r="E127" s="9" t="s">
        <v>361</v>
      </c>
      <c r="F127" s="72">
        <v>20.926</v>
      </c>
    </row>
    <row r="128">
      <c r="A128" s="26" t="s">
        <v>30</v>
      </c>
      <c r="B128" s="26" t="s">
        <v>428</v>
      </c>
      <c r="C128" s="7">
        <v>2013.0</v>
      </c>
      <c r="D128" s="9" t="s">
        <v>6</v>
      </c>
      <c r="E128" s="9" t="s">
        <v>361</v>
      </c>
      <c r="F128" s="72">
        <v>29.40587</v>
      </c>
    </row>
    <row r="129">
      <c r="A129" s="26" t="s">
        <v>31</v>
      </c>
      <c r="B129" s="26" t="s">
        <v>429</v>
      </c>
      <c r="C129" s="7">
        <v>2013.0</v>
      </c>
      <c r="D129" s="9" t="s">
        <v>6</v>
      </c>
      <c r="E129" s="9" t="s">
        <v>361</v>
      </c>
      <c r="F129" s="72">
        <v>21.30377</v>
      </c>
    </row>
    <row r="130">
      <c r="A130" s="26" t="s">
        <v>32</v>
      </c>
      <c r="B130" s="26" t="s">
        <v>430</v>
      </c>
      <c r="C130" s="7">
        <v>2013.0</v>
      </c>
      <c r="D130" s="9" t="s">
        <v>6</v>
      </c>
      <c r="E130" s="9" t="s">
        <v>361</v>
      </c>
      <c r="F130" s="72">
        <v>31.95778</v>
      </c>
    </row>
    <row r="131">
      <c r="A131" s="26" t="s">
        <v>33</v>
      </c>
      <c r="B131" s="26" t="s">
        <v>431</v>
      </c>
      <c r="C131" s="7">
        <v>2013.0</v>
      </c>
      <c r="D131" s="9" t="s">
        <v>6</v>
      </c>
      <c r="E131" s="9" t="s">
        <v>361</v>
      </c>
      <c r="F131" s="72">
        <v>49.73777</v>
      </c>
    </row>
    <row r="132">
      <c r="A132" s="26" t="s">
        <v>34</v>
      </c>
      <c r="B132" s="26" t="s">
        <v>432</v>
      </c>
      <c r="C132" s="7">
        <v>2013.0</v>
      </c>
      <c r="D132" s="9" t="s">
        <v>6</v>
      </c>
      <c r="E132" s="9" t="s">
        <v>361</v>
      </c>
      <c r="F132" s="72">
        <v>27.51397</v>
      </c>
    </row>
    <row r="133">
      <c r="A133" s="26" t="s">
        <v>35</v>
      </c>
      <c r="B133" s="26" t="s">
        <v>433</v>
      </c>
      <c r="C133" s="7">
        <v>2013.0</v>
      </c>
      <c r="D133" s="9" t="s">
        <v>6</v>
      </c>
      <c r="E133" s="9" t="s">
        <v>361</v>
      </c>
      <c r="F133" s="72">
        <v>18.72431</v>
      </c>
    </row>
    <row r="134">
      <c r="A134" s="80" t="s">
        <v>3</v>
      </c>
      <c r="B134" s="26" t="s">
        <v>418</v>
      </c>
      <c r="C134" s="7">
        <v>2014.0</v>
      </c>
      <c r="D134" s="9" t="s">
        <v>6</v>
      </c>
      <c r="E134" s="9" t="s">
        <v>361</v>
      </c>
      <c r="F134" s="186">
        <v>25.48645</v>
      </c>
    </row>
    <row r="135">
      <c r="A135" s="80" t="s">
        <v>4</v>
      </c>
      <c r="B135" s="26" t="s">
        <v>401</v>
      </c>
      <c r="C135" s="7">
        <v>2014.0</v>
      </c>
      <c r="D135" s="9" t="s">
        <v>6</v>
      </c>
      <c r="E135" s="9" t="s">
        <v>361</v>
      </c>
      <c r="F135" s="187">
        <v>23.56917</v>
      </c>
    </row>
    <row r="136">
      <c r="A136" s="26" t="s">
        <v>5</v>
      </c>
      <c r="B136" s="26" t="s">
        <v>402</v>
      </c>
      <c r="C136" s="7">
        <v>2014.0</v>
      </c>
      <c r="D136" s="9" t="s">
        <v>6</v>
      </c>
      <c r="E136" s="9" t="s">
        <v>361</v>
      </c>
      <c r="F136" s="187">
        <v>15.57117</v>
      </c>
    </row>
    <row r="137">
      <c r="A137" s="26" t="s">
        <v>6</v>
      </c>
      <c r="B137" s="26" t="s">
        <v>403</v>
      </c>
      <c r="C137" s="7">
        <v>2014.0</v>
      </c>
      <c r="D137" s="9" t="s">
        <v>6</v>
      </c>
      <c r="E137" s="9" t="s">
        <v>361</v>
      </c>
      <c r="F137" s="187">
        <v>20.60558</v>
      </c>
    </row>
    <row r="138">
      <c r="A138" s="26" t="s">
        <v>7</v>
      </c>
      <c r="B138" s="26" t="s">
        <v>404</v>
      </c>
      <c r="C138" s="7">
        <v>2014.0</v>
      </c>
      <c r="D138" s="9" t="s">
        <v>6</v>
      </c>
      <c r="E138" s="9" t="s">
        <v>361</v>
      </c>
      <c r="F138" s="187">
        <v>29.48317</v>
      </c>
    </row>
    <row r="139">
      <c r="A139" s="26" t="s">
        <v>8</v>
      </c>
      <c r="B139" s="26" t="s">
        <v>408</v>
      </c>
      <c r="C139" s="7">
        <v>2014.0</v>
      </c>
      <c r="D139" s="9" t="s">
        <v>6</v>
      </c>
      <c r="E139" s="9" t="s">
        <v>361</v>
      </c>
      <c r="F139" s="187">
        <v>23.77437</v>
      </c>
    </row>
    <row r="140">
      <c r="A140" s="26" t="s">
        <v>9</v>
      </c>
      <c r="B140" s="26" t="s">
        <v>409</v>
      </c>
      <c r="C140" s="7">
        <v>2014.0</v>
      </c>
      <c r="D140" s="9" t="s">
        <v>6</v>
      </c>
      <c r="E140" s="9" t="s">
        <v>361</v>
      </c>
      <c r="F140" s="187">
        <v>20.45443</v>
      </c>
    </row>
    <row r="141">
      <c r="A141" s="26" t="s">
        <v>10</v>
      </c>
      <c r="B141" s="26" t="s">
        <v>407</v>
      </c>
      <c r="C141" s="7">
        <v>2014.0</v>
      </c>
      <c r="D141" s="9" t="s">
        <v>6</v>
      </c>
      <c r="E141" s="9" t="s">
        <v>361</v>
      </c>
      <c r="F141" s="187">
        <v>39.36177</v>
      </c>
    </row>
    <row r="142">
      <c r="A142" s="26" t="s">
        <v>11</v>
      </c>
      <c r="B142" s="26" t="s">
        <v>406</v>
      </c>
      <c r="C142" s="7">
        <v>2014.0</v>
      </c>
      <c r="D142" s="9" t="s">
        <v>6</v>
      </c>
      <c r="E142" s="9" t="s">
        <v>361</v>
      </c>
      <c r="F142" s="187">
        <v>8.97672</v>
      </c>
    </row>
    <row r="143">
      <c r="A143" s="26" t="s">
        <v>12</v>
      </c>
      <c r="B143" s="26" t="s">
        <v>405</v>
      </c>
      <c r="C143" s="7">
        <v>2014.0</v>
      </c>
      <c r="D143" s="9" t="s">
        <v>6</v>
      </c>
      <c r="E143" s="9" t="s">
        <v>361</v>
      </c>
      <c r="F143" s="187">
        <v>16.42663</v>
      </c>
    </row>
    <row r="144">
      <c r="A144" s="26" t="s">
        <v>13</v>
      </c>
      <c r="B144" s="26" t="s">
        <v>410</v>
      </c>
      <c r="C144" s="7">
        <v>2014.0</v>
      </c>
      <c r="D144" s="9" t="s">
        <v>6</v>
      </c>
      <c r="E144" s="9" t="s">
        <v>361</v>
      </c>
      <c r="F144" s="187">
        <v>17.22528</v>
      </c>
    </row>
    <row r="145">
      <c r="A145" s="26" t="s">
        <v>14</v>
      </c>
      <c r="B145" s="26" t="s">
        <v>412</v>
      </c>
      <c r="C145" s="7">
        <v>2014.0</v>
      </c>
      <c r="D145" s="9" t="s">
        <v>6</v>
      </c>
      <c r="E145" s="9" t="s">
        <v>361</v>
      </c>
      <c r="F145" s="187">
        <v>41.99497</v>
      </c>
    </row>
    <row r="146">
      <c r="A146" s="26" t="s">
        <v>15</v>
      </c>
      <c r="B146" s="26" t="s">
        <v>411</v>
      </c>
      <c r="C146" s="7">
        <v>2014.0</v>
      </c>
      <c r="D146" s="9" t="s">
        <v>6</v>
      </c>
      <c r="E146" s="9" t="s">
        <v>361</v>
      </c>
      <c r="F146" s="187">
        <v>40.20213</v>
      </c>
    </row>
    <row r="147">
      <c r="A147" s="26" t="s">
        <v>16</v>
      </c>
      <c r="B147" s="26" t="s">
        <v>413</v>
      </c>
      <c r="C147" s="7">
        <v>2014.0</v>
      </c>
      <c r="D147" s="9" t="s">
        <v>6</v>
      </c>
      <c r="E147" s="9" t="s">
        <v>361</v>
      </c>
      <c r="F147" s="187">
        <v>33.70723</v>
      </c>
    </row>
    <row r="148">
      <c r="A148" s="26" t="s">
        <v>17</v>
      </c>
      <c r="B148" s="26" t="s">
        <v>414</v>
      </c>
      <c r="C148" s="7">
        <v>2014.0</v>
      </c>
      <c r="D148" s="9" t="s">
        <v>6</v>
      </c>
      <c r="E148" s="9" t="s">
        <v>361</v>
      </c>
      <c r="F148" s="187">
        <v>20.19701</v>
      </c>
    </row>
    <row r="149">
      <c r="A149" s="26" t="s">
        <v>18</v>
      </c>
      <c r="B149" s="26" t="s">
        <v>415</v>
      </c>
      <c r="C149" s="7">
        <v>2014.0</v>
      </c>
      <c r="D149" s="9" t="s">
        <v>6</v>
      </c>
      <c r="E149" s="9" t="s">
        <v>361</v>
      </c>
      <c r="F149" s="187">
        <v>21.64421</v>
      </c>
    </row>
    <row r="150">
      <c r="A150" s="26" t="s">
        <v>19</v>
      </c>
      <c r="B150" s="26" t="s">
        <v>416</v>
      </c>
      <c r="C150" s="7">
        <v>2014.0</v>
      </c>
      <c r="D150" s="9" t="s">
        <v>6</v>
      </c>
      <c r="E150" s="9" t="s">
        <v>361</v>
      </c>
      <c r="F150" s="187">
        <v>31.34089</v>
      </c>
    </row>
    <row r="151">
      <c r="A151" s="26" t="s">
        <v>20</v>
      </c>
      <c r="B151" s="26" t="s">
        <v>417</v>
      </c>
      <c r="C151" s="7">
        <v>2014.0</v>
      </c>
      <c r="D151" s="9" t="s">
        <v>6</v>
      </c>
      <c r="E151" s="9" t="s">
        <v>361</v>
      </c>
      <c r="F151" s="187">
        <v>22.37018</v>
      </c>
    </row>
    <row r="152">
      <c r="A152" s="26" t="s">
        <v>21</v>
      </c>
      <c r="B152" s="26" t="s">
        <v>419</v>
      </c>
      <c r="C152" s="7">
        <v>2014.0</v>
      </c>
      <c r="D152" s="9" t="s">
        <v>6</v>
      </c>
      <c r="E152" s="9" t="s">
        <v>361</v>
      </c>
      <c r="F152" s="187">
        <v>18.48112</v>
      </c>
    </row>
    <row r="153">
      <c r="A153" s="26" t="s">
        <v>22</v>
      </c>
      <c r="B153" s="26" t="s">
        <v>420</v>
      </c>
      <c r="C153" s="7">
        <v>2014.0</v>
      </c>
      <c r="D153" s="9" t="s">
        <v>6</v>
      </c>
      <c r="E153" s="9" t="s">
        <v>361</v>
      </c>
      <c r="F153" s="187">
        <v>11.94135</v>
      </c>
    </row>
    <row r="154">
      <c r="A154" s="26" t="s">
        <v>23</v>
      </c>
      <c r="B154" s="26" t="s">
        <v>421</v>
      </c>
      <c r="C154" s="7">
        <v>2014.0</v>
      </c>
      <c r="D154" s="9" t="s">
        <v>6</v>
      </c>
      <c r="E154" s="9" t="s">
        <v>361</v>
      </c>
      <c r="F154" s="187">
        <v>47.22326</v>
      </c>
    </row>
    <row r="155">
      <c r="A155" s="26" t="s">
        <v>24</v>
      </c>
      <c r="B155" s="26" t="s">
        <v>422</v>
      </c>
      <c r="C155" s="7">
        <v>2014.0</v>
      </c>
      <c r="D155" s="9" t="s">
        <v>6</v>
      </c>
      <c r="E155" s="9" t="s">
        <v>361</v>
      </c>
      <c r="F155" s="187">
        <v>32.02668</v>
      </c>
    </row>
    <row r="156">
      <c r="A156" s="26" t="s">
        <v>25</v>
      </c>
      <c r="B156" s="26" t="s">
        <v>423</v>
      </c>
      <c r="C156" s="7">
        <v>2014.0</v>
      </c>
      <c r="D156" s="9" t="s">
        <v>6</v>
      </c>
      <c r="E156" s="9" t="s">
        <v>361</v>
      </c>
      <c r="F156" s="187">
        <v>23.31288</v>
      </c>
    </row>
    <row r="157">
      <c r="A157" s="26" t="s">
        <v>26</v>
      </c>
      <c r="B157" s="26" t="s">
        <v>424</v>
      </c>
      <c r="C157" s="7">
        <v>2014.0</v>
      </c>
      <c r="D157" s="9" t="s">
        <v>6</v>
      </c>
      <c r="E157" s="9" t="s">
        <v>361</v>
      </c>
      <c r="F157" s="187">
        <v>23.62185</v>
      </c>
    </row>
    <row r="158">
      <c r="A158" s="26" t="s">
        <v>27</v>
      </c>
      <c r="B158" s="26" t="s">
        <v>426</v>
      </c>
      <c r="C158" s="7">
        <v>2014.0</v>
      </c>
      <c r="D158" s="9" t="s">
        <v>6</v>
      </c>
      <c r="E158" s="9" t="s">
        <v>361</v>
      </c>
      <c r="F158" s="187">
        <v>23.49992</v>
      </c>
    </row>
    <row r="159">
      <c r="A159" s="26" t="s">
        <v>28</v>
      </c>
      <c r="B159" s="26" t="s">
        <v>425</v>
      </c>
      <c r="C159" s="7">
        <v>2014.0</v>
      </c>
      <c r="D159" s="9" t="s">
        <v>6</v>
      </c>
      <c r="E159" s="9" t="s">
        <v>361</v>
      </c>
      <c r="F159" s="187">
        <v>31.95173</v>
      </c>
    </row>
    <row r="160">
      <c r="A160" s="26" t="s">
        <v>29</v>
      </c>
      <c r="B160" s="26" t="s">
        <v>427</v>
      </c>
      <c r="C160" s="7">
        <v>2014.0</v>
      </c>
      <c r="D160" s="9" t="s">
        <v>6</v>
      </c>
      <c r="E160" s="9" t="s">
        <v>361</v>
      </c>
      <c r="F160" s="187">
        <v>19.48612</v>
      </c>
    </row>
    <row r="161">
      <c r="A161" s="26" t="s">
        <v>30</v>
      </c>
      <c r="B161" s="26" t="s">
        <v>428</v>
      </c>
      <c r="C161" s="7">
        <v>2014.0</v>
      </c>
      <c r="D161" s="9" t="s">
        <v>6</v>
      </c>
      <c r="E161" s="9" t="s">
        <v>361</v>
      </c>
      <c r="F161" s="187">
        <v>26.7614</v>
      </c>
    </row>
    <row r="162">
      <c r="A162" s="26" t="s">
        <v>31</v>
      </c>
      <c r="B162" s="26" t="s">
        <v>429</v>
      </c>
      <c r="C162" s="7">
        <v>2014.0</v>
      </c>
      <c r="D162" s="9" t="s">
        <v>6</v>
      </c>
      <c r="E162" s="9" t="s">
        <v>361</v>
      </c>
      <c r="F162" s="187">
        <v>11.84035</v>
      </c>
    </row>
    <row r="163">
      <c r="A163" s="26" t="s">
        <v>32</v>
      </c>
      <c r="B163" s="26" t="s">
        <v>430</v>
      </c>
      <c r="C163" s="7">
        <v>2014.0</v>
      </c>
      <c r="D163" s="9" t="s">
        <v>6</v>
      </c>
      <c r="E163" s="9" t="s">
        <v>361</v>
      </c>
      <c r="F163" s="187">
        <v>15.85893</v>
      </c>
    </row>
    <row r="164">
      <c r="A164" s="26" t="s">
        <v>33</v>
      </c>
      <c r="B164" s="26" t="s">
        <v>431</v>
      </c>
      <c r="C164" s="7">
        <v>2014.0</v>
      </c>
      <c r="D164" s="9" t="s">
        <v>6</v>
      </c>
      <c r="E164" s="9" t="s">
        <v>361</v>
      </c>
      <c r="F164" s="187">
        <v>32.23031</v>
      </c>
    </row>
    <row r="165">
      <c r="A165" s="26" t="s">
        <v>34</v>
      </c>
      <c r="B165" s="26" t="s">
        <v>432</v>
      </c>
      <c r="C165" s="7">
        <v>2014.0</v>
      </c>
      <c r="D165" s="9" t="s">
        <v>6</v>
      </c>
      <c r="E165" s="9" t="s">
        <v>361</v>
      </c>
      <c r="F165" s="187">
        <v>28.03449</v>
      </c>
    </row>
    <row r="166">
      <c r="A166" s="26" t="s">
        <v>35</v>
      </c>
      <c r="B166" s="26" t="s">
        <v>433</v>
      </c>
      <c r="C166" s="7">
        <v>2014.0</v>
      </c>
      <c r="D166" s="9" t="s">
        <v>6</v>
      </c>
      <c r="E166" s="9" t="s">
        <v>361</v>
      </c>
      <c r="F166" s="187">
        <v>25.81449</v>
      </c>
    </row>
    <row r="167">
      <c r="A167" s="80" t="s">
        <v>3</v>
      </c>
      <c r="B167" s="26" t="s">
        <v>418</v>
      </c>
      <c r="C167" s="7">
        <v>2015.0</v>
      </c>
      <c r="D167" s="9" t="s">
        <v>6</v>
      </c>
      <c r="E167" s="9" t="s">
        <v>361</v>
      </c>
      <c r="F167" s="186">
        <v>25.48645</v>
      </c>
    </row>
    <row r="168">
      <c r="A168" s="80" t="s">
        <v>4</v>
      </c>
      <c r="B168" s="26" t="s">
        <v>401</v>
      </c>
      <c r="C168" s="7">
        <v>2015.0</v>
      </c>
      <c r="D168" s="9" t="s">
        <v>6</v>
      </c>
      <c r="E168" s="9" t="s">
        <v>361</v>
      </c>
      <c r="F168" s="187">
        <v>23.56917</v>
      </c>
    </row>
    <row r="169">
      <c r="A169" s="26" t="s">
        <v>5</v>
      </c>
      <c r="B169" s="26" t="s">
        <v>402</v>
      </c>
      <c r="C169" s="7">
        <v>2015.0</v>
      </c>
      <c r="D169" s="9" t="s">
        <v>6</v>
      </c>
      <c r="E169" s="9" t="s">
        <v>361</v>
      </c>
      <c r="F169" s="187">
        <v>15.57117</v>
      </c>
    </row>
    <row r="170">
      <c r="A170" s="26" t="s">
        <v>6</v>
      </c>
      <c r="B170" s="26" t="s">
        <v>403</v>
      </c>
      <c r="C170" s="7">
        <v>2015.0</v>
      </c>
      <c r="D170" s="9" t="s">
        <v>6</v>
      </c>
      <c r="E170" s="9" t="s">
        <v>361</v>
      </c>
      <c r="F170" s="187">
        <v>20.60558</v>
      </c>
    </row>
    <row r="171">
      <c r="A171" s="26" t="s">
        <v>7</v>
      </c>
      <c r="B171" s="26" t="s">
        <v>404</v>
      </c>
      <c r="C171" s="7">
        <v>2015.0</v>
      </c>
      <c r="D171" s="9" t="s">
        <v>6</v>
      </c>
      <c r="E171" s="9" t="s">
        <v>361</v>
      </c>
      <c r="F171" s="187">
        <v>29.48317</v>
      </c>
    </row>
    <row r="172">
      <c r="A172" s="26" t="s">
        <v>8</v>
      </c>
      <c r="B172" s="26" t="s">
        <v>408</v>
      </c>
      <c r="C172" s="7">
        <v>2015.0</v>
      </c>
      <c r="D172" s="9" t="s">
        <v>6</v>
      </c>
      <c r="E172" s="9" t="s">
        <v>361</v>
      </c>
      <c r="F172" s="187">
        <v>23.77437</v>
      </c>
    </row>
    <row r="173">
      <c r="A173" s="26" t="s">
        <v>9</v>
      </c>
      <c r="B173" s="26" t="s">
        <v>409</v>
      </c>
      <c r="C173" s="7">
        <v>2015.0</v>
      </c>
      <c r="D173" s="9" t="s">
        <v>6</v>
      </c>
      <c r="E173" s="9" t="s">
        <v>361</v>
      </c>
      <c r="F173" s="187">
        <v>20.45443</v>
      </c>
    </row>
    <row r="174">
      <c r="A174" s="26" t="s">
        <v>10</v>
      </c>
      <c r="B174" s="26" t="s">
        <v>407</v>
      </c>
      <c r="C174" s="7">
        <v>2015.0</v>
      </c>
      <c r="D174" s="9" t="s">
        <v>6</v>
      </c>
      <c r="E174" s="9" t="s">
        <v>361</v>
      </c>
      <c r="F174" s="187">
        <v>39.36177</v>
      </c>
    </row>
    <row r="175">
      <c r="A175" s="26" t="s">
        <v>11</v>
      </c>
      <c r="B175" s="26" t="s">
        <v>406</v>
      </c>
      <c r="C175" s="7">
        <v>2015.0</v>
      </c>
      <c r="D175" s="9" t="s">
        <v>6</v>
      </c>
      <c r="E175" s="9" t="s">
        <v>361</v>
      </c>
      <c r="F175" s="187">
        <v>8.97672</v>
      </c>
    </row>
    <row r="176">
      <c r="A176" s="26" t="s">
        <v>12</v>
      </c>
      <c r="B176" s="26" t="s">
        <v>405</v>
      </c>
      <c r="C176" s="7">
        <v>2015.0</v>
      </c>
      <c r="D176" s="9" t="s">
        <v>6</v>
      </c>
      <c r="E176" s="9" t="s">
        <v>361</v>
      </c>
      <c r="F176" s="187">
        <v>16.42663</v>
      </c>
    </row>
    <row r="177">
      <c r="A177" s="26" t="s">
        <v>13</v>
      </c>
      <c r="B177" s="26" t="s">
        <v>410</v>
      </c>
      <c r="C177" s="7">
        <v>2015.0</v>
      </c>
      <c r="D177" s="9" t="s">
        <v>6</v>
      </c>
      <c r="E177" s="9" t="s">
        <v>361</v>
      </c>
      <c r="F177" s="187">
        <v>17.22528</v>
      </c>
    </row>
    <row r="178">
      <c r="A178" s="26" t="s">
        <v>14</v>
      </c>
      <c r="B178" s="26" t="s">
        <v>412</v>
      </c>
      <c r="C178" s="7">
        <v>2015.0</v>
      </c>
      <c r="D178" s="9" t="s">
        <v>6</v>
      </c>
      <c r="E178" s="9" t="s">
        <v>361</v>
      </c>
      <c r="F178" s="187">
        <v>41.99497</v>
      </c>
    </row>
    <row r="179">
      <c r="A179" s="26" t="s">
        <v>15</v>
      </c>
      <c r="B179" s="26" t="s">
        <v>411</v>
      </c>
      <c r="C179" s="7">
        <v>2015.0</v>
      </c>
      <c r="D179" s="9" t="s">
        <v>6</v>
      </c>
      <c r="E179" s="9" t="s">
        <v>361</v>
      </c>
      <c r="F179" s="187">
        <v>40.20213</v>
      </c>
    </row>
    <row r="180">
      <c r="A180" s="26" t="s">
        <v>16</v>
      </c>
      <c r="B180" s="26" t="s">
        <v>413</v>
      </c>
      <c r="C180" s="7">
        <v>2015.0</v>
      </c>
      <c r="D180" s="9" t="s">
        <v>6</v>
      </c>
      <c r="E180" s="9" t="s">
        <v>361</v>
      </c>
      <c r="F180" s="187">
        <v>33.70723</v>
      </c>
    </row>
    <row r="181">
      <c r="A181" s="26" t="s">
        <v>17</v>
      </c>
      <c r="B181" s="26" t="s">
        <v>414</v>
      </c>
      <c r="C181" s="7">
        <v>2015.0</v>
      </c>
      <c r="D181" s="9" t="s">
        <v>6</v>
      </c>
      <c r="E181" s="9" t="s">
        <v>361</v>
      </c>
      <c r="F181" s="187">
        <v>20.19701</v>
      </c>
    </row>
    <row r="182">
      <c r="A182" s="26" t="s">
        <v>18</v>
      </c>
      <c r="B182" s="26" t="s">
        <v>415</v>
      </c>
      <c r="C182" s="7">
        <v>2015.0</v>
      </c>
      <c r="D182" s="9" t="s">
        <v>6</v>
      </c>
      <c r="E182" s="9" t="s">
        <v>361</v>
      </c>
      <c r="F182" s="187">
        <v>21.64421</v>
      </c>
    </row>
    <row r="183">
      <c r="A183" s="26" t="s">
        <v>19</v>
      </c>
      <c r="B183" s="26" t="s">
        <v>416</v>
      </c>
      <c r="C183" s="7">
        <v>2015.0</v>
      </c>
      <c r="D183" s="9" t="s">
        <v>6</v>
      </c>
      <c r="E183" s="9" t="s">
        <v>361</v>
      </c>
      <c r="F183" s="187">
        <v>31.34089</v>
      </c>
    </row>
    <row r="184">
      <c r="A184" s="26" t="s">
        <v>20</v>
      </c>
      <c r="B184" s="26" t="s">
        <v>417</v>
      </c>
      <c r="C184" s="7">
        <v>2015.0</v>
      </c>
      <c r="D184" s="9" t="s">
        <v>6</v>
      </c>
      <c r="E184" s="9" t="s">
        <v>361</v>
      </c>
      <c r="F184" s="187">
        <v>22.37018</v>
      </c>
    </row>
    <row r="185">
      <c r="A185" s="26" t="s">
        <v>21</v>
      </c>
      <c r="B185" s="26" t="s">
        <v>419</v>
      </c>
      <c r="C185" s="7">
        <v>2015.0</v>
      </c>
      <c r="D185" s="9" t="s">
        <v>6</v>
      </c>
      <c r="E185" s="9" t="s">
        <v>361</v>
      </c>
      <c r="F185" s="187">
        <v>18.48112</v>
      </c>
    </row>
    <row r="186">
      <c r="A186" s="26" t="s">
        <v>22</v>
      </c>
      <c r="B186" s="26" t="s">
        <v>420</v>
      </c>
      <c r="C186" s="7">
        <v>2015.0</v>
      </c>
      <c r="D186" s="9" t="s">
        <v>6</v>
      </c>
      <c r="E186" s="9" t="s">
        <v>361</v>
      </c>
      <c r="F186" s="187">
        <v>11.94135</v>
      </c>
    </row>
    <row r="187">
      <c r="A187" s="26" t="s">
        <v>23</v>
      </c>
      <c r="B187" s="26" t="s">
        <v>421</v>
      </c>
      <c r="C187" s="7">
        <v>2015.0</v>
      </c>
      <c r="D187" s="9" t="s">
        <v>6</v>
      </c>
      <c r="E187" s="9" t="s">
        <v>361</v>
      </c>
      <c r="F187" s="187">
        <v>47.22326</v>
      </c>
    </row>
    <row r="188">
      <c r="A188" s="26" t="s">
        <v>24</v>
      </c>
      <c r="B188" s="26" t="s">
        <v>422</v>
      </c>
      <c r="C188" s="7">
        <v>2015.0</v>
      </c>
      <c r="D188" s="9" t="s">
        <v>6</v>
      </c>
      <c r="E188" s="9" t="s">
        <v>361</v>
      </c>
      <c r="F188" s="187">
        <v>32.02668</v>
      </c>
    </row>
    <row r="189">
      <c r="A189" s="26" t="s">
        <v>25</v>
      </c>
      <c r="B189" s="26" t="s">
        <v>423</v>
      </c>
      <c r="C189" s="7">
        <v>2015.0</v>
      </c>
      <c r="D189" s="9" t="s">
        <v>6</v>
      </c>
      <c r="E189" s="9" t="s">
        <v>361</v>
      </c>
      <c r="F189" s="187">
        <v>23.31288</v>
      </c>
    </row>
    <row r="190">
      <c r="A190" s="26" t="s">
        <v>26</v>
      </c>
      <c r="B190" s="26" t="s">
        <v>424</v>
      </c>
      <c r="C190" s="7">
        <v>2015.0</v>
      </c>
      <c r="D190" s="9" t="s">
        <v>6</v>
      </c>
      <c r="E190" s="9" t="s">
        <v>361</v>
      </c>
      <c r="F190" s="187">
        <v>23.62185</v>
      </c>
    </row>
    <row r="191">
      <c r="A191" s="26" t="s">
        <v>27</v>
      </c>
      <c r="B191" s="26" t="s">
        <v>426</v>
      </c>
      <c r="C191" s="7">
        <v>2015.0</v>
      </c>
      <c r="D191" s="9" t="s">
        <v>6</v>
      </c>
      <c r="E191" s="9" t="s">
        <v>361</v>
      </c>
      <c r="F191" s="187">
        <v>23.49992</v>
      </c>
    </row>
    <row r="192">
      <c r="A192" s="26" t="s">
        <v>28</v>
      </c>
      <c r="B192" s="26" t="s">
        <v>425</v>
      </c>
      <c r="C192" s="7">
        <v>2015.0</v>
      </c>
      <c r="D192" s="9" t="s">
        <v>6</v>
      </c>
      <c r="E192" s="9" t="s">
        <v>361</v>
      </c>
      <c r="F192" s="187">
        <v>31.95173</v>
      </c>
    </row>
    <row r="193">
      <c r="A193" s="26" t="s">
        <v>29</v>
      </c>
      <c r="B193" s="26" t="s">
        <v>427</v>
      </c>
      <c r="C193" s="7">
        <v>2015.0</v>
      </c>
      <c r="D193" s="9" t="s">
        <v>6</v>
      </c>
      <c r="E193" s="9" t="s">
        <v>361</v>
      </c>
      <c r="F193" s="187">
        <v>19.48612</v>
      </c>
    </row>
    <row r="194">
      <c r="A194" s="26" t="s">
        <v>30</v>
      </c>
      <c r="B194" s="26" t="s">
        <v>428</v>
      </c>
      <c r="C194" s="7">
        <v>2015.0</v>
      </c>
      <c r="D194" s="9" t="s">
        <v>6</v>
      </c>
      <c r="E194" s="9" t="s">
        <v>361</v>
      </c>
      <c r="F194" s="187">
        <v>26.7614</v>
      </c>
    </row>
    <row r="195">
      <c r="A195" s="26" t="s">
        <v>31</v>
      </c>
      <c r="B195" s="26" t="s">
        <v>429</v>
      </c>
      <c r="C195" s="7">
        <v>2015.0</v>
      </c>
      <c r="D195" s="9" t="s">
        <v>6</v>
      </c>
      <c r="E195" s="9" t="s">
        <v>361</v>
      </c>
      <c r="F195" s="187">
        <v>11.84035</v>
      </c>
    </row>
    <row r="196">
      <c r="A196" s="26" t="s">
        <v>32</v>
      </c>
      <c r="B196" s="26" t="s">
        <v>430</v>
      </c>
      <c r="C196" s="7">
        <v>2015.0</v>
      </c>
      <c r="D196" s="9" t="s">
        <v>6</v>
      </c>
      <c r="E196" s="9" t="s">
        <v>361</v>
      </c>
      <c r="F196" s="187">
        <v>15.85893</v>
      </c>
    </row>
    <row r="197">
      <c r="A197" s="26" t="s">
        <v>33</v>
      </c>
      <c r="B197" s="26" t="s">
        <v>431</v>
      </c>
      <c r="C197" s="7">
        <v>2015.0</v>
      </c>
      <c r="D197" s="9" t="s">
        <v>6</v>
      </c>
      <c r="E197" s="9" t="s">
        <v>361</v>
      </c>
      <c r="F197" s="187">
        <v>32.23031</v>
      </c>
    </row>
    <row r="198">
      <c r="A198" s="26" t="s">
        <v>34</v>
      </c>
      <c r="B198" s="26" t="s">
        <v>432</v>
      </c>
      <c r="C198" s="7">
        <v>2015.0</v>
      </c>
      <c r="D198" s="9" t="s">
        <v>6</v>
      </c>
      <c r="E198" s="9" t="s">
        <v>361</v>
      </c>
      <c r="F198" s="187">
        <v>28.03449</v>
      </c>
    </row>
    <row r="199">
      <c r="A199" s="26" t="s">
        <v>35</v>
      </c>
      <c r="B199" s="26" t="s">
        <v>433</v>
      </c>
      <c r="C199" s="7">
        <v>2015.0</v>
      </c>
      <c r="D199" s="9" t="s">
        <v>6</v>
      </c>
      <c r="E199" s="9" t="s">
        <v>361</v>
      </c>
      <c r="F199" s="187">
        <v>25.81449</v>
      </c>
    </row>
    <row r="200">
      <c r="A200" s="80" t="s">
        <v>3</v>
      </c>
      <c r="B200" s="26" t="s">
        <v>418</v>
      </c>
      <c r="C200" s="7">
        <v>2016.0</v>
      </c>
      <c r="D200" s="9" t="s">
        <v>6</v>
      </c>
      <c r="E200" s="9" t="s">
        <v>361</v>
      </c>
      <c r="F200" s="186">
        <v>24.2096</v>
      </c>
    </row>
    <row r="201">
      <c r="A201" s="80" t="s">
        <v>4</v>
      </c>
      <c r="B201" s="26" t="s">
        <v>401</v>
      </c>
      <c r="C201" s="7">
        <v>2016.0</v>
      </c>
      <c r="D201" s="9" t="s">
        <v>6</v>
      </c>
      <c r="E201" s="9" t="s">
        <v>361</v>
      </c>
      <c r="F201" s="187">
        <v>19.40122</v>
      </c>
    </row>
    <row r="202">
      <c r="A202" s="26" t="s">
        <v>5</v>
      </c>
      <c r="B202" s="26" t="s">
        <v>402</v>
      </c>
      <c r="C202" s="7">
        <v>2016.0</v>
      </c>
      <c r="D202" s="9" t="s">
        <v>6</v>
      </c>
      <c r="E202" s="9" t="s">
        <v>361</v>
      </c>
      <c r="F202" s="187">
        <v>16.12749</v>
      </c>
    </row>
    <row r="203">
      <c r="A203" s="26" t="s">
        <v>6</v>
      </c>
      <c r="B203" s="26" t="s">
        <v>403</v>
      </c>
      <c r="C203" s="7">
        <v>2016.0</v>
      </c>
      <c r="D203" s="9" t="s">
        <v>6</v>
      </c>
      <c r="E203" s="9" t="s">
        <v>361</v>
      </c>
      <c r="F203" s="187">
        <v>22.34637</v>
      </c>
    </row>
    <row r="204">
      <c r="A204" s="26" t="s">
        <v>7</v>
      </c>
      <c r="B204" s="26" t="s">
        <v>404</v>
      </c>
      <c r="C204" s="7">
        <v>2016.0</v>
      </c>
      <c r="D204" s="9" t="s">
        <v>6</v>
      </c>
      <c r="E204" s="9" t="s">
        <v>361</v>
      </c>
      <c r="F204" s="187">
        <v>28.80999</v>
      </c>
    </row>
    <row r="205">
      <c r="A205" s="26" t="s">
        <v>8</v>
      </c>
      <c r="B205" s="26" t="s">
        <v>408</v>
      </c>
      <c r="C205" s="7">
        <v>2016.0</v>
      </c>
      <c r="D205" s="9" t="s">
        <v>6</v>
      </c>
      <c r="E205" s="9" t="s">
        <v>361</v>
      </c>
      <c r="F205" s="187">
        <v>14.43247</v>
      </c>
    </row>
    <row r="206">
      <c r="A206" s="26" t="s">
        <v>9</v>
      </c>
      <c r="B206" s="26" t="s">
        <v>409</v>
      </c>
      <c r="C206" s="7">
        <v>2016.0</v>
      </c>
      <c r="D206" s="9" t="s">
        <v>6</v>
      </c>
      <c r="E206" s="9" t="s">
        <v>361</v>
      </c>
      <c r="F206" s="187">
        <v>23.26705</v>
      </c>
    </row>
    <row r="207">
      <c r="A207" s="26" t="s">
        <v>10</v>
      </c>
      <c r="B207" s="26" t="s">
        <v>407</v>
      </c>
      <c r="C207" s="7">
        <v>2016.0</v>
      </c>
      <c r="D207" s="9" t="s">
        <v>6</v>
      </c>
      <c r="E207" s="9" t="s">
        <v>361</v>
      </c>
      <c r="F207" s="187">
        <v>41.32731</v>
      </c>
    </row>
    <row r="208">
      <c r="A208" s="26" t="s">
        <v>11</v>
      </c>
      <c r="B208" s="26" t="s">
        <v>406</v>
      </c>
      <c r="C208" s="7">
        <v>2016.0</v>
      </c>
      <c r="D208" s="9" t="s">
        <v>6</v>
      </c>
      <c r="E208" s="9" t="s">
        <v>361</v>
      </c>
      <c r="F208" s="187">
        <v>18.28816</v>
      </c>
    </row>
    <row r="209">
      <c r="A209" s="26" t="s">
        <v>12</v>
      </c>
      <c r="B209" s="26" t="s">
        <v>405</v>
      </c>
      <c r="C209" s="7">
        <v>2016.0</v>
      </c>
      <c r="D209" s="9" t="s">
        <v>6</v>
      </c>
      <c r="E209" s="9" t="s">
        <v>361</v>
      </c>
      <c r="F209" s="187">
        <v>13.44245</v>
      </c>
    </row>
    <row r="210">
      <c r="A210" s="26" t="s">
        <v>13</v>
      </c>
      <c r="B210" s="26" t="s">
        <v>410</v>
      </c>
      <c r="C210" s="7">
        <v>2016.0</v>
      </c>
      <c r="D210" s="9" t="s">
        <v>6</v>
      </c>
      <c r="E210" s="9" t="s">
        <v>361</v>
      </c>
      <c r="F210" s="187">
        <v>14.90704</v>
      </c>
    </row>
    <row r="211">
      <c r="A211" s="26" t="s">
        <v>14</v>
      </c>
      <c r="B211" s="26" t="s">
        <v>412</v>
      </c>
      <c r="C211" s="7">
        <v>2016.0</v>
      </c>
      <c r="D211" s="9" t="s">
        <v>6</v>
      </c>
      <c r="E211" s="9" t="s">
        <v>361</v>
      </c>
      <c r="F211" s="187">
        <v>30.37386</v>
      </c>
    </row>
    <row r="212">
      <c r="A212" s="26" t="s">
        <v>15</v>
      </c>
      <c r="B212" s="26" t="s">
        <v>411</v>
      </c>
      <c r="C212" s="7">
        <v>2016.0</v>
      </c>
      <c r="D212" s="9" t="s">
        <v>6</v>
      </c>
      <c r="E212" s="9" t="s">
        <v>361</v>
      </c>
      <c r="F212" s="187">
        <v>38.2852</v>
      </c>
    </row>
    <row r="213">
      <c r="A213" s="26" t="s">
        <v>16</v>
      </c>
      <c r="B213" s="26" t="s">
        <v>413</v>
      </c>
      <c r="C213" s="7">
        <v>2016.0</v>
      </c>
      <c r="D213" s="9" t="s">
        <v>6</v>
      </c>
      <c r="E213" s="9" t="s">
        <v>361</v>
      </c>
      <c r="F213" s="187">
        <v>30.84775</v>
      </c>
    </row>
    <row r="214">
      <c r="A214" s="26" t="s">
        <v>17</v>
      </c>
      <c r="B214" s="26" t="s">
        <v>414</v>
      </c>
      <c r="C214" s="7">
        <v>2016.0</v>
      </c>
      <c r="D214" s="9" t="s">
        <v>6</v>
      </c>
      <c r="E214" s="9" t="s">
        <v>361</v>
      </c>
      <c r="F214" s="187">
        <v>20.4899</v>
      </c>
    </row>
    <row r="215">
      <c r="A215" s="26" t="s">
        <v>18</v>
      </c>
      <c r="B215" s="26" t="s">
        <v>415</v>
      </c>
      <c r="C215" s="7">
        <v>2016.0</v>
      </c>
      <c r="D215" s="9" t="s">
        <v>6</v>
      </c>
      <c r="E215" s="9" t="s">
        <v>361</v>
      </c>
      <c r="F215" s="187">
        <v>17.20224</v>
      </c>
    </row>
    <row r="216">
      <c r="A216" s="26" t="s">
        <v>19</v>
      </c>
      <c r="B216" s="26" t="s">
        <v>416</v>
      </c>
      <c r="C216" s="7">
        <v>2016.0</v>
      </c>
      <c r="D216" s="9" t="s">
        <v>6</v>
      </c>
      <c r="E216" s="9" t="s">
        <v>361</v>
      </c>
      <c r="F216" s="187">
        <v>30.5835</v>
      </c>
    </row>
    <row r="217">
      <c r="A217" s="26" t="s">
        <v>20</v>
      </c>
      <c r="B217" s="26" t="s">
        <v>417</v>
      </c>
      <c r="C217" s="7">
        <v>2016.0</v>
      </c>
      <c r="D217" s="9" t="s">
        <v>6</v>
      </c>
      <c r="E217" s="9" t="s">
        <v>361</v>
      </c>
      <c r="F217" s="187">
        <v>25.53456</v>
      </c>
    </row>
    <row r="218">
      <c r="A218" s="26" t="s">
        <v>21</v>
      </c>
      <c r="B218" s="26" t="s">
        <v>419</v>
      </c>
      <c r="C218" s="7">
        <v>2016.0</v>
      </c>
      <c r="D218" s="9" t="s">
        <v>6</v>
      </c>
      <c r="E218" s="9" t="s">
        <v>361</v>
      </c>
      <c r="F218" s="187">
        <v>23.95337</v>
      </c>
    </row>
    <row r="219">
      <c r="A219" s="26" t="s">
        <v>22</v>
      </c>
      <c r="B219" s="26" t="s">
        <v>420</v>
      </c>
      <c r="C219" s="7">
        <v>2016.0</v>
      </c>
      <c r="D219" s="9" t="s">
        <v>6</v>
      </c>
      <c r="E219" s="9" t="s">
        <v>361</v>
      </c>
      <c r="F219" s="187">
        <v>22.3158</v>
      </c>
    </row>
    <row r="220">
      <c r="A220" s="26" t="s">
        <v>23</v>
      </c>
      <c r="B220" s="26" t="s">
        <v>421</v>
      </c>
      <c r="C220" s="7">
        <v>2016.0</v>
      </c>
      <c r="D220" s="9" t="s">
        <v>6</v>
      </c>
      <c r="E220" s="9" t="s">
        <v>361</v>
      </c>
      <c r="F220" s="187">
        <v>41.46754</v>
      </c>
    </row>
    <row r="221">
      <c r="A221" s="26" t="s">
        <v>24</v>
      </c>
      <c r="B221" s="26" t="s">
        <v>422</v>
      </c>
      <c r="C221" s="7">
        <v>2016.0</v>
      </c>
      <c r="D221" s="9" t="s">
        <v>6</v>
      </c>
      <c r="E221" s="9" t="s">
        <v>361</v>
      </c>
      <c r="F221" s="187">
        <v>31.18858</v>
      </c>
    </row>
    <row r="222">
      <c r="A222" s="26" t="s">
        <v>25</v>
      </c>
      <c r="B222" s="26" t="s">
        <v>423</v>
      </c>
      <c r="C222" s="7">
        <v>2016.0</v>
      </c>
      <c r="D222" s="9" t="s">
        <v>6</v>
      </c>
      <c r="E222" s="9" t="s">
        <v>361</v>
      </c>
      <c r="F222" s="187">
        <v>25.48556</v>
      </c>
    </row>
    <row r="223">
      <c r="A223" s="26" t="s">
        <v>26</v>
      </c>
      <c r="B223" s="26" t="s">
        <v>424</v>
      </c>
      <c r="C223" s="7">
        <v>2016.0</v>
      </c>
      <c r="D223" s="9" t="s">
        <v>6</v>
      </c>
      <c r="E223" s="9" t="s">
        <v>361</v>
      </c>
      <c r="F223" s="187">
        <v>19.20668</v>
      </c>
    </row>
    <row r="224">
      <c r="A224" s="26" t="s">
        <v>27</v>
      </c>
      <c r="B224" s="26" t="s">
        <v>426</v>
      </c>
      <c r="C224" s="7">
        <v>2016.0</v>
      </c>
      <c r="D224" s="9" t="s">
        <v>6</v>
      </c>
      <c r="E224" s="9" t="s">
        <v>361</v>
      </c>
      <c r="F224" s="187">
        <v>29.96581</v>
      </c>
    </row>
    <row r="225">
      <c r="A225" s="26" t="s">
        <v>28</v>
      </c>
      <c r="B225" s="26" t="s">
        <v>425</v>
      </c>
      <c r="C225" s="7">
        <v>2016.0</v>
      </c>
      <c r="D225" s="9" t="s">
        <v>6</v>
      </c>
      <c r="E225" s="9" t="s">
        <v>361</v>
      </c>
      <c r="F225" s="187">
        <v>21.19916</v>
      </c>
    </row>
    <row r="226">
      <c r="A226" s="26" t="s">
        <v>29</v>
      </c>
      <c r="B226" s="26" t="s">
        <v>427</v>
      </c>
      <c r="C226" s="7">
        <v>2016.0</v>
      </c>
      <c r="D226" s="9" t="s">
        <v>6</v>
      </c>
      <c r="E226" s="9" t="s">
        <v>361</v>
      </c>
      <c r="F226" s="187">
        <v>18.07423</v>
      </c>
    </row>
    <row r="227">
      <c r="A227" s="26" t="s">
        <v>30</v>
      </c>
      <c r="B227" s="26" t="s">
        <v>428</v>
      </c>
      <c r="C227" s="7">
        <v>2016.0</v>
      </c>
      <c r="D227" s="9" t="s">
        <v>6</v>
      </c>
      <c r="E227" s="9" t="s">
        <v>361</v>
      </c>
      <c r="F227" s="187">
        <v>24.98111</v>
      </c>
    </row>
    <row r="228">
      <c r="A228" s="26" t="s">
        <v>31</v>
      </c>
      <c r="B228" s="26" t="s">
        <v>429</v>
      </c>
      <c r="C228" s="7">
        <v>2016.0</v>
      </c>
      <c r="D228" s="9" t="s">
        <v>6</v>
      </c>
      <c r="E228" s="9" t="s">
        <v>361</v>
      </c>
      <c r="F228" s="187">
        <v>20.89594</v>
      </c>
    </row>
    <row r="229">
      <c r="A229" s="26" t="s">
        <v>32</v>
      </c>
      <c r="B229" s="26" t="s">
        <v>430</v>
      </c>
      <c r="C229" s="7">
        <v>2016.0</v>
      </c>
      <c r="D229" s="9" t="s">
        <v>6</v>
      </c>
      <c r="E229" s="9" t="s">
        <v>361</v>
      </c>
      <c r="F229" s="187">
        <v>24.08465</v>
      </c>
    </row>
    <row r="230">
      <c r="A230" s="26" t="s">
        <v>33</v>
      </c>
      <c r="B230" s="26" t="s">
        <v>431</v>
      </c>
      <c r="C230" s="7">
        <v>2016.0</v>
      </c>
      <c r="D230" s="9" t="s">
        <v>6</v>
      </c>
      <c r="E230" s="9" t="s">
        <v>361</v>
      </c>
      <c r="F230" s="187">
        <v>27.94391</v>
      </c>
    </row>
    <row r="231">
      <c r="A231" s="26" t="s">
        <v>34</v>
      </c>
      <c r="B231" s="26" t="s">
        <v>432</v>
      </c>
      <c r="C231" s="7">
        <v>2016.0</v>
      </c>
      <c r="D231" s="9" t="s">
        <v>6</v>
      </c>
      <c r="E231" s="9" t="s">
        <v>361</v>
      </c>
      <c r="F231" s="187">
        <v>27.77869</v>
      </c>
    </row>
    <row r="232">
      <c r="A232" s="26" t="s">
        <v>35</v>
      </c>
      <c r="B232" s="26" t="s">
        <v>433</v>
      </c>
      <c r="C232" s="7">
        <v>2016.0</v>
      </c>
      <c r="D232" s="9" t="s">
        <v>6</v>
      </c>
      <c r="E232" s="9" t="s">
        <v>361</v>
      </c>
      <c r="F232" s="187">
        <v>23.99302</v>
      </c>
    </row>
    <row r="233">
      <c r="A233" s="80" t="s">
        <v>3</v>
      </c>
      <c r="B233" s="26" t="s">
        <v>418</v>
      </c>
      <c r="C233" s="7">
        <v>2018.0</v>
      </c>
      <c r="D233" s="9" t="s">
        <v>6</v>
      </c>
      <c r="E233" s="9" t="s">
        <v>361</v>
      </c>
      <c r="F233" s="186">
        <v>22.5222</v>
      </c>
    </row>
    <row r="234">
      <c r="A234" s="80" t="s">
        <v>4</v>
      </c>
      <c r="B234" s="26" t="s">
        <v>401</v>
      </c>
      <c r="C234" s="7">
        <v>2018.0</v>
      </c>
      <c r="D234" s="9" t="s">
        <v>6</v>
      </c>
      <c r="E234" s="9" t="s">
        <v>361</v>
      </c>
      <c r="F234" s="187">
        <v>17.35097</v>
      </c>
    </row>
    <row r="235">
      <c r="A235" s="26" t="s">
        <v>5</v>
      </c>
      <c r="B235" s="26" t="s">
        <v>402</v>
      </c>
      <c r="C235" s="7">
        <v>2018.0</v>
      </c>
      <c r="D235" s="9" t="s">
        <v>6</v>
      </c>
      <c r="E235" s="9" t="s">
        <v>361</v>
      </c>
      <c r="F235" s="187">
        <v>16.36795</v>
      </c>
    </row>
    <row r="236">
      <c r="A236" s="26" t="s">
        <v>6</v>
      </c>
      <c r="B236" s="26" t="s">
        <v>403</v>
      </c>
      <c r="C236" s="7">
        <v>2018.0</v>
      </c>
      <c r="D236" s="9" t="s">
        <v>6</v>
      </c>
      <c r="E236" s="9" t="s">
        <v>361</v>
      </c>
      <c r="F236" s="187">
        <v>14.44171</v>
      </c>
    </row>
    <row r="237">
      <c r="A237" s="26" t="s">
        <v>7</v>
      </c>
      <c r="B237" s="26" t="s">
        <v>404</v>
      </c>
      <c r="C237" s="7">
        <v>2018.0</v>
      </c>
      <c r="D237" s="9" t="s">
        <v>6</v>
      </c>
      <c r="E237" s="9" t="s">
        <v>361</v>
      </c>
      <c r="F237" s="187">
        <v>27.56736</v>
      </c>
    </row>
    <row r="238">
      <c r="A238" s="26" t="s">
        <v>8</v>
      </c>
      <c r="B238" s="26" t="s">
        <v>408</v>
      </c>
      <c r="C238" s="7">
        <v>2018.0</v>
      </c>
      <c r="D238" s="9" t="s">
        <v>6</v>
      </c>
      <c r="E238" s="9" t="s">
        <v>361</v>
      </c>
      <c r="F238" s="187">
        <v>13.60121</v>
      </c>
    </row>
    <row r="239">
      <c r="A239" s="26" t="s">
        <v>9</v>
      </c>
      <c r="B239" s="26" t="s">
        <v>409</v>
      </c>
      <c r="C239" s="7">
        <v>2018.0</v>
      </c>
      <c r="D239" s="9" t="s">
        <v>6</v>
      </c>
      <c r="E239" s="9" t="s">
        <v>361</v>
      </c>
      <c r="F239" s="187">
        <v>21.48403</v>
      </c>
    </row>
    <row r="240">
      <c r="A240" s="26" t="s">
        <v>10</v>
      </c>
      <c r="B240" s="26" t="s">
        <v>407</v>
      </c>
      <c r="C240" s="7">
        <v>2018.0</v>
      </c>
      <c r="D240" s="9" t="s">
        <v>6</v>
      </c>
      <c r="E240" s="9" t="s">
        <v>361</v>
      </c>
      <c r="F240" s="187">
        <v>34.09615</v>
      </c>
    </row>
    <row r="241">
      <c r="A241" s="26" t="s">
        <v>11</v>
      </c>
      <c r="B241" s="26" t="s">
        <v>406</v>
      </c>
      <c r="C241" s="7">
        <v>2018.0</v>
      </c>
      <c r="D241" s="9" t="s">
        <v>6</v>
      </c>
      <c r="E241" s="9" t="s">
        <v>361</v>
      </c>
      <c r="F241" s="187">
        <v>12.15393</v>
      </c>
    </row>
    <row r="242">
      <c r="A242" s="26" t="s">
        <v>12</v>
      </c>
      <c r="B242" s="26" t="s">
        <v>405</v>
      </c>
      <c r="C242" s="7">
        <v>2018.0</v>
      </c>
      <c r="D242" s="9" t="s">
        <v>6</v>
      </c>
      <c r="E242" s="9" t="s">
        <v>361</v>
      </c>
      <c r="F242" s="187">
        <v>10.24977</v>
      </c>
    </row>
    <row r="243">
      <c r="A243" s="26" t="s">
        <v>13</v>
      </c>
      <c r="B243" s="26" t="s">
        <v>410</v>
      </c>
      <c r="C243" s="7">
        <v>2018.0</v>
      </c>
      <c r="D243" s="9" t="s">
        <v>6</v>
      </c>
      <c r="E243" s="9" t="s">
        <v>361</v>
      </c>
      <c r="F243" s="187">
        <v>16.61723</v>
      </c>
    </row>
    <row r="244">
      <c r="A244" s="26" t="s">
        <v>14</v>
      </c>
      <c r="B244" s="26" t="s">
        <v>412</v>
      </c>
      <c r="C244" s="7">
        <v>2018.0</v>
      </c>
      <c r="D244" s="9" t="s">
        <v>6</v>
      </c>
      <c r="E244" s="9" t="s">
        <v>361</v>
      </c>
      <c r="F244" s="187">
        <v>29.61719</v>
      </c>
    </row>
    <row r="245">
      <c r="A245" s="26" t="s">
        <v>15</v>
      </c>
      <c r="B245" s="26" t="s">
        <v>411</v>
      </c>
      <c r="C245" s="7">
        <v>2018.0</v>
      </c>
      <c r="D245" s="9" t="s">
        <v>6</v>
      </c>
      <c r="E245" s="9" t="s">
        <v>361</v>
      </c>
      <c r="F245" s="187">
        <v>37.37521</v>
      </c>
    </row>
    <row r="246">
      <c r="A246" s="26" t="s">
        <v>16</v>
      </c>
      <c r="B246" s="26" t="s">
        <v>413</v>
      </c>
      <c r="C246" s="7">
        <v>2018.0</v>
      </c>
      <c r="D246" s="9" t="s">
        <v>6</v>
      </c>
      <c r="E246" s="9" t="s">
        <v>361</v>
      </c>
      <c r="F246" s="187">
        <v>26.27123</v>
      </c>
    </row>
    <row r="247">
      <c r="A247" s="26" t="s">
        <v>17</v>
      </c>
      <c r="B247" s="26" t="s">
        <v>414</v>
      </c>
      <c r="C247" s="7">
        <v>2018.0</v>
      </c>
      <c r="D247" s="9" t="s">
        <v>6</v>
      </c>
      <c r="E247" s="9" t="s">
        <v>361</v>
      </c>
      <c r="F247" s="187">
        <v>19.98835</v>
      </c>
    </row>
    <row r="248">
      <c r="A248" s="26" t="s">
        <v>18</v>
      </c>
      <c r="B248" s="26" t="s">
        <v>415</v>
      </c>
      <c r="C248" s="7">
        <v>2018.0</v>
      </c>
      <c r="D248" s="9" t="s">
        <v>6</v>
      </c>
      <c r="E248" s="9" t="s">
        <v>361</v>
      </c>
      <c r="F248" s="187">
        <v>17.58319</v>
      </c>
    </row>
    <row r="249">
      <c r="A249" s="26" t="s">
        <v>19</v>
      </c>
      <c r="B249" s="26" t="s">
        <v>416</v>
      </c>
      <c r="C249" s="7">
        <v>2018.0</v>
      </c>
      <c r="D249" s="9" t="s">
        <v>6</v>
      </c>
      <c r="E249" s="9" t="s">
        <v>361</v>
      </c>
      <c r="F249" s="187">
        <v>24.67903</v>
      </c>
    </row>
    <row r="250">
      <c r="A250" s="26" t="s">
        <v>20</v>
      </c>
      <c r="B250" s="26" t="s">
        <v>417</v>
      </c>
      <c r="C250" s="7">
        <v>2018.0</v>
      </c>
      <c r="D250" s="9" t="s">
        <v>6</v>
      </c>
      <c r="E250" s="9" t="s">
        <v>361</v>
      </c>
      <c r="F250" s="187">
        <v>23.22215</v>
      </c>
    </row>
    <row r="251">
      <c r="A251" s="26" t="s">
        <v>21</v>
      </c>
      <c r="B251" s="26" t="s">
        <v>419</v>
      </c>
      <c r="C251" s="7">
        <v>2018.0</v>
      </c>
      <c r="D251" s="9" t="s">
        <v>6</v>
      </c>
      <c r="E251" s="9" t="s">
        <v>361</v>
      </c>
      <c r="F251" s="187">
        <v>21.55162</v>
      </c>
    </row>
    <row r="252">
      <c r="A252" s="26" t="s">
        <v>22</v>
      </c>
      <c r="B252" s="26" t="s">
        <v>420</v>
      </c>
      <c r="C252" s="7">
        <v>2018.0</v>
      </c>
      <c r="D252" s="9" t="s">
        <v>6</v>
      </c>
      <c r="E252" s="9" t="s">
        <v>361</v>
      </c>
      <c r="F252" s="187">
        <v>13.91471</v>
      </c>
    </row>
    <row r="253">
      <c r="A253" s="26" t="s">
        <v>23</v>
      </c>
      <c r="B253" s="26" t="s">
        <v>421</v>
      </c>
      <c r="C253" s="7">
        <v>2018.0</v>
      </c>
      <c r="D253" s="9" t="s">
        <v>6</v>
      </c>
      <c r="E253" s="9" t="s">
        <v>361</v>
      </c>
      <c r="F253" s="187">
        <v>38.79329</v>
      </c>
    </row>
    <row r="254">
      <c r="A254" s="26" t="s">
        <v>24</v>
      </c>
      <c r="B254" s="26" t="s">
        <v>422</v>
      </c>
      <c r="C254" s="7">
        <v>2018.0</v>
      </c>
      <c r="D254" s="9" t="s">
        <v>6</v>
      </c>
      <c r="E254" s="9" t="s">
        <v>361</v>
      </c>
      <c r="F254" s="187">
        <v>21.81559</v>
      </c>
    </row>
    <row r="255">
      <c r="A255" s="26" t="s">
        <v>25</v>
      </c>
      <c r="B255" s="26" t="s">
        <v>423</v>
      </c>
      <c r="C255" s="7">
        <v>2018.0</v>
      </c>
      <c r="D255" s="9" t="s">
        <v>6</v>
      </c>
      <c r="E255" s="9" t="s">
        <v>361</v>
      </c>
      <c r="F255" s="187">
        <v>28.16369</v>
      </c>
    </row>
    <row r="256">
      <c r="A256" s="26" t="s">
        <v>26</v>
      </c>
      <c r="B256" s="26" t="s">
        <v>424</v>
      </c>
      <c r="C256" s="7">
        <v>2018.0</v>
      </c>
      <c r="D256" s="9" t="s">
        <v>6</v>
      </c>
      <c r="E256" s="9" t="s">
        <v>361</v>
      </c>
      <c r="F256" s="187">
        <v>24.82374</v>
      </c>
    </row>
    <row r="257">
      <c r="A257" s="26" t="s">
        <v>27</v>
      </c>
      <c r="B257" s="26" t="s">
        <v>426</v>
      </c>
      <c r="C257" s="7">
        <v>2018.0</v>
      </c>
      <c r="D257" s="9" t="s">
        <v>6</v>
      </c>
      <c r="E257" s="9" t="s">
        <v>361</v>
      </c>
      <c r="F257" s="187">
        <v>25.23607</v>
      </c>
    </row>
    <row r="258">
      <c r="A258" s="26" t="s">
        <v>28</v>
      </c>
      <c r="B258" s="26" t="s">
        <v>425</v>
      </c>
      <c r="C258" s="7">
        <v>2018.0</v>
      </c>
      <c r="D258" s="9" t="s">
        <v>6</v>
      </c>
      <c r="E258" s="9" t="s">
        <v>361</v>
      </c>
      <c r="F258" s="187">
        <v>21.2113</v>
      </c>
    </row>
    <row r="259">
      <c r="A259" s="26" t="s">
        <v>29</v>
      </c>
      <c r="B259" s="26" t="s">
        <v>427</v>
      </c>
      <c r="C259" s="7">
        <v>2018.0</v>
      </c>
      <c r="D259" s="9" t="s">
        <v>6</v>
      </c>
      <c r="E259" s="9" t="s">
        <v>361</v>
      </c>
      <c r="F259" s="187">
        <v>15.84041</v>
      </c>
    </row>
    <row r="260">
      <c r="A260" s="26" t="s">
        <v>30</v>
      </c>
      <c r="B260" s="26" t="s">
        <v>428</v>
      </c>
      <c r="C260" s="7">
        <v>2018.0</v>
      </c>
      <c r="D260" s="9" t="s">
        <v>6</v>
      </c>
      <c r="E260" s="9" t="s">
        <v>361</v>
      </c>
      <c r="F260" s="187">
        <v>27.48916</v>
      </c>
    </row>
    <row r="261">
      <c r="A261" s="26" t="s">
        <v>31</v>
      </c>
      <c r="B261" s="26" t="s">
        <v>429</v>
      </c>
      <c r="C261" s="7">
        <v>2018.0</v>
      </c>
      <c r="D261" s="9" t="s">
        <v>6</v>
      </c>
      <c r="E261" s="9" t="s">
        <v>361</v>
      </c>
      <c r="F261" s="187">
        <v>20.00317</v>
      </c>
    </row>
    <row r="262">
      <c r="A262" s="26" t="s">
        <v>32</v>
      </c>
      <c r="B262" s="26" t="s">
        <v>430</v>
      </c>
      <c r="C262" s="7">
        <v>2018.0</v>
      </c>
      <c r="D262" s="9" t="s">
        <v>6</v>
      </c>
      <c r="E262" s="9" t="s">
        <v>361</v>
      </c>
      <c r="F262" s="187">
        <v>18.18585</v>
      </c>
    </row>
    <row r="263">
      <c r="A263" s="26" t="s">
        <v>33</v>
      </c>
      <c r="B263" s="26" t="s">
        <v>431</v>
      </c>
      <c r="C263" s="7">
        <v>2018.0</v>
      </c>
      <c r="D263" s="9" t="s">
        <v>6</v>
      </c>
      <c r="E263" s="9" t="s">
        <v>361</v>
      </c>
      <c r="F263" s="187">
        <v>29.43053</v>
      </c>
    </row>
    <row r="264">
      <c r="A264" s="26" t="s">
        <v>34</v>
      </c>
      <c r="B264" s="26" t="s">
        <v>432</v>
      </c>
      <c r="C264" s="7">
        <v>2018.0</v>
      </c>
      <c r="D264" s="9" t="s">
        <v>6</v>
      </c>
      <c r="E264" s="9" t="s">
        <v>361</v>
      </c>
      <c r="F264" s="187">
        <v>27.98487</v>
      </c>
    </row>
    <row r="265">
      <c r="A265" s="26" t="s">
        <v>35</v>
      </c>
      <c r="B265" s="26" t="s">
        <v>433</v>
      </c>
      <c r="C265" s="7">
        <v>2018.0</v>
      </c>
      <c r="D265" s="9" t="s">
        <v>6</v>
      </c>
      <c r="E265" s="9" t="s">
        <v>361</v>
      </c>
      <c r="F265" s="187">
        <v>21.56312</v>
      </c>
    </row>
    <row r="266">
      <c r="A266" s="80" t="s">
        <v>3</v>
      </c>
      <c r="B266" s="26" t="s">
        <v>418</v>
      </c>
      <c r="C266" s="7">
        <v>2020.0</v>
      </c>
      <c r="D266" s="9" t="s">
        <v>6</v>
      </c>
      <c r="E266" s="9" t="s">
        <v>361</v>
      </c>
      <c r="F266" s="186">
        <v>18.37987</v>
      </c>
    </row>
    <row r="267">
      <c r="A267" s="80" t="s">
        <v>4</v>
      </c>
      <c r="B267" s="26" t="s">
        <v>401</v>
      </c>
      <c r="C267" s="7">
        <v>2020.0</v>
      </c>
      <c r="D267" s="9" t="s">
        <v>6</v>
      </c>
      <c r="E267" s="9" t="s">
        <v>361</v>
      </c>
      <c r="F267" s="187">
        <v>10.59939</v>
      </c>
    </row>
    <row r="268">
      <c r="A268" s="26" t="s">
        <v>5</v>
      </c>
      <c r="B268" s="26" t="s">
        <v>402</v>
      </c>
      <c r="C268" s="7">
        <v>2020.0</v>
      </c>
      <c r="D268" s="9" t="s">
        <v>6</v>
      </c>
      <c r="E268" s="9" t="s">
        <v>361</v>
      </c>
      <c r="F268" s="187">
        <v>7.421745</v>
      </c>
    </row>
    <row r="269">
      <c r="A269" s="26" t="s">
        <v>6</v>
      </c>
      <c r="B269" s="26" t="s">
        <v>403</v>
      </c>
      <c r="C269" s="7">
        <v>2020.0</v>
      </c>
      <c r="D269" s="9" t="s">
        <v>6</v>
      </c>
      <c r="E269" s="9" t="s">
        <v>361</v>
      </c>
      <c r="F269" s="187">
        <v>13.81789</v>
      </c>
    </row>
    <row r="270">
      <c r="A270" s="26" t="s">
        <v>7</v>
      </c>
      <c r="B270" s="26" t="s">
        <v>404</v>
      </c>
      <c r="C270" s="7">
        <v>2020.0</v>
      </c>
      <c r="D270" s="9" t="s">
        <v>6</v>
      </c>
      <c r="E270" s="9" t="s">
        <v>361</v>
      </c>
      <c r="F270" s="187">
        <v>19.42486</v>
      </c>
    </row>
    <row r="271">
      <c r="A271" s="26" t="s">
        <v>8</v>
      </c>
      <c r="B271" s="26" t="s">
        <v>408</v>
      </c>
      <c r="C271" s="7">
        <v>2020.0</v>
      </c>
      <c r="D271" s="9" t="s">
        <v>6</v>
      </c>
      <c r="E271" s="9" t="s">
        <v>361</v>
      </c>
      <c r="F271" s="187">
        <v>10.36337</v>
      </c>
    </row>
    <row r="272">
      <c r="A272" s="26" t="s">
        <v>9</v>
      </c>
      <c r="B272" s="26" t="s">
        <v>409</v>
      </c>
      <c r="C272" s="7">
        <v>2020.0</v>
      </c>
      <c r="D272" s="9" t="s">
        <v>6</v>
      </c>
      <c r="E272" s="9" t="s">
        <v>361</v>
      </c>
      <c r="F272" s="187">
        <v>13.54343</v>
      </c>
    </row>
    <row r="273">
      <c r="A273" s="26" t="s">
        <v>10</v>
      </c>
      <c r="B273" s="26" t="s">
        <v>407</v>
      </c>
      <c r="C273" s="7">
        <v>2020.0</v>
      </c>
      <c r="D273" s="9" t="s">
        <v>6</v>
      </c>
      <c r="E273" s="9" t="s">
        <v>361</v>
      </c>
      <c r="F273" s="187">
        <v>31.46512</v>
      </c>
    </row>
    <row r="274">
      <c r="A274" s="26" t="s">
        <v>11</v>
      </c>
      <c r="B274" s="26" t="s">
        <v>406</v>
      </c>
      <c r="C274" s="7">
        <v>2020.0</v>
      </c>
      <c r="D274" s="9" t="s">
        <v>6</v>
      </c>
      <c r="E274" s="9" t="s">
        <v>361</v>
      </c>
      <c r="F274" s="187">
        <v>10.5769</v>
      </c>
    </row>
    <row r="275">
      <c r="A275" s="26" t="s">
        <v>12</v>
      </c>
      <c r="B275" s="26" t="s">
        <v>405</v>
      </c>
      <c r="C275" s="7">
        <v>2020.0</v>
      </c>
      <c r="D275" s="9" t="s">
        <v>6</v>
      </c>
      <c r="E275" s="9" t="s">
        <v>361</v>
      </c>
      <c r="F275" s="187">
        <v>10.46883</v>
      </c>
    </row>
    <row r="276">
      <c r="A276" s="26" t="s">
        <v>13</v>
      </c>
      <c r="B276" s="26" t="s">
        <v>410</v>
      </c>
      <c r="C276" s="7">
        <v>2020.0</v>
      </c>
      <c r="D276" s="9" t="s">
        <v>6</v>
      </c>
      <c r="E276" s="9" t="s">
        <v>361</v>
      </c>
      <c r="F276" s="187">
        <v>10.99206</v>
      </c>
    </row>
    <row r="277">
      <c r="A277" s="26" t="s">
        <v>14</v>
      </c>
      <c r="B277" s="26" t="s">
        <v>412</v>
      </c>
      <c r="C277" s="7">
        <v>2020.0</v>
      </c>
      <c r="D277" s="9" t="s">
        <v>6</v>
      </c>
      <c r="E277" s="9" t="s">
        <v>361</v>
      </c>
      <c r="F277" s="187">
        <v>26.39978</v>
      </c>
    </row>
    <row r="278">
      <c r="A278" s="26" t="s">
        <v>15</v>
      </c>
      <c r="B278" s="26" t="s">
        <v>411</v>
      </c>
      <c r="C278" s="7">
        <v>2020.0</v>
      </c>
      <c r="D278" s="9" t="s">
        <v>6</v>
      </c>
      <c r="E278" s="9" t="s">
        <v>361</v>
      </c>
      <c r="F278" s="187">
        <v>34.77181</v>
      </c>
    </row>
    <row r="279">
      <c r="A279" s="26" t="s">
        <v>16</v>
      </c>
      <c r="B279" s="26" t="s">
        <v>413</v>
      </c>
      <c r="C279" s="7">
        <v>2020.0</v>
      </c>
      <c r="D279" s="9" t="s">
        <v>6</v>
      </c>
      <c r="E279" s="9" t="s">
        <v>361</v>
      </c>
      <c r="F279" s="187">
        <v>22.53796</v>
      </c>
    </row>
    <row r="280">
      <c r="A280" s="26" t="s">
        <v>17</v>
      </c>
      <c r="B280" s="26" t="s">
        <v>414</v>
      </c>
      <c r="C280" s="7">
        <v>2020.0</v>
      </c>
      <c r="D280" s="9" t="s">
        <v>6</v>
      </c>
      <c r="E280" s="9" t="s">
        <v>361</v>
      </c>
      <c r="F280" s="187">
        <v>13.85674</v>
      </c>
    </row>
    <row r="281">
      <c r="A281" s="26" t="s">
        <v>18</v>
      </c>
      <c r="B281" s="26" t="s">
        <v>415</v>
      </c>
      <c r="C281" s="7">
        <v>2020.0</v>
      </c>
      <c r="D281" s="9" t="s">
        <v>6</v>
      </c>
      <c r="E281" s="9" t="s">
        <v>361</v>
      </c>
      <c r="F281" s="187">
        <v>13.54231</v>
      </c>
    </row>
    <row r="282">
      <c r="A282" s="26" t="s">
        <v>19</v>
      </c>
      <c r="B282" s="26" t="s">
        <v>416</v>
      </c>
      <c r="C282" s="7">
        <v>2020.0</v>
      </c>
      <c r="D282" s="9" t="s">
        <v>6</v>
      </c>
      <c r="E282" s="9" t="s">
        <v>361</v>
      </c>
      <c r="F282" s="187">
        <v>22.16166</v>
      </c>
    </row>
    <row r="283">
      <c r="A283" s="26" t="s">
        <v>20</v>
      </c>
      <c r="B283" s="26" t="s">
        <v>417</v>
      </c>
      <c r="C283" s="7">
        <v>2020.0</v>
      </c>
      <c r="D283" s="9" t="s">
        <v>6</v>
      </c>
      <c r="E283" s="9" t="s">
        <v>361</v>
      </c>
      <c r="F283" s="187">
        <v>18.4295</v>
      </c>
    </row>
    <row r="284">
      <c r="A284" s="26" t="s">
        <v>21</v>
      </c>
      <c r="B284" s="26" t="s">
        <v>419</v>
      </c>
      <c r="C284" s="7">
        <v>2020.0</v>
      </c>
      <c r="D284" s="9" t="s">
        <v>6</v>
      </c>
      <c r="E284" s="9" t="s">
        <v>361</v>
      </c>
      <c r="F284" s="187">
        <v>15.84736</v>
      </c>
    </row>
    <row r="285">
      <c r="A285" s="26" t="s">
        <v>22</v>
      </c>
      <c r="B285" s="26" t="s">
        <v>420</v>
      </c>
      <c r="C285" s="7">
        <v>2020.0</v>
      </c>
      <c r="D285" s="9" t="s">
        <v>6</v>
      </c>
      <c r="E285" s="9" t="s">
        <v>361</v>
      </c>
      <c r="F285" s="187">
        <v>8.613116</v>
      </c>
    </row>
    <row r="286">
      <c r="A286" s="26" t="s">
        <v>23</v>
      </c>
      <c r="B286" s="26" t="s">
        <v>421</v>
      </c>
      <c r="C286" s="7">
        <v>2020.0</v>
      </c>
      <c r="D286" s="9" t="s">
        <v>6</v>
      </c>
      <c r="E286" s="9" t="s">
        <v>361</v>
      </c>
      <c r="F286" s="187">
        <v>34.54773</v>
      </c>
    </row>
    <row r="287">
      <c r="A287" s="26" t="s">
        <v>24</v>
      </c>
      <c r="B287" s="26" t="s">
        <v>422</v>
      </c>
      <c r="C287" s="7">
        <v>2020.0</v>
      </c>
      <c r="D287" s="9" t="s">
        <v>6</v>
      </c>
      <c r="E287" s="9" t="s">
        <v>361</v>
      </c>
      <c r="F287" s="187">
        <v>25.19054</v>
      </c>
    </row>
    <row r="288">
      <c r="A288" s="26" t="s">
        <v>25</v>
      </c>
      <c r="B288" s="26" t="s">
        <v>423</v>
      </c>
      <c r="C288" s="7">
        <v>2020.0</v>
      </c>
      <c r="D288" s="9" t="s">
        <v>6</v>
      </c>
      <c r="E288" s="9" t="s">
        <v>361</v>
      </c>
      <c r="F288" s="187">
        <v>19.74239</v>
      </c>
    </row>
    <row r="289">
      <c r="A289" s="26" t="s">
        <v>26</v>
      </c>
      <c r="B289" s="26" t="s">
        <v>424</v>
      </c>
      <c r="C289" s="7">
        <v>2020.0</v>
      </c>
      <c r="D289" s="9" t="s">
        <v>6</v>
      </c>
      <c r="E289" s="9" t="s">
        <v>361</v>
      </c>
      <c r="F289" s="187">
        <v>17.9803</v>
      </c>
    </row>
    <row r="290">
      <c r="A290" s="26" t="s">
        <v>27</v>
      </c>
      <c r="B290" s="26" t="s">
        <v>426</v>
      </c>
      <c r="C290" s="7">
        <v>2020.0</v>
      </c>
      <c r="D290" s="9" t="s">
        <v>6</v>
      </c>
      <c r="E290" s="9" t="s">
        <v>361</v>
      </c>
      <c r="F290" s="187">
        <v>21.21179</v>
      </c>
    </row>
    <row r="291">
      <c r="A291" s="26" t="s">
        <v>28</v>
      </c>
      <c r="B291" s="26" t="s">
        <v>425</v>
      </c>
      <c r="C291" s="7">
        <v>2020.0</v>
      </c>
      <c r="D291" s="9" t="s">
        <v>6</v>
      </c>
      <c r="E291" s="9" t="s">
        <v>361</v>
      </c>
      <c r="F291" s="187">
        <v>13.2797</v>
      </c>
    </row>
    <row r="292">
      <c r="A292" s="26" t="s">
        <v>29</v>
      </c>
      <c r="B292" s="26" t="s">
        <v>427</v>
      </c>
      <c r="C292" s="7">
        <v>2020.0</v>
      </c>
      <c r="D292" s="9" t="s">
        <v>6</v>
      </c>
      <c r="E292" s="9" t="s">
        <v>361</v>
      </c>
      <c r="F292" s="187">
        <v>9.428272</v>
      </c>
    </row>
    <row r="293">
      <c r="A293" s="26" t="s">
        <v>30</v>
      </c>
      <c r="B293" s="26" t="s">
        <v>428</v>
      </c>
      <c r="C293" s="7">
        <v>2020.0</v>
      </c>
      <c r="D293" s="9" t="s">
        <v>6</v>
      </c>
      <c r="E293" s="9" t="s">
        <v>361</v>
      </c>
      <c r="F293" s="187">
        <v>17.42014</v>
      </c>
    </row>
    <row r="294">
      <c r="A294" s="26" t="s">
        <v>31</v>
      </c>
      <c r="B294" s="26" t="s">
        <v>429</v>
      </c>
      <c r="C294" s="7">
        <v>2020.0</v>
      </c>
      <c r="D294" s="9" t="s">
        <v>6</v>
      </c>
      <c r="E294" s="9" t="s">
        <v>361</v>
      </c>
      <c r="F294" s="187">
        <v>13.73325</v>
      </c>
    </row>
    <row r="295">
      <c r="A295" s="26" t="s">
        <v>32</v>
      </c>
      <c r="B295" s="26" t="s">
        <v>430</v>
      </c>
      <c r="C295" s="7">
        <v>2020.0</v>
      </c>
      <c r="D295" s="9" t="s">
        <v>6</v>
      </c>
      <c r="E295" s="9" t="s">
        <v>361</v>
      </c>
      <c r="F295" s="187">
        <v>14.58537</v>
      </c>
    </row>
    <row r="296">
      <c r="A296" s="26" t="s">
        <v>33</v>
      </c>
      <c r="B296" s="26" t="s">
        <v>431</v>
      </c>
      <c r="C296" s="7">
        <v>2020.0</v>
      </c>
      <c r="D296" s="9" t="s">
        <v>6</v>
      </c>
      <c r="E296" s="9" t="s">
        <v>361</v>
      </c>
      <c r="F296" s="187">
        <v>24.21269</v>
      </c>
    </row>
    <row r="297">
      <c r="A297" s="26" t="s">
        <v>34</v>
      </c>
      <c r="B297" s="26" t="s">
        <v>432</v>
      </c>
      <c r="C297" s="7">
        <v>2020.0</v>
      </c>
      <c r="D297" s="9" t="s">
        <v>6</v>
      </c>
      <c r="E297" s="9" t="s">
        <v>361</v>
      </c>
      <c r="F297" s="187">
        <v>19.7485</v>
      </c>
    </row>
    <row r="298">
      <c r="A298" s="26" t="s">
        <v>35</v>
      </c>
      <c r="B298" s="26" t="s">
        <v>433</v>
      </c>
      <c r="C298" s="7">
        <v>2020.0</v>
      </c>
      <c r="D298" s="9" t="s">
        <v>6</v>
      </c>
      <c r="E298" s="9" t="s">
        <v>361</v>
      </c>
      <c r="F298" s="187">
        <v>17.02667</v>
      </c>
    </row>
    <row r="299">
      <c r="A299" s="80" t="s">
        <v>3</v>
      </c>
      <c r="B299" s="26" t="s">
        <v>418</v>
      </c>
      <c r="C299" s="7">
        <v>2022.0</v>
      </c>
      <c r="D299" s="9" t="s">
        <v>6</v>
      </c>
      <c r="E299" s="9" t="s">
        <v>361</v>
      </c>
      <c r="F299" s="190">
        <v>17.17086</v>
      </c>
    </row>
    <row r="300">
      <c r="A300" s="2" t="s">
        <v>4</v>
      </c>
      <c r="B300" s="1" t="s">
        <v>401</v>
      </c>
      <c r="C300" s="1">
        <v>2022.0</v>
      </c>
      <c r="D300" s="2" t="s">
        <v>6</v>
      </c>
      <c r="E300" s="2" t="s">
        <v>361</v>
      </c>
      <c r="F300" s="189">
        <v>10.9102528316855</v>
      </c>
    </row>
    <row r="301">
      <c r="A301" s="2" t="s">
        <v>5</v>
      </c>
      <c r="B301" s="1" t="s">
        <v>402</v>
      </c>
      <c r="C301" s="1">
        <v>2022.0</v>
      </c>
      <c r="D301" s="2" t="s">
        <v>6</v>
      </c>
      <c r="E301" s="2" t="s">
        <v>361</v>
      </c>
      <c r="F301" s="189">
        <v>8.63356496334421</v>
      </c>
    </row>
    <row r="302">
      <c r="A302" s="2" t="s">
        <v>6</v>
      </c>
      <c r="B302" s="1" t="s">
        <v>403</v>
      </c>
      <c r="C302" s="1">
        <v>2022.0</v>
      </c>
      <c r="D302" s="2" t="s">
        <v>6</v>
      </c>
      <c r="E302" s="2" t="s">
        <v>361</v>
      </c>
      <c r="F302" s="189">
        <v>12.0086851781412</v>
      </c>
    </row>
    <row r="303">
      <c r="A303" s="2" t="s">
        <v>7</v>
      </c>
      <c r="B303" s="1" t="s">
        <v>404</v>
      </c>
      <c r="C303" s="1">
        <v>2022.0</v>
      </c>
      <c r="D303" s="2" t="s">
        <v>6</v>
      </c>
      <c r="E303" s="2" t="s">
        <v>361</v>
      </c>
      <c r="F303" s="189">
        <v>21.9509485663503</v>
      </c>
    </row>
    <row r="304">
      <c r="A304" s="2" t="s">
        <v>8</v>
      </c>
      <c r="B304" s="1" t="s">
        <v>408</v>
      </c>
      <c r="C304" s="1">
        <v>2022.0</v>
      </c>
      <c r="D304" s="2" t="s">
        <v>6</v>
      </c>
      <c r="E304" s="2" t="s">
        <v>361</v>
      </c>
      <c r="F304" s="189">
        <v>10.1235392986639</v>
      </c>
    </row>
    <row r="305">
      <c r="A305" s="2" t="s">
        <v>9</v>
      </c>
      <c r="B305" s="1" t="s">
        <v>409</v>
      </c>
      <c r="C305" s="1">
        <v>2022.0</v>
      </c>
      <c r="D305" s="2" t="s">
        <v>6</v>
      </c>
      <c r="E305" s="2" t="s">
        <v>361</v>
      </c>
      <c r="F305" s="189">
        <v>13.104212514242</v>
      </c>
    </row>
    <row r="306">
      <c r="A306" s="2" t="s">
        <v>10</v>
      </c>
      <c r="B306" s="1" t="s">
        <v>407</v>
      </c>
      <c r="C306" s="1">
        <v>2022.0</v>
      </c>
      <c r="D306" s="2" t="s">
        <v>6</v>
      </c>
      <c r="E306" s="2" t="s">
        <v>361</v>
      </c>
      <c r="F306" s="189">
        <v>29.0443739628237</v>
      </c>
    </row>
    <row r="307">
      <c r="A307" s="2" t="s">
        <v>11</v>
      </c>
      <c r="B307" s="1" t="s">
        <v>406</v>
      </c>
      <c r="C307" s="1">
        <v>2022.0</v>
      </c>
      <c r="D307" s="2" t="s">
        <v>6</v>
      </c>
      <c r="E307" s="2" t="s">
        <v>361</v>
      </c>
      <c r="F307" s="189">
        <v>9.41731892160519</v>
      </c>
    </row>
    <row r="308">
      <c r="A308" s="2" t="s">
        <v>12</v>
      </c>
      <c r="B308" s="1" t="s">
        <v>405</v>
      </c>
      <c r="C308" s="1">
        <v>2022.0</v>
      </c>
      <c r="D308" s="2" t="s">
        <v>6</v>
      </c>
      <c r="E308" s="2" t="s">
        <v>361</v>
      </c>
      <c r="F308" s="189">
        <v>8.72386763179414</v>
      </c>
    </row>
    <row r="309">
      <c r="A309" s="2" t="s">
        <v>13</v>
      </c>
      <c r="B309" s="1" t="s">
        <v>410</v>
      </c>
      <c r="C309" s="1">
        <v>2022.0</v>
      </c>
      <c r="D309" s="2" t="s">
        <v>6</v>
      </c>
      <c r="E309" s="2" t="s">
        <v>361</v>
      </c>
      <c r="F309" s="189">
        <v>8.90974079035872</v>
      </c>
    </row>
    <row r="310">
      <c r="A310" s="2" t="s">
        <v>14</v>
      </c>
      <c r="B310" s="1" t="s">
        <v>412</v>
      </c>
      <c r="C310" s="1">
        <v>2022.0</v>
      </c>
      <c r="D310" s="2" t="s">
        <v>6</v>
      </c>
      <c r="E310" s="2" t="s">
        <v>361</v>
      </c>
      <c r="F310" s="189">
        <v>18.6148692658416</v>
      </c>
    </row>
    <row r="311">
      <c r="A311" s="2" t="s">
        <v>15</v>
      </c>
      <c r="B311" s="1" t="s">
        <v>411</v>
      </c>
      <c r="C311" s="1">
        <v>2022.0</v>
      </c>
      <c r="D311" s="2" t="s">
        <v>6</v>
      </c>
      <c r="E311" s="2" t="s">
        <v>361</v>
      </c>
      <c r="F311" s="189">
        <v>34.6602187725223</v>
      </c>
    </row>
    <row r="312">
      <c r="A312" s="2" t="s">
        <v>16</v>
      </c>
      <c r="B312" s="1" t="s">
        <v>413</v>
      </c>
      <c r="C312" s="1">
        <v>2022.0</v>
      </c>
      <c r="D312" s="2" t="s">
        <v>6</v>
      </c>
      <c r="E312" s="2" t="s">
        <v>361</v>
      </c>
      <c r="F312" s="189">
        <v>24.8835754725847</v>
      </c>
    </row>
    <row r="313">
      <c r="A313" s="2" t="s">
        <v>17</v>
      </c>
      <c r="B313" s="1" t="s">
        <v>414</v>
      </c>
      <c r="C313" s="1">
        <v>2022.0</v>
      </c>
      <c r="D313" s="2" t="s">
        <v>6</v>
      </c>
      <c r="E313" s="2" t="s">
        <v>361</v>
      </c>
      <c r="F313" s="189">
        <v>10.8003352821104</v>
      </c>
    </row>
    <row r="314">
      <c r="A314" s="2" t="s">
        <v>18</v>
      </c>
      <c r="B314" s="1" t="s">
        <v>415</v>
      </c>
      <c r="C314" s="1">
        <v>2022.0</v>
      </c>
      <c r="D314" s="2" t="s">
        <v>6</v>
      </c>
      <c r="E314" s="2" t="s">
        <v>361</v>
      </c>
      <c r="F314" s="189">
        <v>13.134844462792</v>
      </c>
    </row>
    <row r="315">
      <c r="A315" s="2" t="s">
        <v>19</v>
      </c>
      <c r="B315" s="1" t="s">
        <v>416</v>
      </c>
      <c r="C315" s="1">
        <v>2022.0</v>
      </c>
      <c r="D315" s="2" t="s">
        <v>6</v>
      </c>
      <c r="E315" s="2" t="s">
        <v>361</v>
      </c>
      <c r="F315" s="189">
        <v>21.6050006337124</v>
      </c>
    </row>
    <row r="316">
      <c r="A316" s="2" t="s">
        <v>20</v>
      </c>
      <c r="B316" s="1" t="s">
        <v>417</v>
      </c>
      <c r="C316" s="1">
        <v>2022.0</v>
      </c>
      <c r="D316" s="2" t="s">
        <v>6</v>
      </c>
      <c r="E316" s="2" t="s">
        <v>361</v>
      </c>
      <c r="F316" s="189">
        <v>16.4618443620321</v>
      </c>
    </row>
    <row r="317">
      <c r="A317" s="2" t="s">
        <v>21</v>
      </c>
      <c r="B317" s="1" t="s">
        <v>419</v>
      </c>
      <c r="C317" s="1">
        <v>2022.0</v>
      </c>
      <c r="D317" s="2" t="s">
        <v>6</v>
      </c>
      <c r="E317" s="2" t="s">
        <v>361</v>
      </c>
      <c r="F317" s="189">
        <v>11.8608759096058</v>
      </c>
    </row>
    <row r="318">
      <c r="A318" s="2" t="s">
        <v>22</v>
      </c>
      <c r="B318" s="1" t="s">
        <v>420</v>
      </c>
      <c r="C318" s="1">
        <v>2022.0</v>
      </c>
      <c r="D318" s="2" t="s">
        <v>6</v>
      </c>
      <c r="E318" s="2" t="s">
        <v>361</v>
      </c>
      <c r="F318" s="189">
        <v>9.04820483367741</v>
      </c>
    </row>
    <row r="319">
      <c r="A319" s="2" t="s">
        <v>23</v>
      </c>
      <c r="B319" s="1" t="s">
        <v>421</v>
      </c>
      <c r="C319" s="1">
        <v>2022.0</v>
      </c>
      <c r="D319" s="2" t="s">
        <v>6</v>
      </c>
      <c r="E319" s="2" t="s">
        <v>361</v>
      </c>
      <c r="F319" s="189">
        <v>31.7467993327414</v>
      </c>
    </row>
    <row r="320">
      <c r="A320" s="2" t="s">
        <v>24</v>
      </c>
      <c r="B320" s="1" t="s">
        <v>422</v>
      </c>
      <c r="C320" s="1">
        <v>2022.0</v>
      </c>
      <c r="D320" s="2" t="s">
        <v>6</v>
      </c>
      <c r="E320" s="2" t="s">
        <v>361</v>
      </c>
      <c r="F320" s="189">
        <v>21.0424953054073</v>
      </c>
    </row>
    <row r="321">
      <c r="A321" s="2" t="s">
        <v>25</v>
      </c>
      <c r="B321" s="1" t="s">
        <v>423</v>
      </c>
      <c r="C321" s="1">
        <v>2022.0</v>
      </c>
      <c r="D321" s="2" t="s">
        <v>6</v>
      </c>
      <c r="E321" s="2" t="s">
        <v>361</v>
      </c>
      <c r="F321" s="189">
        <v>18.1084378507637</v>
      </c>
    </row>
    <row r="322">
      <c r="A322" s="2" t="s">
        <v>26</v>
      </c>
      <c r="B322" s="1" t="s">
        <v>424</v>
      </c>
      <c r="C322" s="1">
        <v>2022.0</v>
      </c>
      <c r="D322" s="2" t="s">
        <v>6</v>
      </c>
      <c r="E322" s="2" t="s">
        <v>361</v>
      </c>
      <c r="F322" s="189">
        <v>14.2723565417587</v>
      </c>
    </row>
    <row r="323">
      <c r="A323" s="2" t="s">
        <v>27</v>
      </c>
      <c r="B323" s="1" t="s">
        <v>426</v>
      </c>
      <c r="C323" s="1">
        <v>2022.0</v>
      </c>
      <c r="D323" s="2" t="s">
        <v>6</v>
      </c>
      <c r="E323" s="2" t="s">
        <v>361</v>
      </c>
      <c r="F323" s="189">
        <v>18.2044445757417</v>
      </c>
    </row>
    <row r="324">
      <c r="A324" s="2" t="s">
        <v>28</v>
      </c>
      <c r="B324" s="1" t="s">
        <v>425</v>
      </c>
      <c r="C324" s="1">
        <v>2022.0</v>
      </c>
      <c r="D324" s="2" t="s">
        <v>6</v>
      </c>
      <c r="E324" s="2" t="s">
        <v>361</v>
      </c>
      <c r="F324" s="189">
        <v>11.8596789003589</v>
      </c>
    </row>
    <row r="325">
      <c r="A325" s="2" t="s">
        <v>29</v>
      </c>
      <c r="B325" s="1" t="s">
        <v>427</v>
      </c>
      <c r="C325" s="1">
        <v>2022.0</v>
      </c>
      <c r="D325" s="2" t="s">
        <v>6</v>
      </c>
      <c r="E325" s="2" t="s">
        <v>361</v>
      </c>
      <c r="F325" s="189">
        <v>16.4572495385132</v>
      </c>
    </row>
    <row r="326">
      <c r="A326" s="2" t="s">
        <v>30</v>
      </c>
      <c r="B326" s="1" t="s">
        <v>428</v>
      </c>
      <c r="C326" s="1">
        <v>2022.0</v>
      </c>
      <c r="D326" s="2" t="s">
        <v>6</v>
      </c>
      <c r="E326" s="2" t="s">
        <v>361</v>
      </c>
      <c r="F326" s="189">
        <v>16.5713215202829</v>
      </c>
    </row>
    <row r="327">
      <c r="A327" s="2" t="s">
        <v>31</v>
      </c>
      <c r="B327" s="1" t="s">
        <v>429</v>
      </c>
      <c r="C327" s="1">
        <v>2022.0</v>
      </c>
      <c r="D327" s="2" t="s">
        <v>6</v>
      </c>
      <c r="E327" s="2" t="s">
        <v>361</v>
      </c>
      <c r="F327" s="189">
        <v>11.8136307048447</v>
      </c>
    </row>
    <row r="328">
      <c r="A328" s="2" t="s">
        <v>32</v>
      </c>
      <c r="B328" s="1" t="s">
        <v>430</v>
      </c>
      <c r="C328" s="1">
        <v>2022.0</v>
      </c>
      <c r="D328" s="2" t="s">
        <v>6</v>
      </c>
      <c r="E328" s="2" t="s">
        <v>361</v>
      </c>
      <c r="F328" s="189">
        <v>15.6148256968157</v>
      </c>
    </row>
    <row r="329">
      <c r="A329" s="2" t="s">
        <v>33</v>
      </c>
      <c r="B329" s="1" t="s">
        <v>431</v>
      </c>
      <c r="C329" s="1">
        <v>2022.0</v>
      </c>
      <c r="D329" s="2" t="s">
        <v>6</v>
      </c>
      <c r="E329" s="2" t="s">
        <v>361</v>
      </c>
      <c r="F329" s="189">
        <v>20.7495451530497</v>
      </c>
    </row>
    <row r="330">
      <c r="A330" s="2" t="s">
        <v>34</v>
      </c>
      <c r="B330" s="1" t="s">
        <v>432</v>
      </c>
      <c r="C330" s="1">
        <v>2022.0</v>
      </c>
      <c r="D330" s="2" t="s">
        <v>6</v>
      </c>
      <c r="E330" s="2" t="s">
        <v>361</v>
      </c>
      <c r="F330" s="189">
        <v>18.6972816992795</v>
      </c>
    </row>
    <row r="331">
      <c r="A331" s="2" t="s">
        <v>35</v>
      </c>
      <c r="B331" s="1" t="s">
        <v>433</v>
      </c>
      <c r="C331" s="1">
        <v>2022.0</v>
      </c>
      <c r="D331" s="2" t="s">
        <v>6</v>
      </c>
      <c r="E331" s="2" t="s">
        <v>361</v>
      </c>
      <c r="F331" s="189">
        <v>12.7355982781389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1" t="s">
        <v>1</v>
      </c>
      <c r="B1" s="191" t="s">
        <v>399</v>
      </c>
      <c r="C1" s="191" t="s">
        <v>0</v>
      </c>
      <c r="D1" s="191" t="s">
        <v>36</v>
      </c>
      <c r="E1" s="191" t="s">
        <v>38</v>
      </c>
      <c r="F1" s="191" t="s">
        <v>400</v>
      </c>
      <c r="G1" s="34"/>
      <c r="H1" s="34"/>
    </row>
    <row r="2">
      <c r="A2" s="37" t="s">
        <v>3</v>
      </c>
      <c r="B2" s="37" t="s">
        <v>418</v>
      </c>
      <c r="C2" s="38" t="s">
        <v>447</v>
      </c>
      <c r="D2" s="37" t="s">
        <v>6</v>
      </c>
      <c r="E2" s="37" t="s">
        <v>363</v>
      </c>
      <c r="F2" s="38" t="s">
        <v>522</v>
      </c>
      <c r="G2" s="34"/>
      <c r="H2" s="34"/>
    </row>
    <row r="3">
      <c r="A3" s="37" t="s">
        <v>4</v>
      </c>
      <c r="B3" s="37" t="s">
        <v>401</v>
      </c>
      <c r="C3" s="38" t="s">
        <v>447</v>
      </c>
      <c r="D3" s="37" t="s">
        <v>6</v>
      </c>
      <c r="E3" s="37" t="s">
        <v>363</v>
      </c>
      <c r="F3" s="38" t="s">
        <v>523</v>
      </c>
      <c r="G3" s="34"/>
      <c r="H3" s="34"/>
    </row>
    <row r="4">
      <c r="A4" s="37" t="s">
        <v>5</v>
      </c>
      <c r="B4" s="37" t="s">
        <v>402</v>
      </c>
      <c r="C4" s="38" t="s">
        <v>447</v>
      </c>
      <c r="D4" s="37" t="s">
        <v>6</v>
      </c>
      <c r="E4" s="37" t="s">
        <v>363</v>
      </c>
      <c r="F4" s="38" t="s">
        <v>524</v>
      </c>
      <c r="G4" s="34"/>
      <c r="H4" s="34"/>
    </row>
    <row r="5">
      <c r="A5" s="37" t="s">
        <v>6</v>
      </c>
      <c r="B5" s="37" t="s">
        <v>403</v>
      </c>
      <c r="C5" s="38" t="s">
        <v>447</v>
      </c>
      <c r="D5" s="37" t="s">
        <v>6</v>
      </c>
      <c r="E5" s="37" t="s">
        <v>363</v>
      </c>
      <c r="F5" s="38" t="s">
        <v>525</v>
      </c>
      <c r="G5" s="34"/>
      <c r="H5" s="34"/>
    </row>
    <row r="6">
      <c r="A6" s="37" t="s">
        <v>7</v>
      </c>
      <c r="B6" s="37" t="s">
        <v>404</v>
      </c>
      <c r="C6" s="38" t="s">
        <v>447</v>
      </c>
      <c r="D6" s="37" t="s">
        <v>6</v>
      </c>
      <c r="E6" s="37" t="s">
        <v>363</v>
      </c>
      <c r="F6" s="38" t="s">
        <v>526</v>
      </c>
      <c r="G6" s="34"/>
      <c r="H6" s="34"/>
    </row>
    <row r="7">
      <c r="A7" s="37" t="s">
        <v>8</v>
      </c>
      <c r="B7" s="37" t="s">
        <v>408</v>
      </c>
      <c r="C7" s="38" t="s">
        <v>447</v>
      </c>
      <c r="D7" s="37" t="s">
        <v>6</v>
      </c>
      <c r="E7" s="37" t="s">
        <v>363</v>
      </c>
      <c r="F7" s="38" t="s">
        <v>527</v>
      </c>
      <c r="G7" s="34"/>
      <c r="H7" s="34"/>
    </row>
    <row r="8">
      <c r="A8" s="37" t="s">
        <v>9</v>
      </c>
      <c r="B8" s="37" t="s">
        <v>409</v>
      </c>
      <c r="C8" s="38" t="s">
        <v>447</v>
      </c>
      <c r="D8" s="37" t="s">
        <v>6</v>
      </c>
      <c r="E8" s="37" t="s">
        <v>363</v>
      </c>
      <c r="F8" s="38" t="s">
        <v>528</v>
      </c>
      <c r="G8" s="34"/>
      <c r="H8" s="34"/>
    </row>
    <row r="9">
      <c r="A9" s="37" t="s">
        <v>10</v>
      </c>
      <c r="B9" s="37" t="s">
        <v>407</v>
      </c>
      <c r="C9" s="38" t="s">
        <v>447</v>
      </c>
      <c r="D9" s="37" t="s">
        <v>6</v>
      </c>
      <c r="E9" s="37" t="s">
        <v>363</v>
      </c>
      <c r="F9" s="38" t="s">
        <v>529</v>
      </c>
      <c r="G9" s="34"/>
      <c r="H9" s="34"/>
    </row>
    <row r="10">
      <c r="A10" s="37" t="s">
        <v>11</v>
      </c>
      <c r="B10" s="37" t="s">
        <v>406</v>
      </c>
      <c r="C10" s="38" t="s">
        <v>447</v>
      </c>
      <c r="D10" s="37" t="s">
        <v>6</v>
      </c>
      <c r="E10" s="37" t="s">
        <v>363</v>
      </c>
      <c r="F10" s="38" t="s">
        <v>530</v>
      </c>
      <c r="G10" s="34"/>
      <c r="H10" s="34"/>
    </row>
    <row r="11">
      <c r="A11" s="37" t="s">
        <v>12</v>
      </c>
      <c r="B11" s="37" t="s">
        <v>405</v>
      </c>
      <c r="C11" s="38" t="s">
        <v>447</v>
      </c>
      <c r="D11" s="37" t="s">
        <v>6</v>
      </c>
      <c r="E11" s="37" t="s">
        <v>363</v>
      </c>
      <c r="F11" s="38" t="s">
        <v>531</v>
      </c>
      <c r="G11" s="34"/>
      <c r="H11" s="34"/>
    </row>
    <row r="12">
      <c r="A12" s="37" t="s">
        <v>13</v>
      </c>
      <c r="B12" s="37" t="s">
        <v>410</v>
      </c>
      <c r="C12" s="38" t="s">
        <v>447</v>
      </c>
      <c r="D12" s="37" t="s">
        <v>6</v>
      </c>
      <c r="E12" s="37" t="s">
        <v>363</v>
      </c>
      <c r="F12" s="38" t="s">
        <v>532</v>
      </c>
      <c r="G12" s="34"/>
      <c r="H12" s="34"/>
    </row>
    <row r="13">
      <c r="A13" s="37" t="s">
        <v>14</v>
      </c>
      <c r="B13" s="37" t="s">
        <v>412</v>
      </c>
      <c r="C13" s="38" t="s">
        <v>447</v>
      </c>
      <c r="D13" s="37" t="s">
        <v>6</v>
      </c>
      <c r="E13" s="37" t="s">
        <v>363</v>
      </c>
      <c r="F13" s="38" t="s">
        <v>533</v>
      </c>
      <c r="G13" s="34"/>
      <c r="H13" s="34"/>
    </row>
    <row r="14">
      <c r="A14" s="37" t="s">
        <v>15</v>
      </c>
      <c r="B14" s="37" t="s">
        <v>411</v>
      </c>
      <c r="C14" s="38" t="s">
        <v>447</v>
      </c>
      <c r="D14" s="37" t="s">
        <v>6</v>
      </c>
      <c r="E14" s="37" t="s">
        <v>363</v>
      </c>
      <c r="F14" s="38" t="s">
        <v>534</v>
      </c>
      <c r="G14" s="34"/>
      <c r="H14" s="34"/>
    </row>
    <row r="15">
      <c r="A15" s="37" t="s">
        <v>16</v>
      </c>
      <c r="B15" s="37" t="s">
        <v>413</v>
      </c>
      <c r="C15" s="38" t="s">
        <v>447</v>
      </c>
      <c r="D15" s="37" t="s">
        <v>6</v>
      </c>
      <c r="E15" s="37" t="s">
        <v>363</v>
      </c>
      <c r="F15" s="38" t="s">
        <v>535</v>
      </c>
      <c r="G15" s="34"/>
      <c r="H15" s="34"/>
    </row>
    <row r="16">
      <c r="A16" s="37" t="s">
        <v>17</v>
      </c>
      <c r="B16" s="37" t="s">
        <v>414</v>
      </c>
      <c r="C16" s="38" t="s">
        <v>447</v>
      </c>
      <c r="D16" s="37" t="s">
        <v>6</v>
      </c>
      <c r="E16" s="37" t="s">
        <v>363</v>
      </c>
      <c r="F16" s="38" t="s">
        <v>536</v>
      </c>
      <c r="G16" s="34"/>
      <c r="H16" s="34"/>
    </row>
    <row r="17">
      <c r="A17" s="37" t="s">
        <v>18</v>
      </c>
      <c r="B17" s="37" t="s">
        <v>415</v>
      </c>
      <c r="C17" s="38" t="s">
        <v>447</v>
      </c>
      <c r="D17" s="37" t="s">
        <v>6</v>
      </c>
      <c r="E17" s="37" t="s">
        <v>363</v>
      </c>
      <c r="F17" s="38" t="s">
        <v>537</v>
      </c>
      <c r="G17" s="34"/>
      <c r="H17" s="34"/>
    </row>
    <row r="18">
      <c r="A18" s="37" t="s">
        <v>19</v>
      </c>
      <c r="B18" s="37" t="s">
        <v>416</v>
      </c>
      <c r="C18" s="38" t="s">
        <v>447</v>
      </c>
      <c r="D18" s="37" t="s">
        <v>6</v>
      </c>
      <c r="E18" s="37" t="s">
        <v>363</v>
      </c>
      <c r="F18" s="38" t="s">
        <v>538</v>
      </c>
      <c r="G18" s="34"/>
      <c r="H18" s="34"/>
    </row>
    <row r="19">
      <c r="A19" s="37" t="s">
        <v>20</v>
      </c>
      <c r="B19" s="37" t="s">
        <v>417</v>
      </c>
      <c r="C19" s="38" t="s">
        <v>447</v>
      </c>
      <c r="D19" s="37" t="s">
        <v>6</v>
      </c>
      <c r="E19" s="37" t="s">
        <v>363</v>
      </c>
      <c r="F19" s="38" t="s">
        <v>539</v>
      </c>
      <c r="G19" s="34"/>
      <c r="H19" s="34"/>
    </row>
    <row r="20">
      <c r="A20" s="37" t="s">
        <v>21</v>
      </c>
      <c r="B20" s="37" t="s">
        <v>419</v>
      </c>
      <c r="C20" s="38" t="s">
        <v>447</v>
      </c>
      <c r="D20" s="37" t="s">
        <v>6</v>
      </c>
      <c r="E20" s="37" t="s">
        <v>363</v>
      </c>
      <c r="F20" s="38" t="s">
        <v>540</v>
      </c>
      <c r="G20" s="34"/>
      <c r="H20" s="34"/>
    </row>
    <row r="21">
      <c r="A21" s="37" t="s">
        <v>22</v>
      </c>
      <c r="B21" s="37" t="s">
        <v>420</v>
      </c>
      <c r="C21" s="38" t="s">
        <v>447</v>
      </c>
      <c r="D21" s="37" t="s">
        <v>6</v>
      </c>
      <c r="E21" s="37" t="s">
        <v>363</v>
      </c>
      <c r="F21" s="38" t="s">
        <v>541</v>
      </c>
      <c r="G21" s="34"/>
      <c r="H21" s="34"/>
    </row>
    <row r="22">
      <c r="A22" s="37" t="s">
        <v>23</v>
      </c>
      <c r="B22" s="37" t="s">
        <v>421</v>
      </c>
      <c r="C22" s="38" t="s">
        <v>447</v>
      </c>
      <c r="D22" s="37" t="s">
        <v>6</v>
      </c>
      <c r="E22" s="37" t="s">
        <v>363</v>
      </c>
      <c r="F22" s="38" t="s">
        <v>542</v>
      </c>
      <c r="G22" s="34"/>
      <c r="H22" s="34"/>
    </row>
    <row r="23">
      <c r="A23" s="37" t="s">
        <v>24</v>
      </c>
      <c r="B23" s="37" t="s">
        <v>422</v>
      </c>
      <c r="C23" s="38" t="s">
        <v>447</v>
      </c>
      <c r="D23" s="37" t="s">
        <v>6</v>
      </c>
      <c r="E23" s="37" t="s">
        <v>363</v>
      </c>
      <c r="F23" s="38" t="s">
        <v>543</v>
      </c>
      <c r="G23" s="34"/>
      <c r="H23" s="34"/>
    </row>
    <row r="24">
      <c r="A24" s="37" t="s">
        <v>25</v>
      </c>
      <c r="B24" s="37" t="s">
        <v>423</v>
      </c>
      <c r="C24" s="38" t="s">
        <v>447</v>
      </c>
      <c r="D24" s="37" t="s">
        <v>6</v>
      </c>
      <c r="E24" s="37" t="s">
        <v>363</v>
      </c>
      <c r="F24" s="38" t="s">
        <v>544</v>
      </c>
      <c r="G24" s="34"/>
      <c r="H24" s="34"/>
    </row>
    <row r="25">
      <c r="A25" s="37" t="s">
        <v>26</v>
      </c>
      <c r="B25" s="37" t="s">
        <v>424</v>
      </c>
      <c r="C25" s="38" t="s">
        <v>447</v>
      </c>
      <c r="D25" s="37" t="s">
        <v>6</v>
      </c>
      <c r="E25" s="37" t="s">
        <v>363</v>
      </c>
      <c r="F25" s="38" t="s">
        <v>545</v>
      </c>
      <c r="G25" s="34"/>
      <c r="H25" s="34"/>
    </row>
    <row r="26">
      <c r="A26" s="37" t="s">
        <v>27</v>
      </c>
      <c r="B26" s="37" t="s">
        <v>426</v>
      </c>
      <c r="C26" s="38" t="s">
        <v>447</v>
      </c>
      <c r="D26" s="37" t="s">
        <v>6</v>
      </c>
      <c r="E26" s="37" t="s">
        <v>363</v>
      </c>
      <c r="F26" s="38" t="s">
        <v>546</v>
      </c>
      <c r="G26" s="34"/>
      <c r="H26" s="34"/>
    </row>
    <row r="27">
      <c r="A27" s="37" t="s">
        <v>28</v>
      </c>
      <c r="B27" s="37" t="s">
        <v>425</v>
      </c>
      <c r="C27" s="38" t="s">
        <v>447</v>
      </c>
      <c r="D27" s="37" t="s">
        <v>6</v>
      </c>
      <c r="E27" s="37" t="s">
        <v>363</v>
      </c>
      <c r="F27" s="38" t="s">
        <v>547</v>
      </c>
      <c r="G27" s="34"/>
      <c r="H27" s="34"/>
    </row>
    <row r="28">
      <c r="A28" s="37" t="s">
        <v>29</v>
      </c>
      <c r="B28" s="37" t="s">
        <v>427</v>
      </c>
      <c r="C28" s="38" t="s">
        <v>447</v>
      </c>
      <c r="D28" s="37" t="s">
        <v>6</v>
      </c>
      <c r="E28" s="37" t="s">
        <v>363</v>
      </c>
      <c r="F28" s="38" t="s">
        <v>548</v>
      </c>
      <c r="G28" s="34"/>
      <c r="H28" s="34"/>
    </row>
    <row r="29">
      <c r="A29" s="37" t="s">
        <v>30</v>
      </c>
      <c r="B29" s="37" t="s">
        <v>428</v>
      </c>
      <c r="C29" s="38" t="s">
        <v>447</v>
      </c>
      <c r="D29" s="37" t="s">
        <v>6</v>
      </c>
      <c r="E29" s="37" t="s">
        <v>363</v>
      </c>
      <c r="F29" s="38" t="s">
        <v>549</v>
      </c>
      <c r="G29" s="34"/>
      <c r="H29" s="34"/>
    </row>
    <row r="30">
      <c r="A30" s="37" t="s">
        <v>31</v>
      </c>
      <c r="B30" s="37" t="s">
        <v>429</v>
      </c>
      <c r="C30" s="38" t="s">
        <v>447</v>
      </c>
      <c r="D30" s="37" t="s">
        <v>6</v>
      </c>
      <c r="E30" s="37" t="s">
        <v>363</v>
      </c>
      <c r="F30" s="38" t="s">
        <v>550</v>
      </c>
      <c r="G30" s="34"/>
      <c r="H30" s="34"/>
    </row>
    <row r="31">
      <c r="A31" s="37" t="s">
        <v>32</v>
      </c>
      <c r="B31" s="37" t="s">
        <v>430</v>
      </c>
      <c r="C31" s="38" t="s">
        <v>447</v>
      </c>
      <c r="D31" s="37" t="s">
        <v>6</v>
      </c>
      <c r="E31" s="37" t="s">
        <v>363</v>
      </c>
      <c r="F31" s="38" t="s">
        <v>551</v>
      </c>
      <c r="G31" s="34"/>
      <c r="H31" s="34"/>
    </row>
    <row r="32">
      <c r="A32" s="37" t="s">
        <v>33</v>
      </c>
      <c r="B32" s="37" t="s">
        <v>431</v>
      </c>
      <c r="C32" s="38" t="s">
        <v>447</v>
      </c>
      <c r="D32" s="37" t="s">
        <v>6</v>
      </c>
      <c r="E32" s="37" t="s">
        <v>363</v>
      </c>
      <c r="F32" s="38" t="s">
        <v>552</v>
      </c>
      <c r="G32" s="34"/>
      <c r="H32" s="34"/>
    </row>
    <row r="33">
      <c r="A33" s="37" t="s">
        <v>34</v>
      </c>
      <c r="B33" s="37" t="s">
        <v>432</v>
      </c>
      <c r="C33" s="38" t="s">
        <v>447</v>
      </c>
      <c r="D33" s="37" t="s">
        <v>6</v>
      </c>
      <c r="E33" s="37" t="s">
        <v>363</v>
      </c>
      <c r="F33" s="38" t="s">
        <v>553</v>
      </c>
      <c r="G33" s="34"/>
      <c r="H33" s="34"/>
    </row>
    <row r="34">
      <c r="A34" s="37" t="s">
        <v>35</v>
      </c>
      <c r="B34" s="37" t="s">
        <v>433</v>
      </c>
      <c r="C34" s="38" t="s">
        <v>447</v>
      </c>
      <c r="D34" s="37" t="s">
        <v>6</v>
      </c>
      <c r="E34" s="37" t="s">
        <v>363</v>
      </c>
      <c r="F34" s="38" t="s">
        <v>554</v>
      </c>
      <c r="G34" s="34"/>
      <c r="H34" s="34"/>
    </row>
    <row r="35">
      <c r="A35" s="37" t="s">
        <v>3</v>
      </c>
      <c r="B35" s="37" t="s">
        <v>418</v>
      </c>
      <c r="C35" s="38" t="s">
        <v>448</v>
      </c>
      <c r="D35" s="37" t="s">
        <v>6</v>
      </c>
      <c r="E35" s="37" t="s">
        <v>363</v>
      </c>
      <c r="F35" s="38" t="s">
        <v>555</v>
      </c>
      <c r="G35" s="34"/>
      <c r="H35" s="34"/>
    </row>
    <row r="36">
      <c r="A36" s="37" t="s">
        <v>4</v>
      </c>
      <c r="B36" s="37" t="s">
        <v>401</v>
      </c>
      <c r="C36" s="38" t="s">
        <v>448</v>
      </c>
      <c r="D36" s="37" t="s">
        <v>6</v>
      </c>
      <c r="E36" s="37" t="s">
        <v>363</v>
      </c>
      <c r="F36" s="38" t="s">
        <v>556</v>
      </c>
      <c r="G36" s="34"/>
      <c r="H36" s="34"/>
    </row>
    <row r="37">
      <c r="A37" s="37" t="s">
        <v>5</v>
      </c>
      <c r="B37" s="37" t="s">
        <v>402</v>
      </c>
      <c r="C37" s="38" t="s">
        <v>448</v>
      </c>
      <c r="D37" s="37" t="s">
        <v>6</v>
      </c>
      <c r="E37" s="37" t="s">
        <v>363</v>
      </c>
      <c r="F37" s="38" t="s">
        <v>557</v>
      </c>
      <c r="G37" s="34"/>
      <c r="H37" s="34"/>
    </row>
    <row r="38">
      <c r="A38" s="37" t="s">
        <v>6</v>
      </c>
      <c r="B38" s="37" t="s">
        <v>403</v>
      </c>
      <c r="C38" s="38" t="s">
        <v>448</v>
      </c>
      <c r="D38" s="37" t="s">
        <v>6</v>
      </c>
      <c r="E38" s="37" t="s">
        <v>363</v>
      </c>
      <c r="F38" s="38" t="s">
        <v>558</v>
      </c>
      <c r="G38" s="34"/>
      <c r="H38" s="34"/>
    </row>
    <row r="39">
      <c r="A39" s="37" t="s">
        <v>7</v>
      </c>
      <c r="B39" s="37" t="s">
        <v>404</v>
      </c>
      <c r="C39" s="38" t="s">
        <v>448</v>
      </c>
      <c r="D39" s="37" t="s">
        <v>6</v>
      </c>
      <c r="E39" s="37" t="s">
        <v>363</v>
      </c>
      <c r="F39" s="38" t="s">
        <v>559</v>
      </c>
      <c r="G39" s="34"/>
      <c r="H39" s="34"/>
    </row>
    <row r="40">
      <c r="A40" s="37" t="s">
        <v>8</v>
      </c>
      <c r="B40" s="37" t="s">
        <v>408</v>
      </c>
      <c r="C40" s="38" t="s">
        <v>448</v>
      </c>
      <c r="D40" s="37" t="s">
        <v>6</v>
      </c>
      <c r="E40" s="37" t="s">
        <v>363</v>
      </c>
      <c r="F40" s="38" t="s">
        <v>560</v>
      </c>
      <c r="G40" s="34"/>
      <c r="H40" s="34"/>
    </row>
    <row r="41">
      <c r="A41" s="37" t="s">
        <v>9</v>
      </c>
      <c r="B41" s="37" t="s">
        <v>409</v>
      </c>
      <c r="C41" s="38" t="s">
        <v>448</v>
      </c>
      <c r="D41" s="37" t="s">
        <v>6</v>
      </c>
      <c r="E41" s="37" t="s">
        <v>363</v>
      </c>
      <c r="F41" s="38" t="s">
        <v>561</v>
      </c>
      <c r="G41" s="34"/>
      <c r="H41" s="34"/>
    </row>
    <row r="42">
      <c r="A42" s="37" t="s">
        <v>10</v>
      </c>
      <c r="B42" s="37" t="s">
        <v>407</v>
      </c>
      <c r="C42" s="38" t="s">
        <v>448</v>
      </c>
      <c r="D42" s="37" t="s">
        <v>6</v>
      </c>
      <c r="E42" s="37" t="s">
        <v>363</v>
      </c>
      <c r="F42" s="38" t="s">
        <v>562</v>
      </c>
      <c r="G42" s="34"/>
      <c r="H42" s="34"/>
    </row>
    <row r="43">
      <c r="A43" s="37" t="s">
        <v>11</v>
      </c>
      <c r="B43" s="37" t="s">
        <v>406</v>
      </c>
      <c r="C43" s="38" t="s">
        <v>448</v>
      </c>
      <c r="D43" s="37" t="s">
        <v>6</v>
      </c>
      <c r="E43" s="37" t="s">
        <v>363</v>
      </c>
      <c r="F43" s="38" t="s">
        <v>563</v>
      </c>
      <c r="G43" s="34"/>
      <c r="H43" s="34"/>
    </row>
    <row r="44">
      <c r="A44" s="37" t="s">
        <v>12</v>
      </c>
      <c r="B44" s="37" t="s">
        <v>405</v>
      </c>
      <c r="C44" s="38" t="s">
        <v>448</v>
      </c>
      <c r="D44" s="37" t="s">
        <v>6</v>
      </c>
      <c r="E44" s="37" t="s">
        <v>363</v>
      </c>
      <c r="F44" s="38" t="s">
        <v>564</v>
      </c>
      <c r="G44" s="34"/>
      <c r="H44" s="34"/>
    </row>
    <row r="45">
      <c r="A45" s="37" t="s">
        <v>13</v>
      </c>
      <c r="B45" s="37" t="s">
        <v>410</v>
      </c>
      <c r="C45" s="38" t="s">
        <v>448</v>
      </c>
      <c r="D45" s="37" t="s">
        <v>6</v>
      </c>
      <c r="E45" s="37" t="s">
        <v>363</v>
      </c>
      <c r="F45" s="38" t="s">
        <v>565</v>
      </c>
      <c r="G45" s="34"/>
      <c r="H45" s="34"/>
    </row>
    <row r="46">
      <c r="A46" s="37" t="s">
        <v>14</v>
      </c>
      <c r="B46" s="37" t="s">
        <v>412</v>
      </c>
      <c r="C46" s="38" t="s">
        <v>448</v>
      </c>
      <c r="D46" s="37" t="s">
        <v>6</v>
      </c>
      <c r="E46" s="37" t="s">
        <v>363</v>
      </c>
      <c r="F46" s="38" t="s">
        <v>566</v>
      </c>
      <c r="G46" s="34"/>
      <c r="H46" s="34"/>
    </row>
    <row r="47">
      <c r="A47" s="37" t="s">
        <v>15</v>
      </c>
      <c r="B47" s="37" t="s">
        <v>411</v>
      </c>
      <c r="C47" s="38" t="s">
        <v>448</v>
      </c>
      <c r="D47" s="37" t="s">
        <v>6</v>
      </c>
      <c r="E47" s="37" t="s">
        <v>363</v>
      </c>
      <c r="F47" s="38" t="s">
        <v>567</v>
      </c>
      <c r="G47" s="34"/>
      <c r="H47" s="34"/>
    </row>
    <row r="48">
      <c r="A48" s="37" t="s">
        <v>16</v>
      </c>
      <c r="B48" s="37" t="s">
        <v>413</v>
      </c>
      <c r="C48" s="38" t="s">
        <v>448</v>
      </c>
      <c r="D48" s="37" t="s">
        <v>6</v>
      </c>
      <c r="E48" s="37" t="s">
        <v>363</v>
      </c>
      <c r="F48" s="38" t="s">
        <v>568</v>
      </c>
      <c r="G48" s="34"/>
      <c r="H48" s="34"/>
    </row>
    <row r="49">
      <c r="A49" s="37" t="s">
        <v>17</v>
      </c>
      <c r="B49" s="37" t="s">
        <v>414</v>
      </c>
      <c r="C49" s="38" t="s">
        <v>448</v>
      </c>
      <c r="D49" s="37" t="s">
        <v>6</v>
      </c>
      <c r="E49" s="37" t="s">
        <v>363</v>
      </c>
      <c r="F49" s="38" t="s">
        <v>569</v>
      </c>
      <c r="G49" s="34"/>
      <c r="H49" s="34"/>
    </row>
    <row r="50">
      <c r="A50" s="37" t="s">
        <v>18</v>
      </c>
      <c r="B50" s="37" t="s">
        <v>415</v>
      </c>
      <c r="C50" s="38" t="s">
        <v>448</v>
      </c>
      <c r="D50" s="37" t="s">
        <v>6</v>
      </c>
      <c r="E50" s="37" t="s">
        <v>363</v>
      </c>
      <c r="F50" s="38" t="s">
        <v>570</v>
      </c>
      <c r="G50" s="34"/>
      <c r="H50" s="34"/>
    </row>
    <row r="51">
      <c r="A51" s="37" t="s">
        <v>19</v>
      </c>
      <c r="B51" s="37" t="s">
        <v>416</v>
      </c>
      <c r="C51" s="38" t="s">
        <v>448</v>
      </c>
      <c r="D51" s="37" t="s">
        <v>6</v>
      </c>
      <c r="E51" s="37" t="s">
        <v>363</v>
      </c>
      <c r="F51" s="38" t="s">
        <v>571</v>
      </c>
      <c r="G51" s="34"/>
      <c r="H51" s="34"/>
    </row>
    <row r="52">
      <c r="A52" s="37" t="s">
        <v>20</v>
      </c>
      <c r="B52" s="37" t="s">
        <v>417</v>
      </c>
      <c r="C52" s="38" t="s">
        <v>448</v>
      </c>
      <c r="D52" s="37" t="s">
        <v>6</v>
      </c>
      <c r="E52" s="37" t="s">
        <v>363</v>
      </c>
      <c r="F52" s="38" t="s">
        <v>572</v>
      </c>
      <c r="G52" s="34"/>
      <c r="H52" s="34"/>
    </row>
    <row r="53">
      <c r="A53" s="37" t="s">
        <v>21</v>
      </c>
      <c r="B53" s="37" t="s">
        <v>419</v>
      </c>
      <c r="C53" s="38" t="s">
        <v>448</v>
      </c>
      <c r="D53" s="37" t="s">
        <v>6</v>
      </c>
      <c r="E53" s="37" t="s">
        <v>363</v>
      </c>
      <c r="F53" s="38" t="s">
        <v>573</v>
      </c>
      <c r="G53" s="34"/>
      <c r="H53" s="34"/>
    </row>
    <row r="54">
      <c r="A54" s="37" t="s">
        <v>22</v>
      </c>
      <c r="B54" s="37" t="s">
        <v>420</v>
      </c>
      <c r="C54" s="38" t="s">
        <v>448</v>
      </c>
      <c r="D54" s="37" t="s">
        <v>6</v>
      </c>
      <c r="E54" s="37" t="s">
        <v>363</v>
      </c>
      <c r="F54" s="38" t="s">
        <v>574</v>
      </c>
      <c r="G54" s="34"/>
      <c r="H54" s="34"/>
    </row>
    <row r="55">
      <c r="A55" s="37" t="s">
        <v>23</v>
      </c>
      <c r="B55" s="37" t="s">
        <v>421</v>
      </c>
      <c r="C55" s="38" t="s">
        <v>448</v>
      </c>
      <c r="D55" s="37" t="s">
        <v>6</v>
      </c>
      <c r="E55" s="37" t="s">
        <v>363</v>
      </c>
      <c r="F55" s="38" t="s">
        <v>575</v>
      </c>
      <c r="G55" s="34"/>
      <c r="H55" s="34"/>
    </row>
    <row r="56">
      <c r="A56" s="37" t="s">
        <v>24</v>
      </c>
      <c r="B56" s="37" t="s">
        <v>422</v>
      </c>
      <c r="C56" s="38" t="s">
        <v>448</v>
      </c>
      <c r="D56" s="37" t="s">
        <v>6</v>
      </c>
      <c r="E56" s="37" t="s">
        <v>363</v>
      </c>
      <c r="F56" s="38" t="s">
        <v>576</v>
      </c>
      <c r="G56" s="34"/>
      <c r="H56" s="34"/>
    </row>
    <row r="57">
      <c r="A57" s="37" t="s">
        <v>25</v>
      </c>
      <c r="B57" s="37" t="s">
        <v>423</v>
      </c>
      <c r="C57" s="38" t="s">
        <v>448</v>
      </c>
      <c r="D57" s="37" t="s">
        <v>6</v>
      </c>
      <c r="E57" s="37" t="s">
        <v>363</v>
      </c>
      <c r="F57" s="38" t="s">
        <v>577</v>
      </c>
      <c r="G57" s="34"/>
      <c r="H57" s="34"/>
    </row>
    <row r="58">
      <c r="A58" s="37" t="s">
        <v>26</v>
      </c>
      <c r="B58" s="37" t="s">
        <v>424</v>
      </c>
      <c r="C58" s="38" t="s">
        <v>448</v>
      </c>
      <c r="D58" s="37" t="s">
        <v>6</v>
      </c>
      <c r="E58" s="37" t="s">
        <v>363</v>
      </c>
      <c r="F58" s="38" t="s">
        <v>578</v>
      </c>
      <c r="G58" s="34"/>
      <c r="H58" s="34"/>
    </row>
    <row r="59">
      <c r="A59" s="37" t="s">
        <v>27</v>
      </c>
      <c r="B59" s="37" t="s">
        <v>426</v>
      </c>
      <c r="C59" s="38" t="s">
        <v>448</v>
      </c>
      <c r="D59" s="37" t="s">
        <v>6</v>
      </c>
      <c r="E59" s="37" t="s">
        <v>363</v>
      </c>
      <c r="F59" s="38" t="s">
        <v>579</v>
      </c>
      <c r="G59" s="34"/>
      <c r="H59" s="34"/>
    </row>
    <row r="60">
      <c r="A60" s="37" t="s">
        <v>28</v>
      </c>
      <c r="B60" s="37" t="s">
        <v>425</v>
      </c>
      <c r="C60" s="38" t="s">
        <v>448</v>
      </c>
      <c r="D60" s="37" t="s">
        <v>6</v>
      </c>
      <c r="E60" s="37" t="s">
        <v>363</v>
      </c>
      <c r="F60" s="38" t="s">
        <v>580</v>
      </c>
      <c r="G60" s="34"/>
      <c r="H60" s="34"/>
    </row>
    <row r="61">
      <c r="A61" s="37" t="s">
        <v>29</v>
      </c>
      <c r="B61" s="37" t="s">
        <v>427</v>
      </c>
      <c r="C61" s="38" t="s">
        <v>448</v>
      </c>
      <c r="D61" s="37" t="s">
        <v>6</v>
      </c>
      <c r="E61" s="37" t="s">
        <v>363</v>
      </c>
      <c r="F61" s="38" t="s">
        <v>581</v>
      </c>
      <c r="G61" s="34"/>
      <c r="H61" s="34"/>
    </row>
    <row r="62">
      <c r="A62" s="37" t="s">
        <v>30</v>
      </c>
      <c r="B62" s="37" t="s">
        <v>428</v>
      </c>
      <c r="C62" s="38" t="s">
        <v>448</v>
      </c>
      <c r="D62" s="37" t="s">
        <v>6</v>
      </c>
      <c r="E62" s="37" t="s">
        <v>363</v>
      </c>
      <c r="F62" s="38" t="s">
        <v>582</v>
      </c>
      <c r="G62" s="34"/>
      <c r="H62" s="34"/>
    </row>
    <row r="63">
      <c r="A63" s="37" t="s">
        <v>31</v>
      </c>
      <c r="B63" s="37" t="s">
        <v>429</v>
      </c>
      <c r="C63" s="38" t="s">
        <v>448</v>
      </c>
      <c r="D63" s="37" t="s">
        <v>6</v>
      </c>
      <c r="E63" s="37" t="s">
        <v>363</v>
      </c>
      <c r="F63" s="38" t="s">
        <v>583</v>
      </c>
      <c r="G63" s="34"/>
      <c r="H63" s="34"/>
    </row>
    <row r="64">
      <c r="A64" s="37" t="s">
        <v>32</v>
      </c>
      <c r="B64" s="37" t="s">
        <v>430</v>
      </c>
      <c r="C64" s="38" t="s">
        <v>448</v>
      </c>
      <c r="D64" s="37" t="s">
        <v>6</v>
      </c>
      <c r="E64" s="37" t="s">
        <v>363</v>
      </c>
      <c r="F64" s="38" t="s">
        <v>584</v>
      </c>
      <c r="G64" s="34"/>
      <c r="H64" s="34"/>
    </row>
    <row r="65">
      <c r="A65" s="37" t="s">
        <v>33</v>
      </c>
      <c r="B65" s="37" t="s">
        <v>431</v>
      </c>
      <c r="C65" s="38" t="s">
        <v>448</v>
      </c>
      <c r="D65" s="37" t="s">
        <v>6</v>
      </c>
      <c r="E65" s="37" t="s">
        <v>363</v>
      </c>
      <c r="F65" s="38" t="s">
        <v>585</v>
      </c>
      <c r="G65" s="34"/>
      <c r="H65" s="34"/>
    </row>
    <row r="66">
      <c r="A66" s="37" t="s">
        <v>34</v>
      </c>
      <c r="B66" s="37" t="s">
        <v>432</v>
      </c>
      <c r="C66" s="38" t="s">
        <v>448</v>
      </c>
      <c r="D66" s="37" t="s">
        <v>6</v>
      </c>
      <c r="E66" s="37" t="s">
        <v>363</v>
      </c>
      <c r="F66" s="38" t="s">
        <v>586</v>
      </c>
      <c r="G66" s="34"/>
      <c r="H66" s="34"/>
    </row>
    <row r="67">
      <c r="A67" s="37" t="s">
        <v>35</v>
      </c>
      <c r="B67" s="37" t="s">
        <v>433</v>
      </c>
      <c r="C67" s="38" t="s">
        <v>448</v>
      </c>
      <c r="D67" s="37" t="s">
        <v>6</v>
      </c>
      <c r="E67" s="37" t="s">
        <v>363</v>
      </c>
      <c r="F67" s="38" t="s">
        <v>587</v>
      </c>
      <c r="G67" s="34"/>
      <c r="H67" s="34"/>
    </row>
    <row r="68">
      <c r="A68" s="37" t="s">
        <v>3</v>
      </c>
      <c r="B68" s="37" t="s">
        <v>418</v>
      </c>
      <c r="C68" s="38" t="s">
        <v>449</v>
      </c>
      <c r="D68" s="37" t="s">
        <v>6</v>
      </c>
      <c r="E68" s="37" t="s">
        <v>363</v>
      </c>
      <c r="F68" s="38" t="s">
        <v>588</v>
      </c>
      <c r="G68" s="34"/>
      <c r="H68" s="34"/>
    </row>
    <row r="69">
      <c r="A69" s="37" t="s">
        <v>4</v>
      </c>
      <c r="B69" s="37" t="s">
        <v>401</v>
      </c>
      <c r="C69" s="38" t="s">
        <v>449</v>
      </c>
      <c r="D69" s="37" t="s">
        <v>6</v>
      </c>
      <c r="E69" s="37" t="s">
        <v>363</v>
      </c>
      <c r="F69" s="38" t="s">
        <v>589</v>
      </c>
      <c r="G69" s="34"/>
      <c r="H69" s="34"/>
    </row>
    <row r="70">
      <c r="A70" s="37" t="s">
        <v>5</v>
      </c>
      <c r="B70" s="37" t="s">
        <v>402</v>
      </c>
      <c r="C70" s="38" t="s">
        <v>449</v>
      </c>
      <c r="D70" s="37" t="s">
        <v>6</v>
      </c>
      <c r="E70" s="37" t="s">
        <v>363</v>
      </c>
      <c r="F70" s="38" t="s">
        <v>590</v>
      </c>
      <c r="G70" s="34"/>
      <c r="H70" s="34"/>
    </row>
    <row r="71">
      <c r="A71" s="37" t="s">
        <v>6</v>
      </c>
      <c r="B71" s="37" t="s">
        <v>403</v>
      </c>
      <c r="C71" s="38" t="s">
        <v>449</v>
      </c>
      <c r="D71" s="37" t="s">
        <v>6</v>
      </c>
      <c r="E71" s="37" t="s">
        <v>363</v>
      </c>
      <c r="F71" s="38" t="s">
        <v>591</v>
      </c>
      <c r="G71" s="34"/>
      <c r="H71" s="34"/>
    </row>
    <row r="72">
      <c r="A72" s="37" t="s">
        <v>7</v>
      </c>
      <c r="B72" s="37" t="s">
        <v>404</v>
      </c>
      <c r="C72" s="38" t="s">
        <v>449</v>
      </c>
      <c r="D72" s="37" t="s">
        <v>6</v>
      </c>
      <c r="E72" s="37" t="s">
        <v>363</v>
      </c>
      <c r="F72" s="38" t="s">
        <v>592</v>
      </c>
      <c r="G72" s="34"/>
      <c r="H72" s="34"/>
    </row>
    <row r="73">
      <c r="A73" s="37" t="s">
        <v>8</v>
      </c>
      <c r="B73" s="37" t="s">
        <v>408</v>
      </c>
      <c r="C73" s="38" t="s">
        <v>449</v>
      </c>
      <c r="D73" s="37" t="s">
        <v>6</v>
      </c>
      <c r="E73" s="37" t="s">
        <v>363</v>
      </c>
      <c r="F73" s="38" t="s">
        <v>593</v>
      </c>
      <c r="G73" s="34"/>
      <c r="H73" s="34"/>
    </row>
    <row r="74">
      <c r="A74" s="37" t="s">
        <v>9</v>
      </c>
      <c r="B74" s="37" t="s">
        <v>409</v>
      </c>
      <c r="C74" s="38" t="s">
        <v>449</v>
      </c>
      <c r="D74" s="37" t="s">
        <v>6</v>
      </c>
      <c r="E74" s="37" t="s">
        <v>363</v>
      </c>
      <c r="F74" s="38" t="s">
        <v>594</v>
      </c>
      <c r="G74" s="34"/>
      <c r="H74" s="34"/>
    </row>
    <row r="75">
      <c r="A75" s="37" t="s">
        <v>10</v>
      </c>
      <c r="B75" s="37" t="s">
        <v>407</v>
      </c>
      <c r="C75" s="38" t="s">
        <v>449</v>
      </c>
      <c r="D75" s="37" t="s">
        <v>6</v>
      </c>
      <c r="E75" s="37" t="s">
        <v>363</v>
      </c>
      <c r="F75" s="38" t="s">
        <v>595</v>
      </c>
      <c r="G75" s="34"/>
      <c r="H75" s="34"/>
    </row>
    <row r="76">
      <c r="A76" s="37" t="s">
        <v>11</v>
      </c>
      <c r="B76" s="37" t="s">
        <v>406</v>
      </c>
      <c r="C76" s="38" t="s">
        <v>449</v>
      </c>
      <c r="D76" s="37" t="s">
        <v>6</v>
      </c>
      <c r="E76" s="37" t="s">
        <v>363</v>
      </c>
      <c r="F76" s="38" t="s">
        <v>596</v>
      </c>
      <c r="G76" s="34"/>
      <c r="H76" s="34"/>
    </row>
    <row r="77">
      <c r="A77" s="37" t="s">
        <v>12</v>
      </c>
      <c r="B77" s="37" t="s">
        <v>405</v>
      </c>
      <c r="C77" s="38" t="s">
        <v>449</v>
      </c>
      <c r="D77" s="37" t="s">
        <v>6</v>
      </c>
      <c r="E77" s="37" t="s">
        <v>363</v>
      </c>
      <c r="F77" s="38" t="s">
        <v>597</v>
      </c>
      <c r="G77" s="34"/>
      <c r="H77" s="34"/>
    </row>
    <row r="78">
      <c r="A78" s="37" t="s">
        <v>13</v>
      </c>
      <c r="B78" s="37" t="s">
        <v>410</v>
      </c>
      <c r="C78" s="38" t="s">
        <v>449</v>
      </c>
      <c r="D78" s="37" t="s">
        <v>6</v>
      </c>
      <c r="E78" s="37" t="s">
        <v>363</v>
      </c>
      <c r="F78" s="38" t="s">
        <v>598</v>
      </c>
      <c r="G78" s="34"/>
      <c r="H78" s="34"/>
    </row>
    <row r="79">
      <c r="A79" s="37" t="s">
        <v>14</v>
      </c>
      <c r="B79" s="37" t="s">
        <v>412</v>
      </c>
      <c r="C79" s="38" t="s">
        <v>449</v>
      </c>
      <c r="D79" s="37" t="s">
        <v>6</v>
      </c>
      <c r="E79" s="37" t="s">
        <v>363</v>
      </c>
      <c r="F79" s="38" t="s">
        <v>599</v>
      </c>
      <c r="G79" s="34"/>
      <c r="H79" s="34"/>
    </row>
    <row r="80">
      <c r="A80" s="37" t="s">
        <v>15</v>
      </c>
      <c r="B80" s="37" t="s">
        <v>411</v>
      </c>
      <c r="C80" s="38" t="s">
        <v>449</v>
      </c>
      <c r="D80" s="37" t="s">
        <v>6</v>
      </c>
      <c r="E80" s="37" t="s">
        <v>363</v>
      </c>
      <c r="F80" s="38" t="s">
        <v>600</v>
      </c>
      <c r="G80" s="34"/>
      <c r="H80" s="34"/>
    </row>
    <row r="81">
      <c r="A81" s="37" t="s">
        <v>16</v>
      </c>
      <c r="B81" s="37" t="s">
        <v>413</v>
      </c>
      <c r="C81" s="38" t="s">
        <v>449</v>
      </c>
      <c r="D81" s="37" t="s">
        <v>6</v>
      </c>
      <c r="E81" s="37" t="s">
        <v>363</v>
      </c>
      <c r="F81" s="38" t="s">
        <v>601</v>
      </c>
      <c r="G81" s="34"/>
      <c r="H81" s="34"/>
    </row>
    <row r="82">
      <c r="A82" s="37" t="s">
        <v>17</v>
      </c>
      <c r="B82" s="37" t="s">
        <v>414</v>
      </c>
      <c r="C82" s="38" t="s">
        <v>449</v>
      </c>
      <c r="D82" s="37" t="s">
        <v>6</v>
      </c>
      <c r="E82" s="37" t="s">
        <v>363</v>
      </c>
      <c r="F82" s="38" t="s">
        <v>602</v>
      </c>
      <c r="G82" s="34"/>
      <c r="H82" s="34"/>
    </row>
    <row r="83">
      <c r="A83" s="37" t="s">
        <v>18</v>
      </c>
      <c r="B83" s="37" t="s">
        <v>415</v>
      </c>
      <c r="C83" s="38" t="s">
        <v>449</v>
      </c>
      <c r="D83" s="37" t="s">
        <v>6</v>
      </c>
      <c r="E83" s="37" t="s">
        <v>363</v>
      </c>
      <c r="F83" s="38" t="s">
        <v>603</v>
      </c>
      <c r="G83" s="34"/>
      <c r="H83" s="34"/>
    </row>
    <row r="84">
      <c r="A84" s="37" t="s">
        <v>19</v>
      </c>
      <c r="B84" s="37" t="s">
        <v>416</v>
      </c>
      <c r="C84" s="38" t="s">
        <v>449</v>
      </c>
      <c r="D84" s="37" t="s">
        <v>6</v>
      </c>
      <c r="E84" s="37" t="s">
        <v>363</v>
      </c>
      <c r="F84" s="38" t="s">
        <v>604</v>
      </c>
      <c r="G84" s="34"/>
      <c r="H84" s="34"/>
    </row>
    <row r="85">
      <c r="A85" s="37" t="s">
        <v>20</v>
      </c>
      <c r="B85" s="37" t="s">
        <v>417</v>
      </c>
      <c r="C85" s="38" t="s">
        <v>449</v>
      </c>
      <c r="D85" s="37" t="s">
        <v>6</v>
      </c>
      <c r="E85" s="37" t="s">
        <v>363</v>
      </c>
      <c r="F85" s="38" t="s">
        <v>605</v>
      </c>
      <c r="G85" s="34"/>
      <c r="H85" s="34"/>
    </row>
    <row r="86">
      <c r="A86" s="37" t="s">
        <v>21</v>
      </c>
      <c r="B86" s="37" t="s">
        <v>419</v>
      </c>
      <c r="C86" s="38" t="s">
        <v>449</v>
      </c>
      <c r="D86" s="37" t="s">
        <v>6</v>
      </c>
      <c r="E86" s="37" t="s">
        <v>363</v>
      </c>
      <c r="F86" s="38" t="s">
        <v>606</v>
      </c>
      <c r="G86" s="34"/>
      <c r="H86" s="34"/>
    </row>
    <row r="87">
      <c r="A87" s="37" t="s">
        <v>22</v>
      </c>
      <c r="B87" s="37" t="s">
        <v>420</v>
      </c>
      <c r="C87" s="38" t="s">
        <v>449</v>
      </c>
      <c r="D87" s="37" t="s">
        <v>6</v>
      </c>
      <c r="E87" s="37" t="s">
        <v>363</v>
      </c>
      <c r="F87" s="38" t="s">
        <v>607</v>
      </c>
      <c r="G87" s="34"/>
      <c r="H87" s="34"/>
    </row>
    <row r="88">
      <c r="A88" s="37" t="s">
        <v>23</v>
      </c>
      <c r="B88" s="37" t="s">
        <v>421</v>
      </c>
      <c r="C88" s="38" t="s">
        <v>449</v>
      </c>
      <c r="D88" s="37" t="s">
        <v>6</v>
      </c>
      <c r="E88" s="37" t="s">
        <v>363</v>
      </c>
      <c r="F88" s="38" t="s">
        <v>608</v>
      </c>
      <c r="G88" s="34"/>
      <c r="H88" s="34"/>
    </row>
    <row r="89">
      <c r="A89" s="37" t="s">
        <v>24</v>
      </c>
      <c r="B89" s="37" t="s">
        <v>422</v>
      </c>
      <c r="C89" s="38" t="s">
        <v>449</v>
      </c>
      <c r="D89" s="37" t="s">
        <v>6</v>
      </c>
      <c r="E89" s="37" t="s">
        <v>363</v>
      </c>
      <c r="F89" s="38" t="s">
        <v>609</v>
      </c>
      <c r="G89" s="34"/>
      <c r="H89" s="34"/>
    </row>
    <row r="90">
      <c r="A90" s="37" t="s">
        <v>25</v>
      </c>
      <c r="B90" s="37" t="s">
        <v>423</v>
      </c>
      <c r="C90" s="38" t="s">
        <v>449</v>
      </c>
      <c r="D90" s="37" t="s">
        <v>6</v>
      </c>
      <c r="E90" s="37" t="s">
        <v>363</v>
      </c>
      <c r="F90" s="38" t="s">
        <v>610</v>
      </c>
      <c r="G90" s="34"/>
      <c r="H90" s="34"/>
    </row>
    <row r="91">
      <c r="A91" s="37" t="s">
        <v>26</v>
      </c>
      <c r="B91" s="37" t="s">
        <v>424</v>
      </c>
      <c r="C91" s="38" t="s">
        <v>449</v>
      </c>
      <c r="D91" s="37" t="s">
        <v>6</v>
      </c>
      <c r="E91" s="37" t="s">
        <v>363</v>
      </c>
      <c r="F91" s="38" t="s">
        <v>611</v>
      </c>
      <c r="G91" s="34"/>
      <c r="H91" s="34"/>
    </row>
    <row r="92">
      <c r="A92" s="37" t="s">
        <v>27</v>
      </c>
      <c r="B92" s="37" t="s">
        <v>426</v>
      </c>
      <c r="C92" s="38" t="s">
        <v>449</v>
      </c>
      <c r="D92" s="37" t="s">
        <v>6</v>
      </c>
      <c r="E92" s="37" t="s">
        <v>363</v>
      </c>
      <c r="F92" s="38" t="s">
        <v>612</v>
      </c>
      <c r="G92" s="34"/>
      <c r="H92" s="34"/>
    </row>
    <row r="93">
      <c r="A93" s="37" t="s">
        <v>28</v>
      </c>
      <c r="B93" s="37" t="s">
        <v>425</v>
      </c>
      <c r="C93" s="38" t="s">
        <v>449</v>
      </c>
      <c r="D93" s="37" t="s">
        <v>6</v>
      </c>
      <c r="E93" s="37" t="s">
        <v>363</v>
      </c>
      <c r="F93" s="38" t="s">
        <v>613</v>
      </c>
      <c r="G93" s="34"/>
      <c r="H93" s="34"/>
    </row>
    <row r="94">
      <c r="A94" s="37" t="s">
        <v>29</v>
      </c>
      <c r="B94" s="37" t="s">
        <v>427</v>
      </c>
      <c r="C94" s="38" t="s">
        <v>449</v>
      </c>
      <c r="D94" s="37" t="s">
        <v>6</v>
      </c>
      <c r="E94" s="37" t="s">
        <v>363</v>
      </c>
      <c r="F94" s="38" t="s">
        <v>614</v>
      </c>
      <c r="G94" s="34"/>
      <c r="H94" s="34"/>
    </row>
    <row r="95">
      <c r="A95" s="37" t="s">
        <v>30</v>
      </c>
      <c r="B95" s="37" t="s">
        <v>428</v>
      </c>
      <c r="C95" s="38" t="s">
        <v>449</v>
      </c>
      <c r="D95" s="37" t="s">
        <v>6</v>
      </c>
      <c r="E95" s="37" t="s">
        <v>363</v>
      </c>
      <c r="F95" s="38" t="s">
        <v>615</v>
      </c>
      <c r="G95" s="34"/>
      <c r="H95" s="34"/>
    </row>
    <row r="96">
      <c r="A96" s="37" t="s">
        <v>31</v>
      </c>
      <c r="B96" s="37" t="s">
        <v>429</v>
      </c>
      <c r="C96" s="38" t="s">
        <v>449</v>
      </c>
      <c r="D96" s="37" t="s">
        <v>6</v>
      </c>
      <c r="E96" s="37" t="s">
        <v>363</v>
      </c>
      <c r="F96" s="38" t="s">
        <v>616</v>
      </c>
      <c r="G96" s="34"/>
      <c r="H96" s="34"/>
    </row>
    <row r="97">
      <c r="A97" s="37" t="s">
        <v>32</v>
      </c>
      <c r="B97" s="37" t="s">
        <v>430</v>
      </c>
      <c r="C97" s="38" t="s">
        <v>449</v>
      </c>
      <c r="D97" s="37" t="s">
        <v>6</v>
      </c>
      <c r="E97" s="37" t="s">
        <v>363</v>
      </c>
      <c r="F97" s="38" t="s">
        <v>617</v>
      </c>
      <c r="G97" s="34"/>
      <c r="H97" s="34"/>
    </row>
    <row r="98">
      <c r="A98" s="37" t="s">
        <v>33</v>
      </c>
      <c r="B98" s="37" t="s">
        <v>431</v>
      </c>
      <c r="C98" s="38" t="s">
        <v>449</v>
      </c>
      <c r="D98" s="37" t="s">
        <v>6</v>
      </c>
      <c r="E98" s="37" t="s">
        <v>363</v>
      </c>
      <c r="F98" s="38" t="s">
        <v>618</v>
      </c>
      <c r="G98" s="34"/>
      <c r="H98" s="34"/>
    </row>
    <row r="99">
      <c r="A99" s="37" t="s">
        <v>34</v>
      </c>
      <c r="B99" s="37" t="s">
        <v>432</v>
      </c>
      <c r="C99" s="38" t="s">
        <v>449</v>
      </c>
      <c r="D99" s="37" t="s">
        <v>6</v>
      </c>
      <c r="E99" s="37" t="s">
        <v>363</v>
      </c>
      <c r="F99" s="38" t="s">
        <v>619</v>
      </c>
      <c r="G99" s="34"/>
      <c r="H99" s="34"/>
    </row>
    <row r="100">
      <c r="A100" s="37" t="s">
        <v>35</v>
      </c>
      <c r="B100" s="37" t="s">
        <v>433</v>
      </c>
      <c r="C100" s="38" t="s">
        <v>449</v>
      </c>
      <c r="D100" s="37" t="s">
        <v>6</v>
      </c>
      <c r="E100" s="37" t="s">
        <v>363</v>
      </c>
      <c r="F100" s="38" t="s">
        <v>620</v>
      </c>
      <c r="G100" s="34"/>
      <c r="H100" s="34"/>
    </row>
    <row r="101">
      <c r="A101" s="37" t="s">
        <v>3</v>
      </c>
      <c r="B101" s="37" t="s">
        <v>418</v>
      </c>
      <c r="C101" s="38" t="s">
        <v>450</v>
      </c>
      <c r="D101" s="37" t="s">
        <v>6</v>
      </c>
      <c r="E101" s="37" t="s">
        <v>363</v>
      </c>
      <c r="F101" s="38" t="s">
        <v>621</v>
      </c>
      <c r="G101" s="34"/>
      <c r="H101" s="34"/>
    </row>
    <row r="102">
      <c r="A102" s="37" t="s">
        <v>4</v>
      </c>
      <c r="B102" s="37" t="s">
        <v>401</v>
      </c>
      <c r="C102" s="38" t="s">
        <v>450</v>
      </c>
      <c r="D102" s="37" t="s">
        <v>6</v>
      </c>
      <c r="E102" s="37" t="s">
        <v>363</v>
      </c>
      <c r="F102" s="38" t="s">
        <v>622</v>
      </c>
      <c r="G102" s="34"/>
      <c r="H102" s="34"/>
    </row>
    <row r="103">
      <c r="A103" s="37" t="s">
        <v>5</v>
      </c>
      <c r="B103" s="37" t="s">
        <v>402</v>
      </c>
      <c r="C103" s="38" t="s">
        <v>450</v>
      </c>
      <c r="D103" s="37" t="s">
        <v>6</v>
      </c>
      <c r="E103" s="37" t="s">
        <v>363</v>
      </c>
      <c r="F103" s="38" t="s">
        <v>623</v>
      </c>
      <c r="G103" s="34"/>
      <c r="H103" s="34"/>
    </row>
    <row r="104">
      <c r="A104" s="37" t="s">
        <v>6</v>
      </c>
      <c r="B104" s="37" t="s">
        <v>403</v>
      </c>
      <c r="C104" s="38" t="s">
        <v>450</v>
      </c>
      <c r="D104" s="37" t="s">
        <v>6</v>
      </c>
      <c r="E104" s="37" t="s">
        <v>363</v>
      </c>
      <c r="F104" s="38" t="s">
        <v>624</v>
      </c>
      <c r="G104" s="34"/>
      <c r="H104" s="34"/>
    </row>
    <row r="105">
      <c r="A105" s="37" t="s">
        <v>7</v>
      </c>
      <c r="B105" s="37" t="s">
        <v>404</v>
      </c>
      <c r="C105" s="38" t="s">
        <v>450</v>
      </c>
      <c r="D105" s="37" t="s">
        <v>6</v>
      </c>
      <c r="E105" s="37" t="s">
        <v>363</v>
      </c>
      <c r="F105" s="38" t="s">
        <v>625</v>
      </c>
      <c r="G105" s="34"/>
      <c r="H105" s="34"/>
    </row>
    <row r="106">
      <c r="A106" s="37" t="s">
        <v>8</v>
      </c>
      <c r="B106" s="37" t="s">
        <v>408</v>
      </c>
      <c r="C106" s="38" t="s">
        <v>450</v>
      </c>
      <c r="D106" s="37" t="s">
        <v>6</v>
      </c>
      <c r="E106" s="37" t="s">
        <v>363</v>
      </c>
      <c r="F106" s="38" t="s">
        <v>626</v>
      </c>
      <c r="G106" s="34"/>
      <c r="H106" s="34"/>
    </row>
    <row r="107">
      <c r="A107" s="37" t="s">
        <v>9</v>
      </c>
      <c r="B107" s="37" t="s">
        <v>409</v>
      </c>
      <c r="C107" s="38" t="s">
        <v>450</v>
      </c>
      <c r="D107" s="37" t="s">
        <v>6</v>
      </c>
      <c r="E107" s="37" t="s">
        <v>363</v>
      </c>
      <c r="F107" s="38" t="s">
        <v>627</v>
      </c>
      <c r="G107" s="34"/>
      <c r="H107" s="34"/>
    </row>
    <row r="108">
      <c r="A108" s="37" t="s">
        <v>10</v>
      </c>
      <c r="B108" s="37" t="s">
        <v>407</v>
      </c>
      <c r="C108" s="38" t="s">
        <v>450</v>
      </c>
      <c r="D108" s="37" t="s">
        <v>6</v>
      </c>
      <c r="E108" s="37" t="s">
        <v>363</v>
      </c>
      <c r="F108" s="38" t="s">
        <v>628</v>
      </c>
      <c r="G108" s="34"/>
      <c r="H108" s="34"/>
    </row>
    <row r="109">
      <c r="A109" s="37" t="s">
        <v>11</v>
      </c>
      <c r="B109" s="37" t="s">
        <v>406</v>
      </c>
      <c r="C109" s="38" t="s">
        <v>450</v>
      </c>
      <c r="D109" s="37" t="s">
        <v>6</v>
      </c>
      <c r="E109" s="37" t="s">
        <v>363</v>
      </c>
      <c r="F109" s="38" t="s">
        <v>629</v>
      </c>
      <c r="G109" s="34"/>
      <c r="H109" s="34"/>
    </row>
    <row r="110">
      <c r="A110" s="37" t="s">
        <v>12</v>
      </c>
      <c r="B110" s="37" t="s">
        <v>405</v>
      </c>
      <c r="C110" s="38" t="s">
        <v>450</v>
      </c>
      <c r="D110" s="37" t="s">
        <v>6</v>
      </c>
      <c r="E110" s="37" t="s">
        <v>363</v>
      </c>
      <c r="F110" s="38" t="s">
        <v>630</v>
      </c>
      <c r="G110" s="34"/>
      <c r="H110" s="34"/>
    </row>
    <row r="111">
      <c r="A111" s="37" t="s">
        <v>13</v>
      </c>
      <c r="B111" s="37" t="s">
        <v>410</v>
      </c>
      <c r="C111" s="38" t="s">
        <v>450</v>
      </c>
      <c r="D111" s="37" t="s">
        <v>6</v>
      </c>
      <c r="E111" s="37" t="s">
        <v>363</v>
      </c>
      <c r="F111" s="38" t="s">
        <v>631</v>
      </c>
      <c r="G111" s="34"/>
      <c r="H111" s="34"/>
    </row>
    <row r="112">
      <c r="A112" s="37" t="s">
        <v>14</v>
      </c>
      <c r="B112" s="37" t="s">
        <v>412</v>
      </c>
      <c r="C112" s="38" t="s">
        <v>450</v>
      </c>
      <c r="D112" s="37" t="s">
        <v>6</v>
      </c>
      <c r="E112" s="37" t="s">
        <v>363</v>
      </c>
      <c r="F112" s="38" t="s">
        <v>632</v>
      </c>
      <c r="G112" s="34"/>
      <c r="H112" s="34"/>
    </row>
    <row r="113">
      <c r="A113" s="37" t="s">
        <v>15</v>
      </c>
      <c r="B113" s="37" t="s">
        <v>411</v>
      </c>
      <c r="C113" s="38" t="s">
        <v>450</v>
      </c>
      <c r="D113" s="37" t="s">
        <v>6</v>
      </c>
      <c r="E113" s="37" t="s">
        <v>363</v>
      </c>
      <c r="F113" s="38" t="s">
        <v>633</v>
      </c>
      <c r="G113" s="34"/>
      <c r="H113" s="34"/>
    </row>
    <row r="114">
      <c r="A114" s="37" t="s">
        <v>16</v>
      </c>
      <c r="B114" s="37" t="s">
        <v>413</v>
      </c>
      <c r="C114" s="38" t="s">
        <v>450</v>
      </c>
      <c r="D114" s="37" t="s">
        <v>6</v>
      </c>
      <c r="E114" s="37" t="s">
        <v>363</v>
      </c>
      <c r="F114" s="38" t="s">
        <v>634</v>
      </c>
      <c r="G114" s="34"/>
      <c r="H114" s="34"/>
    </row>
    <row r="115">
      <c r="A115" s="37" t="s">
        <v>17</v>
      </c>
      <c r="B115" s="37" t="s">
        <v>414</v>
      </c>
      <c r="C115" s="38" t="s">
        <v>450</v>
      </c>
      <c r="D115" s="37" t="s">
        <v>6</v>
      </c>
      <c r="E115" s="37" t="s">
        <v>363</v>
      </c>
      <c r="F115" s="38" t="s">
        <v>635</v>
      </c>
      <c r="G115" s="34"/>
      <c r="H115" s="34"/>
    </row>
    <row r="116">
      <c r="A116" s="37" t="s">
        <v>18</v>
      </c>
      <c r="B116" s="37" t="s">
        <v>415</v>
      </c>
      <c r="C116" s="38" t="s">
        <v>450</v>
      </c>
      <c r="D116" s="37" t="s">
        <v>6</v>
      </c>
      <c r="E116" s="37" t="s">
        <v>363</v>
      </c>
      <c r="F116" s="38" t="s">
        <v>636</v>
      </c>
      <c r="G116" s="34"/>
      <c r="H116" s="34"/>
    </row>
    <row r="117">
      <c r="A117" s="37" t="s">
        <v>19</v>
      </c>
      <c r="B117" s="37" t="s">
        <v>416</v>
      </c>
      <c r="C117" s="38" t="s">
        <v>450</v>
      </c>
      <c r="D117" s="37" t="s">
        <v>6</v>
      </c>
      <c r="E117" s="37" t="s">
        <v>363</v>
      </c>
      <c r="F117" s="38" t="s">
        <v>637</v>
      </c>
      <c r="G117" s="34"/>
      <c r="H117" s="34"/>
    </row>
    <row r="118">
      <c r="A118" s="37" t="s">
        <v>20</v>
      </c>
      <c r="B118" s="37" t="s">
        <v>417</v>
      </c>
      <c r="C118" s="38" t="s">
        <v>450</v>
      </c>
      <c r="D118" s="37" t="s">
        <v>6</v>
      </c>
      <c r="E118" s="37" t="s">
        <v>363</v>
      </c>
      <c r="F118" s="38" t="s">
        <v>638</v>
      </c>
      <c r="G118" s="34"/>
      <c r="H118" s="34"/>
    </row>
    <row r="119">
      <c r="A119" s="37" t="s">
        <v>21</v>
      </c>
      <c r="B119" s="37" t="s">
        <v>419</v>
      </c>
      <c r="C119" s="38" t="s">
        <v>450</v>
      </c>
      <c r="D119" s="37" t="s">
        <v>6</v>
      </c>
      <c r="E119" s="37" t="s">
        <v>363</v>
      </c>
      <c r="F119" s="38" t="s">
        <v>639</v>
      </c>
      <c r="G119" s="34"/>
      <c r="H119" s="34"/>
    </row>
    <row r="120">
      <c r="A120" s="37" t="s">
        <v>22</v>
      </c>
      <c r="B120" s="37" t="s">
        <v>420</v>
      </c>
      <c r="C120" s="38" t="s">
        <v>450</v>
      </c>
      <c r="D120" s="37" t="s">
        <v>6</v>
      </c>
      <c r="E120" s="37" t="s">
        <v>363</v>
      </c>
      <c r="F120" s="38" t="s">
        <v>640</v>
      </c>
      <c r="G120" s="34"/>
      <c r="H120" s="34"/>
    </row>
    <row r="121">
      <c r="A121" s="37" t="s">
        <v>23</v>
      </c>
      <c r="B121" s="37" t="s">
        <v>421</v>
      </c>
      <c r="C121" s="38" t="s">
        <v>450</v>
      </c>
      <c r="D121" s="37" t="s">
        <v>6</v>
      </c>
      <c r="E121" s="37" t="s">
        <v>363</v>
      </c>
      <c r="F121" s="38" t="s">
        <v>641</v>
      </c>
      <c r="G121" s="34"/>
      <c r="H121" s="34"/>
    </row>
    <row r="122">
      <c r="A122" s="37" t="s">
        <v>24</v>
      </c>
      <c r="B122" s="37" t="s">
        <v>422</v>
      </c>
      <c r="C122" s="38" t="s">
        <v>450</v>
      </c>
      <c r="D122" s="37" t="s">
        <v>6</v>
      </c>
      <c r="E122" s="37" t="s">
        <v>363</v>
      </c>
      <c r="F122" s="38" t="s">
        <v>642</v>
      </c>
      <c r="G122" s="34"/>
      <c r="H122" s="34"/>
    </row>
    <row r="123">
      <c r="A123" s="37" t="s">
        <v>25</v>
      </c>
      <c r="B123" s="37" t="s">
        <v>423</v>
      </c>
      <c r="C123" s="38" t="s">
        <v>450</v>
      </c>
      <c r="D123" s="37" t="s">
        <v>6</v>
      </c>
      <c r="E123" s="37" t="s">
        <v>363</v>
      </c>
      <c r="F123" s="38" t="s">
        <v>643</v>
      </c>
      <c r="G123" s="34"/>
      <c r="H123" s="34"/>
    </row>
    <row r="124">
      <c r="A124" s="37" t="s">
        <v>26</v>
      </c>
      <c r="B124" s="37" t="s">
        <v>424</v>
      </c>
      <c r="C124" s="38" t="s">
        <v>450</v>
      </c>
      <c r="D124" s="37" t="s">
        <v>6</v>
      </c>
      <c r="E124" s="37" t="s">
        <v>363</v>
      </c>
      <c r="F124" s="38" t="s">
        <v>644</v>
      </c>
      <c r="G124" s="34"/>
      <c r="H124" s="34"/>
    </row>
    <row r="125">
      <c r="A125" s="37" t="s">
        <v>27</v>
      </c>
      <c r="B125" s="37" t="s">
        <v>426</v>
      </c>
      <c r="C125" s="38" t="s">
        <v>450</v>
      </c>
      <c r="D125" s="37" t="s">
        <v>6</v>
      </c>
      <c r="E125" s="37" t="s">
        <v>363</v>
      </c>
      <c r="F125" s="38" t="s">
        <v>645</v>
      </c>
      <c r="G125" s="34"/>
      <c r="H125" s="34"/>
    </row>
    <row r="126">
      <c r="A126" s="37" t="s">
        <v>28</v>
      </c>
      <c r="B126" s="37" t="s">
        <v>425</v>
      </c>
      <c r="C126" s="38" t="s">
        <v>450</v>
      </c>
      <c r="D126" s="37" t="s">
        <v>6</v>
      </c>
      <c r="E126" s="37" t="s">
        <v>363</v>
      </c>
      <c r="F126" s="38" t="s">
        <v>646</v>
      </c>
      <c r="G126" s="34"/>
      <c r="H126" s="34"/>
    </row>
    <row r="127">
      <c r="A127" s="37" t="s">
        <v>29</v>
      </c>
      <c r="B127" s="37" t="s">
        <v>427</v>
      </c>
      <c r="C127" s="38" t="s">
        <v>450</v>
      </c>
      <c r="D127" s="37" t="s">
        <v>6</v>
      </c>
      <c r="E127" s="37" t="s">
        <v>363</v>
      </c>
      <c r="F127" s="38" t="s">
        <v>647</v>
      </c>
      <c r="G127" s="34"/>
      <c r="H127" s="34"/>
    </row>
    <row r="128">
      <c r="A128" s="37" t="s">
        <v>30</v>
      </c>
      <c r="B128" s="37" t="s">
        <v>428</v>
      </c>
      <c r="C128" s="38" t="s">
        <v>450</v>
      </c>
      <c r="D128" s="37" t="s">
        <v>6</v>
      </c>
      <c r="E128" s="37" t="s">
        <v>363</v>
      </c>
      <c r="F128" s="38" t="s">
        <v>648</v>
      </c>
      <c r="G128" s="34"/>
      <c r="H128" s="34"/>
    </row>
    <row r="129">
      <c r="A129" s="37" t="s">
        <v>31</v>
      </c>
      <c r="B129" s="37" t="s">
        <v>429</v>
      </c>
      <c r="C129" s="38" t="s">
        <v>450</v>
      </c>
      <c r="D129" s="37" t="s">
        <v>6</v>
      </c>
      <c r="E129" s="37" t="s">
        <v>363</v>
      </c>
      <c r="F129" s="38" t="s">
        <v>649</v>
      </c>
      <c r="G129" s="34"/>
      <c r="H129" s="34"/>
    </row>
    <row r="130">
      <c r="A130" s="37" t="s">
        <v>32</v>
      </c>
      <c r="B130" s="37" t="s">
        <v>430</v>
      </c>
      <c r="C130" s="38" t="s">
        <v>450</v>
      </c>
      <c r="D130" s="37" t="s">
        <v>6</v>
      </c>
      <c r="E130" s="37" t="s">
        <v>363</v>
      </c>
      <c r="F130" s="38" t="s">
        <v>650</v>
      </c>
      <c r="G130" s="34"/>
      <c r="H130" s="34"/>
    </row>
    <row r="131">
      <c r="A131" s="37" t="s">
        <v>33</v>
      </c>
      <c r="B131" s="37" t="s">
        <v>431</v>
      </c>
      <c r="C131" s="38" t="s">
        <v>450</v>
      </c>
      <c r="D131" s="37" t="s">
        <v>6</v>
      </c>
      <c r="E131" s="37" t="s">
        <v>363</v>
      </c>
      <c r="F131" s="38" t="s">
        <v>651</v>
      </c>
      <c r="G131" s="34"/>
      <c r="H131" s="34"/>
    </row>
    <row r="132">
      <c r="A132" s="37" t="s">
        <v>34</v>
      </c>
      <c r="B132" s="37" t="s">
        <v>432</v>
      </c>
      <c r="C132" s="38" t="s">
        <v>450</v>
      </c>
      <c r="D132" s="37" t="s">
        <v>6</v>
      </c>
      <c r="E132" s="37" t="s">
        <v>363</v>
      </c>
      <c r="F132" s="38" t="s">
        <v>652</v>
      </c>
      <c r="G132" s="34"/>
      <c r="H132" s="34"/>
    </row>
    <row r="133">
      <c r="A133" s="37" t="s">
        <v>35</v>
      </c>
      <c r="B133" s="37" t="s">
        <v>433</v>
      </c>
      <c r="C133" s="38" t="s">
        <v>450</v>
      </c>
      <c r="D133" s="37" t="s">
        <v>6</v>
      </c>
      <c r="E133" s="37" t="s">
        <v>363</v>
      </c>
      <c r="F133" s="38" t="s">
        <v>653</v>
      </c>
      <c r="G133" s="34"/>
      <c r="H133" s="34"/>
    </row>
    <row r="134">
      <c r="A134" s="37" t="s">
        <v>3</v>
      </c>
      <c r="B134" s="37" t="s">
        <v>418</v>
      </c>
      <c r="C134" s="38" t="s">
        <v>451</v>
      </c>
      <c r="D134" s="37" t="s">
        <v>6</v>
      </c>
      <c r="E134" s="37" t="s">
        <v>363</v>
      </c>
      <c r="F134" s="38" t="s">
        <v>654</v>
      </c>
      <c r="G134" s="34"/>
      <c r="H134" s="34"/>
    </row>
    <row r="135">
      <c r="A135" s="37" t="s">
        <v>4</v>
      </c>
      <c r="B135" s="37" t="s">
        <v>401</v>
      </c>
      <c r="C135" s="38" t="s">
        <v>451</v>
      </c>
      <c r="D135" s="37" t="s">
        <v>6</v>
      </c>
      <c r="E135" s="37" t="s">
        <v>363</v>
      </c>
      <c r="F135" s="38" t="s">
        <v>655</v>
      </c>
      <c r="G135" s="34"/>
      <c r="H135" s="34"/>
    </row>
    <row r="136">
      <c r="A136" s="37" t="s">
        <v>5</v>
      </c>
      <c r="B136" s="37" t="s">
        <v>402</v>
      </c>
      <c r="C136" s="38" t="s">
        <v>451</v>
      </c>
      <c r="D136" s="37" t="s">
        <v>6</v>
      </c>
      <c r="E136" s="37" t="s">
        <v>363</v>
      </c>
      <c r="F136" s="38" t="s">
        <v>656</v>
      </c>
      <c r="G136" s="34"/>
      <c r="H136" s="34"/>
    </row>
    <row r="137">
      <c r="A137" s="37" t="s">
        <v>6</v>
      </c>
      <c r="B137" s="37" t="s">
        <v>403</v>
      </c>
      <c r="C137" s="38" t="s">
        <v>451</v>
      </c>
      <c r="D137" s="37" t="s">
        <v>6</v>
      </c>
      <c r="E137" s="37" t="s">
        <v>363</v>
      </c>
      <c r="F137" s="38" t="s">
        <v>657</v>
      </c>
      <c r="G137" s="34"/>
      <c r="H137" s="34"/>
    </row>
    <row r="138">
      <c r="A138" s="37" t="s">
        <v>7</v>
      </c>
      <c r="B138" s="37" t="s">
        <v>404</v>
      </c>
      <c r="C138" s="38" t="s">
        <v>451</v>
      </c>
      <c r="D138" s="37" t="s">
        <v>6</v>
      </c>
      <c r="E138" s="37" t="s">
        <v>363</v>
      </c>
      <c r="F138" s="38" t="s">
        <v>658</v>
      </c>
      <c r="G138" s="34"/>
      <c r="H138" s="34"/>
    </row>
    <row r="139">
      <c r="A139" s="37" t="s">
        <v>8</v>
      </c>
      <c r="B139" s="37" t="s">
        <v>408</v>
      </c>
      <c r="C139" s="38" t="s">
        <v>451</v>
      </c>
      <c r="D139" s="37" t="s">
        <v>6</v>
      </c>
      <c r="E139" s="37" t="s">
        <v>363</v>
      </c>
      <c r="F139" s="38" t="s">
        <v>659</v>
      </c>
      <c r="G139" s="34"/>
      <c r="H139" s="34"/>
    </row>
    <row r="140">
      <c r="A140" s="37" t="s">
        <v>9</v>
      </c>
      <c r="B140" s="37" t="s">
        <v>409</v>
      </c>
      <c r="C140" s="38" t="s">
        <v>451</v>
      </c>
      <c r="D140" s="37" t="s">
        <v>6</v>
      </c>
      <c r="E140" s="37" t="s">
        <v>363</v>
      </c>
      <c r="F140" s="38" t="s">
        <v>660</v>
      </c>
      <c r="G140" s="34"/>
      <c r="H140" s="34"/>
    </row>
    <row r="141">
      <c r="A141" s="37" t="s">
        <v>10</v>
      </c>
      <c r="B141" s="37" t="s">
        <v>407</v>
      </c>
      <c r="C141" s="38" t="s">
        <v>451</v>
      </c>
      <c r="D141" s="37" t="s">
        <v>6</v>
      </c>
      <c r="E141" s="37" t="s">
        <v>363</v>
      </c>
      <c r="F141" s="38" t="s">
        <v>661</v>
      </c>
      <c r="G141" s="34"/>
      <c r="H141" s="34"/>
    </row>
    <row r="142">
      <c r="A142" s="37" t="s">
        <v>11</v>
      </c>
      <c r="B142" s="37" t="s">
        <v>406</v>
      </c>
      <c r="C142" s="38" t="s">
        <v>451</v>
      </c>
      <c r="D142" s="37" t="s">
        <v>6</v>
      </c>
      <c r="E142" s="37" t="s">
        <v>363</v>
      </c>
      <c r="F142" s="38" t="s">
        <v>662</v>
      </c>
      <c r="G142" s="34"/>
      <c r="H142" s="34"/>
    </row>
    <row r="143">
      <c r="A143" s="37" t="s">
        <v>12</v>
      </c>
      <c r="B143" s="37" t="s">
        <v>405</v>
      </c>
      <c r="C143" s="38" t="s">
        <v>451</v>
      </c>
      <c r="D143" s="37" t="s">
        <v>6</v>
      </c>
      <c r="E143" s="37" t="s">
        <v>363</v>
      </c>
      <c r="F143" s="38" t="s">
        <v>663</v>
      </c>
      <c r="G143" s="34"/>
      <c r="H143" s="34"/>
    </row>
    <row r="144">
      <c r="A144" s="37" t="s">
        <v>13</v>
      </c>
      <c r="B144" s="37" t="s">
        <v>410</v>
      </c>
      <c r="C144" s="38" t="s">
        <v>451</v>
      </c>
      <c r="D144" s="37" t="s">
        <v>6</v>
      </c>
      <c r="E144" s="37" t="s">
        <v>363</v>
      </c>
      <c r="F144" s="38" t="s">
        <v>664</v>
      </c>
      <c r="G144" s="34"/>
      <c r="H144" s="34"/>
    </row>
    <row r="145">
      <c r="A145" s="37" t="s">
        <v>14</v>
      </c>
      <c r="B145" s="37" t="s">
        <v>412</v>
      </c>
      <c r="C145" s="38" t="s">
        <v>451</v>
      </c>
      <c r="D145" s="37" t="s">
        <v>6</v>
      </c>
      <c r="E145" s="37" t="s">
        <v>363</v>
      </c>
      <c r="F145" s="38" t="s">
        <v>665</v>
      </c>
      <c r="G145" s="34"/>
      <c r="H145" s="34"/>
    </row>
    <row r="146">
      <c r="A146" s="37" t="s">
        <v>15</v>
      </c>
      <c r="B146" s="37" t="s">
        <v>411</v>
      </c>
      <c r="C146" s="38" t="s">
        <v>451</v>
      </c>
      <c r="D146" s="37" t="s">
        <v>6</v>
      </c>
      <c r="E146" s="37" t="s">
        <v>363</v>
      </c>
      <c r="F146" s="38" t="s">
        <v>666</v>
      </c>
      <c r="G146" s="34"/>
      <c r="H146" s="34"/>
    </row>
    <row r="147">
      <c r="A147" s="37" t="s">
        <v>16</v>
      </c>
      <c r="B147" s="37" t="s">
        <v>413</v>
      </c>
      <c r="C147" s="38" t="s">
        <v>451</v>
      </c>
      <c r="D147" s="37" t="s">
        <v>6</v>
      </c>
      <c r="E147" s="37" t="s">
        <v>363</v>
      </c>
      <c r="F147" s="38" t="s">
        <v>667</v>
      </c>
      <c r="G147" s="34"/>
      <c r="H147" s="34"/>
    </row>
    <row r="148">
      <c r="A148" s="37" t="s">
        <v>17</v>
      </c>
      <c r="B148" s="37" t="s">
        <v>414</v>
      </c>
      <c r="C148" s="38" t="s">
        <v>451</v>
      </c>
      <c r="D148" s="37" t="s">
        <v>6</v>
      </c>
      <c r="E148" s="37" t="s">
        <v>363</v>
      </c>
      <c r="F148" s="38" t="s">
        <v>668</v>
      </c>
      <c r="G148" s="34"/>
      <c r="H148" s="34"/>
    </row>
    <row r="149">
      <c r="A149" s="37" t="s">
        <v>18</v>
      </c>
      <c r="B149" s="37" t="s">
        <v>415</v>
      </c>
      <c r="C149" s="38" t="s">
        <v>451</v>
      </c>
      <c r="D149" s="37" t="s">
        <v>6</v>
      </c>
      <c r="E149" s="37" t="s">
        <v>363</v>
      </c>
      <c r="F149" s="38" t="s">
        <v>669</v>
      </c>
      <c r="G149" s="34"/>
      <c r="H149" s="34"/>
    </row>
    <row r="150">
      <c r="A150" s="37" t="s">
        <v>19</v>
      </c>
      <c r="B150" s="37" t="s">
        <v>416</v>
      </c>
      <c r="C150" s="38" t="s">
        <v>451</v>
      </c>
      <c r="D150" s="37" t="s">
        <v>6</v>
      </c>
      <c r="E150" s="37" t="s">
        <v>363</v>
      </c>
      <c r="F150" s="38" t="s">
        <v>670</v>
      </c>
      <c r="G150" s="34"/>
      <c r="H150" s="34"/>
    </row>
    <row r="151">
      <c r="A151" s="37" t="s">
        <v>20</v>
      </c>
      <c r="B151" s="37" t="s">
        <v>417</v>
      </c>
      <c r="C151" s="38" t="s">
        <v>451</v>
      </c>
      <c r="D151" s="37" t="s">
        <v>6</v>
      </c>
      <c r="E151" s="37" t="s">
        <v>363</v>
      </c>
      <c r="F151" s="38" t="s">
        <v>671</v>
      </c>
      <c r="G151" s="34"/>
      <c r="H151" s="34"/>
    </row>
    <row r="152">
      <c r="A152" s="37" t="s">
        <v>21</v>
      </c>
      <c r="B152" s="37" t="s">
        <v>419</v>
      </c>
      <c r="C152" s="38" t="s">
        <v>451</v>
      </c>
      <c r="D152" s="37" t="s">
        <v>6</v>
      </c>
      <c r="E152" s="37" t="s">
        <v>363</v>
      </c>
      <c r="F152" s="38" t="s">
        <v>672</v>
      </c>
      <c r="G152" s="34"/>
      <c r="H152" s="34"/>
    </row>
    <row r="153">
      <c r="A153" s="37" t="s">
        <v>22</v>
      </c>
      <c r="B153" s="37" t="s">
        <v>420</v>
      </c>
      <c r="C153" s="38" t="s">
        <v>451</v>
      </c>
      <c r="D153" s="37" t="s">
        <v>6</v>
      </c>
      <c r="E153" s="37" t="s">
        <v>363</v>
      </c>
      <c r="F153" s="38" t="s">
        <v>673</v>
      </c>
      <c r="G153" s="34"/>
      <c r="H153" s="34"/>
    </row>
    <row r="154">
      <c r="A154" s="37" t="s">
        <v>23</v>
      </c>
      <c r="B154" s="37" t="s">
        <v>421</v>
      </c>
      <c r="C154" s="38" t="s">
        <v>451</v>
      </c>
      <c r="D154" s="37" t="s">
        <v>6</v>
      </c>
      <c r="E154" s="37" t="s">
        <v>363</v>
      </c>
      <c r="F154" s="38" t="s">
        <v>674</v>
      </c>
      <c r="G154" s="34"/>
      <c r="H154" s="34"/>
    </row>
    <row r="155">
      <c r="A155" s="37" t="s">
        <v>24</v>
      </c>
      <c r="B155" s="37" t="s">
        <v>422</v>
      </c>
      <c r="C155" s="38" t="s">
        <v>451</v>
      </c>
      <c r="D155" s="37" t="s">
        <v>6</v>
      </c>
      <c r="E155" s="37" t="s">
        <v>363</v>
      </c>
      <c r="F155" s="38" t="s">
        <v>675</v>
      </c>
      <c r="G155" s="34"/>
      <c r="H155" s="34"/>
    </row>
    <row r="156">
      <c r="A156" s="37" t="s">
        <v>25</v>
      </c>
      <c r="B156" s="37" t="s">
        <v>423</v>
      </c>
      <c r="C156" s="38" t="s">
        <v>451</v>
      </c>
      <c r="D156" s="37" t="s">
        <v>6</v>
      </c>
      <c r="E156" s="37" t="s">
        <v>363</v>
      </c>
      <c r="F156" s="38" t="s">
        <v>676</v>
      </c>
      <c r="G156" s="34"/>
      <c r="H156" s="34"/>
    </row>
    <row r="157">
      <c r="A157" s="37" t="s">
        <v>26</v>
      </c>
      <c r="B157" s="37" t="s">
        <v>424</v>
      </c>
      <c r="C157" s="38" t="s">
        <v>451</v>
      </c>
      <c r="D157" s="37" t="s">
        <v>6</v>
      </c>
      <c r="E157" s="37" t="s">
        <v>363</v>
      </c>
      <c r="F157" s="38" t="s">
        <v>677</v>
      </c>
      <c r="G157" s="34"/>
      <c r="H157" s="34"/>
    </row>
    <row r="158">
      <c r="A158" s="37" t="s">
        <v>27</v>
      </c>
      <c r="B158" s="37" t="s">
        <v>426</v>
      </c>
      <c r="C158" s="38" t="s">
        <v>451</v>
      </c>
      <c r="D158" s="37" t="s">
        <v>6</v>
      </c>
      <c r="E158" s="37" t="s">
        <v>363</v>
      </c>
      <c r="F158" s="38" t="s">
        <v>678</v>
      </c>
      <c r="G158" s="34"/>
      <c r="H158" s="34"/>
    </row>
    <row r="159">
      <c r="A159" s="37" t="s">
        <v>28</v>
      </c>
      <c r="B159" s="37" t="s">
        <v>425</v>
      </c>
      <c r="C159" s="38" t="s">
        <v>451</v>
      </c>
      <c r="D159" s="37" t="s">
        <v>6</v>
      </c>
      <c r="E159" s="37" t="s">
        <v>363</v>
      </c>
      <c r="F159" s="38" t="s">
        <v>679</v>
      </c>
      <c r="G159" s="34"/>
      <c r="H159" s="34"/>
    </row>
    <row r="160">
      <c r="A160" s="37" t="s">
        <v>29</v>
      </c>
      <c r="B160" s="37" t="s">
        <v>427</v>
      </c>
      <c r="C160" s="38" t="s">
        <v>451</v>
      </c>
      <c r="D160" s="37" t="s">
        <v>6</v>
      </c>
      <c r="E160" s="37" t="s">
        <v>363</v>
      </c>
      <c r="F160" s="38" t="s">
        <v>680</v>
      </c>
      <c r="G160" s="34"/>
      <c r="H160" s="34"/>
    </row>
    <row r="161">
      <c r="A161" s="37" t="s">
        <v>30</v>
      </c>
      <c r="B161" s="37" t="s">
        <v>428</v>
      </c>
      <c r="C161" s="38" t="s">
        <v>451</v>
      </c>
      <c r="D161" s="37" t="s">
        <v>6</v>
      </c>
      <c r="E161" s="37" t="s">
        <v>363</v>
      </c>
      <c r="F161" s="38" t="s">
        <v>681</v>
      </c>
      <c r="G161" s="34"/>
      <c r="H161" s="34"/>
    </row>
    <row r="162">
      <c r="A162" s="37" t="s">
        <v>31</v>
      </c>
      <c r="B162" s="37" t="s">
        <v>429</v>
      </c>
      <c r="C162" s="38" t="s">
        <v>451</v>
      </c>
      <c r="D162" s="37" t="s">
        <v>6</v>
      </c>
      <c r="E162" s="37" t="s">
        <v>363</v>
      </c>
      <c r="F162" s="38" t="s">
        <v>682</v>
      </c>
      <c r="G162" s="34"/>
      <c r="H162" s="34"/>
    </row>
    <row r="163">
      <c r="A163" s="37" t="s">
        <v>32</v>
      </c>
      <c r="B163" s="37" t="s">
        <v>430</v>
      </c>
      <c r="C163" s="38" t="s">
        <v>451</v>
      </c>
      <c r="D163" s="37" t="s">
        <v>6</v>
      </c>
      <c r="E163" s="37" t="s">
        <v>363</v>
      </c>
      <c r="F163" s="38" t="s">
        <v>683</v>
      </c>
      <c r="G163" s="34"/>
      <c r="H163" s="34"/>
    </row>
    <row r="164">
      <c r="A164" s="37" t="s">
        <v>33</v>
      </c>
      <c r="B164" s="37" t="s">
        <v>431</v>
      </c>
      <c r="C164" s="38" t="s">
        <v>451</v>
      </c>
      <c r="D164" s="37" t="s">
        <v>6</v>
      </c>
      <c r="E164" s="37" t="s">
        <v>363</v>
      </c>
      <c r="F164" s="38" t="s">
        <v>684</v>
      </c>
      <c r="G164" s="34"/>
      <c r="H164" s="34"/>
    </row>
    <row r="165">
      <c r="A165" s="37" t="s">
        <v>34</v>
      </c>
      <c r="B165" s="37" t="s">
        <v>432</v>
      </c>
      <c r="C165" s="38" t="s">
        <v>451</v>
      </c>
      <c r="D165" s="37" t="s">
        <v>6</v>
      </c>
      <c r="E165" s="37" t="s">
        <v>363</v>
      </c>
      <c r="F165" s="38" t="s">
        <v>685</v>
      </c>
      <c r="G165" s="34"/>
      <c r="H165" s="34"/>
    </row>
    <row r="166">
      <c r="A166" s="37" t="s">
        <v>35</v>
      </c>
      <c r="B166" s="37" t="s">
        <v>433</v>
      </c>
      <c r="C166" s="38" t="s">
        <v>451</v>
      </c>
      <c r="D166" s="37" t="s">
        <v>6</v>
      </c>
      <c r="E166" s="37" t="s">
        <v>363</v>
      </c>
      <c r="F166" s="38" t="s">
        <v>686</v>
      </c>
      <c r="G166" s="34"/>
      <c r="H166" s="34"/>
    </row>
    <row r="167">
      <c r="A167" s="37" t="s">
        <v>3</v>
      </c>
      <c r="B167" s="37" t="s">
        <v>418</v>
      </c>
      <c r="C167" s="38" t="s">
        <v>452</v>
      </c>
      <c r="D167" s="37" t="s">
        <v>6</v>
      </c>
      <c r="E167" s="37" t="s">
        <v>363</v>
      </c>
      <c r="F167" s="38" t="s">
        <v>687</v>
      </c>
      <c r="G167" s="34"/>
      <c r="H167" s="34"/>
    </row>
    <row r="168">
      <c r="A168" s="37" t="s">
        <v>4</v>
      </c>
      <c r="B168" s="37" t="s">
        <v>401</v>
      </c>
      <c r="C168" s="38" t="s">
        <v>452</v>
      </c>
      <c r="D168" s="37" t="s">
        <v>6</v>
      </c>
      <c r="E168" s="37" t="s">
        <v>363</v>
      </c>
      <c r="F168" s="38" t="s">
        <v>688</v>
      </c>
      <c r="G168" s="34"/>
      <c r="H168" s="34"/>
    </row>
    <row r="169">
      <c r="A169" s="37" t="s">
        <v>5</v>
      </c>
      <c r="B169" s="37" t="s">
        <v>402</v>
      </c>
      <c r="C169" s="38" t="s">
        <v>452</v>
      </c>
      <c r="D169" s="37" t="s">
        <v>6</v>
      </c>
      <c r="E169" s="37" t="s">
        <v>363</v>
      </c>
      <c r="F169" s="38" t="s">
        <v>689</v>
      </c>
      <c r="G169" s="34"/>
      <c r="H169" s="34"/>
    </row>
    <row r="170">
      <c r="A170" s="37" t="s">
        <v>6</v>
      </c>
      <c r="B170" s="37" t="s">
        <v>403</v>
      </c>
      <c r="C170" s="38" t="s">
        <v>452</v>
      </c>
      <c r="D170" s="37" t="s">
        <v>6</v>
      </c>
      <c r="E170" s="37" t="s">
        <v>363</v>
      </c>
      <c r="F170" s="38" t="s">
        <v>690</v>
      </c>
      <c r="G170" s="34"/>
      <c r="H170" s="34"/>
    </row>
    <row r="171">
      <c r="A171" s="37" t="s">
        <v>7</v>
      </c>
      <c r="B171" s="37" t="s">
        <v>404</v>
      </c>
      <c r="C171" s="38" t="s">
        <v>452</v>
      </c>
      <c r="D171" s="37" t="s">
        <v>6</v>
      </c>
      <c r="E171" s="37" t="s">
        <v>363</v>
      </c>
      <c r="F171" s="38" t="s">
        <v>691</v>
      </c>
      <c r="G171" s="34"/>
      <c r="H171" s="34"/>
    </row>
    <row r="172">
      <c r="A172" s="37" t="s">
        <v>8</v>
      </c>
      <c r="B172" s="37" t="s">
        <v>408</v>
      </c>
      <c r="C172" s="38" t="s">
        <v>452</v>
      </c>
      <c r="D172" s="37" t="s">
        <v>6</v>
      </c>
      <c r="E172" s="37" t="s">
        <v>363</v>
      </c>
      <c r="F172" s="38" t="s">
        <v>692</v>
      </c>
      <c r="G172" s="34"/>
      <c r="H172" s="34"/>
    </row>
    <row r="173">
      <c r="A173" s="37" t="s">
        <v>9</v>
      </c>
      <c r="B173" s="37" t="s">
        <v>409</v>
      </c>
      <c r="C173" s="38" t="s">
        <v>452</v>
      </c>
      <c r="D173" s="37" t="s">
        <v>6</v>
      </c>
      <c r="E173" s="37" t="s">
        <v>363</v>
      </c>
      <c r="F173" s="38" t="s">
        <v>693</v>
      </c>
      <c r="G173" s="34"/>
      <c r="H173" s="34"/>
    </row>
    <row r="174">
      <c r="A174" s="37" t="s">
        <v>10</v>
      </c>
      <c r="B174" s="37" t="s">
        <v>407</v>
      </c>
      <c r="C174" s="38" t="s">
        <v>452</v>
      </c>
      <c r="D174" s="37" t="s">
        <v>6</v>
      </c>
      <c r="E174" s="37" t="s">
        <v>363</v>
      </c>
      <c r="F174" s="38" t="s">
        <v>694</v>
      </c>
      <c r="G174" s="34"/>
      <c r="H174" s="34"/>
    </row>
    <row r="175">
      <c r="A175" s="37" t="s">
        <v>11</v>
      </c>
      <c r="B175" s="37" t="s">
        <v>406</v>
      </c>
      <c r="C175" s="38" t="s">
        <v>452</v>
      </c>
      <c r="D175" s="37" t="s">
        <v>6</v>
      </c>
      <c r="E175" s="37" t="s">
        <v>363</v>
      </c>
      <c r="F175" s="38" t="s">
        <v>695</v>
      </c>
      <c r="G175" s="34"/>
      <c r="H175" s="34"/>
    </row>
    <row r="176">
      <c r="A176" s="37" t="s">
        <v>12</v>
      </c>
      <c r="B176" s="37" t="s">
        <v>405</v>
      </c>
      <c r="C176" s="38" t="s">
        <v>452</v>
      </c>
      <c r="D176" s="37" t="s">
        <v>6</v>
      </c>
      <c r="E176" s="37" t="s">
        <v>363</v>
      </c>
      <c r="F176" s="38" t="s">
        <v>696</v>
      </c>
      <c r="G176" s="34"/>
      <c r="H176" s="34"/>
    </row>
    <row r="177">
      <c r="A177" s="37" t="s">
        <v>13</v>
      </c>
      <c r="B177" s="37" t="s">
        <v>410</v>
      </c>
      <c r="C177" s="38" t="s">
        <v>452</v>
      </c>
      <c r="D177" s="37" t="s">
        <v>6</v>
      </c>
      <c r="E177" s="37" t="s">
        <v>363</v>
      </c>
      <c r="F177" s="38" t="s">
        <v>697</v>
      </c>
      <c r="G177" s="34"/>
      <c r="H177" s="34"/>
    </row>
    <row r="178">
      <c r="A178" s="37" t="s">
        <v>14</v>
      </c>
      <c r="B178" s="37" t="s">
        <v>412</v>
      </c>
      <c r="C178" s="38" t="s">
        <v>452</v>
      </c>
      <c r="D178" s="37" t="s">
        <v>6</v>
      </c>
      <c r="E178" s="37" t="s">
        <v>363</v>
      </c>
      <c r="F178" s="38" t="s">
        <v>698</v>
      </c>
      <c r="G178" s="34"/>
      <c r="H178" s="34"/>
    </row>
    <row r="179">
      <c r="A179" s="37" t="s">
        <v>15</v>
      </c>
      <c r="B179" s="37" t="s">
        <v>411</v>
      </c>
      <c r="C179" s="38" t="s">
        <v>452</v>
      </c>
      <c r="D179" s="37" t="s">
        <v>6</v>
      </c>
      <c r="E179" s="37" t="s">
        <v>363</v>
      </c>
      <c r="F179" s="38" t="s">
        <v>699</v>
      </c>
      <c r="G179" s="34"/>
      <c r="H179" s="34"/>
    </row>
    <row r="180">
      <c r="A180" s="37" t="s">
        <v>16</v>
      </c>
      <c r="B180" s="37" t="s">
        <v>413</v>
      </c>
      <c r="C180" s="38" t="s">
        <v>452</v>
      </c>
      <c r="D180" s="37" t="s">
        <v>6</v>
      </c>
      <c r="E180" s="37" t="s">
        <v>363</v>
      </c>
      <c r="F180" s="38" t="s">
        <v>700</v>
      </c>
      <c r="G180" s="34"/>
      <c r="H180" s="34"/>
    </row>
    <row r="181">
      <c r="A181" s="37" t="s">
        <v>17</v>
      </c>
      <c r="B181" s="37" t="s">
        <v>414</v>
      </c>
      <c r="C181" s="38" t="s">
        <v>452</v>
      </c>
      <c r="D181" s="37" t="s">
        <v>6</v>
      </c>
      <c r="E181" s="37" t="s">
        <v>363</v>
      </c>
      <c r="F181" s="38" t="s">
        <v>701</v>
      </c>
      <c r="G181" s="34"/>
      <c r="H181" s="34"/>
    </row>
    <row r="182">
      <c r="A182" s="37" t="s">
        <v>18</v>
      </c>
      <c r="B182" s="37" t="s">
        <v>415</v>
      </c>
      <c r="C182" s="38" t="s">
        <v>452</v>
      </c>
      <c r="D182" s="37" t="s">
        <v>6</v>
      </c>
      <c r="E182" s="37" t="s">
        <v>363</v>
      </c>
      <c r="F182" s="38" t="s">
        <v>702</v>
      </c>
      <c r="G182" s="34"/>
      <c r="H182" s="34"/>
    </row>
    <row r="183">
      <c r="A183" s="37" t="s">
        <v>19</v>
      </c>
      <c r="B183" s="37" t="s">
        <v>416</v>
      </c>
      <c r="C183" s="38" t="s">
        <v>452</v>
      </c>
      <c r="D183" s="37" t="s">
        <v>6</v>
      </c>
      <c r="E183" s="37" t="s">
        <v>363</v>
      </c>
      <c r="F183" s="38" t="s">
        <v>703</v>
      </c>
      <c r="G183" s="34"/>
      <c r="H183" s="34"/>
    </row>
    <row r="184">
      <c r="A184" s="37" t="s">
        <v>20</v>
      </c>
      <c r="B184" s="37" t="s">
        <v>417</v>
      </c>
      <c r="C184" s="38" t="s">
        <v>452</v>
      </c>
      <c r="D184" s="37" t="s">
        <v>6</v>
      </c>
      <c r="E184" s="37" t="s">
        <v>363</v>
      </c>
      <c r="F184" s="38" t="s">
        <v>704</v>
      </c>
      <c r="G184" s="34"/>
      <c r="H184" s="34"/>
    </row>
    <row r="185">
      <c r="A185" s="37" t="s">
        <v>21</v>
      </c>
      <c r="B185" s="37" t="s">
        <v>419</v>
      </c>
      <c r="C185" s="38" t="s">
        <v>452</v>
      </c>
      <c r="D185" s="37" t="s">
        <v>6</v>
      </c>
      <c r="E185" s="37" t="s">
        <v>363</v>
      </c>
      <c r="F185" s="38" t="s">
        <v>705</v>
      </c>
      <c r="G185" s="34"/>
      <c r="H185" s="34"/>
    </row>
    <row r="186">
      <c r="A186" s="37" t="s">
        <v>22</v>
      </c>
      <c r="B186" s="37" t="s">
        <v>420</v>
      </c>
      <c r="C186" s="38" t="s">
        <v>452</v>
      </c>
      <c r="D186" s="37" t="s">
        <v>6</v>
      </c>
      <c r="E186" s="37" t="s">
        <v>363</v>
      </c>
      <c r="F186" s="38" t="s">
        <v>706</v>
      </c>
      <c r="G186" s="34"/>
      <c r="H186" s="34"/>
    </row>
    <row r="187">
      <c r="A187" s="37" t="s">
        <v>23</v>
      </c>
      <c r="B187" s="37" t="s">
        <v>421</v>
      </c>
      <c r="C187" s="38" t="s">
        <v>452</v>
      </c>
      <c r="D187" s="37" t="s">
        <v>6</v>
      </c>
      <c r="E187" s="37" t="s">
        <v>363</v>
      </c>
      <c r="F187" s="38" t="s">
        <v>707</v>
      </c>
      <c r="G187" s="34"/>
      <c r="H187" s="34"/>
    </row>
    <row r="188">
      <c r="A188" s="37" t="s">
        <v>24</v>
      </c>
      <c r="B188" s="37" t="s">
        <v>422</v>
      </c>
      <c r="C188" s="38" t="s">
        <v>452</v>
      </c>
      <c r="D188" s="37" t="s">
        <v>6</v>
      </c>
      <c r="E188" s="37" t="s">
        <v>363</v>
      </c>
      <c r="F188" s="38" t="s">
        <v>708</v>
      </c>
      <c r="G188" s="34"/>
      <c r="H188" s="34"/>
    </row>
    <row r="189">
      <c r="A189" s="37" t="s">
        <v>25</v>
      </c>
      <c r="B189" s="37" t="s">
        <v>423</v>
      </c>
      <c r="C189" s="38" t="s">
        <v>452</v>
      </c>
      <c r="D189" s="37" t="s">
        <v>6</v>
      </c>
      <c r="E189" s="37" t="s">
        <v>363</v>
      </c>
      <c r="F189" s="38" t="s">
        <v>709</v>
      </c>
      <c r="G189" s="34"/>
      <c r="H189" s="34"/>
    </row>
    <row r="190">
      <c r="A190" s="37" t="s">
        <v>26</v>
      </c>
      <c r="B190" s="37" t="s">
        <v>424</v>
      </c>
      <c r="C190" s="38" t="s">
        <v>452</v>
      </c>
      <c r="D190" s="37" t="s">
        <v>6</v>
      </c>
      <c r="E190" s="37" t="s">
        <v>363</v>
      </c>
      <c r="F190" s="38" t="s">
        <v>710</v>
      </c>
      <c r="G190" s="34"/>
      <c r="H190" s="34"/>
    </row>
    <row r="191">
      <c r="A191" s="37" t="s">
        <v>27</v>
      </c>
      <c r="B191" s="37" t="s">
        <v>426</v>
      </c>
      <c r="C191" s="38" t="s">
        <v>452</v>
      </c>
      <c r="D191" s="37" t="s">
        <v>6</v>
      </c>
      <c r="E191" s="37" t="s">
        <v>363</v>
      </c>
      <c r="F191" s="38" t="s">
        <v>711</v>
      </c>
      <c r="G191" s="34"/>
      <c r="H191" s="34"/>
    </row>
    <row r="192">
      <c r="A192" s="37" t="s">
        <v>28</v>
      </c>
      <c r="B192" s="37" t="s">
        <v>425</v>
      </c>
      <c r="C192" s="38" t="s">
        <v>452</v>
      </c>
      <c r="D192" s="37" t="s">
        <v>6</v>
      </c>
      <c r="E192" s="37" t="s">
        <v>363</v>
      </c>
      <c r="F192" s="38" t="s">
        <v>712</v>
      </c>
      <c r="G192" s="34"/>
      <c r="H192" s="34"/>
    </row>
    <row r="193">
      <c r="A193" s="37" t="s">
        <v>29</v>
      </c>
      <c r="B193" s="37" t="s">
        <v>427</v>
      </c>
      <c r="C193" s="38" t="s">
        <v>452</v>
      </c>
      <c r="D193" s="37" t="s">
        <v>6</v>
      </c>
      <c r="E193" s="37" t="s">
        <v>363</v>
      </c>
      <c r="F193" s="38" t="s">
        <v>713</v>
      </c>
      <c r="G193" s="34"/>
      <c r="H193" s="34"/>
    </row>
    <row r="194">
      <c r="A194" s="37" t="s">
        <v>30</v>
      </c>
      <c r="B194" s="37" t="s">
        <v>428</v>
      </c>
      <c r="C194" s="38" t="s">
        <v>452</v>
      </c>
      <c r="D194" s="37" t="s">
        <v>6</v>
      </c>
      <c r="E194" s="37" t="s">
        <v>363</v>
      </c>
      <c r="F194" s="38" t="s">
        <v>714</v>
      </c>
      <c r="G194" s="34"/>
      <c r="H194" s="34"/>
    </row>
    <row r="195">
      <c r="A195" s="37" t="s">
        <v>31</v>
      </c>
      <c r="B195" s="37" t="s">
        <v>429</v>
      </c>
      <c r="C195" s="38" t="s">
        <v>452</v>
      </c>
      <c r="D195" s="37" t="s">
        <v>6</v>
      </c>
      <c r="E195" s="37" t="s">
        <v>363</v>
      </c>
      <c r="F195" s="38" t="s">
        <v>715</v>
      </c>
      <c r="G195" s="34"/>
      <c r="H195" s="34"/>
    </row>
    <row r="196">
      <c r="A196" s="37" t="s">
        <v>32</v>
      </c>
      <c r="B196" s="37" t="s">
        <v>430</v>
      </c>
      <c r="C196" s="38" t="s">
        <v>452</v>
      </c>
      <c r="D196" s="37" t="s">
        <v>6</v>
      </c>
      <c r="E196" s="37" t="s">
        <v>363</v>
      </c>
      <c r="F196" s="38" t="s">
        <v>716</v>
      </c>
      <c r="G196" s="34"/>
      <c r="H196" s="34"/>
    </row>
    <row r="197">
      <c r="A197" s="37" t="s">
        <v>33</v>
      </c>
      <c r="B197" s="37" t="s">
        <v>431</v>
      </c>
      <c r="C197" s="38" t="s">
        <v>452</v>
      </c>
      <c r="D197" s="37" t="s">
        <v>6</v>
      </c>
      <c r="E197" s="37" t="s">
        <v>363</v>
      </c>
      <c r="F197" s="38" t="s">
        <v>717</v>
      </c>
      <c r="G197" s="34"/>
      <c r="H197" s="34"/>
    </row>
    <row r="198">
      <c r="A198" s="37" t="s">
        <v>34</v>
      </c>
      <c r="B198" s="37" t="s">
        <v>432</v>
      </c>
      <c r="C198" s="38" t="s">
        <v>452</v>
      </c>
      <c r="D198" s="37" t="s">
        <v>6</v>
      </c>
      <c r="E198" s="37" t="s">
        <v>363</v>
      </c>
      <c r="F198" s="38" t="s">
        <v>718</v>
      </c>
      <c r="G198" s="34"/>
      <c r="H198" s="34"/>
    </row>
    <row r="199">
      <c r="A199" s="37" t="s">
        <v>35</v>
      </c>
      <c r="B199" s="37" t="s">
        <v>433</v>
      </c>
      <c r="C199" s="38" t="s">
        <v>452</v>
      </c>
      <c r="D199" s="37" t="s">
        <v>6</v>
      </c>
      <c r="E199" s="37" t="s">
        <v>363</v>
      </c>
      <c r="F199" s="38" t="s">
        <v>719</v>
      </c>
      <c r="G199" s="34"/>
      <c r="H199" s="34"/>
    </row>
    <row r="200">
      <c r="A200" s="37" t="s">
        <v>3</v>
      </c>
      <c r="B200" s="37" t="s">
        <v>418</v>
      </c>
      <c r="C200" s="38" t="s">
        <v>453</v>
      </c>
      <c r="D200" s="37" t="s">
        <v>6</v>
      </c>
      <c r="E200" s="37" t="s">
        <v>363</v>
      </c>
      <c r="F200" s="38" t="s">
        <v>720</v>
      </c>
      <c r="G200" s="34"/>
      <c r="H200" s="34"/>
    </row>
    <row r="201">
      <c r="A201" s="37" t="s">
        <v>4</v>
      </c>
      <c r="B201" s="37" t="s">
        <v>401</v>
      </c>
      <c r="C201" s="38" t="s">
        <v>453</v>
      </c>
      <c r="D201" s="37" t="s">
        <v>6</v>
      </c>
      <c r="E201" s="37" t="s">
        <v>363</v>
      </c>
      <c r="F201" s="38" t="s">
        <v>721</v>
      </c>
      <c r="G201" s="34"/>
      <c r="H201" s="34"/>
    </row>
    <row r="202">
      <c r="A202" s="37" t="s">
        <v>5</v>
      </c>
      <c r="B202" s="37" t="s">
        <v>402</v>
      </c>
      <c r="C202" s="38" t="s">
        <v>453</v>
      </c>
      <c r="D202" s="37" t="s">
        <v>6</v>
      </c>
      <c r="E202" s="37" t="s">
        <v>363</v>
      </c>
      <c r="F202" s="38" t="s">
        <v>722</v>
      </c>
      <c r="G202" s="34"/>
      <c r="H202" s="34"/>
    </row>
    <row r="203">
      <c r="A203" s="37" t="s">
        <v>6</v>
      </c>
      <c r="B203" s="37" t="s">
        <v>403</v>
      </c>
      <c r="C203" s="38" t="s">
        <v>453</v>
      </c>
      <c r="D203" s="37" t="s">
        <v>6</v>
      </c>
      <c r="E203" s="37" t="s">
        <v>363</v>
      </c>
      <c r="F203" s="38" t="s">
        <v>723</v>
      </c>
      <c r="G203" s="34"/>
      <c r="H203" s="34"/>
    </row>
    <row r="204">
      <c r="A204" s="37" t="s">
        <v>7</v>
      </c>
      <c r="B204" s="37" t="s">
        <v>404</v>
      </c>
      <c r="C204" s="38" t="s">
        <v>453</v>
      </c>
      <c r="D204" s="37" t="s">
        <v>6</v>
      </c>
      <c r="E204" s="37" t="s">
        <v>363</v>
      </c>
      <c r="F204" s="38" t="s">
        <v>724</v>
      </c>
      <c r="G204" s="34"/>
      <c r="H204" s="34"/>
    </row>
    <row r="205">
      <c r="A205" s="37" t="s">
        <v>8</v>
      </c>
      <c r="B205" s="37" t="s">
        <v>408</v>
      </c>
      <c r="C205" s="38" t="s">
        <v>453</v>
      </c>
      <c r="D205" s="37" t="s">
        <v>6</v>
      </c>
      <c r="E205" s="37" t="s">
        <v>363</v>
      </c>
      <c r="F205" s="38" t="s">
        <v>725</v>
      </c>
      <c r="G205" s="34"/>
      <c r="H205" s="34"/>
    </row>
    <row r="206">
      <c r="A206" s="37" t="s">
        <v>9</v>
      </c>
      <c r="B206" s="37" t="s">
        <v>409</v>
      </c>
      <c r="C206" s="38" t="s">
        <v>453</v>
      </c>
      <c r="D206" s="37" t="s">
        <v>6</v>
      </c>
      <c r="E206" s="37" t="s">
        <v>363</v>
      </c>
      <c r="F206" s="38" t="s">
        <v>726</v>
      </c>
      <c r="G206" s="34"/>
      <c r="H206" s="34"/>
    </row>
    <row r="207">
      <c r="A207" s="37" t="s">
        <v>10</v>
      </c>
      <c r="B207" s="37" t="s">
        <v>407</v>
      </c>
      <c r="C207" s="38" t="s">
        <v>453</v>
      </c>
      <c r="D207" s="37" t="s">
        <v>6</v>
      </c>
      <c r="E207" s="37" t="s">
        <v>363</v>
      </c>
      <c r="F207" s="38" t="s">
        <v>727</v>
      </c>
      <c r="G207" s="34"/>
      <c r="H207" s="34"/>
    </row>
    <row r="208">
      <c r="A208" s="37" t="s">
        <v>11</v>
      </c>
      <c r="B208" s="37" t="s">
        <v>406</v>
      </c>
      <c r="C208" s="38" t="s">
        <v>453</v>
      </c>
      <c r="D208" s="37" t="s">
        <v>6</v>
      </c>
      <c r="E208" s="37" t="s">
        <v>363</v>
      </c>
      <c r="F208" s="38" t="s">
        <v>728</v>
      </c>
      <c r="G208" s="34"/>
      <c r="H208" s="34"/>
    </row>
    <row r="209">
      <c r="A209" s="37" t="s">
        <v>12</v>
      </c>
      <c r="B209" s="37" t="s">
        <v>405</v>
      </c>
      <c r="C209" s="38" t="s">
        <v>453</v>
      </c>
      <c r="D209" s="37" t="s">
        <v>6</v>
      </c>
      <c r="E209" s="37" t="s">
        <v>363</v>
      </c>
      <c r="F209" s="38" t="s">
        <v>729</v>
      </c>
      <c r="G209" s="34"/>
      <c r="H209" s="34"/>
    </row>
    <row r="210">
      <c r="A210" s="37" t="s">
        <v>13</v>
      </c>
      <c r="B210" s="37" t="s">
        <v>410</v>
      </c>
      <c r="C210" s="38" t="s">
        <v>453</v>
      </c>
      <c r="D210" s="37" t="s">
        <v>6</v>
      </c>
      <c r="E210" s="37" t="s">
        <v>363</v>
      </c>
      <c r="F210" s="38" t="s">
        <v>730</v>
      </c>
      <c r="G210" s="34"/>
      <c r="H210" s="34"/>
    </row>
    <row r="211">
      <c r="A211" s="37" t="s">
        <v>14</v>
      </c>
      <c r="B211" s="37" t="s">
        <v>412</v>
      </c>
      <c r="C211" s="38" t="s">
        <v>453</v>
      </c>
      <c r="D211" s="37" t="s">
        <v>6</v>
      </c>
      <c r="E211" s="37" t="s">
        <v>363</v>
      </c>
      <c r="F211" s="38" t="s">
        <v>731</v>
      </c>
      <c r="G211" s="34"/>
      <c r="H211" s="34"/>
    </row>
    <row r="212">
      <c r="A212" s="37" t="s">
        <v>15</v>
      </c>
      <c r="B212" s="37" t="s">
        <v>411</v>
      </c>
      <c r="C212" s="38" t="s">
        <v>453</v>
      </c>
      <c r="D212" s="37" t="s">
        <v>6</v>
      </c>
      <c r="E212" s="37" t="s">
        <v>363</v>
      </c>
      <c r="F212" s="38" t="s">
        <v>732</v>
      </c>
      <c r="G212" s="34"/>
      <c r="H212" s="34"/>
    </row>
    <row r="213">
      <c r="A213" s="37" t="s">
        <v>16</v>
      </c>
      <c r="B213" s="37" t="s">
        <v>413</v>
      </c>
      <c r="C213" s="38" t="s">
        <v>453</v>
      </c>
      <c r="D213" s="37" t="s">
        <v>6</v>
      </c>
      <c r="E213" s="37" t="s">
        <v>363</v>
      </c>
      <c r="F213" s="38" t="s">
        <v>733</v>
      </c>
      <c r="G213" s="34"/>
      <c r="H213" s="34"/>
    </row>
    <row r="214">
      <c r="A214" s="37" t="s">
        <v>17</v>
      </c>
      <c r="B214" s="37" t="s">
        <v>414</v>
      </c>
      <c r="C214" s="38" t="s">
        <v>453</v>
      </c>
      <c r="D214" s="37" t="s">
        <v>6</v>
      </c>
      <c r="E214" s="37" t="s">
        <v>363</v>
      </c>
      <c r="F214" s="38" t="s">
        <v>734</v>
      </c>
      <c r="G214" s="34"/>
      <c r="H214" s="34"/>
    </row>
    <row r="215">
      <c r="A215" s="37" t="s">
        <v>18</v>
      </c>
      <c r="B215" s="37" t="s">
        <v>415</v>
      </c>
      <c r="C215" s="38" t="s">
        <v>453</v>
      </c>
      <c r="D215" s="37" t="s">
        <v>6</v>
      </c>
      <c r="E215" s="37" t="s">
        <v>363</v>
      </c>
      <c r="F215" s="38" t="s">
        <v>735</v>
      </c>
      <c r="G215" s="34"/>
      <c r="H215" s="34"/>
    </row>
    <row r="216">
      <c r="A216" s="37" t="s">
        <v>19</v>
      </c>
      <c r="B216" s="37" t="s">
        <v>416</v>
      </c>
      <c r="C216" s="38" t="s">
        <v>453</v>
      </c>
      <c r="D216" s="37" t="s">
        <v>6</v>
      </c>
      <c r="E216" s="37" t="s">
        <v>363</v>
      </c>
      <c r="F216" s="38" t="s">
        <v>736</v>
      </c>
      <c r="G216" s="34"/>
      <c r="H216" s="34"/>
    </row>
    <row r="217">
      <c r="A217" s="37" t="s">
        <v>20</v>
      </c>
      <c r="B217" s="37" t="s">
        <v>417</v>
      </c>
      <c r="C217" s="38" t="s">
        <v>453</v>
      </c>
      <c r="D217" s="37" t="s">
        <v>6</v>
      </c>
      <c r="E217" s="37" t="s">
        <v>363</v>
      </c>
      <c r="F217" s="38" t="s">
        <v>737</v>
      </c>
      <c r="G217" s="34"/>
      <c r="H217" s="34"/>
    </row>
    <row r="218">
      <c r="A218" s="37" t="s">
        <v>21</v>
      </c>
      <c r="B218" s="37" t="s">
        <v>419</v>
      </c>
      <c r="C218" s="38" t="s">
        <v>453</v>
      </c>
      <c r="D218" s="37" t="s">
        <v>6</v>
      </c>
      <c r="E218" s="37" t="s">
        <v>363</v>
      </c>
      <c r="F218" s="38" t="s">
        <v>738</v>
      </c>
      <c r="G218" s="34"/>
      <c r="H218" s="34"/>
    </row>
    <row r="219">
      <c r="A219" s="37" t="s">
        <v>22</v>
      </c>
      <c r="B219" s="37" t="s">
        <v>420</v>
      </c>
      <c r="C219" s="38" t="s">
        <v>453</v>
      </c>
      <c r="D219" s="37" t="s">
        <v>6</v>
      </c>
      <c r="E219" s="37" t="s">
        <v>363</v>
      </c>
      <c r="F219" s="38" t="s">
        <v>739</v>
      </c>
      <c r="G219" s="34"/>
      <c r="H219" s="34"/>
    </row>
    <row r="220">
      <c r="A220" s="37" t="s">
        <v>23</v>
      </c>
      <c r="B220" s="37" t="s">
        <v>421</v>
      </c>
      <c r="C220" s="38" t="s">
        <v>453</v>
      </c>
      <c r="D220" s="37" t="s">
        <v>6</v>
      </c>
      <c r="E220" s="37" t="s">
        <v>363</v>
      </c>
      <c r="F220" s="38" t="s">
        <v>740</v>
      </c>
      <c r="G220" s="34"/>
      <c r="H220" s="34"/>
    </row>
    <row r="221">
      <c r="A221" s="37" t="s">
        <v>24</v>
      </c>
      <c r="B221" s="37" t="s">
        <v>422</v>
      </c>
      <c r="C221" s="38" t="s">
        <v>453</v>
      </c>
      <c r="D221" s="37" t="s">
        <v>6</v>
      </c>
      <c r="E221" s="37" t="s">
        <v>363</v>
      </c>
      <c r="F221" s="38" t="s">
        <v>741</v>
      </c>
      <c r="G221" s="34"/>
      <c r="H221" s="34"/>
    </row>
    <row r="222">
      <c r="A222" s="37" t="s">
        <v>25</v>
      </c>
      <c r="B222" s="37" t="s">
        <v>423</v>
      </c>
      <c r="C222" s="38" t="s">
        <v>453</v>
      </c>
      <c r="D222" s="37" t="s">
        <v>6</v>
      </c>
      <c r="E222" s="37" t="s">
        <v>363</v>
      </c>
      <c r="F222" s="38" t="s">
        <v>742</v>
      </c>
      <c r="G222" s="34"/>
      <c r="H222" s="34"/>
    </row>
    <row r="223">
      <c r="A223" s="37" t="s">
        <v>26</v>
      </c>
      <c r="B223" s="37" t="s">
        <v>424</v>
      </c>
      <c r="C223" s="38" t="s">
        <v>453</v>
      </c>
      <c r="D223" s="37" t="s">
        <v>6</v>
      </c>
      <c r="E223" s="37" t="s">
        <v>363</v>
      </c>
      <c r="F223" s="38" t="s">
        <v>743</v>
      </c>
      <c r="G223" s="34"/>
      <c r="H223" s="34"/>
    </row>
    <row r="224">
      <c r="A224" s="37" t="s">
        <v>27</v>
      </c>
      <c r="B224" s="37" t="s">
        <v>426</v>
      </c>
      <c r="C224" s="38" t="s">
        <v>453</v>
      </c>
      <c r="D224" s="37" t="s">
        <v>6</v>
      </c>
      <c r="E224" s="37" t="s">
        <v>363</v>
      </c>
      <c r="F224" s="38" t="s">
        <v>744</v>
      </c>
      <c r="G224" s="34"/>
      <c r="H224" s="34"/>
    </row>
    <row r="225">
      <c r="A225" s="37" t="s">
        <v>28</v>
      </c>
      <c r="B225" s="37" t="s">
        <v>425</v>
      </c>
      <c r="C225" s="38" t="s">
        <v>453</v>
      </c>
      <c r="D225" s="37" t="s">
        <v>6</v>
      </c>
      <c r="E225" s="37" t="s">
        <v>363</v>
      </c>
      <c r="F225" s="38" t="s">
        <v>745</v>
      </c>
      <c r="G225" s="34"/>
      <c r="H225" s="34"/>
    </row>
    <row r="226">
      <c r="A226" s="37" t="s">
        <v>29</v>
      </c>
      <c r="B226" s="37" t="s">
        <v>427</v>
      </c>
      <c r="C226" s="38" t="s">
        <v>453</v>
      </c>
      <c r="D226" s="37" t="s">
        <v>6</v>
      </c>
      <c r="E226" s="37" t="s">
        <v>363</v>
      </c>
      <c r="F226" s="38" t="s">
        <v>746</v>
      </c>
      <c r="G226" s="34"/>
      <c r="H226" s="34"/>
    </row>
    <row r="227">
      <c r="A227" s="37" t="s">
        <v>30</v>
      </c>
      <c r="B227" s="37" t="s">
        <v>428</v>
      </c>
      <c r="C227" s="38" t="s">
        <v>453</v>
      </c>
      <c r="D227" s="37" t="s">
        <v>6</v>
      </c>
      <c r="E227" s="37" t="s">
        <v>363</v>
      </c>
      <c r="F227" s="38" t="s">
        <v>747</v>
      </c>
      <c r="G227" s="34"/>
      <c r="H227" s="34"/>
    </row>
    <row r="228">
      <c r="A228" s="37" t="s">
        <v>31</v>
      </c>
      <c r="B228" s="37" t="s">
        <v>429</v>
      </c>
      <c r="C228" s="38" t="s">
        <v>453</v>
      </c>
      <c r="D228" s="37" t="s">
        <v>6</v>
      </c>
      <c r="E228" s="37" t="s">
        <v>363</v>
      </c>
      <c r="F228" s="38" t="s">
        <v>748</v>
      </c>
      <c r="G228" s="34"/>
      <c r="H228" s="34"/>
    </row>
    <row r="229">
      <c r="A229" s="37" t="s">
        <v>32</v>
      </c>
      <c r="B229" s="37" t="s">
        <v>430</v>
      </c>
      <c r="C229" s="38" t="s">
        <v>453</v>
      </c>
      <c r="D229" s="37" t="s">
        <v>6</v>
      </c>
      <c r="E229" s="37" t="s">
        <v>363</v>
      </c>
      <c r="F229" s="38" t="s">
        <v>749</v>
      </c>
      <c r="G229" s="34"/>
      <c r="H229" s="34"/>
    </row>
    <row r="230">
      <c r="A230" s="37" t="s">
        <v>33</v>
      </c>
      <c r="B230" s="37" t="s">
        <v>431</v>
      </c>
      <c r="C230" s="38" t="s">
        <v>453</v>
      </c>
      <c r="D230" s="37" t="s">
        <v>6</v>
      </c>
      <c r="E230" s="37" t="s">
        <v>363</v>
      </c>
      <c r="F230" s="38" t="s">
        <v>750</v>
      </c>
      <c r="G230" s="34"/>
      <c r="H230" s="34"/>
    </row>
    <row r="231">
      <c r="A231" s="37" t="s">
        <v>34</v>
      </c>
      <c r="B231" s="37" t="s">
        <v>432</v>
      </c>
      <c r="C231" s="38" t="s">
        <v>453</v>
      </c>
      <c r="D231" s="37" t="s">
        <v>6</v>
      </c>
      <c r="E231" s="37" t="s">
        <v>363</v>
      </c>
      <c r="F231" s="38" t="s">
        <v>751</v>
      </c>
      <c r="G231" s="34"/>
      <c r="H231" s="34"/>
    </row>
    <row r="232">
      <c r="A232" s="37" t="s">
        <v>35</v>
      </c>
      <c r="B232" s="37" t="s">
        <v>433</v>
      </c>
      <c r="C232" s="38" t="s">
        <v>453</v>
      </c>
      <c r="D232" s="37" t="s">
        <v>6</v>
      </c>
      <c r="E232" s="37" t="s">
        <v>363</v>
      </c>
      <c r="F232" s="38" t="s">
        <v>752</v>
      </c>
      <c r="G232" s="34"/>
      <c r="H232" s="34"/>
    </row>
    <row r="233">
      <c r="A233" s="37" t="s">
        <v>3</v>
      </c>
      <c r="B233" s="37" t="s">
        <v>418</v>
      </c>
      <c r="C233" s="38" t="s">
        <v>454</v>
      </c>
      <c r="D233" s="37" t="s">
        <v>6</v>
      </c>
      <c r="E233" s="37" t="s">
        <v>363</v>
      </c>
      <c r="F233" s="38" t="s">
        <v>518</v>
      </c>
      <c r="G233" s="34"/>
      <c r="H233" s="34"/>
    </row>
    <row r="234">
      <c r="A234" s="37" t="s">
        <v>4</v>
      </c>
      <c r="B234" s="37" t="s">
        <v>401</v>
      </c>
      <c r="C234" s="38" t="s">
        <v>454</v>
      </c>
      <c r="D234" s="37" t="s">
        <v>6</v>
      </c>
      <c r="E234" s="37" t="s">
        <v>363</v>
      </c>
      <c r="F234" s="38" t="s">
        <v>753</v>
      </c>
      <c r="G234" s="34"/>
      <c r="H234" s="34"/>
    </row>
    <row r="235">
      <c r="A235" s="37" t="s">
        <v>5</v>
      </c>
      <c r="B235" s="37" t="s">
        <v>402</v>
      </c>
      <c r="C235" s="38" t="s">
        <v>454</v>
      </c>
      <c r="D235" s="37" t="s">
        <v>6</v>
      </c>
      <c r="E235" s="37" t="s">
        <v>363</v>
      </c>
      <c r="F235" s="38" t="s">
        <v>754</v>
      </c>
      <c r="G235" s="34"/>
      <c r="H235" s="34"/>
    </row>
    <row r="236">
      <c r="A236" s="37" t="s">
        <v>6</v>
      </c>
      <c r="B236" s="37" t="s">
        <v>403</v>
      </c>
      <c r="C236" s="38" t="s">
        <v>454</v>
      </c>
      <c r="D236" s="37" t="s">
        <v>6</v>
      </c>
      <c r="E236" s="37" t="s">
        <v>363</v>
      </c>
      <c r="F236" s="38" t="s">
        <v>755</v>
      </c>
      <c r="G236" s="34"/>
      <c r="H236" s="34"/>
    </row>
    <row r="237">
      <c r="A237" s="37" t="s">
        <v>7</v>
      </c>
      <c r="B237" s="37" t="s">
        <v>404</v>
      </c>
      <c r="C237" s="38" t="s">
        <v>454</v>
      </c>
      <c r="D237" s="37" t="s">
        <v>6</v>
      </c>
      <c r="E237" s="37" t="s">
        <v>363</v>
      </c>
      <c r="F237" s="38" t="s">
        <v>756</v>
      </c>
      <c r="G237" s="34"/>
      <c r="H237" s="34"/>
    </row>
    <row r="238">
      <c r="A238" s="37" t="s">
        <v>8</v>
      </c>
      <c r="B238" s="37" t="s">
        <v>408</v>
      </c>
      <c r="C238" s="38" t="s">
        <v>454</v>
      </c>
      <c r="D238" s="37" t="s">
        <v>6</v>
      </c>
      <c r="E238" s="37" t="s">
        <v>363</v>
      </c>
      <c r="F238" s="38" t="s">
        <v>757</v>
      </c>
      <c r="G238" s="34"/>
      <c r="H238" s="34"/>
    </row>
    <row r="239">
      <c r="A239" s="37" t="s">
        <v>9</v>
      </c>
      <c r="B239" s="37" t="s">
        <v>409</v>
      </c>
      <c r="C239" s="38" t="s">
        <v>454</v>
      </c>
      <c r="D239" s="37" t="s">
        <v>6</v>
      </c>
      <c r="E239" s="37" t="s">
        <v>363</v>
      </c>
      <c r="F239" s="38" t="s">
        <v>758</v>
      </c>
      <c r="G239" s="34"/>
      <c r="H239" s="34"/>
    </row>
    <row r="240">
      <c r="A240" s="37" t="s">
        <v>10</v>
      </c>
      <c r="B240" s="37" t="s">
        <v>407</v>
      </c>
      <c r="C240" s="38" t="s">
        <v>454</v>
      </c>
      <c r="D240" s="37" t="s">
        <v>6</v>
      </c>
      <c r="E240" s="37" t="s">
        <v>363</v>
      </c>
      <c r="F240" s="38" t="s">
        <v>759</v>
      </c>
      <c r="G240" s="34"/>
      <c r="H240" s="34"/>
    </row>
    <row r="241">
      <c r="A241" s="37" t="s">
        <v>11</v>
      </c>
      <c r="B241" s="37" t="s">
        <v>406</v>
      </c>
      <c r="C241" s="38" t="s">
        <v>454</v>
      </c>
      <c r="D241" s="37" t="s">
        <v>6</v>
      </c>
      <c r="E241" s="37" t="s">
        <v>363</v>
      </c>
      <c r="F241" s="38" t="s">
        <v>760</v>
      </c>
      <c r="G241" s="34"/>
      <c r="H241" s="34"/>
    </row>
    <row r="242">
      <c r="A242" s="37" t="s">
        <v>12</v>
      </c>
      <c r="B242" s="37" t="s">
        <v>405</v>
      </c>
      <c r="C242" s="38" t="s">
        <v>454</v>
      </c>
      <c r="D242" s="37" t="s">
        <v>6</v>
      </c>
      <c r="E242" s="37" t="s">
        <v>363</v>
      </c>
      <c r="F242" s="38" t="s">
        <v>761</v>
      </c>
      <c r="G242" s="34"/>
      <c r="H242" s="34"/>
    </row>
    <row r="243">
      <c r="A243" s="37" t="s">
        <v>13</v>
      </c>
      <c r="B243" s="37" t="s">
        <v>410</v>
      </c>
      <c r="C243" s="38" t="s">
        <v>454</v>
      </c>
      <c r="D243" s="37" t="s">
        <v>6</v>
      </c>
      <c r="E243" s="37" t="s">
        <v>363</v>
      </c>
      <c r="F243" s="38" t="s">
        <v>513</v>
      </c>
      <c r="G243" s="34"/>
      <c r="H243" s="34"/>
    </row>
    <row r="244">
      <c r="A244" s="37" t="s">
        <v>14</v>
      </c>
      <c r="B244" s="37" t="s">
        <v>412</v>
      </c>
      <c r="C244" s="38" t="s">
        <v>454</v>
      </c>
      <c r="D244" s="37" t="s">
        <v>6</v>
      </c>
      <c r="E244" s="37" t="s">
        <v>363</v>
      </c>
      <c r="F244" s="38" t="s">
        <v>762</v>
      </c>
      <c r="G244" s="34"/>
      <c r="H244" s="34"/>
    </row>
    <row r="245">
      <c r="A245" s="37" t="s">
        <v>15</v>
      </c>
      <c r="B245" s="37" t="s">
        <v>411</v>
      </c>
      <c r="C245" s="38" t="s">
        <v>454</v>
      </c>
      <c r="D245" s="37" t="s">
        <v>6</v>
      </c>
      <c r="E245" s="37" t="s">
        <v>363</v>
      </c>
      <c r="F245" s="38" t="s">
        <v>763</v>
      </c>
      <c r="G245" s="34"/>
      <c r="H245" s="34"/>
    </row>
    <row r="246">
      <c r="A246" s="37" t="s">
        <v>16</v>
      </c>
      <c r="B246" s="37" t="s">
        <v>413</v>
      </c>
      <c r="C246" s="38" t="s">
        <v>454</v>
      </c>
      <c r="D246" s="37" t="s">
        <v>6</v>
      </c>
      <c r="E246" s="37" t="s">
        <v>363</v>
      </c>
      <c r="F246" s="38" t="s">
        <v>764</v>
      </c>
      <c r="G246" s="34"/>
      <c r="H246" s="34"/>
    </row>
    <row r="247">
      <c r="A247" s="37" t="s">
        <v>17</v>
      </c>
      <c r="B247" s="37" t="s">
        <v>414</v>
      </c>
      <c r="C247" s="38" t="s">
        <v>454</v>
      </c>
      <c r="D247" s="37" t="s">
        <v>6</v>
      </c>
      <c r="E247" s="37" t="s">
        <v>363</v>
      </c>
      <c r="F247" s="38" t="s">
        <v>765</v>
      </c>
      <c r="G247" s="34"/>
      <c r="H247" s="34"/>
    </row>
    <row r="248">
      <c r="A248" s="37" t="s">
        <v>18</v>
      </c>
      <c r="B248" s="37" t="s">
        <v>415</v>
      </c>
      <c r="C248" s="38" t="s">
        <v>454</v>
      </c>
      <c r="D248" s="37" t="s">
        <v>6</v>
      </c>
      <c r="E248" s="37" t="s">
        <v>363</v>
      </c>
      <c r="F248" s="38" t="s">
        <v>766</v>
      </c>
      <c r="G248" s="34"/>
      <c r="H248" s="34"/>
    </row>
    <row r="249">
      <c r="A249" s="37" t="s">
        <v>19</v>
      </c>
      <c r="B249" s="37" t="s">
        <v>416</v>
      </c>
      <c r="C249" s="38" t="s">
        <v>454</v>
      </c>
      <c r="D249" s="37" t="s">
        <v>6</v>
      </c>
      <c r="E249" s="37" t="s">
        <v>363</v>
      </c>
      <c r="F249" s="38" t="s">
        <v>508</v>
      </c>
      <c r="G249" s="34"/>
      <c r="H249" s="34"/>
    </row>
    <row r="250">
      <c r="A250" s="37" t="s">
        <v>20</v>
      </c>
      <c r="B250" s="37" t="s">
        <v>417</v>
      </c>
      <c r="C250" s="38" t="s">
        <v>454</v>
      </c>
      <c r="D250" s="37" t="s">
        <v>6</v>
      </c>
      <c r="E250" s="37" t="s">
        <v>363</v>
      </c>
      <c r="F250" s="38" t="s">
        <v>496</v>
      </c>
      <c r="G250" s="34"/>
      <c r="H250" s="34"/>
    </row>
    <row r="251">
      <c r="A251" s="37" t="s">
        <v>21</v>
      </c>
      <c r="B251" s="37" t="s">
        <v>419</v>
      </c>
      <c r="C251" s="38" t="s">
        <v>454</v>
      </c>
      <c r="D251" s="37" t="s">
        <v>6</v>
      </c>
      <c r="E251" s="37" t="s">
        <v>363</v>
      </c>
      <c r="F251" s="38" t="s">
        <v>767</v>
      </c>
      <c r="G251" s="34"/>
      <c r="H251" s="34"/>
    </row>
    <row r="252">
      <c r="A252" s="37" t="s">
        <v>22</v>
      </c>
      <c r="B252" s="37" t="s">
        <v>420</v>
      </c>
      <c r="C252" s="38" t="s">
        <v>454</v>
      </c>
      <c r="D252" s="37" t="s">
        <v>6</v>
      </c>
      <c r="E252" s="37" t="s">
        <v>363</v>
      </c>
      <c r="F252" s="38" t="s">
        <v>768</v>
      </c>
      <c r="G252" s="34"/>
      <c r="H252" s="34"/>
    </row>
    <row r="253">
      <c r="A253" s="37" t="s">
        <v>23</v>
      </c>
      <c r="B253" s="37" t="s">
        <v>421</v>
      </c>
      <c r="C253" s="38" t="s">
        <v>454</v>
      </c>
      <c r="D253" s="37" t="s">
        <v>6</v>
      </c>
      <c r="E253" s="37" t="s">
        <v>363</v>
      </c>
      <c r="F253" s="38" t="s">
        <v>769</v>
      </c>
      <c r="G253" s="34"/>
      <c r="H253" s="34"/>
    </row>
    <row r="254">
      <c r="A254" s="37" t="s">
        <v>24</v>
      </c>
      <c r="B254" s="37" t="s">
        <v>422</v>
      </c>
      <c r="C254" s="38" t="s">
        <v>454</v>
      </c>
      <c r="D254" s="37" t="s">
        <v>6</v>
      </c>
      <c r="E254" s="37" t="s">
        <v>363</v>
      </c>
      <c r="F254" s="38" t="s">
        <v>770</v>
      </c>
      <c r="G254" s="34"/>
      <c r="H254" s="34"/>
    </row>
    <row r="255">
      <c r="A255" s="37" t="s">
        <v>25</v>
      </c>
      <c r="B255" s="37" t="s">
        <v>423</v>
      </c>
      <c r="C255" s="38" t="s">
        <v>454</v>
      </c>
      <c r="D255" s="37" t="s">
        <v>6</v>
      </c>
      <c r="E255" s="37" t="s">
        <v>363</v>
      </c>
      <c r="F255" s="38" t="s">
        <v>771</v>
      </c>
      <c r="G255" s="34"/>
      <c r="H255" s="34"/>
    </row>
    <row r="256">
      <c r="A256" s="37" t="s">
        <v>26</v>
      </c>
      <c r="B256" s="37" t="s">
        <v>424</v>
      </c>
      <c r="C256" s="38" t="s">
        <v>454</v>
      </c>
      <c r="D256" s="37" t="s">
        <v>6</v>
      </c>
      <c r="E256" s="37" t="s">
        <v>363</v>
      </c>
      <c r="F256" s="38" t="s">
        <v>772</v>
      </c>
      <c r="G256" s="34"/>
      <c r="H256" s="34"/>
    </row>
    <row r="257">
      <c r="A257" s="37" t="s">
        <v>27</v>
      </c>
      <c r="B257" s="37" t="s">
        <v>426</v>
      </c>
      <c r="C257" s="38" t="s">
        <v>454</v>
      </c>
      <c r="D257" s="37" t="s">
        <v>6</v>
      </c>
      <c r="E257" s="37" t="s">
        <v>363</v>
      </c>
      <c r="F257" s="38" t="s">
        <v>773</v>
      </c>
      <c r="G257" s="34"/>
      <c r="H257" s="34"/>
    </row>
    <row r="258">
      <c r="A258" s="37" t="s">
        <v>28</v>
      </c>
      <c r="B258" s="37" t="s">
        <v>425</v>
      </c>
      <c r="C258" s="38" t="s">
        <v>454</v>
      </c>
      <c r="D258" s="37" t="s">
        <v>6</v>
      </c>
      <c r="E258" s="37" t="s">
        <v>363</v>
      </c>
      <c r="F258" s="38" t="s">
        <v>774</v>
      </c>
      <c r="G258" s="34"/>
      <c r="H258" s="34"/>
    </row>
    <row r="259">
      <c r="A259" s="37" t="s">
        <v>29</v>
      </c>
      <c r="B259" s="37" t="s">
        <v>427</v>
      </c>
      <c r="C259" s="38" t="s">
        <v>454</v>
      </c>
      <c r="D259" s="37" t="s">
        <v>6</v>
      </c>
      <c r="E259" s="37" t="s">
        <v>363</v>
      </c>
      <c r="F259" s="38" t="s">
        <v>775</v>
      </c>
      <c r="G259" s="34"/>
      <c r="H259" s="34"/>
    </row>
    <row r="260">
      <c r="A260" s="37" t="s">
        <v>30</v>
      </c>
      <c r="B260" s="37" t="s">
        <v>428</v>
      </c>
      <c r="C260" s="38" t="s">
        <v>454</v>
      </c>
      <c r="D260" s="37" t="s">
        <v>6</v>
      </c>
      <c r="E260" s="37" t="s">
        <v>363</v>
      </c>
      <c r="F260" s="38" t="s">
        <v>776</v>
      </c>
      <c r="G260" s="34"/>
      <c r="H260" s="34"/>
    </row>
    <row r="261">
      <c r="A261" s="37" t="s">
        <v>31</v>
      </c>
      <c r="B261" s="37" t="s">
        <v>429</v>
      </c>
      <c r="C261" s="38" t="s">
        <v>454</v>
      </c>
      <c r="D261" s="37" t="s">
        <v>6</v>
      </c>
      <c r="E261" s="37" t="s">
        <v>363</v>
      </c>
      <c r="F261" s="38" t="s">
        <v>777</v>
      </c>
      <c r="G261" s="34"/>
      <c r="H261" s="34"/>
    </row>
    <row r="262">
      <c r="A262" s="37" t="s">
        <v>32</v>
      </c>
      <c r="B262" s="37" t="s">
        <v>430</v>
      </c>
      <c r="C262" s="38" t="s">
        <v>454</v>
      </c>
      <c r="D262" s="37" t="s">
        <v>6</v>
      </c>
      <c r="E262" s="37" t="s">
        <v>363</v>
      </c>
      <c r="F262" s="38" t="s">
        <v>778</v>
      </c>
      <c r="G262" s="34"/>
      <c r="H262" s="34"/>
    </row>
    <row r="263">
      <c r="A263" s="37" t="s">
        <v>33</v>
      </c>
      <c r="B263" s="37" t="s">
        <v>431</v>
      </c>
      <c r="C263" s="38" t="s">
        <v>454</v>
      </c>
      <c r="D263" s="37" t="s">
        <v>6</v>
      </c>
      <c r="E263" s="37" t="s">
        <v>363</v>
      </c>
      <c r="F263" s="38" t="s">
        <v>779</v>
      </c>
      <c r="G263" s="34"/>
      <c r="H263" s="34"/>
    </row>
    <row r="264">
      <c r="A264" s="37" t="s">
        <v>34</v>
      </c>
      <c r="B264" s="37" t="s">
        <v>432</v>
      </c>
      <c r="C264" s="38" t="s">
        <v>454</v>
      </c>
      <c r="D264" s="37" t="s">
        <v>6</v>
      </c>
      <c r="E264" s="37" t="s">
        <v>363</v>
      </c>
      <c r="F264" s="38" t="s">
        <v>780</v>
      </c>
      <c r="G264" s="34"/>
      <c r="H264" s="34"/>
    </row>
    <row r="265">
      <c r="A265" s="37" t="s">
        <v>35</v>
      </c>
      <c r="B265" s="37" t="s">
        <v>433</v>
      </c>
      <c r="C265" s="38" t="s">
        <v>454</v>
      </c>
      <c r="D265" s="37" t="s">
        <v>6</v>
      </c>
      <c r="E265" s="37" t="s">
        <v>363</v>
      </c>
      <c r="F265" s="38" t="s">
        <v>512</v>
      </c>
      <c r="G265" s="34"/>
      <c r="H265" s="34"/>
    </row>
    <row r="266">
      <c r="A266" s="37" t="s">
        <v>3</v>
      </c>
      <c r="B266" s="37" t="s">
        <v>418</v>
      </c>
      <c r="C266" s="38" t="s">
        <v>455</v>
      </c>
      <c r="D266" s="37" t="s">
        <v>6</v>
      </c>
      <c r="E266" s="37" t="s">
        <v>363</v>
      </c>
      <c r="F266" s="38" t="s">
        <v>781</v>
      </c>
      <c r="G266" s="34"/>
      <c r="H266" s="34"/>
    </row>
    <row r="267">
      <c r="A267" s="37" t="s">
        <v>4</v>
      </c>
      <c r="B267" s="37" t="s">
        <v>401</v>
      </c>
      <c r="C267" s="38" t="s">
        <v>455</v>
      </c>
      <c r="D267" s="37" t="s">
        <v>6</v>
      </c>
      <c r="E267" s="37" t="s">
        <v>363</v>
      </c>
      <c r="F267" s="38" t="s">
        <v>782</v>
      </c>
      <c r="G267" s="34"/>
      <c r="H267" s="34"/>
    </row>
    <row r="268">
      <c r="A268" s="37" t="s">
        <v>5</v>
      </c>
      <c r="B268" s="37" t="s">
        <v>402</v>
      </c>
      <c r="C268" s="38" t="s">
        <v>455</v>
      </c>
      <c r="D268" s="37" t="s">
        <v>6</v>
      </c>
      <c r="E268" s="37" t="s">
        <v>363</v>
      </c>
      <c r="F268" s="38" t="s">
        <v>783</v>
      </c>
      <c r="G268" s="34"/>
      <c r="H268" s="34"/>
    </row>
    <row r="269">
      <c r="A269" s="37" t="s">
        <v>6</v>
      </c>
      <c r="B269" s="37" t="s">
        <v>403</v>
      </c>
      <c r="C269" s="38" t="s">
        <v>455</v>
      </c>
      <c r="D269" s="37" t="s">
        <v>6</v>
      </c>
      <c r="E269" s="37" t="s">
        <v>363</v>
      </c>
      <c r="F269" s="38" t="s">
        <v>784</v>
      </c>
      <c r="G269" s="34"/>
      <c r="H269" s="34"/>
    </row>
    <row r="270">
      <c r="A270" s="37" t="s">
        <v>7</v>
      </c>
      <c r="B270" s="37" t="s">
        <v>404</v>
      </c>
      <c r="C270" s="38" t="s">
        <v>455</v>
      </c>
      <c r="D270" s="37" t="s">
        <v>6</v>
      </c>
      <c r="E270" s="37" t="s">
        <v>363</v>
      </c>
      <c r="F270" s="38" t="s">
        <v>785</v>
      </c>
      <c r="G270" s="34"/>
      <c r="H270" s="34"/>
    </row>
    <row r="271">
      <c r="A271" s="37" t="s">
        <v>8</v>
      </c>
      <c r="B271" s="37" t="s">
        <v>408</v>
      </c>
      <c r="C271" s="38" t="s">
        <v>455</v>
      </c>
      <c r="D271" s="37" t="s">
        <v>6</v>
      </c>
      <c r="E271" s="37" t="s">
        <v>363</v>
      </c>
      <c r="F271" s="38" t="s">
        <v>786</v>
      </c>
      <c r="G271" s="34"/>
      <c r="H271" s="34"/>
    </row>
    <row r="272">
      <c r="A272" s="37" t="s">
        <v>9</v>
      </c>
      <c r="B272" s="37" t="s">
        <v>409</v>
      </c>
      <c r="C272" s="38" t="s">
        <v>455</v>
      </c>
      <c r="D272" s="37" t="s">
        <v>6</v>
      </c>
      <c r="E272" s="37" t="s">
        <v>363</v>
      </c>
      <c r="F272" s="38" t="s">
        <v>787</v>
      </c>
      <c r="G272" s="34"/>
      <c r="H272" s="34"/>
    </row>
    <row r="273">
      <c r="A273" s="37" t="s">
        <v>10</v>
      </c>
      <c r="B273" s="37" t="s">
        <v>407</v>
      </c>
      <c r="C273" s="38" t="s">
        <v>455</v>
      </c>
      <c r="D273" s="37" t="s">
        <v>6</v>
      </c>
      <c r="E273" s="37" t="s">
        <v>363</v>
      </c>
      <c r="F273" s="38" t="s">
        <v>278</v>
      </c>
      <c r="G273" s="34"/>
      <c r="H273" s="34"/>
    </row>
    <row r="274">
      <c r="A274" s="37" t="s">
        <v>11</v>
      </c>
      <c r="B274" s="37" t="s">
        <v>406</v>
      </c>
      <c r="C274" s="38" t="s">
        <v>455</v>
      </c>
      <c r="D274" s="37" t="s">
        <v>6</v>
      </c>
      <c r="E274" s="37" t="s">
        <v>363</v>
      </c>
      <c r="F274" s="38" t="s">
        <v>788</v>
      </c>
      <c r="G274" s="34"/>
      <c r="H274" s="34"/>
    </row>
    <row r="275">
      <c r="A275" s="37" t="s">
        <v>12</v>
      </c>
      <c r="B275" s="37" t="s">
        <v>405</v>
      </c>
      <c r="C275" s="38" t="s">
        <v>455</v>
      </c>
      <c r="D275" s="37" t="s">
        <v>6</v>
      </c>
      <c r="E275" s="37" t="s">
        <v>363</v>
      </c>
      <c r="F275" s="38" t="s">
        <v>789</v>
      </c>
      <c r="G275" s="34"/>
      <c r="H275" s="34"/>
    </row>
    <row r="276">
      <c r="A276" s="37" t="s">
        <v>13</v>
      </c>
      <c r="B276" s="37" t="s">
        <v>410</v>
      </c>
      <c r="C276" s="38" t="s">
        <v>455</v>
      </c>
      <c r="D276" s="37" t="s">
        <v>6</v>
      </c>
      <c r="E276" s="37" t="s">
        <v>363</v>
      </c>
      <c r="F276" s="38" t="s">
        <v>790</v>
      </c>
      <c r="G276" s="34"/>
      <c r="H276" s="34"/>
    </row>
    <row r="277">
      <c r="A277" s="37" t="s">
        <v>14</v>
      </c>
      <c r="B277" s="37" t="s">
        <v>412</v>
      </c>
      <c r="C277" s="38" t="s">
        <v>455</v>
      </c>
      <c r="D277" s="37" t="s">
        <v>6</v>
      </c>
      <c r="E277" s="37" t="s">
        <v>363</v>
      </c>
      <c r="F277" s="38" t="s">
        <v>489</v>
      </c>
      <c r="G277" s="34"/>
      <c r="H277" s="34"/>
    </row>
    <row r="278">
      <c r="A278" s="37" t="s">
        <v>15</v>
      </c>
      <c r="B278" s="37" t="s">
        <v>411</v>
      </c>
      <c r="C278" s="38" t="s">
        <v>455</v>
      </c>
      <c r="D278" s="37" t="s">
        <v>6</v>
      </c>
      <c r="E278" s="37" t="s">
        <v>363</v>
      </c>
      <c r="F278" s="38" t="s">
        <v>791</v>
      </c>
      <c r="G278" s="34"/>
      <c r="H278" s="34"/>
    </row>
    <row r="279">
      <c r="A279" s="37" t="s">
        <v>16</v>
      </c>
      <c r="B279" s="37" t="s">
        <v>413</v>
      </c>
      <c r="C279" s="38" t="s">
        <v>455</v>
      </c>
      <c r="D279" s="37" t="s">
        <v>6</v>
      </c>
      <c r="E279" s="37" t="s">
        <v>363</v>
      </c>
      <c r="F279" s="38" t="s">
        <v>792</v>
      </c>
      <c r="G279" s="34"/>
      <c r="H279" s="34"/>
    </row>
    <row r="280">
      <c r="A280" s="37" t="s">
        <v>17</v>
      </c>
      <c r="B280" s="37" t="s">
        <v>414</v>
      </c>
      <c r="C280" s="38" t="s">
        <v>455</v>
      </c>
      <c r="D280" s="37" t="s">
        <v>6</v>
      </c>
      <c r="E280" s="37" t="s">
        <v>363</v>
      </c>
      <c r="F280" s="38" t="s">
        <v>793</v>
      </c>
      <c r="G280" s="34"/>
      <c r="H280" s="34"/>
    </row>
    <row r="281">
      <c r="A281" s="37" t="s">
        <v>18</v>
      </c>
      <c r="B281" s="37" t="s">
        <v>415</v>
      </c>
      <c r="C281" s="38" t="s">
        <v>455</v>
      </c>
      <c r="D281" s="37" t="s">
        <v>6</v>
      </c>
      <c r="E281" s="37" t="s">
        <v>363</v>
      </c>
      <c r="F281" s="38" t="s">
        <v>503</v>
      </c>
      <c r="G281" s="34"/>
      <c r="H281" s="34"/>
    </row>
    <row r="282">
      <c r="A282" s="37" t="s">
        <v>19</v>
      </c>
      <c r="B282" s="37" t="s">
        <v>416</v>
      </c>
      <c r="C282" s="38" t="s">
        <v>455</v>
      </c>
      <c r="D282" s="37" t="s">
        <v>6</v>
      </c>
      <c r="E282" s="37" t="s">
        <v>363</v>
      </c>
      <c r="F282" s="38" t="s">
        <v>794</v>
      </c>
      <c r="G282" s="34"/>
      <c r="H282" s="34"/>
    </row>
    <row r="283">
      <c r="A283" s="37" t="s">
        <v>20</v>
      </c>
      <c r="B283" s="37" t="s">
        <v>417</v>
      </c>
      <c r="C283" s="38" t="s">
        <v>455</v>
      </c>
      <c r="D283" s="37" t="s">
        <v>6</v>
      </c>
      <c r="E283" s="37" t="s">
        <v>363</v>
      </c>
      <c r="F283" s="38" t="s">
        <v>795</v>
      </c>
      <c r="G283" s="34"/>
      <c r="H283" s="34"/>
    </row>
    <row r="284">
      <c r="A284" s="37" t="s">
        <v>21</v>
      </c>
      <c r="B284" s="37" t="s">
        <v>419</v>
      </c>
      <c r="C284" s="38" t="s">
        <v>455</v>
      </c>
      <c r="D284" s="37" t="s">
        <v>6</v>
      </c>
      <c r="E284" s="37" t="s">
        <v>363</v>
      </c>
      <c r="F284" s="38" t="s">
        <v>468</v>
      </c>
      <c r="G284" s="34"/>
      <c r="H284" s="34"/>
    </row>
    <row r="285">
      <c r="A285" s="37" t="s">
        <v>22</v>
      </c>
      <c r="B285" s="37" t="s">
        <v>420</v>
      </c>
      <c r="C285" s="38" t="s">
        <v>455</v>
      </c>
      <c r="D285" s="37" t="s">
        <v>6</v>
      </c>
      <c r="E285" s="37" t="s">
        <v>363</v>
      </c>
      <c r="F285" s="38" t="s">
        <v>796</v>
      </c>
      <c r="G285" s="34"/>
      <c r="H285" s="34"/>
    </row>
    <row r="286">
      <c r="A286" s="37" t="s">
        <v>23</v>
      </c>
      <c r="B286" s="37" t="s">
        <v>421</v>
      </c>
      <c r="C286" s="38" t="s">
        <v>455</v>
      </c>
      <c r="D286" s="37" t="s">
        <v>6</v>
      </c>
      <c r="E286" s="37" t="s">
        <v>363</v>
      </c>
      <c r="F286" s="38" t="s">
        <v>797</v>
      </c>
      <c r="G286" s="34"/>
      <c r="H286" s="34"/>
    </row>
    <row r="287">
      <c r="A287" s="37" t="s">
        <v>24</v>
      </c>
      <c r="B287" s="37" t="s">
        <v>422</v>
      </c>
      <c r="C287" s="38" t="s">
        <v>455</v>
      </c>
      <c r="D287" s="37" t="s">
        <v>6</v>
      </c>
      <c r="E287" s="37" t="s">
        <v>363</v>
      </c>
      <c r="F287" s="38" t="s">
        <v>798</v>
      </c>
      <c r="G287" s="34"/>
      <c r="H287" s="34"/>
    </row>
    <row r="288">
      <c r="A288" s="37" t="s">
        <v>25</v>
      </c>
      <c r="B288" s="37" t="s">
        <v>423</v>
      </c>
      <c r="C288" s="38" t="s">
        <v>455</v>
      </c>
      <c r="D288" s="37" t="s">
        <v>6</v>
      </c>
      <c r="E288" s="37" t="s">
        <v>363</v>
      </c>
      <c r="F288" s="38" t="s">
        <v>799</v>
      </c>
      <c r="G288" s="34"/>
      <c r="H288" s="34"/>
    </row>
    <row r="289">
      <c r="A289" s="37" t="s">
        <v>26</v>
      </c>
      <c r="B289" s="37" t="s">
        <v>424</v>
      </c>
      <c r="C289" s="38" t="s">
        <v>455</v>
      </c>
      <c r="D289" s="37" t="s">
        <v>6</v>
      </c>
      <c r="E289" s="37" t="s">
        <v>363</v>
      </c>
      <c r="F289" s="38" t="s">
        <v>800</v>
      </c>
      <c r="G289" s="34"/>
      <c r="H289" s="34"/>
    </row>
    <row r="290">
      <c r="A290" s="37" t="s">
        <v>27</v>
      </c>
      <c r="B290" s="37" t="s">
        <v>426</v>
      </c>
      <c r="C290" s="38" t="s">
        <v>455</v>
      </c>
      <c r="D290" s="37" t="s">
        <v>6</v>
      </c>
      <c r="E290" s="37" t="s">
        <v>363</v>
      </c>
      <c r="F290" s="38" t="s">
        <v>790</v>
      </c>
      <c r="G290" s="34"/>
      <c r="H290" s="34"/>
    </row>
    <row r="291">
      <c r="A291" s="37" t="s">
        <v>28</v>
      </c>
      <c r="B291" s="37" t="s">
        <v>425</v>
      </c>
      <c r="C291" s="38" t="s">
        <v>455</v>
      </c>
      <c r="D291" s="37" t="s">
        <v>6</v>
      </c>
      <c r="E291" s="37" t="s">
        <v>363</v>
      </c>
      <c r="F291" s="38" t="s">
        <v>801</v>
      </c>
      <c r="G291" s="34"/>
      <c r="H291" s="34"/>
    </row>
    <row r="292">
      <c r="A292" s="37" t="s">
        <v>29</v>
      </c>
      <c r="B292" s="37" t="s">
        <v>427</v>
      </c>
      <c r="C292" s="38" t="s">
        <v>455</v>
      </c>
      <c r="D292" s="37" t="s">
        <v>6</v>
      </c>
      <c r="E292" s="37" t="s">
        <v>363</v>
      </c>
      <c r="F292" s="38" t="s">
        <v>802</v>
      </c>
      <c r="G292" s="34"/>
      <c r="H292" s="34"/>
    </row>
    <row r="293">
      <c r="A293" s="37" t="s">
        <v>30</v>
      </c>
      <c r="B293" s="37" t="s">
        <v>428</v>
      </c>
      <c r="C293" s="38" t="s">
        <v>455</v>
      </c>
      <c r="D293" s="37" t="s">
        <v>6</v>
      </c>
      <c r="E293" s="37" t="s">
        <v>363</v>
      </c>
      <c r="F293" s="38" t="s">
        <v>797</v>
      </c>
      <c r="G293" s="34"/>
      <c r="H293" s="34"/>
    </row>
    <row r="294">
      <c r="A294" s="37" t="s">
        <v>31</v>
      </c>
      <c r="B294" s="37" t="s">
        <v>429</v>
      </c>
      <c r="C294" s="38" t="s">
        <v>455</v>
      </c>
      <c r="D294" s="37" t="s">
        <v>6</v>
      </c>
      <c r="E294" s="37" t="s">
        <v>363</v>
      </c>
      <c r="F294" s="38" t="s">
        <v>803</v>
      </c>
      <c r="G294" s="34"/>
      <c r="H294" s="34"/>
    </row>
    <row r="295">
      <c r="A295" s="37" t="s">
        <v>32</v>
      </c>
      <c r="B295" s="37" t="s">
        <v>430</v>
      </c>
      <c r="C295" s="38" t="s">
        <v>455</v>
      </c>
      <c r="D295" s="37" t="s">
        <v>6</v>
      </c>
      <c r="E295" s="37" t="s">
        <v>363</v>
      </c>
      <c r="F295" s="38" t="s">
        <v>804</v>
      </c>
      <c r="G295" s="34"/>
      <c r="H295" s="34"/>
    </row>
    <row r="296">
      <c r="A296" s="37" t="s">
        <v>33</v>
      </c>
      <c r="B296" s="37" t="s">
        <v>431</v>
      </c>
      <c r="C296" s="38" t="s">
        <v>455</v>
      </c>
      <c r="D296" s="37" t="s">
        <v>6</v>
      </c>
      <c r="E296" s="37" t="s">
        <v>363</v>
      </c>
      <c r="F296" s="38" t="s">
        <v>805</v>
      </c>
      <c r="G296" s="34"/>
      <c r="H296" s="34"/>
    </row>
    <row r="297">
      <c r="A297" s="37" t="s">
        <v>34</v>
      </c>
      <c r="B297" s="37" t="s">
        <v>432</v>
      </c>
      <c r="C297" s="38" t="s">
        <v>455</v>
      </c>
      <c r="D297" s="37" t="s">
        <v>6</v>
      </c>
      <c r="E297" s="37" t="s">
        <v>363</v>
      </c>
      <c r="F297" s="38" t="s">
        <v>806</v>
      </c>
      <c r="G297" s="34"/>
      <c r="H297" s="34"/>
    </row>
    <row r="298">
      <c r="A298" s="37" t="s">
        <v>35</v>
      </c>
      <c r="B298" s="37" t="s">
        <v>433</v>
      </c>
      <c r="C298" s="38" t="s">
        <v>455</v>
      </c>
      <c r="D298" s="37" t="s">
        <v>6</v>
      </c>
      <c r="E298" s="37" t="s">
        <v>363</v>
      </c>
      <c r="F298" s="38" t="s">
        <v>807</v>
      </c>
      <c r="G298" s="34"/>
      <c r="H298" s="34"/>
    </row>
    <row r="299">
      <c r="A299" s="34"/>
      <c r="B299" s="34"/>
      <c r="C299" s="34"/>
      <c r="D299" s="34"/>
      <c r="E299" s="34"/>
      <c r="F299" s="34"/>
      <c r="G299" s="34"/>
      <c r="H299" s="34"/>
    </row>
    <row r="300">
      <c r="A300" s="34"/>
      <c r="B300" s="34"/>
      <c r="C300" s="34"/>
      <c r="D300" s="34"/>
      <c r="E300" s="34"/>
      <c r="F300" s="34"/>
      <c r="G300" s="34"/>
      <c r="H300" s="34"/>
    </row>
    <row r="301">
      <c r="A301" s="34"/>
      <c r="B301" s="34"/>
      <c r="C301" s="34"/>
      <c r="D301" s="34"/>
      <c r="E301" s="34"/>
      <c r="F301" s="34"/>
      <c r="G301" s="34"/>
      <c r="H301" s="34"/>
    </row>
    <row r="302">
      <c r="A302" s="34"/>
      <c r="B302" s="34"/>
      <c r="C302" s="34"/>
      <c r="D302" s="34"/>
      <c r="E302" s="34"/>
      <c r="F302" s="34"/>
      <c r="G302" s="34"/>
      <c r="H302" s="34"/>
    </row>
    <row r="303">
      <c r="A303" s="34"/>
      <c r="B303" s="34"/>
      <c r="C303" s="34"/>
      <c r="D303" s="34"/>
      <c r="E303" s="34"/>
      <c r="F303" s="34"/>
      <c r="G303" s="34"/>
      <c r="H303" s="34"/>
    </row>
    <row r="304">
      <c r="A304" s="34"/>
      <c r="B304" s="34"/>
      <c r="C304" s="34"/>
      <c r="D304" s="34"/>
      <c r="E304" s="34"/>
      <c r="F304" s="34"/>
      <c r="G304" s="34"/>
      <c r="H304" s="34"/>
    </row>
    <row r="305">
      <c r="A305" s="34"/>
      <c r="B305" s="34"/>
      <c r="C305" s="34"/>
      <c r="D305" s="34"/>
      <c r="E305" s="34"/>
      <c r="F305" s="34"/>
      <c r="G305" s="34"/>
      <c r="H305" s="34"/>
    </row>
    <row r="306">
      <c r="A306" s="34"/>
      <c r="B306" s="34"/>
      <c r="C306" s="34"/>
      <c r="D306" s="34"/>
      <c r="E306" s="34"/>
      <c r="F306" s="34"/>
      <c r="G306" s="34"/>
      <c r="H306" s="34"/>
    </row>
    <row r="307">
      <c r="A307" s="34"/>
      <c r="B307" s="34"/>
      <c r="C307" s="34"/>
      <c r="D307" s="34"/>
      <c r="E307" s="34"/>
      <c r="F307" s="34"/>
      <c r="G307" s="34"/>
      <c r="H307" s="34"/>
    </row>
    <row r="308">
      <c r="A308" s="34"/>
      <c r="B308" s="34"/>
      <c r="C308" s="34"/>
      <c r="D308" s="34"/>
      <c r="E308" s="34"/>
      <c r="F308" s="34"/>
      <c r="G308" s="34"/>
      <c r="H308" s="34"/>
    </row>
    <row r="309">
      <c r="A309" s="34"/>
      <c r="B309" s="34"/>
      <c r="C309" s="34"/>
      <c r="D309" s="34"/>
      <c r="E309" s="34"/>
      <c r="F309" s="34"/>
      <c r="G309" s="34"/>
      <c r="H309" s="34"/>
    </row>
    <row r="310">
      <c r="A310" s="34"/>
      <c r="B310" s="34"/>
      <c r="C310" s="34"/>
      <c r="D310" s="34"/>
      <c r="E310" s="34"/>
      <c r="F310" s="34"/>
      <c r="G310" s="34"/>
      <c r="H310" s="34"/>
    </row>
    <row r="311">
      <c r="A311" s="34"/>
      <c r="B311" s="34"/>
      <c r="C311" s="34"/>
      <c r="D311" s="34"/>
      <c r="E311" s="34"/>
      <c r="F311" s="34"/>
      <c r="G311" s="34"/>
      <c r="H311" s="34"/>
    </row>
    <row r="312">
      <c r="A312" s="34"/>
      <c r="B312" s="34"/>
      <c r="C312" s="34"/>
      <c r="D312" s="34"/>
      <c r="E312" s="34"/>
      <c r="F312" s="34"/>
      <c r="G312" s="34"/>
      <c r="H312" s="34"/>
    </row>
    <row r="313">
      <c r="A313" s="34"/>
      <c r="B313" s="34"/>
      <c r="C313" s="34"/>
      <c r="D313" s="34"/>
      <c r="E313" s="34"/>
      <c r="F313" s="34"/>
      <c r="G313" s="34"/>
      <c r="H313" s="34"/>
    </row>
    <row r="314">
      <c r="A314" s="34"/>
      <c r="B314" s="34"/>
      <c r="C314" s="34"/>
      <c r="D314" s="34"/>
      <c r="E314" s="34"/>
      <c r="F314" s="34"/>
      <c r="G314" s="34"/>
      <c r="H314" s="34"/>
    </row>
    <row r="315">
      <c r="A315" s="34"/>
      <c r="B315" s="34"/>
      <c r="C315" s="34"/>
      <c r="D315" s="34"/>
      <c r="E315" s="34"/>
      <c r="F315" s="34"/>
      <c r="G315" s="34"/>
      <c r="H315" s="34"/>
    </row>
    <row r="316">
      <c r="A316" s="34"/>
      <c r="B316" s="34"/>
      <c r="C316" s="34"/>
      <c r="D316" s="34"/>
      <c r="E316" s="34"/>
      <c r="F316" s="34"/>
      <c r="G316" s="34"/>
      <c r="H316" s="34"/>
    </row>
    <row r="317">
      <c r="A317" s="34"/>
      <c r="B317" s="34"/>
      <c r="C317" s="34"/>
      <c r="D317" s="34"/>
      <c r="E317" s="34"/>
      <c r="F317" s="34"/>
      <c r="G317" s="34"/>
      <c r="H317" s="34"/>
    </row>
    <row r="318">
      <c r="A318" s="34"/>
      <c r="B318" s="34"/>
      <c r="C318" s="34"/>
      <c r="D318" s="34"/>
      <c r="E318" s="34"/>
      <c r="F318" s="34"/>
      <c r="G318" s="34"/>
      <c r="H318" s="34"/>
    </row>
    <row r="319">
      <c r="A319" s="34"/>
      <c r="B319" s="34"/>
      <c r="C319" s="34"/>
      <c r="D319" s="34"/>
      <c r="E319" s="34"/>
      <c r="F319" s="34"/>
      <c r="G319" s="34"/>
      <c r="H319" s="34"/>
    </row>
    <row r="320">
      <c r="A320" s="34"/>
      <c r="B320" s="34"/>
      <c r="C320" s="34"/>
      <c r="D320" s="34"/>
      <c r="E320" s="34"/>
      <c r="F320" s="34"/>
      <c r="G320" s="34"/>
      <c r="H320" s="34"/>
    </row>
    <row r="321">
      <c r="A321" s="34"/>
      <c r="B321" s="34"/>
      <c r="C321" s="34"/>
      <c r="D321" s="34"/>
      <c r="E321" s="34"/>
      <c r="F321" s="34"/>
      <c r="G321" s="34"/>
      <c r="H321" s="34"/>
    </row>
    <row r="322">
      <c r="A322" s="34"/>
      <c r="B322" s="34"/>
      <c r="C322" s="34"/>
      <c r="D322" s="34"/>
      <c r="E322" s="34"/>
      <c r="F322" s="34"/>
      <c r="G322" s="34"/>
      <c r="H322" s="34"/>
    </row>
    <row r="323">
      <c r="A323" s="34"/>
      <c r="B323" s="34"/>
      <c r="C323" s="34"/>
      <c r="D323" s="34"/>
      <c r="E323" s="34"/>
      <c r="F323" s="34"/>
      <c r="G323" s="34"/>
      <c r="H323" s="34"/>
    </row>
    <row r="324">
      <c r="A324" s="34"/>
      <c r="B324" s="34"/>
      <c r="C324" s="34"/>
      <c r="D324" s="34"/>
      <c r="E324" s="34"/>
      <c r="F324" s="34"/>
      <c r="G324" s="34"/>
      <c r="H324" s="34"/>
    </row>
    <row r="325">
      <c r="A325" s="34"/>
      <c r="B325" s="34"/>
      <c r="C325" s="34"/>
      <c r="D325" s="34"/>
      <c r="E325" s="34"/>
      <c r="F325" s="34"/>
      <c r="G325" s="34"/>
      <c r="H325" s="34"/>
    </row>
    <row r="326">
      <c r="A326" s="34"/>
      <c r="B326" s="34"/>
      <c r="C326" s="34"/>
      <c r="D326" s="34"/>
      <c r="E326" s="34"/>
      <c r="F326" s="34"/>
      <c r="G326" s="34"/>
      <c r="H326" s="34"/>
    </row>
    <row r="327">
      <c r="A327" s="34"/>
      <c r="B327" s="34"/>
      <c r="C327" s="34"/>
      <c r="D327" s="34"/>
      <c r="E327" s="34"/>
      <c r="F327" s="34"/>
      <c r="G327" s="34"/>
      <c r="H327" s="34"/>
    </row>
    <row r="328">
      <c r="A328" s="34"/>
      <c r="B328" s="34"/>
      <c r="C328" s="34"/>
      <c r="D328" s="34"/>
      <c r="E328" s="34"/>
      <c r="F328" s="34"/>
      <c r="G328" s="34"/>
      <c r="H328" s="34"/>
    </row>
    <row r="329">
      <c r="A329" s="34"/>
      <c r="B329" s="34"/>
      <c r="C329" s="34"/>
      <c r="D329" s="34"/>
      <c r="E329" s="34"/>
      <c r="F329" s="34"/>
      <c r="G329" s="34"/>
      <c r="H329" s="34"/>
    </row>
    <row r="330">
      <c r="A330" s="34"/>
      <c r="B330" s="34"/>
      <c r="C330" s="34"/>
      <c r="D330" s="34"/>
      <c r="E330" s="34"/>
      <c r="F330" s="34"/>
      <c r="G330" s="34"/>
      <c r="H330" s="34"/>
    </row>
    <row r="331">
      <c r="A331" s="34"/>
      <c r="B331" s="34"/>
      <c r="C331" s="34"/>
      <c r="D331" s="34"/>
      <c r="E331" s="34"/>
      <c r="F331" s="34"/>
      <c r="G331" s="34"/>
      <c r="H331" s="34"/>
    </row>
    <row r="332">
      <c r="A332" s="34"/>
      <c r="B332" s="34"/>
      <c r="C332" s="34"/>
      <c r="D332" s="34"/>
      <c r="E332" s="34"/>
      <c r="F332" s="34"/>
      <c r="G332" s="34"/>
      <c r="H332" s="34"/>
    </row>
    <row r="333">
      <c r="A333" s="34"/>
      <c r="B333" s="34"/>
      <c r="C333" s="34"/>
      <c r="D333" s="34"/>
      <c r="E333" s="34"/>
      <c r="F333" s="34"/>
      <c r="G333" s="34"/>
      <c r="H333" s="34"/>
    </row>
    <row r="334">
      <c r="A334" s="34"/>
      <c r="B334" s="34"/>
      <c r="C334" s="34"/>
      <c r="D334" s="34"/>
      <c r="E334" s="34"/>
      <c r="F334" s="34"/>
      <c r="G334" s="34"/>
      <c r="H334" s="34"/>
    </row>
    <row r="335">
      <c r="A335" s="34"/>
      <c r="B335" s="34"/>
      <c r="C335" s="34"/>
      <c r="D335" s="34"/>
      <c r="E335" s="34"/>
      <c r="F335" s="34"/>
      <c r="G335" s="34"/>
      <c r="H335" s="34"/>
    </row>
    <row r="336">
      <c r="A336" s="34"/>
      <c r="B336" s="34"/>
      <c r="C336" s="34"/>
      <c r="D336" s="34"/>
      <c r="E336" s="34"/>
      <c r="F336" s="34"/>
      <c r="G336" s="34"/>
      <c r="H336" s="34"/>
    </row>
    <row r="337">
      <c r="A337" s="34"/>
      <c r="B337" s="34"/>
      <c r="C337" s="34"/>
      <c r="D337" s="34"/>
      <c r="E337" s="34"/>
      <c r="F337" s="34"/>
      <c r="G337" s="34"/>
      <c r="H337" s="34"/>
    </row>
    <row r="338">
      <c r="A338" s="34"/>
      <c r="B338" s="34"/>
      <c r="C338" s="34"/>
      <c r="D338" s="34"/>
      <c r="E338" s="34"/>
      <c r="F338" s="34"/>
      <c r="G338" s="34"/>
      <c r="H338" s="34"/>
    </row>
    <row r="339">
      <c r="A339" s="34"/>
      <c r="B339" s="34"/>
      <c r="C339" s="34"/>
      <c r="D339" s="34"/>
      <c r="E339" s="34"/>
      <c r="F339" s="34"/>
      <c r="G339" s="34"/>
      <c r="H339" s="34"/>
    </row>
    <row r="340">
      <c r="A340" s="34"/>
      <c r="B340" s="34"/>
      <c r="C340" s="34"/>
      <c r="D340" s="34"/>
      <c r="E340" s="34"/>
      <c r="F340" s="34"/>
      <c r="G340" s="34"/>
      <c r="H340" s="34"/>
    </row>
    <row r="341">
      <c r="A341" s="34"/>
      <c r="B341" s="34"/>
      <c r="C341" s="34"/>
      <c r="D341" s="34"/>
      <c r="E341" s="34"/>
      <c r="F341" s="34"/>
      <c r="G341" s="34"/>
      <c r="H341" s="34"/>
    </row>
    <row r="342">
      <c r="A342" s="34"/>
      <c r="B342" s="34"/>
      <c r="C342" s="34"/>
      <c r="D342" s="34"/>
      <c r="E342" s="34"/>
      <c r="F342" s="34"/>
      <c r="G342" s="34"/>
      <c r="H342" s="34"/>
    </row>
    <row r="343">
      <c r="A343" s="34"/>
      <c r="B343" s="34"/>
      <c r="C343" s="34"/>
      <c r="D343" s="34"/>
      <c r="E343" s="34"/>
      <c r="F343" s="34"/>
      <c r="G343" s="34"/>
      <c r="H343" s="34"/>
    </row>
    <row r="344">
      <c r="A344" s="34"/>
      <c r="B344" s="34"/>
      <c r="C344" s="34"/>
      <c r="D344" s="34"/>
      <c r="E344" s="34"/>
      <c r="F344" s="34"/>
      <c r="G344" s="34"/>
      <c r="H344" s="34"/>
    </row>
    <row r="345">
      <c r="A345" s="34"/>
      <c r="B345" s="34"/>
      <c r="C345" s="34"/>
      <c r="D345" s="34"/>
      <c r="E345" s="34"/>
      <c r="F345" s="34"/>
      <c r="G345" s="34"/>
      <c r="H345" s="34"/>
    </row>
    <row r="346">
      <c r="A346" s="34"/>
      <c r="B346" s="34"/>
      <c r="C346" s="34"/>
      <c r="D346" s="34"/>
      <c r="E346" s="34"/>
      <c r="F346" s="34"/>
      <c r="G346" s="34"/>
      <c r="H346" s="34"/>
    </row>
    <row r="347">
      <c r="A347" s="34"/>
      <c r="B347" s="34"/>
      <c r="C347" s="34"/>
      <c r="D347" s="34"/>
      <c r="E347" s="34"/>
      <c r="F347" s="34"/>
      <c r="G347" s="34"/>
      <c r="H347" s="34"/>
    </row>
    <row r="348">
      <c r="A348" s="34"/>
      <c r="B348" s="34"/>
      <c r="C348" s="34"/>
      <c r="D348" s="34"/>
      <c r="E348" s="34"/>
      <c r="F348" s="34"/>
      <c r="G348" s="34"/>
      <c r="H348" s="34"/>
    </row>
    <row r="349">
      <c r="A349" s="34"/>
      <c r="B349" s="34"/>
      <c r="C349" s="34"/>
      <c r="D349" s="34"/>
      <c r="E349" s="34"/>
      <c r="F349" s="34"/>
      <c r="G349" s="34"/>
      <c r="H349" s="34"/>
    </row>
    <row r="350">
      <c r="A350" s="34"/>
      <c r="B350" s="34"/>
      <c r="C350" s="34"/>
      <c r="D350" s="34"/>
      <c r="E350" s="34"/>
      <c r="F350" s="34"/>
      <c r="G350" s="34"/>
      <c r="H350" s="34"/>
    </row>
    <row r="351">
      <c r="A351" s="34"/>
      <c r="B351" s="34"/>
      <c r="C351" s="34"/>
      <c r="D351" s="34"/>
      <c r="E351" s="34"/>
      <c r="F351" s="34"/>
      <c r="G351" s="34"/>
      <c r="H351" s="34"/>
    </row>
    <row r="352">
      <c r="A352" s="34"/>
      <c r="B352" s="34"/>
      <c r="C352" s="34"/>
      <c r="D352" s="34"/>
      <c r="E352" s="34"/>
      <c r="F352" s="34"/>
      <c r="G352" s="34"/>
      <c r="H352" s="34"/>
    </row>
    <row r="353">
      <c r="A353" s="34"/>
      <c r="B353" s="34"/>
      <c r="C353" s="34"/>
      <c r="D353" s="34"/>
      <c r="E353" s="34"/>
      <c r="F353" s="34"/>
      <c r="G353" s="34"/>
      <c r="H353" s="34"/>
    </row>
    <row r="354">
      <c r="A354" s="34"/>
      <c r="B354" s="34"/>
      <c r="C354" s="34"/>
      <c r="D354" s="34"/>
      <c r="E354" s="34"/>
      <c r="F354" s="34"/>
      <c r="G354" s="34"/>
      <c r="H354" s="34"/>
    </row>
    <row r="355">
      <c r="A355" s="34"/>
      <c r="B355" s="34"/>
      <c r="C355" s="34"/>
      <c r="D355" s="34"/>
      <c r="E355" s="34"/>
      <c r="F355" s="34"/>
      <c r="G355" s="34"/>
      <c r="H355" s="34"/>
    </row>
    <row r="356">
      <c r="A356" s="34"/>
      <c r="B356" s="34"/>
      <c r="C356" s="34"/>
      <c r="D356" s="34"/>
      <c r="E356" s="34"/>
      <c r="F356" s="34"/>
      <c r="G356" s="34"/>
      <c r="H356" s="34"/>
    </row>
    <row r="357">
      <c r="A357" s="34"/>
      <c r="B357" s="34"/>
      <c r="C357" s="34"/>
      <c r="D357" s="34"/>
      <c r="E357" s="34"/>
      <c r="F357" s="34"/>
      <c r="G357" s="34"/>
      <c r="H357" s="34"/>
    </row>
    <row r="358">
      <c r="A358" s="34"/>
      <c r="B358" s="34"/>
      <c r="C358" s="34"/>
      <c r="D358" s="34"/>
      <c r="E358" s="34"/>
      <c r="F358" s="34"/>
      <c r="G358" s="34"/>
      <c r="H358" s="34"/>
    </row>
    <row r="359">
      <c r="A359" s="34"/>
      <c r="B359" s="34"/>
      <c r="C359" s="34"/>
      <c r="D359" s="34"/>
      <c r="E359" s="34"/>
      <c r="F359" s="34"/>
      <c r="G359" s="34"/>
      <c r="H359" s="34"/>
    </row>
    <row r="360">
      <c r="A360" s="34"/>
      <c r="B360" s="34"/>
      <c r="C360" s="34"/>
      <c r="D360" s="34"/>
      <c r="E360" s="34"/>
      <c r="F360" s="34"/>
      <c r="G360" s="34"/>
      <c r="H360" s="34"/>
    </row>
    <row r="361">
      <c r="A361" s="34"/>
      <c r="B361" s="34"/>
      <c r="C361" s="34"/>
      <c r="D361" s="34"/>
      <c r="E361" s="34"/>
      <c r="F361" s="34"/>
      <c r="G361" s="34"/>
      <c r="H361" s="34"/>
    </row>
    <row r="362">
      <c r="A362" s="34"/>
      <c r="B362" s="34"/>
      <c r="C362" s="34"/>
      <c r="D362" s="34"/>
      <c r="E362" s="34"/>
      <c r="F362" s="34"/>
      <c r="G362" s="34"/>
      <c r="H362" s="34"/>
    </row>
    <row r="363">
      <c r="A363" s="34"/>
      <c r="B363" s="34"/>
      <c r="C363" s="34"/>
      <c r="D363" s="34"/>
      <c r="E363" s="34"/>
      <c r="F363" s="34"/>
      <c r="G363" s="34"/>
      <c r="H363" s="34"/>
    </row>
    <row r="364">
      <c r="A364" s="34"/>
      <c r="B364" s="34"/>
      <c r="C364" s="34"/>
      <c r="D364" s="34"/>
      <c r="E364" s="34"/>
      <c r="F364" s="34"/>
      <c r="G364" s="34"/>
      <c r="H364" s="34"/>
    </row>
    <row r="365">
      <c r="A365" s="34"/>
      <c r="B365" s="34"/>
      <c r="C365" s="34"/>
      <c r="D365" s="34"/>
      <c r="E365" s="34"/>
      <c r="F365" s="34"/>
      <c r="G365" s="34"/>
      <c r="H365" s="34"/>
    </row>
    <row r="366">
      <c r="A366" s="34"/>
      <c r="B366" s="34"/>
      <c r="C366" s="34"/>
      <c r="D366" s="34"/>
      <c r="E366" s="34"/>
      <c r="F366" s="34"/>
      <c r="G366" s="34"/>
      <c r="H366" s="34"/>
    </row>
    <row r="367">
      <c r="A367" s="34"/>
      <c r="B367" s="34"/>
      <c r="C367" s="34"/>
      <c r="D367" s="34"/>
      <c r="E367" s="34"/>
      <c r="F367" s="34"/>
      <c r="G367" s="34"/>
      <c r="H367" s="34"/>
    </row>
    <row r="368">
      <c r="A368" s="34"/>
      <c r="B368" s="34"/>
      <c r="C368" s="34"/>
      <c r="D368" s="34"/>
      <c r="E368" s="34"/>
      <c r="F368" s="34"/>
      <c r="G368" s="34"/>
      <c r="H368" s="34"/>
    </row>
    <row r="369">
      <c r="A369" s="34"/>
      <c r="B369" s="34"/>
      <c r="C369" s="34"/>
      <c r="D369" s="34"/>
      <c r="E369" s="34"/>
      <c r="F369" s="34"/>
      <c r="G369" s="34"/>
      <c r="H369" s="34"/>
    </row>
    <row r="370">
      <c r="A370" s="34"/>
      <c r="B370" s="34"/>
      <c r="C370" s="34"/>
      <c r="D370" s="34"/>
      <c r="E370" s="34"/>
      <c r="F370" s="34"/>
      <c r="G370" s="34"/>
      <c r="H370" s="34"/>
    </row>
    <row r="371">
      <c r="A371" s="34"/>
      <c r="B371" s="34"/>
      <c r="C371" s="34"/>
      <c r="D371" s="34"/>
      <c r="E371" s="34"/>
      <c r="F371" s="34"/>
      <c r="G371" s="34"/>
      <c r="H371" s="34"/>
    </row>
    <row r="372">
      <c r="A372" s="34"/>
      <c r="B372" s="34"/>
      <c r="C372" s="34"/>
      <c r="D372" s="34"/>
      <c r="E372" s="34"/>
      <c r="F372" s="34"/>
      <c r="G372" s="34"/>
      <c r="H372" s="34"/>
    </row>
    <row r="373">
      <c r="A373" s="34"/>
      <c r="B373" s="34"/>
      <c r="C373" s="34"/>
      <c r="D373" s="34"/>
      <c r="E373" s="34"/>
      <c r="F373" s="34"/>
      <c r="G373" s="34"/>
      <c r="H373" s="34"/>
    </row>
    <row r="374">
      <c r="A374" s="34"/>
      <c r="B374" s="34"/>
      <c r="C374" s="34"/>
      <c r="D374" s="34"/>
      <c r="E374" s="34"/>
      <c r="F374" s="34"/>
      <c r="G374" s="34"/>
      <c r="H374" s="34"/>
    </row>
    <row r="375">
      <c r="A375" s="34"/>
      <c r="B375" s="34"/>
      <c r="C375" s="34"/>
      <c r="D375" s="34"/>
      <c r="E375" s="34"/>
      <c r="F375" s="34"/>
      <c r="G375" s="34"/>
      <c r="H375" s="34"/>
    </row>
    <row r="376">
      <c r="A376" s="34"/>
      <c r="B376" s="34"/>
      <c r="C376" s="34"/>
      <c r="D376" s="34"/>
      <c r="E376" s="34"/>
      <c r="F376" s="34"/>
      <c r="G376" s="34"/>
      <c r="H376" s="34"/>
    </row>
    <row r="377">
      <c r="A377" s="34"/>
      <c r="B377" s="34"/>
      <c r="C377" s="34"/>
      <c r="D377" s="34"/>
      <c r="E377" s="34"/>
      <c r="F377" s="34"/>
      <c r="G377" s="34"/>
      <c r="H377" s="34"/>
    </row>
    <row r="378">
      <c r="A378" s="34"/>
      <c r="B378" s="34"/>
      <c r="C378" s="34"/>
      <c r="D378" s="34"/>
      <c r="E378" s="34"/>
      <c r="F378" s="34"/>
      <c r="G378" s="34"/>
      <c r="H378" s="34"/>
    </row>
    <row r="379">
      <c r="A379" s="34"/>
      <c r="B379" s="34"/>
      <c r="C379" s="34"/>
      <c r="D379" s="34"/>
      <c r="E379" s="34"/>
      <c r="F379" s="34"/>
      <c r="G379" s="34"/>
      <c r="H379" s="34"/>
    </row>
    <row r="380">
      <c r="A380" s="34"/>
      <c r="B380" s="34"/>
      <c r="C380" s="34"/>
      <c r="D380" s="34"/>
      <c r="E380" s="34"/>
      <c r="F380" s="34"/>
      <c r="G380" s="34"/>
      <c r="H380" s="34"/>
    </row>
    <row r="381">
      <c r="A381" s="34"/>
      <c r="B381" s="34"/>
      <c r="C381" s="34"/>
      <c r="D381" s="34"/>
      <c r="E381" s="34"/>
      <c r="F381" s="34"/>
      <c r="G381" s="34"/>
      <c r="H381" s="34"/>
    </row>
    <row r="382">
      <c r="A382" s="34"/>
      <c r="B382" s="34"/>
      <c r="C382" s="34"/>
      <c r="D382" s="34"/>
      <c r="E382" s="34"/>
      <c r="F382" s="34"/>
      <c r="G382" s="34"/>
      <c r="H382" s="34"/>
    </row>
    <row r="383">
      <c r="A383" s="34"/>
      <c r="B383" s="34"/>
      <c r="C383" s="34"/>
      <c r="D383" s="34"/>
      <c r="E383" s="34"/>
      <c r="F383" s="34"/>
      <c r="G383" s="34"/>
      <c r="H383" s="34"/>
    </row>
    <row r="384">
      <c r="A384" s="34"/>
      <c r="B384" s="34"/>
      <c r="C384" s="34"/>
      <c r="D384" s="34"/>
      <c r="E384" s="34"/>
      <c r="F384" s="34"/>
      <c r="G384" s="34"/>
      <c r="H384" s="34"/>
    </row>
    <row r="385">
      <c r="A385" s="34"/>
      <c r="B385" s="34"/>
      <c r="C385" s="34"/>
      <c r="D385" s="34"/>
      <c r="E385" s="34"/>
      <c r="F385" s="34"/>
      <c r="G385" s="34"/>
      <c r="H385" s="34"/>
    </row>
    <row r="386">
      <c r="A386" s="34"/>
      <c r="B386" s="34"/>
      <c r="C386" s="34"/>
      <c r="D386" s="34"/>
      <c r="E386" s="34"/>
      <c r="F386" s="34"/>
      <c r="G386" s="34"/>
      <c r="H386" s="34"/>
    </row>
    <row r="387">
      <c r="A387" s="34"/>
      <c r="B387" s="34"/>
      <c r="C387" s="34"/>
      <c r="D387" s="34"/>
      <c r="E387" s="34"/>
      <c r="F387" s="34"/>
      <c r="G387" s="34"/>
      <c r="H387" s="34"/>
    </row>
    <row r="388">
      <c r="A388" s="34"/>
      <c r="B388" s="34"/>
      <c r="C388" s="34"/>
      <c r="D388" s="34"/>
      <c r="E388" s="34"/>
      <c r="F388" s="34"/>
      <c r="G388" s="34"/>
      <c r="H388" s="34"/>
    </row>
    <row r="389">
      <c r="A389" s="34"/>
      <c r="B389" s="34"/>
      <c r="C389" s="34"/>
      <c r="D389" s="34"/>
      <c r="E389" s="34"/>
      <c r="F389" s="34"/>
      <c r="G389" s="34"/>
      <c r="H389" s="34"/>
    </row>
    <row r="390">
      <c r="A390" s="34"/>
      <c r="B390" s="34"/>
      <c r="C390" s="34"/>
      <c r="D390" s="34"/>
      <c r="E390" s="34"/>
      <c r="F390" s="34"/>
      <c r="G390" s="34"/>
      <c r="H390" s="34"/>
    </row>
    <row r="391">
      <c r="A391" s="34"/>
      <c r="B391" s="34"/>
      <c r="C391" s="34"/>
      <c r="D391" s="34"/>
      <c r="E391" s="34"/>
      <c r="F391" s="34"/>
      <c r="G391" s="34"/>
      <c r="H391" s="34"/>
    </row>
    <row r="392">
      <c r="A392" s="34"/>
      <c r="B392" s="34"/>
      <c r="C392" s="34"/>
      <c r="D392" s="34"/>
      <c r="E392" s="34"/>
      <c r="F392" s="34"/>
      <c r="G392" s="34"/>
      <c r="H392" s="34"/>
    </row>
    <row r="393">
      <c r="A393" s="34"/>
      <c r="B393" s="34"/>
      <c r="C393" s="34"/>
      <c r="D393" s="34"/>
      <c r="E393" s="34"/>
      <c r="F393" s="34"/>
      <c r="G393" s="34"/>
      <c r="H393" s="34"/>
    </row>
    <row r="394">
      <c r="A394" s="34"/>
      <c r="B394" s="34"/>
      <c r="C394" s="34"/>
      <c r="D394" s="34"/>
      <c r="E394" s="34"/>
      <c r="F394" s="34"/>
      <c r="G394" s="34"/>
      <c r="H394" s="34"/>
    </row>
    <row r="395">
      <c r="A395" s="34"/>
      <c r="B395" s="34"/>
      <c r="C395" s="34"/>
      <c r="D395" s="34"/>
      <c r="E395" s="34"/>
      <c r="F395" s="34"/>
      <c r="G395" s="34"/>
      <c r="H395" s="34"/>
    </row>
    <row r="396">
      <c r="A396" s="34"/>
      <c r="B396" s="34"/>
      <c r="C396" s="34"/>
      <c r="D396" s="34"/>
      <c r="E396" s="34"/>
      <c r="F396" s="34"/>
      <c r="G396" s="34"/>
      <c r="H396" s="34"/>
    </row>
    <row r="397">
      <c r="A397" s="34"/>
      <c r="B397" s="34"/>
      <c r="C397" s="34"/>
      <c r="D397" s="34"/>
      <c r="E397" s="34"/>
      <c r="F397" s="34"/>
      <c r="G397" s="34"/>
      <c r="H397" s="34"/>
    </row>
    <row r="398">
      <c r="A398" s="34"/>
      <c r="B398" s="34"/>
      <c r="C398" s="34"/>
      <c r="D398" s="34"/>
      <c r="E398" s="34"/>
      <c r="F398" s="34"/>
      <c r="G398" s="34"/>
      <c r="H398" s="34"/>
    </row>
    <row r="399">
      <c r="A399" s="34"/>
      <c r="B399" s="34"/>
      <c r="C399" s="34"/>
      <c r="D399" s="34"/>
      <c r="E399" s="34"/>
      <c r="F399" s="34"/>
      <c r="G399" s="34"/>
      <c r="H399" s="34"/>
    </row>
    <row r="400">
      <c r="A400" s="34"/>
      <c r="B400" s="34"/>
      <c r="C400" s="34"/>
      <c r="D400" s="34"/>
      <c r="E400" s="34"/>
      <c r="F400" s="34"/>
      <c r="G400" s="34"/>
      <c r="H400" s="34"/>
    </row>
    <row r="401">
      <c r="A401" s="34"/>
      <c r="B401" s="34"/>
      <c r="C401" s="34"/>
      <c r="D401" s="34"/>
      <c r="E401" s="34"/>
      <c r="F401" s="34"/>
      <c r="G401" s="34"/>
      <c r="H401" s="34"/>
    </row>
    <row r="402">
      <c r="A402" s="34"/>
      <c r="B402" s="34"/>
      <c r="C402" s="34"/>
      <c r="D402" s="34"/>
      <c r="E402" s="34"/>
      <c r="F402" s="34"/>
      <c r="G402" s="34"/>
      <c r="H402" s="34"/>
    </row>
    <row r="403">
      <c r="A403" s="34"/>
      <c r="B403" s="34"/>
      <c r="C403" s="34"/>
      <c r="D403" s="34"/>
      <c r="E403" s="34"/>
      <c r="F403" s="34"/>
      <c r="G403" s="34"/>
      <c r="H403" s="34"/>
    </row>
    <row r="404">
      <c r="A404" s="34"/>
      <c r="B404" s="34"/>
      <c r="C404" s="34"/>
      <c r="D404" s="34"/>
      <c r="E404" s="34"/>
      <c r="F404" s="34"/>
      <c r="G404" s="34"/>
      <c r="H404" s="34"/>
    </row>
    <row r="405">
      <c r="A405" s="34"/>
      <c r="B405" s="34"/>
      <c r="C405" s="34"/>
      <c r="D405" s="34"/>
      <c r="E405" s="34"/>
      <c r="F405" s="34"/>
      <c r="G405" s="34"/>
      <c r="H405" s="34"/>
    </row>
    <row r="406">
      <c r="A406" s="34"/>
      <c r="B406" s="34"/>
      <c r="C406" s="34"/>
      <c r="D406" s="34"/>
      <c r="E406" s="34"/>
      <c r="F406" s="34"/>
      <c r="G406" s="34"/>
      <c r="H406" s="34"/>
    </row>
    <row r="407">
      <c r="A407" s="34"/>
      <c r="B407" s="34"/>
      <c r="C407" s="34"/>
      <c r="D407" s="34"/>
      <c r="E407" s="34"/>
      <c r="F407" s="34"/>
      <c r="G407" s="34"/>
      <c r="H407" s="34"/>
    </row>
    <row r="408">
      <c r="A408" s="34"/>
      <c r="B408" s="34"/>
      <c r="C408" s="34"/>
      <c r="D408" s="34"/>
      <c r="E408" s="34"/>
      <c r="F408" s="34"/>
      <c r="G408" s="34"/>
      <c r="H408" s="34"/>
    </row>
    <row r="409">
      <c r="A409" s="34"/>
      <c r="B409" s="34"/>
      <c r="C409" s="34"/>
      <c r="D409" s="34"/>
      <c r="E409" s="34"/>
      <c r="F409" s="34"/>
      <c r="G409" s="34"/>
      <c r="H409" s="34"/>
    </row>
    <row r="410">
      <c r="A410" s="34"/>
      <c r="B410" s="34"/>
      <c r="C410" s="34"/>
      <c r="D410" s="34"/>
      <c r="E410" s="34"/>
      <c r="F410" s="34"/>
      <c r="G410" s="34"/>
      <c r="H410" s="34"/>
    </row>
    <row r="411">
      <c r="A411" s="34"/>
      <c r="B411" s="34"/>
      <c r="C411" s="34"/>
      <c r="D411" s="34"/>
      <c r="E411" s="34"/>
      <c r="F411" s="34"/>
      <c r="G411" s="34"/>
      <c r="H411" s="34"/>
    </row>
    <row r="412">
      <c r="A412" s="34"/>
      <c r="B412" s="34"/>
      <c r="C412" s="34"/>
      <c r="D412" s="34"/>
      <c r="E412" s="34"/>
      <c r="F412" s="34"/>
      <c r="G412" s="34"/>
      <c r="H412" s="34"/>
    </row>
    <row r="413">
      <c r="A413" s="34"/>
      <c r="B413" s="34"/>
      <c r="C413" s="34"/>
      <c r="D413" s="34"/>
      <c r="E413" s="34"/>
      <c r="F413" s="34"/>
      <c r="G413" s="34"/>
      <c r="H413" s="34"/>
    </row>
    <row r="414">
      <c r="A414" s="34"/>
      <c r="B414" s="34"/>
      <c r="C414" s="34"/>
      <c r="D414" s="34"/>
      <c r="E414" s="34"/>
      <c r="F414" s="34"/>
      <c r="G414" s="34"/>
      <c r="H414" s="34"/>
    </row>
    <row r="415">
      <c r="A415" s="34"/>
      <c r="B415" s="34"/>
      <c r="C415" s="34"/>
      <c r="D415" s="34"/>
      <c r="E415" s="34"/>
      <c r="F415" s="34"/>
      <c r="G415" s="34"/>
      <c r="H415" s="34"/>
    </row>
    <row r="416">
      <c r="A416" s="34"/>
      <c r="B416" s="34"/>
      <c r="C416" s="34"/>
      <c r="D416" s="34"/>
      <c r="E416" s="34"/>
      <c r="F416" s="34"/>
      <c r="G416" s="34"/>
      <c r="H416" s="34"/>
    </row>
    <row r="417">
      <c r="A417" s="34"/>
      <c r="B417" s="34"/>
      <c r="C417" s="34"/>
      <c r="D417" s="34"/>
      <c r="E417" s="34"/>
      <c r="F417" s="34"/>
      <c r="G417" s="34"/>
      <c r="H417" s="34"/>
    </row>
    <row r="418">
      <c r="A418" s="34"/>
      <c r="B418" s="34"/>
      <c r="C418" s="34"/>
      <c r="D418" s="34"/>
      <c r="E418" s="34"/>
      <c r="F418" s="34"/>
      <c r="G418" s="34"/>
      <c r="H418" s="34"/>
    </row>
    <row r="419">
      <c r="A419" s="34"/>
      <c r="B419" s="34"/>
      <c r="C419" s="34"/>
      <c r="D419" s="34"/>
      <c r="E419" s="34"/>
      <c r="F419" s="34"/>
      <c r="G419" s="34"/>
      <c r="H419" s="34"/>
    </row>
    <row r="420">
      <c r="A420" s="34"/>
      <c r="B420" s="34"/>
      <c r="C420" s="34"/>
      <c r="D420" s="34"/>
      <c r="E420" s="34"/>
      <c r="F420" s="34"/>
      <c r="G420" s="34"/>
      <c r="H420" s="34"/>
    </row>
    <row r="421">
      <c r="A421" s="34"/>
      <c r="B421" s="34"/>
      <c r="C421" s="34"/>
      <c r="D421" s="34"/>
      <c r="E421" s="34"/>
      <c r="F421" s="34"/>
      <c r="G421" s="34"/>
      <c r="H421" s="34"/>
    </row>
    <row r="422">
      <c r="A422" s="34"/>
      <c r="B422" s="34"/>
      <c r="C422" s="34"/>
      <c r="D422" s="34"/>
      <c r="E422" s="34"/>
      <c r="F422" s="34"/>
      <c r="G422" s="34"/>
      <c r="H422" s="34"/>
    </row>
    <row r="423">
      <c r="A423" s="34"/>
      <c r="B423" s="34"/>
      <c r="C423" s="34"/>
      <c r="D423" s="34"/>
      <c r="E423" s="34"/>
      <c r="F423" s="34"/>
      <c r="G423" s="34"/>
      <c r="H423" s="34"/>
    </row>
    <row r="424">
      <c r="A424" s="34"/>
      <c r="B424" s="34"/>
      <c r="C424" s="34"/>
      <c r="D424" s="34"/>
      <c r="E424" s="34"/>
      <c r="F424" s="34"/>
      <c r="G424" s="34"/>
      <c r="H424" s="34"/>
    </row>
    <row r="425">
      <c r="A425" s="34"/>
      <c r="B425" s="34"/>
      <c r="C425" s="34"/>
      <c r="D425" s="34"/>
      <c r="E425" s="34"/>
      <c r="F425" s="34"/>
      <c r="G425" s="34"/>
      <c r="H425" s="34"/>
    </row>
    <row r="426">
      <c r="A426" s="34"/>
      <c r="B426" s="34"/>
      <c r="C426" s="34"/>
      <c r="D426" s="34"/>
      <c r="E426" s="34"/>
      <c r="F426" s="34"/>
      <c r="G426" s="34"/>
      <c r="H426" s="34"/>
    </row>
    <row r="427">
      <c r="A427" s="34"/>
      <c r="B427" s="34"/>
      <c r="C427" s="34"/>
      <c r="D427" s="34"/>
      <c r="E427" s="34"/>
      <c r="F427" s="34"/>
      <c r="G427" s="34"/>
      <c r="H427" s="34"/>
    </row>
    <row r="428">
      <c r="A428" s="34"/>
      <c r="B428" s="34"/>
      <c r="C428" s="34"/>
      <c r="D428" s="34"/>
      <c r="E428" s="34"/>
      <c r="F428" s="34"/>
      <c r="G428" s="34"/>
      <c r="H428" s="34"/>
    </row>
    <row r="429">
      <c r="A429" s="34"/>
      <c r="B429" s="34"/>
      <c r="C429" s="34"/>
      <c r="D429" s="34"/>
      <c r="E429" s="34"/>
      <c r="F429" s="34"/>
      <c r="G429" s="34"/>
      <c r="H429" s="34"/>
    </row>
    <row r="430">
      <c r="A430" s="34"/>
      <c r="B430" s="34"/>
      <c r="C430" s="34"/>
      <c r="D430" s="34"/>
      <c r="E430" s="34"/>
      <c r="F430" s="34"/>
      <c r="G430" s="34"/>
      <c r="H430" s="34"/>
    </row>
    <row r="431">
      <c r="A431" s="34"/>
      <c r="B431" s="34"/>
      <c r="C431" s="34"/>
      <c r="D431" s="34"/>
      <c r="E431" s="34"/>
      <c r="F431" s="34"/>
      <c r="G431" s="34"/>
      <c r="H431" s="34"/>
    </row>
    <row r="432">
      <c r="A432" s="34"/>
      <c r="B432" s="34"/>
      <c r="C432" s="34"/>
      <c r="D432" s="34"/>
      <c r="E432" s="34"/>
      <c r="F432" s="34"/>
      <c r="G432" s="34"/>
      <c r="H432" s="34"/>
    </row>
    <row r="433">
      <c r="A433" s="34"/>
      <c r="B433" s="34"/>
      <c r="C433" s="34"/>
      <c r="D433" s="34"/>
      <c r="E433" s="34"/>
      <c r="F433" s="34"/>
      <c r="G433" s="34"/>
      <c r="H433" s="34"/>
    </row>
    <row r="434">
      <c r="A434" s="34"/>
      <c r="B434" s="34"/>
      <c r="C434" s="34"/>
      <c r="D434" s="34"/>
      <c r="E434" s="34"/>
      <c r="F434" s="34"/>
      <c r="G434" s="34"/>
      <c r="H434" s="34"/>
    </row>
    <row r="435">
      <c r="A435" s="34"/>
      <c r="B435" s="34"/>
      <c r="C435" s="34"/>
      <c r="D435" s="34"/>
      <c r="E435" s="34"/>
      <c r="F435" s="34"/>
      <c r="G435" s="34"/>
      <c r="H435" s="34"/>
    </row>
    <row r="436">
      <c r="A436" s="34"/>
      <c r="B436" s="34"/>
      <c r="C436" s="34"/>
      <c r="D436" s="34"/>
      <c r="E436" s="34"/>
      <c r="F436" s="34"/>
      <c r="G436" s="34"/>
      <c r="H436" s="34"/>
    </row>
    <row r="437">
      <c r="A437" s="34"/>
      <c r="B437" s="34"/>
      <c r="C437" s="34"/>
      <c r="D437" s="34"/>
      <c r="E437" s="34"/>
      <c r="F437" s="34"/>
      <c r="G437" s="34"/>
      <c r="H437" s="34"/>
    </row>
    <row r="438">
      <c r="A438" s="34"/>
      <c r="B438" s="34"/>
      <c r="C438" s="34"/>
      <c r="D438" s="34"/>
      <c r="E438" s="34"/>
      <c r="F438" s="34"/>
      <c r="G438" s="34"/>
      <c r="H438" s="34"/>
    </row>
    <row r="439">
      <c r="A439" s="34"/>
      <c r="B439" s="34"/>
      <c r="C439" s="34"/>
      <c r="D439" s="34"/>
      <c r="E439" s="34"/>
      <c r="F439" s="34"/>
      <c r="G439" s="34"/>
      <c r="H439" s="34"/>
    </row>
    <row r="440">
      <c r="A440" s="34"/>
      <c r="B440" s="34"/>
      <c r="C440" s="34"/>
      <c r="D440" s="34"/>
      <c r="E440" s="34"/>
      <c r="F440" s="34"/>
      <c r="G440" s="34"/>
      <c r="H440" s="34"/>
    </row>
    <row r="441">
      <c r="A441" s="34"/>
      <c r="B441" s="34"/>
      <c r="C441" s="34"/>
      <c r="D441" s="34"/>
      <c r="E441" s="34"/>
      <c r="F441" s="34"/>
      <c r="G441" s="34"/>
      <c r="H441" s="34"/>
    </row>
    <row r="442">
      <c r="A442" s="34"/>
      <c r="B442" s="34"/>
      <c r="C442" s="34"/>
      <c r="D442" s="34"/>
      <c r="E442" s="34"/>
      <c r="F442" s="34"/>
      <c r="G442" s="34"/>
      <c r="H442" s="34"/>
    </row>
    <row r="443">
      <c r="A443" s="34"/>
      <c r="B443" s="34"/>
      <c r="C443" s="34"/>
      <c r="D443" s="34"/>
      <c r="E443" s="34"/>
      <c r="F443" s="34"/>
      <c r="G443" s="34"/>
      <c r="H443" s="34"/>
    </row>
    <row r="444">
      <c r="A444" s="34"/>
      <c r="B444" s="34"/>
      <c r="C444" s="34"/>
      <c r="D444" s="34"/>
      <c r="E444" s="34"/>
      <c r="F444" s="34"/>
      <c r="G444" s="34"/>
      <c r="H444" s="34"/>
    </row>
    <row r="445">
      <c r="A445" s="34"/>
      <c r="B445" s="34"/>
      <c r="C445" s="34"/>
      <c r="D445" s="34"/>
      <c r="E445" s="34"/>
      <c r="F445" s="34"/>
      <c r="G445" s="34"/>
      <c r="H445" s="34"/>
    </row>
    <row r="446">
      <c r="A446" s="34"/>
      <c r="B446" s="34"/>
      <c r="C446" s="34"/>
      <c r="D446" s="34"/>
      <c r="E446" s="34"/>
      <c r="F446" s="34"/>
      <c r="G446" s="34"/>
      <c r="H446" s="34"/>
    </row>
    <row r="447">
      <c r="A447" s="34"/>
      <c r="B447" s="34"/>
      <c r="C447" s="34"/>
      <c r="D447" s="34"/>
      <c r="E447" s="34"/>
      <c r="F447" s="34"/>
      <c r="G447" s="34"/>
      <c r="H447" s="34"/>
    </row>
    <row r="448">
      <c r="A448" s="34"/>
      <c r="B448" s="34"/>
      <c r="C448" s="34"/>
      <c r="D448" s="34"/>
      <c r="E448" s="34"/>
      <c r="F448" s="34"/>
      <c r="G448" s="34"/>
      <c r="H448" s="34"/>
    </row>
    <row r="449">
      <c r="A449" s="34"/>
      <c r="B449" s="34"/>
      <c r="C449" s="34"/>
      <c r="D449" s="34"/>
      <c r="E449" s="34"/>
      <c r="F449" s="34"/>
      <c r="G449" s="34"/>
      <c r="H449" s="34"/>
    </row>
    <row r="450">
      <c r="A450" s="34"/>
      <c r="B450" s="34"/>
      <c r="C450" s="34"/>
      <c r="D450" s="34"/>
      <c r="E450" s="34"/>
      <c r="F450" s="34"/>
      <c r="G450" s="34"/>
      <c r="H450" s="34"/>
    </row>
    <row r="451">
      <c r="A451" s="34"/>
      <c r="B451" s="34"/>
      <c r="C451" s="34"/>
      <c r="D451" s="34"/>
      <c r="E451" s="34"/>
      <c r="F451" s="34"/>
      <c r="G451" s="34"/>
      <c r="H451" s="34"/>
    </row>
    <row r="452">
      <c r="A452" s="34"/>
      <c r="B452" s="34"/>
      <c r="C452" s="34"/>
      <c r="D452" s="34"/>
      <c r="E452" s="34"/>
      <c r="F452" s="34"/>
      <c r="G452" s="34"/>
      <c r="H452" s="34"/>
    </row>
    <row r="453">
      <c r="A453" s="34"/>
      <c r="B453" s="34"/>
      <c r="C453" s="34"/>
      <c r="D453" s="34"/>
      <c r="E453" s="34"/>
      <c r="F453" s="34"/>
      <c r="G453" s="34"/>
      <c r="H453" s="34"/>
    </row>
    <row r="454">
      <c r="A454" s="34"/>
      <c r="B454" s="34"/>
      <c r="C454" s="34"/>
      <c r="D454" s="34"/>
      <c r="E454" s="34"/>
      <c r="F454" s="34"/>
      <c r="G454" s="34"/>
      <c r="H454" s="34"/>
    </row>
    <row r="455">
      <c r="A455" s="34"/>
      <c r="B455" s="34"/>
      <c r="C455" s="34"/>
      <c r="D455" s="34"/>
      <c r="E455" s="34"/>
      <c r="F455" s="34"/>
      <c r="G455" s="34"/>
      <c r="H455" s="34"/>
    </row>
    <row r="456">
      <c r="A456" s="34"/>
      <c r="B456" s="34"/>
      <c r="C456" s="34"/>
      <c r="D456" s="34"/>
      <c r="E456" s="34"/>
      <c r="F456" s="34"/>
      <c r="G456" s="34"/>
      <c r="H456" s="34"/>
    </row>
    <row r="457">
      <c r="A457" s="34"/>
      <c r="B457" s="34"/>
      <c r="C457" s="34"/>
      <c r="D457" s="34"/>
      <c r="E457" s="34"/>
      <c r="F457" s="34"/>
      <c r="G457" s="34"/>
      <c r="H457" s="34"/>
    </row>
    <row r="458">
      <c r="A458" s="34"/>
      <c r="B458" s="34"/>
      <c r="C458" s="34"/>
      <c r="D458" s="34"/>
      <c r="E458" s="34"/>
      <c r="F458" s="34"/>
      <c r="G458" s="34"/>
      <c r="H458" s="34"/>
    </row>
    <row r="459">
      <c r="A459" s="34"/>
      <c r="B459" s="34"/>
      <c r="C459" s="34"/>
      <c r="D459" s="34"/>
      <c r="E459" s="34"/>
      <c r="F459" s="34"/>
      <c r="G459" s="34"/>
      <c r="H459" s="34"/>
    </row>
    <row r="460">
      <c r="A460" s="34"/>
      <c r="B460" s="34"/>
      <c r="C460" s="34"/>
      <c r="D460" s="34"/>
      <c r="E460" s="34"/>
      <c r="F460" s="34"/>
      <c r="G460" s="34"/>
      <c r="H460" s="34"/>
    </row>
    <row r="461">
      <c r="A461" s="34"/>
      <c r="B461" s="34"/>
      <c r="C461" s="34"/>
      <c r="D461" s="34"/>
      <c r="E461" s="34"/>
      <c r="F461" s="34"/>
      <c r="G461" s="34"/>
      <c r="H461" s="34"/>
    </row>
    <row r="462">
      <c r="A462" s="34"/>
      <c r="B462" s="34"/>
      <c r="C462" s="34"/>
      <c r="D462" s="34"/>
      <c r="E462" s="34"/>
      <c r="F462" s="34"/>
      <c r="G462" s="34"/>
      <c r="H462" s="34"/>
    </row>
    <row r="463">
      <c r="A463" s="34"/>
      <c r="B463" s="34"/>
      <c r="C463" s="34"/>
      <c r="D463" s="34"/>
      <c r="E463" s="34"/>
      <c r="F463" s="34"/>
      <c r="G463" s="34"/>
      <c r="H463" s="34"/>
    </row>
    <row r="464">
      <c r="A464" s="34"/>
      <c r="B464" s="34"/>
      <c r="C464" s="34"/>
      <c r="D464" s="34"/>
      <c r="E464" s="34"/>
      <c r="F464" s="34"/>
      <c r="G464" s="34"/>
      <c r="H464" s="34"/>
    </row>
    <row r="465">
      <c r="A465" s="34"/>
      <c r="B465" s="34"/>
      <c r="C465" s="34"/>
      <c r="D465" s="34"/>
      <c r="E465" s="34"/>
      <c r="F465" s="34"/>
      <c r="G465" s="34"/>
      <c r="H465" s="34"/>
    </row>
    <row r="466">
      <c r="A466" s="34"/>
      <c r="B466" s="34"/>
      <c r="C466" s="34"/>
      <c r="D466" s="34"/>
      <c r="E466" s="34"/>
      <c r="F466" s="34"/>
      <c r="G466" s="34"/>
      <c r="H466" s="34"/>
    </row>
    <row r="467">
      <c r="A467" s="34"/>
      <c r="B467" s="34"/>
      <c r="C467" s="34"/>
      <c r="D467" s="34"/>
      <c r="E467" s="34"/>
      <c r="F467" s="34"/>
      <c r="G467" s="34"/>
      <c r="H467" s="34"/>
    </row>
    <row r="468">
      <c r="A468" s="34"/>
      <c r="B468" s="34"/>
      <c r="C468" s="34"/>
      <c r="D468" s="34"/>
      <c r="E468" s="34"/>
      <c r="F468" s="34"/>
      <c r="G468" s="34"/>
      <c r="H468" s="34"/>
    </row>
    <row r="469">
      <c r="A469" s="34"/>
      <c r="B469" s="34"/>
      <c r="C469" s="34"/>
      <c r="D469" s="34"/>
      <c r="E469" s="34"/>
      <c r="F469" s="34"/>
      <c r="G469" s="34"/>
      <c r="H469" s="34"/>
    </row>
    <row r="470">
      <c r="A470" s="34"/>
      <c r="B470" s="34"/>
      <c r="C470" s="34"/>
      <c r="D470" s="34"/>
      <c r="E470" s="34"/>
      <c r="F470" s="34"/>
      <c r="G470" s="34"/>
      <c r="H470" s="34"/>
    </row>
    <row r="471">
      <c r="A471" s="34"/>
      <c r="B471" s="34"/>
      <c r="C471" s="34"/>
      <c r="D471" s="34"/>
      <c r="E471" s="34"/>
      <c r="F471" s="34"/>
      <c r="G471" s="34"/>
      <c r="H471" s="34"/>
    </row>
    <row r="472">
      <c r="A472" s="34"/>
      <c r="B472" s="34"/>
      <c r="C472" s="34"/>
      <c r="D472" s="34"/>
      <c r="E472" s="34"/>
      <c r="F472" s="34"/>
      <c r="G472" s="34"/>
      <c r="H472" s="34"/>
    </row>
    <row r="473">
      <c r="A473" s="34"/>
      <c r="B473" s="34"/>
      <c r="C473" s="34"/>
      <c r="D473" s="34"/>
      <c r="E473" s="34"/>
      <c r="F473" s="34"/>
      <c r="G473" s="34"/>
      <c r="H473" s="34"/>
    </row>
    <row r="474">
      <c r="A474" s="34"/>
      <c r="B474" s="34"/>
      <c r="C474" s="34"/>
      <c r="D474" s="34"/>
      <c r="E474" s="34"/>
      <c r="F474" s="34"/>
      <c r="G474" s="34"/>
      <c r="H474" s="34"/>
    </row>
    <row r="475">
      <c r="A475" s="34"/>
      <c r="B475" s="34"/>
      <c r="C475" s="34"/>
      <c r="D475" s="34"/>
      <c r="E475" s="34"/>
      <c r="F475" s="34"/>
      <c r="G475" s="34"/>
      <c r="H475" s="34"/>
    </row>
    <row r="476">
      <c r="A476" s="34"/>
      <c r="B476" s="34"/>
      <c r="C476" s="34"/>
      <c r="D476" s="34"/>
      <c r="E476" s="34"/>
      <c r="F476" s="34"/>
      <c r="G476" s="34"/>
      <c r="H476" s="34"/>
    </row>
    <row r="477">
      <c r="A477" s="34"/>
      <c r="B477" s="34"/>
      <c r="C477" s="34"/>
      <c r="D477" s="34"/>
      <c r="E477" s="34"/>
      <c r="F477" s="34"/>
      <c r="G477" s="34"/>
      <c r="H477" s="34"/>
    </row>
    <row r="478">
      <c r="A478" s="34"/>
      <c r="B478" s="34"/>
      <c r="C478" s="34"/>
      <c r="D478" s="34"/>
      <c r="E478" s="34"/>
      <c r="F478" s="34"/>
      <c r="G478" s="34"/>
      <c r="H478" s="34"/>
    </row>
    <row r="479">
      <c r="A479" s="34"/>
      <c r="B479" s="34"/>
      <c r="C479" s="34"/>
      <c r="D479" s="34"/>
      <c r="E479" s="34"/>
      <c r="F479" s="34"/>
      <c r="G479" s="34"/>
      <c r="H479" s="34"/>
    </row>
    <row r="480">
      <c r="A480" s="34"/>
      <c r="B480" s="34"/>
      <c r="C480" s="34"/>
      <c r="D480" s="34"/>
      <c r="E480" s="34"/>
      <c r="F480" s="34"/>
      <c r="G480" s="34"/>
      <c r="H480" s="34"/>
    </row>
    <row r="481">
      <c r="A481" s="34"/>
      <c r="B481" s="34"/>
      <c r="C481" s="34"/>
      <c r="D481" s="34"/>
      <c r="E481" s="34"/>
      <c r="F481" s="34"/>
      <c r="G481" s="34"/>
      <c r="H481" s="34"/>
    </row>
    <row r="482">
      <c r="A482" s="34"/>
      <c r="B482" s="34"/>
      <c r="C482" s="34"/>
      <c r="D482" s="34"/>
      <c r="E482" s="34"/>
      <c r="F482" s="34"/>
      <c r="G482" s="34"/>
      <c r="H482" s="34"/>
    </row>
    <row r="483">
      <c r="A483" s="34"/>
      <c r="B483" s="34"/>
      <c r="C483" s="34"/>
      <c r="D483" s="34"/>
      <c r="E483" s="34"/>
      <c r="F483" s="34"/>
      <c r="G483" s="34"/>
      <c r="H483" s="34"/>
    </row>
    <row r="484">
      <c r="A484" s="34"/>
      <c r="B484" s="34"/>
      <c r="C484" s="34"/>
      <c r="D484" s="34"/>
      <c r="E484" s="34"/>
      <c r="F484" s="34"/>
      <c r="G484" s="34"/>
      <c r="H484" s="34"/>
    </row>
    <row r="485">
      <c r="A485" s="34"/>
      <c r="B485" s="34"/>
      <c r="C485" s="34"/>
      <c r="D485" s="34"/>
      <c r="E485" s="34"/>
      <c r="F485" s="34"/>
      <c r="G485" s="34"/>
      <c r="H485" s="34"/>
    </row>
    <row r="486">
      <c r="A486" s="34"/>
      <c r="B486" s="34"/>
      <c r="C486" s="34"/>
      <c r="D486" s="34"/>
      <c r="E486" s="34"/>
      <c r="F486" s="34"/>
      <c r="G486" s="34"/>
      <c r="H486" s="34"/>
    </row>
    <row r="487">
      <c r="A487" s="34"/>
      <c r="B487" s="34"/>
      <c r="C487" s="34"/>
      <c r="D487" s="34"/>
      <c r="E487" s="34"/>
      <c r="F487" s="34"/>
      <c r="G487" s="34"/>
      <c r="H487" s="34"/>
    </row>
    <row r="488">
      <c r="A488" s="34"/>
      <c r="B488" s="34"/>
      <c r="C488" s="34"/>
      <c r="D488" s="34"/>
      <c r="E488" s="34"/>
      <c r="F488" s="34"/>
      <c r="G488" s="34"/>
      <c r="H488" s="34"/>
    </row>
    <row r="489">
      <c r="A489" s="34"/>
      <c r="B489" s="34"/>
      <c r="C489" s="34"/>
      <c r="D489" s="34"/>
      <c r="E489" s="34"/>
      <c r="F489" s="34"/>
      <c r="G489" s="34"/>
      <c r="H489" s="34"/>
    </row>
    <row r="490">
      <c r="A490" s="34"/>
      <c r="B490" s="34"/>
      <c r="C490" s="34"/>
      <c r="D490" s="34"/>
      <c r="E490" s="34"/>
      <c r="F490" s="34"/>
      <c r="G490" s="34"/>
      <c r="H490" s="34"/>
    </row>
    <row r="491">
      <c r="A491" s="34"/>
      <c r="B491" s="34"/>
      <c r="C491" s="34"/>
      <c r="D491" s="34"/>
      <c r="E491" s="34"/>
      <c r="F491" s="34"/>
      <c r="G491" s="34"/>
      <c r="H491" s="34"/>
    </row>
    <row r="492">
      <c r="A492" s="34"/>
      <c r="B492" s="34"/>
      <c r="C492" s="34"/>
      <c r="D492" s="34"/>
      <c r="E492" s="34"/>
      <c r="F492" s="34"/>
      <c r="G492" s="34"/>
      <c r="H492" s="34"/>
    </row>
    <row r="493">
      <c r="A493" s="34"/>
      <c r="B493" s="34"/>
      <c r="C493" s="34"/>
      <c r="D493" s="34"/>
      <c r="E493" s="34"/>
      <c r="F493" s="34"/>
      <c r="G493" s="34"/>
      <c r="H493" s="34"/>
    </row>
    <row r="494">
      <c r="A494" s="34"/>
      <c r="B494" s="34"/>
      <c r="C494" s="34"/>
      <c r="D494" s="34"/>
      <c r="E494" s="34"/>
      <c r="F494" s="34"/>
      <c r="G494" s="34"/>
      <c r="H494" s="34"/>
    </row>
    <row r="495">
      <c r="A495" s="34"/>
      <c r="B495" s="34"/>
      <c r="C495" s="34"/>
      <c r="D495" s="34"/>
      <c r="E495" s="34"/>
      <c r="F495" s="34"/>
      <c r="G495" s="34"/>
      <c r="H495" s="34"/>
    </row>
    <row r="496">
      <c r="A496" s="34"/>
      <c r="B496" s="34"/>
      <c r="C496" s="34"/>
      <c r="D496" s="34"/>
      <c r="E496" s="34"/>
      <c r="F496" s="34"/>
      <c r="G496" s="34"/>
      <c r="H496" s="34"/>
    </row>
    <row r="497">
      <c r="A497" s="34"/>
      <c r="B497" s="34"/>
      <c r="C497" s="34"/>
      <c r="D497" s="34"/>
      <c r="E497" s="34"/>
      <c r="F497" s="34"/>
      <c r="G497" s="34"/>
      <c r="H497" s="34"/>
    </row>
    <row r="498">
      <c r="A498" s="34"/>
      <c r="B498" s="34"/>
      <c r="C498" s="34"/>
      <c r="D498" s="34"/>
      <c r="E498" s="34"/>
      <c r="F498" s="34"/>
      <c r="G498" s="34"/>
      <c r="H498" s="34"/>
    </row>
    <row r="499">
      <c r="A499" s="34"/>
      <c r="B499" s="34"/>
      <c r="C499" s="34"/>
      <c r="D499" s="34"/>
      <c r="E499" s="34"/>
      <c r="F499" s="34"/>
      <c r="G499" s="34"/>
      <c r="H499" s="34"/>
    </row>
    <row r="500">
      <c r="A500" s="34"/>
      <c r="B500" s="34"/>
      <c r="C500" s="34"/>
      <c r="D500" s="34"/>
      <c r="E500" s="34"/>
      <c r="F500" s="34"/>
      <c r="G500" s="34"/>
      <c r="H500" s="34"/>
    </row>
    <row r="501">
      <c r="A501" s="34"/>
      <c r="B501" s="34"/>
      <c r="C501" s="34"/>
      <c r="D501" s="34"/>
      <c r="E501" s="34"/>
      <c r="F501" s="34"/>
      <c r="G501" s="34"/>
      <c r="H501" s="34"/>
    </row>
    <row r="502">
      <c r="A502" s="34"/>
      <c r="B502" s="34"/>
      <c r="C502" s="34"/>
      <c r="D502" s="34"/>
      <c r="E502" s="34"/>
      <c r="F502" s="34"/>
      <c r="G502" s="34"/>
      <c r="H502" s="34"/>
    </row>
    <row r="503">
      <c r="A503" s="34"/>
      <c r="B503" s="34"/>
      <c r="C503" s="34"/>
      <c r="D503" s="34"/>
      <c r="E503" s="34"/>
      <c r="F503" s="34"/>
      <c r="G503" s="34"/>
      <c r="H503" s="34"/>
    </row>
    <row r="504">
      <c r="A504" s="34"/>
      <c r="B504" s="34"/>
      <c r="C504" s="34"/>
      <c r="D504" s="34"/>
      <c r="E504" s="34"/>
      <c r="F504" s="34"/>
      <c r="G504" s="34"/>
      <c r="H504" s="34"/>
    </row>
    <row r="505">
      <c r="A505" s="34"/>
      <c r="B505" s="34"/>
      <c r="C505" s="34"/>
      <c r="D505" s="34"/>
      <c r="E505" s="34"/>
      <c r="F505" s="34"/>
      <c r="G505" s="34"/>
      <c r="H505" s="34"/>
    </row>
    <row r="506">
      <c r="A506" s="34"/>
      <c r="B506" s="34"/>
      <c r="C506" s="34"/>
      <c r="D506" s="34"/>
      <c r="E506" s="34"/>
      <c r="F506" s="34"/>
      <c r="G506" s="34"/>
      <c r="H506" s="34"/>
    </row>
    <row r="507">
      <c r="A507" s="34"/>
      <c r="B507" s="34"/>
      <c r="C507" s="34"/>
      <c r="D507" s="34"/>
      <c r="E507" s="34"/>
      <c r="F507" s="34"/>
      <c r="G507" s="34"/>
      <c r="H507" s="34"/>
    </row>
    <row r="508">
      <c r="A508" s="34"/>
      <c r="B508" s="34"/>
      <c r="C508" s="34"/>
      <c r="D508" s="34"/>
      <c r="E508" s="34"/>
      <c r="F508" s="34"/>
      <c r="G508" s="34"/>
      <c r="H508" s="34"/>
    </row>
    <row r="509">
      <c r="A509" s="34"/>
      <c r="B509" s="34"/>
      <c r="C509" s="34"/>
      <c r="D509" s="34"/>
      <c r="E509" s="34"/>
      <c r="F509" s="34"/>
      <c r="G509" s="34"/>
      <c r="H509" s="34"/>
    </row>
    <row r="510">
      <c r="A510" s="34"/>
      <c r="B510" s="34"/>
      <c r="C510" s="34"/>
      <c r="D510" s="34"/>
      <c r="E510" s="34"/>
      <c r="F510" s="34"/>
      <c r="G510" s="34"/>
      <c r="H510" s="34"/>
    </row>
    <row r="511">
      <c r="A511" s="34"/>
      <c r="B511" s="34"/>
      <c r="C511" s="34"/>
      <c r="D511" s="34"/>
      <c r="E511" s="34"/>
      <c r="F511" s="34"/>
      <c r="G511" s="34"/>
      <c r="H511" s="34"/>
    </row>
    <row r="512">
      <c r="A512" s="34"/>
      <c r="B512" s="34"/>
      <c r="C512" s="34"/>
      <c r="D512" s="34"/>
      <c r="E512" s="34"/>
      <c r="F512" s="34"/>
      <c r="G512" s="34"/>
      <c r="H512" s="34"/>
    </row>
    <row r="513">
      <c r="A513" s="34"/>
      <c r="B513" s="34"/>
      <c r="C513" s="34"/>
      <c r="D513" s="34"/>
      <c r="E513" s="34"/>
      <c r="F513" s="34"/>
      <c r="G513" s="34"/>
      <c r="H513" s="34"/>
    </row>
    <row r="514">
      <c r="A514" s="34"/>
      <c r="B514" s="34"/>
      <c r="C514" s="34"/>
      <c r="D514" s="34"/>
      <c r="E514" s="34"/>
      <c r="F514" s="34"/>
      <c r="G514" s="34"/>
      <c r="H514" s="34"/>
    </row>
    <row r="515">
      <c r="A515" s="34"/>
      <c r="B515" s="34"/>
      <c r="C515" s="34"/>
      <c r="D515" s="34"/>
      <c r="E515" s="34"/>
      <c r="F515" s="34"/>
      <c r="G515" s="34"/>
      <c r="H515" s="34"/>
    </row>
    <row r="516">
      <c r="A516" s="34"/>
      <c r="B516" s="34"/>
      <c r="C516" s="34"/>
      <c r="D516" s="34"/>
      <c r="E516" s="34"/>
      <c r="F516" s="34"/>
      <c r="G516" s="34"/>
      <c r="H516" s="34"/>
    </row>
    <row r="517">
      <c r="A517" s="34"/>
      <c r="B517" s="34"/>
      <c r="C517" s="34"/>
      <c r="D517" s="34"/>
      <c r="E517" s="34"/>
      <c r="F517" s="34"/>
      <c r="G517" s="34"/>
      <c r="H517" s="34"/>
    </row>
    <row r="518">
      <c r="A518" s="34"/>
      <c r="B518" s="34"/>
      <c r="C518" s="34"/>
      <c r="D518" s="34"/>
      <c r="E518" s="34"/>
      <c r="F518" s="34"/>
      <c r="G518" s="34"/>
      <c r="H518" s="34"/>
    </row>
    <row r="519">
      <c r="A519" s="34"/>
      <c r="B519" s="34"/>
      <c r="C519" s="34"/>
      <c r="D519" s="34"/>
      <c r="E519" s="34"/>
      <c r="F519" s="34"/>
      <c r="G519" s="34"/>
      <c r="H519" s="34"/>
    </row>
    <row r="520">
      <c r="A520" s="34"/>
      <c r="B520" s="34"/>
      <c r="C520" s="34"/>
      <c r="D520" s="34"/>
      <c r="E520" s="34"/>
      <c r="F520" s="34"/>
      <c r="G520" s="34"/>
      <c r="H520" s="34"/>
    </row>
    <row r="521">
      <c r="A521" s="34"/>
      <c r="B521" s="34"/>
      <c r="C521" s="34"/>
      <c r="D521" s="34"/>
      <c r="E521" s="34"/>
      <c r="F521" s="34"/>
      <c r="G521" s="34"/>
      <c r="H521" s="34"/>
    </row>
    <row r="522">
      <c r="A522" s="34"/>
      <c r="B522" s="34"/>
      <c r="C522" s="34"/>
      <c r="D522" s="34"/>
      <c r="E522" s="34"/>
      <c r="F522" s="34"/>
      <c r="G522" s="34"/>
      <c r="H522" s="34"/>
    </row>
    <row r="523">
      <c r="A523" s="34"/>
      <c r="B523" s="34"/>
      <c r="C523" s="34"/>
      <c r="D523" s="34"/>
      <c r="E523" s="34"/>
      <c r="F523" s="34"/>
      <c r="G523" s="34"/>
      <c r="H523" s="34"/>
    </row>
    <row r="524">
      <c r="A524" s="34"/>
      <c r="B524" s="34"/>
      <c r="C524" s="34"/>
      <c r="D524" s="34"/>
      <c r="E524" s="34"/>
      <c r="F524" s="34"/>
      <c r="G524" s="34"/>
      <c r="H524" s="34"/>
    </row>
    <row r="525">
      <c r="A525" s="34"/>
      <c r="B525" s="34"/>
      <c r="C525" s="34"/>
      <c r="D525" s="34"/>
      <c r="E525" s="34"/>
      <c r="F525" s="34"/>
      <c r="G525" s="34"/>
      <c r="H525" s="34"/>
    </row>
    <row r="526">
      <c r="A526" s="34"/>
      <c r="B526" s="34"/>
      <c r="C526" s="34"/>
      <c r="D526" s="34"/>
      <c r="E526" s="34"/>
      <c r="F526" s="34"/>
      <c r="G526" s="34"/>
      <c r="H526" s="34"/>
    </row>
    <row r="527">
      <c r="A527" s="34"/>
      <c r="B527" s="34"/>
      <c r="C527" s="34"/>
      <c r="D527" s="34"/>
      <c r="E527" s="34"/>
      <c r="F527" s="34"/>
      <c r="G527" s="34"/>
      <c r="H527" s="34"/>
    </row>
    <row r="528">
      <c r="A528" s="34"/>
      <c r="B528" s="34"/>
      <c r="C528" s="34"/>
      <c r="D528" s="34"/>
      <c r="E528" s="34"/>
      <c r="F528" s="34"/>
      <c r="G528" s="34"/>
      <c r="H528" s="34"/>
    </row>
    <row r="529">
      <c r="A529" s="34"/>
      <c r="B529" s="34"/>
      <c r="C529" s="34"/>
      <c r="D529" s="34"/>
      <c r="E529" s="34"/>
      <c r="F529" s="34"/>
      <c r="G529" s="34"/>
      <c r="H529" s="34"/>
    </row>
    <row r="530">
      <c r="A530" s="34"/>
      <c r="B530" s="34"/>
      <c r="C530" s="34"/>
      <c r="D530" s="34"/>
      <c r="E530" s="34"/>
      <c r="F530" s="34"/>
      <c r="G530" s="34"/>
      <c r="H530" s="34"/>
    </row>
    <row r="531">
      <c r="A531" s="34"/>
      <c r="B531" s="34"/>
      <c r="C531" s="34"/>
      <c r="D531" s="34"/>
      <c r="E531" s="34"/>
      <c r="F531" s="34"/>
      <c r="G531" s="34"/>
      <c r="H531" s="34"/>
    </row>
    <row r="532">
      <c r="A532" s="34"/>
      <c r="B532" s="34"/>
      <c r="C532" s="34"/>
      <c r="D532" s="34"/>
      <c r="E532" s="34"/>
      <c r="F532" s="34"/>
      <c r="G532" s="34"/>
      <c r="H532" s="34"/>
    </row>
    <row r="533">
      <c r="A533" s="34"/>
      <c r="B533" s="34"/>
      <c r="C533" s="34"/>
      <c r="D533" s="34"/>
      <c r="E533" s="34"/>
      <c r="F533" s="34"/>
      <c r="G533" s="34"/>
      <c r="H533" s="34"/>
    </row>
    <row r="534">
      <c r="A534" s="34"/>
      <c r="B534" s="34"/>
      <c r="C534" s="34"/>
      <c r="D534" s="34"/>
      <c r="E534" s="34"/>
      <c r="F534" s="34"/>
      <c r="G534" s="34"/>
      <c r="H534" s="34"/>
    </row>
    <row r="535">
      <c r="A535" s="34"/>
      <c r="B535" s="34"/>
      <c r="C535" s="34"/>
      <c r="D535" s="34"/>
      <c r="E535" s="34"/>
      <c r="F535" s="34"/>
      <c r="G535" s="34"/>
      <c r="H535" s="34"/>
    </row>
    <row r="536">
      <c r="A536" s="34"/>
      <c r="B536" s="34"/>
      <c r="C536" s="34"/>
      <c r="D536" s="34"/>
      <c r="E536" s="34"/>
      <c r="F536" s="34"/>
      <c r="G536" s="34"/>
      <c r="H536" s="34"/>
    </row>
    <row r="537">
      <c r="A537" s="34"/>
      <c r="B537" s="34"/>
      <c r="C537" s="34"/>
      <c r="D537" s="34"/>
      <c r="E537" s="34"/>
      <c r="F537" s="34"/>
      <c r="G537" s="34"/>
      <c r="H537" s="34"/>
    </row>
    <row r="538">
      <c r="A538" s="34"/>
      <c r="B538" s="34"/>
      <c r="C538" s="34"/>
      <c r="D538" s="34"/>
      <c r="E538" s="34"/>
      <c r="F538" s="34"/>
      <c r="G538" s="34"/>
      <c r="H538" s="34"/>
    </row>
    <row r="539">
      <c r="A539" s="34"/>
      <c r="B539" s="34"/>
      <c r="C539" s="34"/>
      <c r="D539" s="34"/>
      <c r="E539" s="34"/>
      <c r="F539" s="34"/>
      <c r="G539" s="34"/>
      <c r="H539" s="34"/>
    </row>
    <row r="540">
      <c r="A540" s="34"/>
      <c r="B540" s="34"/>
      <c r="C540" s="34"/>
      <c r="D540" s="34"/>
      <c r="E540" s="34"/>
      <c r="F540" s="34"/>
      <c r="G540" s="34"/>
      <c r="H540" s="34"/>
    </row>
    <row r="541">
      <c r="A541" s="34"/>
      <c r="B541" s="34"/>
      <c r="C541" s="34"/>
      <c r="D541" s="34"/>
      <c r="E541" s="34"/>
      <c r="F541" s="34"/>
      <c r="G541" s="34"/>
      <c r="H541" s="34"/>
    </row>
    <row r="542">
      <c r="A542" s="34"/>
      <c r="B542" s="34"/>
      <c r="C542" s="34"/>
      <c r="D542" s="34"/>
      <c r="E542" s="34"/>
      <c r="F542" s="34"/>
      <c r="G542" s="34"/>
      <c r="H542" s="34"/>
    </row>
    <row r="543">
      <c r="A543" s="34"/>
      <c r="B543" s="34"/>
      <c r="C543" s="34"/>
      <c r="D543" s="34"/>
      <c r="E543" s="34"/>
      <c r="F543" s="34"/>
      <c r="G543" s="34"/>
      <c r="H543" s="34"/>
    </row>
    <row r="544">
      <c r="A544" s="34"/>
      <c r="B544" s="34"/>
      <c r="C544" s="34"/>
      <c r="D544" s="34"/>
      <c r="E544" s="34"/>
      <c r="F544" s="34"/>
      <c r="G544" s="34"/>
      <c r="H544" s="34"/>
    </row>
    <row r="545">
      <c r="A545" s="34"/>
      <c r="B545" s="34"/>
      <c r="C545" s="34"/>
      <c r="D545" s="34"/>
      <c r="E545" s="34"/>
      <c r="F545" s="34"/>
      <c r="G545" s="34"/>
      <c r="H545" s="34"/>
    </row>
    <row r="546">
      <c r="A546" s="34"/>
      <c r="B546" s="34"/>
      <c r="C546" s="34"/>
      <c r="D546" s="34"/>
      <c r="E546" s="34"/>
      <c r="F546" s="34"/>
      <c r="G546" s="34"/>
      <c r="H546" s="34"/>
    </row>
    <row r="547">
      <c r="A547" s="34"/>
      <c r="B547" s="34"/>
      <c r="C547" s="34"/>
      <c r="D547" s="34"/>
      <c r="E547" s="34"/>
      <c r="F547" s="34"/>
      <c r="G547" s="34"/>
      <c r="H547" s="34"/>
    </row>
    <row r="548">
      <c r="A548" s="34"/>
      <c r="B548" s="34"/>
      <c r="C548" s="34"/>
      <c r="D548" s="34"/>
      <c r="E548" s="34"/>
      <c r="F548" s="34"/>
      <c r="G548" s="34"/>
      <c r="H548" s="34"/>
    </row>
    <row r="549">
      <c r="A549" s="34"/>
      <c r="B549" s="34"/>
      <c r="C549" s="34"/>
      <c r="D549" s="34"/>
      <c r="E549" s="34"/>
      <c r="F549" s="34"/>
      <c r="G549" s="34"/>
      <c r="H549" s="34"/>
    </row>
    <row r="550">
      <c r="A550" s="34"/>
      <c r="B550" s="34"/>
      <c r="C550" s="34"/>
      <c r="D550" s="34"/>
      <c r="E550" s="34"/>
      <c r="F550" s="34"/>
      <c r="G550" s="34"/>
      <c r="H550" s="34"/>
    </row>
    <row r="551">
      <c r="A551" s="34"/>
      <c r="B551" s="34"/>
      <c r="C551" s="34"/>
      <c r="D551" s="34"/>
      <c r="E551" s="34"/>
      <c r="F551" s="34"/>
      <c r="G551" s="34"/>
      <c r="H551" s="34"/>
    </row>
    <row r="552">
      <c r="A552" s="34"/>
      <c r="B552" s="34"/>
      <c r="C552" s="34"/>
      <c r="D552" s="34"/>
      <c r="E552" s="34"/>
      <c r="F552" s="34"/>
      <c r="G552" s="34"/>
      <c r="H552" s="34"/>
    </row>
    <row r="553">
      <c r="A553" s="34"/>
      <c r="B553" s="34"/>
      <c r="C553" s="34"/>
      <c r="D553" s="34"/>
      <c r="E553" s="34"/>
      <c r="F553" s="34"/>
      <c r="G553" s="34"/>
      <c r="H553" s="34"/>
    </row>
    <row r="554">
      <c r="A554" s="34"/>
      <c r="B554" s="34"/>
      <c r="C554" s="34"/>
      <c r="D554" s="34"/>
      <c r="E554" s="34"/>
      <c r="F554" s="34"/>
      <c r="G554" s="34"/>
      <c r="H554" s="34"/>
    </row>
    <row r="555">
      <c r="A555" s="34"/>
      <c r="B555" s="34"/>
      <c r="C555" s="34"/>
      <c r="D555" s="34"/>
      <c r="E555" s="34"/>
      <c r="F555" s="34"/>
      <c r="G555" s="34"/>
      <c r="H555" s="34"/>
    </row>
    <row r="556">
      <c r="A556" s="34"/>
      <c r="B556" s="34"/>
      <c r="C556" s="34"/>
      <c r="D556" s="34"/>
      <c r="E556" s="34"/>
      <c r="F556" s="34"/>
      <c r="G556" s="34"/>
      <c r="H556" s="34"/>
    </row>
    <row r="557">
      <c r="A557" s="34"/>
      <c r="B557" s="34"/>
      <c r="C557" s="34"/>
      <c r="D557" s="34"/>
      <c r="E557" s="34"/>
      <c r="F557" s="34"/>
      <c r="G557" s="34"/>
      <c r="H557" s="34"/>
    </row>
    <row r="558">
      <c r="A558" s="34"/>
      <c r="B558" s="34"/>
      <c r="C558" s="34"/>
      <c r="D558" s="34"/>
      <c r="E558" s="34"/>
      <c r="F558" s="34"/>
      <c r="G558" s="34"/>
      <c r="H558" s="34"/>
    </row>
    <row r="559">
      <c r="A559" s="34"/>
      <c r="B559" s="34"/>
      <c r="C559" s="34"/>
      <c r="D559" s="34"/>
      <c r="E559" s="34"/>
      <c r="F559" s="34"/>
      <c r="G559" s="34"/>
      <c r="H559" s="34"/>
    </row>
    <row r="560">
      <c r="A560" s="34"/>
      <c r="B560" s="34"/>
      <c r="C560" s="34"/>
      <c r="D560" s="34"/>
      <c r="E560" s="34"/>
      <c r="F560" s="34"/>
      <c r="G560" s="34"/>
      <c r="H560" s="34"/>
    </row>
    <row r="561">
      <c r="A561" s="34"/>
      <c r="B561" s="34"/>
      <c r="C561" s="34"/>
      <c r="D561" s="34"/>
      <c r="E561" s="34"/>
      <c r="F561" s="34"/>
      <c r="G561" s="34"/>
      <c r="H561" s="34"/>
    </row>
    <row r="562">
      <c r="A562" s="34"/>
      <c r="B562" s="34"/>
      <c r="C562" s="34"/>
      <c r="D562" s="34"/>
      <c r="E562" s="34"/>
      <c r="F562" s="34"/>
      <c r="G562" s="34"/>
      <c r="H562" s="34"/>
    </row>
    <row r="563">
      <c r="A563" s="34"/>
      <c r="B563" s="34"/>
      <c r="C563" s="34"/>
      <c r="D563" s="34"/>
      <c r="E563" s="34"/>
      <c r="F563" s="34"/>
      <c r="G563" s="34"/>
      <c r="H563" s="34"/>
    </row>
    <row r="564">
      <c r="A564" s="34"/>
      <c r="B564" s="34"/>
      <c r="C564" s="34"/>
      <c r="D564" s="34"/>
      <c r="E564" s="34"/>
      <c r="F564" s="34"/>
      <c r="G564" s="34"/>
      <c r="H564" s="34"/>
    </row>
    <row r="565">
      <c r="A565" s="34"/>
      <c r="B565" s="34"/>
      <c r="C565" s="34"/>
      <c r="D565" s="34"/>
      <c r="E565" s="34"/>
      <c r="F565" s="34"/>
      <c r="G565" s="34"/>
      <c r="H565" s="34"/>
    </row>
    <row r="566">
      <c r="A566" s="34"/>
      <c r="B566" s="34"/>
      <c r="C566" s="34"/>
      <c r="D566" s="34"/>
      <c r="E566" s="34"/>
      <c r="F566" s="34"/>
      <c r="G566" s="34"/>
      <c r="H566" s="34"/>
    </row>
    <row r="567">
      <c r="A567" s="34"/>
      <c r="B567" s="34"/>
      <c r="C567" s="34"/>
      <c r="D567" s="34"/>
      <c r="E567" s="34"/>
      <c r="F567" s="34"/>
      <c r="G567" s="34"/>
      <c r="H567" s="34"/>
    </row>
    <row r="568">
      <c r="A568" s="34"/>
      <c r="B568" s="34"/>
      <c r="C568" s="34"/>
      <c r="D568" s="34"/>
      <c r="E568" s="34"/>
      <c r="F568" s="34"/>
      <c r="G568" s="34"/>
      <c r="H568" s="34"/>
    </row>
    <row r="569">
      <c r="A569" s="34"/>
      <c r="B569" s="34"/>
      <c r="C569" s="34"/>
      <c r="D569" s="34"/>
      <c r="E569" s="34"/>
      <c r="F569" s="34"/>
      <c r="G569" s="34"/>
      <c r="H569" s="34"/>
    </row>
    <row r="570">
      <c r="A570" s="34"/>
      <c r="B570" s="34"/>
      <c r="C570" s="34"/>
      <c r="D570" s="34"/>
      <c r="E570" s="34"/>
      <c r="F570" s="34"/>
      <c r="G570" s="34"/>
      <c r="H570" s="34"/>
    </row>
    <row r="571">
      <c r="A571" s="34"/>
      <c r="B571" s="34"/>
      <c r="C571" s="34"/>
      <c r="D571" s="34"/>
      <c r="E571" s="34"/>
      <c r="F571" s="34"/>
      <c r="G571" s="34"/>
      <c r="H571" s="34"/>
    </row>
    <row r="572">
      <c r="A572" s="34"/>
      <c r="B572" s="34"/>
      <c r="C572" s="34"/>
      <c r="D572" s="34"/>
      <c r="E572" s="34"/>
      <c r="F572" s="34"/>
      <c r="G572" s="34"/>
      <c r="H572" s="34"/>
    </row>
    <row r="573">
      <c r="A573" s="34"/>
      <c r="B573" s="34"/>
      <c r="C573" s="34"/>
      <c r="D573" s="34"/>
      <c r="E573" s="34"/>
      <c r="F573" s="34"/>
      <c r="G573" s="34"/>
      <c r="H573" s="34"/>
    </row>
    <row r="574">
      <c r="A574" s="34"/>
      <c r="B574" s="34"/>
      <c r="C574" s="34"/>
      <c r="D574" s="34"/>
      <c r="E574" s="34"/>
      <c r="F574" s="34"/>
      <c r="G574" s="34"/>
      <c r="H574" s="34"/>
    </row>
    <row r="575">
      <c r="A575" s="34"/>
      <c r="B575" s="34"/>
      <c r="C575" s="34"/>
      <c r="D575" s="34"/>
      <c r="E575" s="34"/>
      <c r="F575" s="34"/>
      <c r="G575" s="34"/>
      <c r="H575" s="34"/>
    </row>
    <row r="576">
      <c r="A576" s="34"/>
      <c r="B576" s="34"/>
      <c r="C576" s="34"/>
      <c r="D576" s="34"/>
      <c r="E576" s="34"/>
      <c r="F576" s="34"/>
      <c r="G576" s="34"/>
      <c r="H576" s="34"/>
    </row>
    <row r="577">
      <c r="A577" s="34"/>
      <c r="B577" s="34"/>
      <c r="C577" s="34"/>
      <c r="D577" s="34"/>
      <c r="E577" s="34"/>
      <c r="F577" s="34"/>
      <c r="G577" s="34"/>
      <c r="H577" s="34"/>
    </row>
    <row r="578">
      <c r="A578" s="34"/>
      <c r="B578" s="34"/>
      <c r="C578" s="34"/>
      <c r="D578" s="34"/>
      <c r="E578" s="34"/>
      <c r="F578" s="34"/>
      <c r="G578" s="34"/>
      <c r="H578" s="34"/>
    </row>
    <row r="579">
      <c r="A579" s="34"/>
      <c r="B579" s="34"/>
      <c r="C579" s="34"/>
      <c r="D579" s="34"/>
      <c r="E579" s="34"/>
      <c r="F579" s="34"/>
      <c r="G579" s="34"/>
      <c r="H579" s="34"/>
    </row>
    <row r="580">
      <c r="A580" s="34"/>
      <c r="B580" s="34"/>
      <c r="C580" s="34"/>
      <c r="D580" s="34"/>
      <c r="E580" s="34"/>
      <c r="F580" s="34"/>
      <c r="G580" s="34"/>
      <c r="H580" s="34"/>
    </row>
    <row r="581">
      <c r="A581" s="34"/>
      <c r="B581" s="34"/>
      <c r="C581" s="34"/>
      <c r="D581" s="34"/>
      <c r="E581" s="34"/>
      <c r="F581" s="34"/>
      <c r="G581" s="34"/>
      <c r="H581" s="34"/>
    </row>
    <row r="582">
      <c r="A582" s="34"/>
      <c r="B582" s="34"/>
      <c r="C582" s="34"/>
      <c r="D582" s="34"/>
      <c r="E582" s="34"/>
      <c r="F582" s="34"/>
      <c r="G582" s="34"/>
      <c r="H582" s="34"/>
    </row>
    <row r="583">
      <c r="A583" s="34"/>
      <c r="B583" s="34"/>
      <c r="C583" s="34"/>
      <c r="D583" s="34"/>
      <c r="E583" s="34"/>
      <c r="F583" s="34"/>
      <c r="G583" s="34"/>
      <c r="H583" s="34"/>
    </row>
    <row r="584">
      <c r="A584" s="34"/>
      <c r="B584" s="34"/>
      <c r="C584" s="34"/>
      <c r="D584" s="34"/>
      <c r="E584" s="34"/>
      <c r="F584" s="34"/>
      <c r="G584" s="34"/>
      <c r="H584" s="34"/>
    </row>
    <row r="585">
      <c r="A585" s="34"/>
      <c r="B585" s="34"/>
      <c r="C585" s="34"/>
      <c r="D585" s="34"/>
      <c r="E585" s="34"/>
      <c r="F585" s="34"/>
      <c r="G585" s="34"/>
      <c r="H585" s="34"/>
    </row>
    <row r="586">
      <c r="A586" s="34"/>
      <c r="B586" s="34"/>
      <c r="C586" s="34"/>
      <c r="D586" s="34"/>
      <c r="E586" s="34"/>
      <c r="F586" s="34"/>
      <c r="G586" s="34"/>
      <c r="H586" s="34"/>
    </row>
    <row r="587">
      <c r="A587" s="34"/>
      <c r="B587" s="34"/>
      <c r="C587" s="34"/>
      <c r="D587" s="34"/>
      <c r="E587" s="34"/>
      <c r="F587" s="34"/>
      <c r="G587" s="34"/>
      <c r="H587" s="34"/>
    </row>
    <row r="588">
      <c r="A588" s="34"/>
      <c r="B588" s="34"/>
      <c r="C588" s="34"/>
      <c r="D588" s="34"/>
      <c r="E588" s="34"/>
      <c r="F588" s="34"/>
      <c r="G588" s="34"/>
      <c r="H588" s="34"/>
    </row>
    <row r="589">
      <c r="A589" s="34"/>
      <c r="B589" s="34"/>
      <c r="C589" s="34"/>
      <c r="D589" s="34"/>
      <c r="E589" s="34"/>
      <c r="F589" s="34"/>
      <c r="G589" s="34"/>
      <c r="H589" s="34"/>
    </row>
    <row r="590">
      <c r="A590" s="34"/>
      <c r="B590" s="34"/>
      <c r="C590" s="34"/>
      <c r="D590" s="34"/>
      <c r="E590" s="34"/>
      <c r="F590" s="34"/>
      <c r="G590" s="34"/>
      <c r="H590" s="34"/>
    </row>
    <row r="591">
      <c r="A591" s="34"/>
      <c r="B591" s="34"/>
      <c r="C591" s="34"/>
      <c r="D591" s="34"/>
      <c r="E591" s="34"/>
      <c r="F591" s="34"/>
      <c r="G591" s="34"/>
      <c r="H591" s="34"/>
    </row>
    <row r="592">
      <c r="A592" s="34"/>
      <c r="B592" s="34"/>
      <c r="C592" s="34"/>
      <c r="D592" s="34"/>
      <c r="E592" s="34"/>
      <c r="F592" s="34"/>
      <c r="G592" s="34"/>
      <c r="H592" s="34"/>
    </row>
    <row r="593">
      <c r="A593" s="34"/>
      <c r="B593" s="34"/>
      <c r="C593" s="34"/>
      <c r="D593" s="34"/>
      <c r="E593" s="34"/>
      <c r="F593" s="34"/>
      <c r="G593" s="34"/>
      <c r="H593" s="34"/>
    </row>
    <row r="594">
      <c r="A594" s="34"/>
      <c r="B594" s="34"/>
      <c r="C594" s="34"/>
      <c r="D594" s="34"/>
      <c r="E594" s="34"/>
      <c r="F594" s="34"/>
      <c r="G594" s="34"/>
      <c r="H594" s="34"/>
    </row>
    <row r="595">
      <c r="A595" s="34"/>
      <c r="B595" s="34"/>
      <c r="C595" s="34"/>
      <c r="D595" s="34"/>
      <c r="E595" s="34"/>
      <c r="F595" s="34"/>
      <c r="G595" s="34"/>
      <c r="H595" s="34"/>
    </row>
    <row r="596">
      <c r="A596" s="34"/>
      <c r="B596" s="34"/>
      <c r="C596" s="34"/>
      <c r="D596" s="34"/>
      <c r="E596" s="34"/>
      <c r="F596" s="34"/>
      <c r="G596" s="34"/>
      <c r="H596" s="34"/>
    </row>
    <row r="597">
      <c r="A597" s="34"/>
      <c r="B597" s="34"/>
      <c r="C597" s="34"/>
      <c r="D597" s="34"/>
      <c r="E597" s="34"/>
      <c r="F597" s="34"/>
      <c r="G597" s="34"/>
      <c r="H597" s="34"/>
    </row>
    <row r="598">
      <c r="A598" s="34"/>
      <c r="B598" s="34"/>
      <c r="C598" s="34"/>
      <c r="D598" s="34"/>
      <c r="E598" s="34"/>
      <c r="F598" s="34"/>
      <c r="G598" s="34"/>
      <c r="H598" s="34"/>
    </row>
    <row r="599">
      <c r="A599" s="34"/>
      <c r="B599" s="34"/>
      <c r="C599" s="34"/>
      <c r="D599" s="34"/>
      <c r="E599" s="34"/>
      <c r="F599" s="34"/>
      <c r="G599" s="34"/>
      <c r="H599" s="34"/>
    </row>
    <row r="600">
      <c r="A600" s="34"/>
      <c r="B600" s="34"/>
      <c r="C600" s="34"/>
      <c r="D600" s="34"/>
      <c r="E600" s="34"/>
      <c r="F600" s="34"/>
      <c r="G600" s="34"/>
      <c r="H600" s="34"/>
    </row>
    <row r="601">
      <c r="A601" s="34"/>
      <c r="B601" s="34"/>
      <c r="C601" s="34"/>
      <c r="D601" s="34"/>
      <c r="E601" s="34"/>
      <c r="F601" s="34"/>
      <c r="G601" s="34"/>
      <c r="H601" s="34"/>
    </row>
    <row r="602">
      <c r="A602" s="34"/>
      <c r="B602" s="34"/>
      <c r="C602" s="34"/>
      <c r="D602" s="34"/>
      <c r="E602" s="34"/>
      <c r="F602" s="34"/>
      <c r="G602" s="34"/>
      <c r="H602" s="34"/>
    </row>
    <row r="603">
      <c r="A603" s="34"/>
      <c r="B603" s="34"/>
      <c r="C603" s="34"/>
      <c r="D603" s="34"/>
      <c r="E603" s="34"/>
      <c r="F603" s="34"/>
      <c r="G603" s="34"/>
      <c r="H603" s="34"/>
    </row>
    <row r="604">
      <c r="A604" s="34"/>
      <c r="B604" s="34"/>
      <c r="C604" s="34"/>
      <c r="D604" s="34"/>
      <c r="E604" s="34"/>
      <c r="F604" s="34"/>
      <c r="G604" s="34"/>
      <c r="H604" s="34"/>
    </row>
    <row r="605">
      <c r="A605" s="34"/>
      <c r="B605" s="34"/>
      <c r="C605" s="34"/>
      <c r="D605" s="34"/>
      <c r="E605" s="34"/>
      <c r="F605" s="34"/>
      <c r="G605" s="34"/>
      <c r="H605" s="34"/>
    </row>
    <row r="606">
      <c r="A606" s="34"/>
      <c r="B606" s="34"/>
      <c r="C606" s="34"/>
      <c r="D606" s="34"/>
      <c r="E606" s="34"/>
      <c r="F606" s="34"/>
      <c r="G606" s="34"/>
      <c r="H606" s="34"/>
    </row>
    <row r="607">
      <c r="A607" s="34"/>
      <c r="B607" s="34"/>
      <c r="C607" s="34"/>
      <c r="D607" s="34"/>
      <c r="E607" s="34"/>
      <c r="F607" s="34"/>
      <c r="G607" s="34"/>
      <c r="H607" s="34"/>
    </row>
    <row r="608">
      <c r="A608" s="34"/>
      <c r="B608" s="34"/>
      <c r="C608" s="34"/>
      <c r="D608" s="34"/>
      <c r="E608" s="34"/>
      <c r="F608" s="34"/>
      <c r="G608" s="34"/>
      <c r="H608" s="34"/>
    </row>
    <row r="609">
      <c r="A609" s="34"/>
      <c r="B609" s="34"/>
      <c r="C609" s="34"/>
      <c r="D609" s="34"/>
      <c r="E609" s="34"/>
      <c r="F609" s="34"/>
      <c r="G609" s="34"/>
      <c r="H609" s="34"/>
    </row>
    <row r="610">
      <c r="A610" s="34"/>
      <c r="B610" s="34"/>
      <c r="C610" s="34"/>
      <c r="D610" s="34"/>
      <c r="E610" s="34"/>
      <c r="F610" s="34"/>
      <c r="G610" s="34"/>
      <c r="H610" s="34"/>
    </row>
    <row r="611">
      <c r="A611" s="34"/>
      <c r="B611" s="34"/>
      <c r="C611" s="34"/>
      <c r="D611" s="34"/>
      <c r="E611" s="34"/>
      <c r="F611" s="34"/>
      <c r="G611" s="34"/>
      <c r="H611" s="34"/>
    </row>
    <row r="612">
      <c r="A612" s="34"/>
      <c r="B612" s="34"/>
      <c r="C612" s="34"/>
      <c r="D612" s="34"/>
      <c r="E612" s="34"/>
      <c r="F612" s="34"/>
      <c r="G612" s="34"/>
      <c r="H612" s="34"/>
    </row>
    <row r="613">
      <c r="A613" s="34"/>
      <c r="B613" s="34"/>
      <c r="C613" s="34"/>
      <c r="D613" s="34"/>
      <c r="E613" s="34"/>
      <c r="F613" s="34"/>
      <c r="G613" s="34"/>
      <c r="H613" s="34"/>
    </row>
    <row r="614">
      <c r="A614" s="34"/>
      <c r="B614" s="34"/>
      <c r="C614" s="34"/>
      <c r="D614" s="34"/>
      <c r="E614" s="34"/>
      <c r="F614" s="34"/>
      <c r="G614" s="34"/>
      <c r="H614" s="34"/>
    </row>
    <row r="615">
      <c r="A615" s="34"/>
      <c r="B615" s="34"/>
      <c r="C615" s="34"/>
      <c r="D615" s="34"/>
      <c r="E615" s="34"/>
      <c r="F615" s="34"/>
      <c r="G615" s="34"/>
      <c r="H615" s="34"/>
    </row>
    <row r="616">
      <c r="A616" s="34"/>
      <c r="B616" s="34"/>
      <c r="C616" s="34"/>
      <c r="D616" s="34"/>
      <c r="E616" s="34"/>
      <c r="F616" s="34"/>
      <c r="G616" s="34"/>
      <c r="H616" s="34"/>
    </row>
    <row r="617">
      <c r="A617" s="34"/>
      <c r="B617" s="34"/>
      <c r="C617" s="34"/>
      <c r="D617" s="34"/>
      <c r="E617" s="34"/>
      <c r="F617" s="34"/>
      <c r="G617" s="34"/>
      <c r="H617" s="34"/>
    </row>
    <row r="618">
      <c r="A618" s="34"/>
      <c r="B618" s="34"/>
      <c r="C618" s="34"/>
      <c r="D618" s="34"/>
      <c r="E618" s="34"/>
      <c r="F618" s="34"/>
      <c r="G618" s="34"/>
      <c r="H618" s="34"/>
    </row>
    <row r="619">
      <c r="A619" s="34"/>
      <c r="B619" s="34"/>
      <c r="C619" s="34"/>
      <c r="D619" s="34"/>
      <c r="E619" s="34"/>
      <c r="F619" s="34"/>
      <c r="G619" s="34"/>
      <c r="H619" s="34"/>
    </row>
    <row r="620">
      <c r="A620" s="34"/>
      <c r="B620" s="34"/>
      <c r="C620" s="34"/>
      <c r="D620" s="34"/>
      <c r="E620" s="34"/>
      <c r="F620" s="34"/>
      <c r="G620" s="34"/>
      <c r="H620" s="34"/>
    </row>
    <row r="621">
      <c r="A621" s="34"/>
      <c r="B621" s="34"/>
      <c r="C621" s="34"/>
      <c r="D621" s="34"/>
      <c r="E621" s="34"/>
      <c r="F621" s="34"/>
      <c r="G621" s="34"/>
      <c r="H621" s="34"/>
    </row>
    <row r="622">
      <c r="A622" s="34"/>
      <c r="B622" s="34"/>
      <c r="C622" s="34"/>
      <c r="D622" s="34"/>
      <c r="E622" s="34"/>
      <c r="F622" s="34"/>
      <c r="G622" s="34"/>
      <c r="H622" s="34"/>
    </row>
    <row r="623">
      <c r="A623" s="34"/>
      <c r="B623" s="34"/>
      <c r="C623" s="34"/>
      <c r="D623" s="34"/>
      <c r="E623" s="34"/>
      <c r="F623" s="34"/>
      <c r="G623" s="34"/>
      <c r="H623" s="34"/>
    </row>
    <row r="624">
      <c r="A624" s="34"/>
      <c r="B624" s="34"/>
      <c r="C624" s="34"/>
      <c r="D624" s="34"/>
      <c r="E624" s="34"/>
      <c r="F624" s="34"/>
      <c r="G624" s="34"/>
      <c r="H624" s="34"/>
    </row>
    <row r="625">
      <c r="A625" s="34"/>
      <c r="B625" s="34"/>
      <c r="C625" s="34"/>
      <c r="D625" s="34"/>
      <c r="E625" s="34"/>
      <c r="F625" s="34"/>
      <c r="G625" s="34"/>
      <c r="H625" s="34"/>
    </row>
    <row r="626">
      <c r="A626" s="34"/>
      <c r="B626" s="34"/>
      <c r="C626" s="34"/>
      <c r="D626" s="34"/>
      <c r="E626" s="34"/>
      <c r="F626" s="34"/>
      <c r="G626" s="34"/>
      <c r="H626" s="34"/>
    </row>
    <row r="627">
      <c r="A627" s="34"/>
      <c r="B627" s="34"/>
      <c r="C627" s="34"/>
      <c r="D627" s="34"/>
      <c r="E627" s="34"/>
      <c r="F627" s="34"/>
      <c r="G627" s="34"/>
      <c r="H627" s="34"/>
    </row>
    <row r="628">
      <c r="A628" s="34"/>
      <c r="B628" s="34"/>
      <c r="C628" s="34"/>
      <c r="D628" s="34"/>
      <c r="E628" s="34"/>
      <c r="F628" s="34"/>
      <c r="G628" s="34"/>
      <c r="H628" s="34"/>
    </row>
    <row r="629">
      <c r="A629" s="34"/>
      <c r="B629" s="34"/>
      <c r="C629" s="34"/>
      <c r="D629" s="34"/>
      <c r="E629" s="34"/>
      <c r="F629" s="34"/>
      <c r="G629" s="34"/>
      <c r="H629" s="34"/>
    </row>
    <row r="630">
      <c r="A630" s="34"/>
      <c r="B630" s="34"/>
      <c r="C630" s="34"/>
      <c r="D630" s="34"/>
      <c r="E630" s="34"/>
      <c r="F630" s="34"/>
      <c r="G630" s="34"/>
      <c r="H630" s="34"/>
    </row>
    <row r="631">
      <c r="A631" s="34"/>
      <c r="B631" s="34"/>
      <c r="C631" s="34"/>
      <c r="D631" s="34"/>
      <c r="E631" s="34"/>
      <c r="F631" s="34"/>
      <c r="G631" s="34"/>
      <c r="H631" s="34"/>
    </row>
    <row r="632">
      <c r="A632" s="34"/>
      <c r="B632" s="34"/>
      <c r="C632" s="34"/>
      <c r="D632" s="34"/>
      <c r="E632" s="34"/>
      <c r="F632" s="34"/>
      <c r="G632" s="34"/>
      <c r="H632" s="34"/>
    </row>
    <row r="633">
      <c r="A633" s="34"/>
      <c r="B633" s="34"/>
      <c r="C633" s="34"/>
      <c r="D633" s="34"/>
      <c r="E633" s="34"/>
      <c r="F633" s="34"/>
      <c r="G633" s="34"/>
      <c r="H633" s="34"/>
    </row>
    <row r="634">
      <c r="A634" s="34"/>
      <c r="B634" s="34"/>
      <c r="C634" s="34"/>
      <c r="D634" s="34"/>
      <c r="E634" s="34"/>
      <c r="F634" s="34"/>
      <c r="G634" s="34"/>
      <c r="H634" s="34"/>
    </row>
    <row r="635">
      <c r="A635" s="34"/>
      <c r="B635" s="34"/>
      <c r="C635" s="34"/>
      <c r="D635" s="34"/>
      <c r="E635" s="34"/>
      <c r="F635" s="34"/>
      <c r="G635" s="34"/>
      <c r="H635" s="34"/>
    </row>
    <row r="636">
      <c r="A636" s="34"/>
      <c r="B636" s="34"/>
      <c r="C636" s="34"/>
      <c r="D636" s="34"/>
      <c r="E636" s="34"/>
      <c r="F636" s="34"/>
      <c r="G636" s="34"/>
      <c r="H636" s="34"/>
    </row>
    <row r="637">
      <c r="A637" s="34"/>
      <c r="B637" s="34"/>
      <c r="C637" s="34"/>
      <c r="D637" s="34"/>
      <c r="E637" s="34"/>
      <c r="F637" s="34"/>
      <c r="G637" s="34"/>
      <c r="H637" s="34"/>
    </row>
    <row r="638">
      <c r="A638" s="34"/>
      <c r="B638" s="34"/>
      <c r="C638" s="34"/>
      <c r="D638" s="34"/>
      <c r="E638" s="34"/>
      <c r="F638" s="34"/>
      <c r="G638" s="34"/>
      <c r="H638" s="34"/>
    </row>
    <row r="639">
      <c r="A639" s="34"/>
      <c r="B639" s="34"/>
      <c r="C639" s="34"/>
      <c r="D639" s="34"/>
      <c r="E639" s="34"/>
      <c r="F639" s="34"/>
      <c r="G639" s="34"/>
      <c r="H639" s="34"/>
    </row>
    <row r="640">
      <c r="A640" s="34"/>
      <c r="B640" s="34"/>
      <c r="C640" s="34"/>
      <c r="D640" s="34"/>
      <c r="E640" s="34"/>
      <c r="F640" s="34"/>
      <c r="G640" s="34"/>
      <c r="H640" s="34"/>
    </row>
    <row r="641">
      <c r="A641" s="34"/>
      <c r="B641" s="34"/>
      <c r="C641" s="34"/>
      <c r="D641" s="34"/>
      <c r="E641" s="34"/>
      <c r="F641" s="34"/>
      <c r="G641" s="34"/>
      <c r="H641" s="34"/>
    </row>
    <row r="642">
      <c r="A642" s="34"/>
      <c r="B642" s="34"/>
      <c r="C642" s="34"/>
      <c r="D642" s="34"/>
      <c r="E642" s="34"/>
      <c r="F642" s="34"/>
      <c r="G642" s="34"/>
      <c r="H642" s="34"/>
    </row>
    <row r="643">
      <c r="A643" s="34"/>
      <c r="B643" s="34"/>
      <c r="C643" s="34"/>
      <c r="D643" s="34"/>
      <c r="E643" s="34"/>
      <c r="F643" s="34"/>
      <c r="G643" s="34"/>
      <c r="H643" s="34"/>
    </row>
    <row r="644">
      <c r="A644" s="34"/>
      <c r="B644" s="34"/>
      <c r="C644" s="34"/>
      <c r="D644" s="34"/>
      <c r="E644" s="34"/>
      <c r="F644" s="34"/>
      <c r="G644" s="34"/>
      <c r="H644" s="34"/>
    </row>
    <row r="645">
      <c r="A645" s="34"/>
      <c r="B645" s="34"/>
      <c r="C645" s="34"/>
      <c r="D645" s="34"/>
      <c r="E645" s="34"/>
      <c r="F645" s="34"/>
      <c r="G645" s="34"/>
      <c r="H645" s="34"/>
    </row>
    <row r="646">
      <c r="A646" s="34"/>
      <c r="B646" s="34"/>
      <c r="C646" s="34"/>
      <c r="D646" s="34"/>
      <c r="E646" s="34"/>
      <c r="F646" s="34"/>
      <c r="G646" s="34"/>
      <c r="H646" s="34"/>
    </row>
    <row r="647">
      <c r="A647" s="34"/>
      <c r="B647" s="34"/>
      <c r="C647" s="34"/>
      <c r="D647" s="34"/>
      <c r="E647" s="34"/>
      <c r="F647" s="34"/>
      <c r="G647" s="34"/>
      <c r="H647" s="34"/>
    </row>
    <row r="648">
      <c r="A648" s="34"/>
      <c r="B648" s="34"/>
      <c r="C648" s="34"/>
      <c r="D648" s="34"/>
      <c r="E648" s="34"/>
      <c r="F648" s="34"/>
      <c r="G648" s="34"/>
      <c r="H648" s="34"/>
    </row>
    <row r="649">
      <c r="A649" s="34"/>
      <c r="B649" s="34"/>
      <c r="C649" s="34"/>
      <c r="D649" s="34"/>
      <c r="E649" s="34"/>
      <c r="F649" s="34"/>
      <c r="G649" s="34"/>
      <c r="H649" s="34"/>
    </row>
    <row r="650">
      <c r="A650" s="34"/>
      <c r="B650" s="34"/>
      <c r="C650" s="34"/>
      <c r="D650" s="34"/>
      <c r="E650" s="34"/>
      <c r="F650" s="34"/>
      <c r="G650" s="34"/>
      <c r="H650" s="34"/>
    </row>
    <row r="651">
      <c r="A651" s="34"/>
      <c r="B651" s="34"/>
      <c r="C651" s="34"/>
      <c r="D651" s="34"/>
      <c r="E651" s="34"/>
      <c r="F651" s="34"/>
      <c r="G651" s="34"/>
      <c r="H651" s="34"/>
    </row>
    <row r="652">
      <c r="A652" s="34"/>
      <c r="B652" s="34"/>
      <c r="C652" s="34"/>
      <c r="D652" s="34"/>
      <c r="E652" s="34"/>
      <c r="F652" s="34"/>
      <c r="G652" s="34"/>
      <c r="H652" s="34"/>
    </row>
    <row r="653">
      <c r="A653" s="34"/>
      <c r="B653" s="34"/>
      <c r="C653" s="34"/>
      <c r="D653" s="34"/>
      <c r="E653" s="34"/>
      <c r="F653" s="34"/>
      <c r="G653" s="34"/>
      <c r="H653" s="34"/>
    </row>
    <row r="654">
      <c r="A654" s="34"/>
      <c r="B654" s="34"/>
      <c r="C654" s="34"/>
      <c r="D654" s="34"/>
      <c r="E654" s="34"/>
      <c r="F654" s="34"/>
      <c r="G654" s="34"/>
      <c r="H654" s="34"/>
    </row>
    <row r="655">
      <c r="A655" s="34"/>
      <c r="B655" s="34"/>
      <c r="C655" s="34"/>
      <c r="D655" s="34"/>
      <c r="E655" s="34"/>
      <c r="F655" s="34"/>
      <c r="G655" s="34"/>
      <c r="H655" s="34"/>
    </row>
    <row r="656">
      <c r="A656" s="34"/>
      <c r="B656" s="34"/>
      <c r="C656" s="34"/>
      <c r="D656" s="34"/>
      <c r="E656" s="34"/>
      <c r="F656" s="34"/>
      <c r="G656" s="34"/>
      <c r="H656" s="34"/>
    </row>
    <row r="657">
      <c r="A657" s="34"/>
      <c r="B657" s="34"/>
      <c r="C657" s="34"/>
      <c r="D657" s="34"/>
      <c r="E657" s="34"/>
      <c r="F657" s="34"/>
      <c r="G657" s="34"/>
      <c r="H657" s="34"/>
    </row>
    <row r="658">
      <c r="A658" s="34"/>
      <c r="B658" s="34"/>
      <c r="C658" s="34"/>
      <c r="D658" s="34"/>
      <c r="E658" s="34"/>
      <c r="F658" s="34"/>
      <c r="G658" s="34"/>
      <c r="H658" s="34"/>
    </row>
    <row r="659">
      <c r="A659" s="34"/>
      <c r="B659" s="34"/>
      <c r="C659" s="34"/>
      <c r="D659" s="34"/>
      <c r="E659" s="34"/>
      <c r="F659" s="34"/>
      <c r="G659" s="34"/>
      <c r="H659" s="34"/>
    </row>
    <row r="660">
      <c r="A660" s="34"/>
      <c r="B660" s="34"/>
      <c r="C660" s="34"/>
      <c r="D660" s="34"/>
      <c r="E660" s="34"/>
      <c r="F660" s="34"/>
      <c r="G660" s="34"/>
      <c r="H660" s="34"/>
    </row>
    <row r="661">
      <c r="A661" s="34"/>
      <c r="B661" s="34"/>
      <c r="C661" s="34"/>
      <c r="D661" s="34"/>
      <c r="E661" s="34"/>
      <c r="F661" s="34"/>
      <c r="G661" s="34"/>
      <c r="H661" s="34"/>
    </row>
    <row r="662">
      <c r="A662" s="34"/>
      <c r="B662" s="34"/>
      <c r="C662" s="34"/>
      <c r="D662" s="34"/>
      <c r="E662" s="34"/>
      <c r="F662" s="34"/>
      <c r="G662" s="34"/>
      <c r="H662" s="34"/>
    </row>
    <row r="663">
      <c r="A663" s="34"/>
      <c r="B663" s="34"/>
      <c r="C663" s="34"/>
      <c r="D663" s="34"/>
      <c r="E663" s="34"/>
      <c r="F663" s="34"/>
      <c r="G663" s="34"/>
      <c r="H663" s="34"/>
    </row>
    <row r="664">
      <c r="A664" s="34"/>
      <c r="B664" s="34"/>
      <c r="C664" s="34"/>
      <c r="D664" s="34"/>
      <c r="E664" s="34"/>
      <c r="F664" s="34"/>
      <c r="G664" s="34"/>
      <c r="H664" s="34"/>
    </row>
    <row r="665">
      <c r="A665" s="34"/>
      <c r="B665" s="34"/>
      <c r="C665" s="34"/>
      <c r="D665" s="34"/>
      <c r="E665" s="34"/>
      <c r="F665" s="34"/>
      <c r="G665" s="34"/>
      <c r="H665" s="34"/>
    </row>
    <row r="666">
      <c r="A666" s="34"/>
      <c r="B666" s="34"/>
      <c r="C666" s="34"/>
      <c r="D666" s="34"/>
      <c r="E666" s="34"/>
      <c r="F666" s="34"/>
      <c r="G666" s="34"/>
      <c r="H666" s="34"/>
    </row>
    <row r="667">
      <c r="A667" s="34"/>
      <c r="B667" s="34"/>
      <c r="C667" s="34"/>
      <c r="D667" s="34"/>
      <c r="E667" s="34"/>
      <c r="F667" s="34"/>
      <c r="G667" s="34"/>
      <c r="H667" s="34"/>
    </row>
    <row r="668">
      <c r="A668" s="34"/>
      <c r="B668" s="34"/>
      <c r="C668" s="34"/>
      <c r="D668" s="34"/>
      <c r="E668" s="34"/>
      <c r="F668" s="34"/>
      <c r="G668" s="34"/>
      <c r="H668" s="34"/>
    </row>
    <row r="669">
      <c r="A669" s="34"/>
      <c r="B669" s="34"/>
      <c r="C669" s="34"/>
      <c r="D669" s="34"/>
      <c r="E669" s="34"/>
      <c r="F669" s="34"/>
      <c r="G669" s="34"/>
      <c r="H669" s="34"/>
    </row>
    <row r="670">
      <c r="A670" s="34"/>
      <c r="B670" s="34"/>
      <c r="C670" s="34"/>
      <c r="D670" s="34"/>
      <c r="E670" s="34"/>
      <c r="F670" s="34"/>
      <c r="G670" s="34"/>
      <c r="H670" s="34"/>
    </row>
    <row r="671">
      <c r="A671" s="34"/>
      <c r="B671" s="34"/>
      <c r="C671" s="34"/>
      <c r="D671" s="34"/>
      <c r="E671" s="34"/>
      <c r="F671" s="34"/>
      <c r="G671" s="34"/>
      <c r="H671" s="34"/>
    </row>
    <row r="672">
      <c r="A672" s="34"/>
      <c r="B672" s="34"/>
      <c r="C672" s="34"/>
      <c r="D672" s="34"/>
      <c r="E672" s="34"/>
      <c r="F672" s="34"/>
      <c r="G672" s="34"/>
      <c r="H672" s="34"/>
    </row>
    <row r="673">
      <c r="A673" s="34"/>
      <c r="B673" s="34"/>
      <c r="C673" s="34"/>
      <c r="D673" s="34"/>
      <c r="E673" s="34"/>
      <c r="F673" s="34"/>
      <c r="G673" s="34"/>
      <c r="H673" s="34"/>
    </row>
    <row r="674">
      <c r="A674" s="34"/>
      <c r="B674" s="34"/>
      <c r="C674" s="34"/>
      <c r="D674" s="34"/>
      <c r="E674" s="34"/>
      <c r="F674" s="34"/>
      <c r="G674" s="34"/>
      <c r="H674" s="34"/>
    </row>
    <row r="675">
      <c r="A675" s="34"/>
      <c r="B675" s="34"/>
      <c r="C675" s="34"/>
      <c r="D675" s="34"/>
      <c r="E675" s="34"/>
      <c r="F675" s="34"/>
      <c r="G675" s="34"/>
      <c r="H675" s="34"/>
    </row>
    <row r="676">
      <c r="A676" s="34"/>
      <c r="B676" s="34"/>
      <c r="C676" s="34"/>
      <c r="D676" s="34"/>
      <c r="E676" s="34"/>
      <c r="F676" s="34"/>
      <c r="G676" s="34"/>
      <c r="H676" s="34"/>
    </row>
    <row r="677">
      <c r="A677" s="34"/>
      <c r="B677" s="34"/>
      <c r="C677" s="34"/>
      <c r="D677" s="34"/>
      <c r="E677" s="34"/>
      <c r="F677" s="34"/>
      <c r="G677" s="34"/>
      <c r="H677" s="34"/>
    </row>
    <row r="678">
      <c r="A678" s="34"/>
      <c r="B678" s="34"/>
      <c r="C678" s="34"/>
      <c r="D678" s="34"/>
      <c r="E678" s="34"/>
      <c r="F678" s="34"/>
      <c r="G678" s="34"/>
      <c r="H678" s="34"/>
    </row>
    <row r="679">
      <c r="A679" s="34"/>
      <c r="B679" s="34"/>
      <c r="C679" s="34"/>
      <c r="D679" s="34"/>
      <c r="E679" s="34"/>
      <c r="F679" s="34"/>
      <c r="G679" s="34"/>
      <c r="H679" s="34"/>
    </row>
    <row r="680">
      <c r="A680" s="34"/>
      <c r="B680" s="34"/>
      <c r="C680" s="34"/>
      <c r="D680" s="34"/>
      <c r="E680" s="34"/>
      <c r="F680" s="34"/>
      <c r="G680" s="34"/>
      <c r="H680" s="34"/>
    </row>
    <row r="681">
      <c r="A681" s="34"/>
      <c r="B681" s="34"/>
      <c r="C681" s="34"/>
      <c r="D681" s="34"/>
      <c r="E681" s="34"/>
      <c r="F681" s="34"/>
      <c r="G681" s="34"/>
      <c r="H681" s="34"/>
    </row>
    <row r="682">
      <c r="A682" s="34"/>
      <c r="B682" s="34"/>
      <c r="C682" s="34"/>
      <c r="D682" s="34"/>
      <c r="E682" s="34"/>
      <c r="F682" s="34"/>
      <c r="G682" s="34"/>
      <c r="H682" s="34"/>
    </row>
    <row r="683">
      <c r="A683" s="34"/>
      <c r="B683" s="34"/>
      <c r="C683" s="34"/>
      <c r="D683" s="34"/>
      <c r="E683" s="34"/>
      <c r="F683" s="34"/>
      <c r="G683" s="34"/>
      <c r="H683" s="34"/>
    </row>
    <row r="684">
      <c r="A684" s="34"/>
      <c r="B684" s="34"/>
      <c r="C684" s="34"/>
      <c r="D684" s="34"/>
      <c r="E684" s="34"/>
      <c r="F684" s="34"/>
      <c r="G684" s="34"/>
      <c r="H684" s="34"/>
    </row>
    <row r="685">
      <c r="A685" s="34"/>
      <c r="B685" s="34"/>
      <c r="C685" s="34"/>
      <c r="D685" s="34"/>
      <c r="E685" s="34"/>
      <c r="F685" s="34"/>
      <c r="G685" s="34"/>
      <c r="H685" s="34"/>
    </row>
    <row r="686">
      <c r="A686" s="34"/>
      <c r="B686" s="34"/>
      <c r="C686" s="34"/>
      <c r="D686" s="34"/>
      <c r="E686" s="34"/>
      <c r="F686" s="34"/>
      <c r="G686" s="34"/>
      <c r="H686" s="34"/>
    </row>
    <row r="687">
      <c r="A687" s="34"/>
      <c r="B687" s="34"/>
      <c r="C687" s="34"/>
      <c r="D687" s="34"/>
      <c r="E687" s="34"/>
      <c r="F687" s="34"/>
      <c r="G687" s="34"/>
      <c r="H687" s="34"/>
    </row>
    <row r="688">
      <c r="A688" s="34"/>
      <c r="B688" s="34"/>
      <c r="C688" s="34"/>
      <c r="D688" s="34"/>
      <c r="E688" s="34"/>
      <c r="F688" s="34"/>
      <c r="G688" s="34"/>
      <c r="H688" s="34"/>
    </row>
    <row r="689">
      <c r="A689" s="34"/>
      <c r="B689" s="34"/>
      <c r="C689" s="34"/>
      <c r="D689" s="34"/>
      <c r="E689" s="34"/>
      <c r="F689" s="34"/>
      <c r="G689" s="34"/>
      <c r="H689" s="34"/>
    </row>
    <row r="690">
      <c r="A690" s="34"/>
      <c r="B690" s="34"/>
      <c r="C690" s="34"/>
      <c r="D690" s="34"/>
      <c r="E690" s="34"/>
      <c r="F690" s="34"/>
      <c r="G690" s="34"/>
      <c r="H690" s="34"/>
    </row>
    <row r="691">
      <c r="A691" s="34"/>
      <c r="B691" s="34"/>
      <c r="C691" s="34"/>
      <c r="D691" s="34"/>
      <c r="E691" s="34"/>
      <c r="F691" s="34"/>
      <c r="G691" s="34"/>
      <c r="H691" s="34"/>
    </row>
    <row r="692">
      <c r="A692" s="34"/>
      <c r="B692" s="34"/>
      <c r="C692" s="34"/>
      <c r="D692" s="34"/>
      <c r="E692" s="34"/>
      <c r="F692" s="34"/>
      <c r="G692" s="34"/>
      <c r="H692" s="34"/>
    </row>
    <row r="693">
      <c r="A693" s="34"/>
      <c r="B693" s="34"/>
      <c r="C693" s="34"/>
      <c r="D693" s="34"/>
      <c r="E693" s="34"/>
      <c r="F693" s="34"/>
      <c r="G693" s="34"/>
      <c r="H693" s="34"/>
    </row>
    <row r="694">
      <c r="A694" s="34"/>
      <c r="B694" s="34"/>
      <c r="C694" s="34"/>
      <c r="D694" s="34"/>
      <c r="E694" s="34"/>
      <c r="F694" s="34"/>
      <c r="G694" s="34"/>
      <c r="H694" s="34"/>
    </row>
    <row r="695">
      <c r="A695" s="34"/>
      <c r="B695" s="34"/>
      <c r="C695" s="34"/>
      <c r="D695" s="34"/>
      <c r="E695" s="34"/>
      <c r="F695" s="34"/>
      <c r="G695" s="34"/>
      <c r="H695" s="34"/>
    </row>
    <row r="696">
      <c r="A696" s="34"/>
      <c r="B696" s="34"/>
      <c r="C696" s="34"/>
      <c r="D696" s="34"/>
      <c r="E696" s="34"/>
      <c r="F696" s="34"/>
      <c r="G696" s="34"/>
      <c r="H696" s="34"/>
    </row>
    <row r="697">
      <c r="A697" s="34"/>
      <c r="B697" s="34"/>
      <c r="C697" s="34"/>
      <c r="D697" s="34"/>
      <c r="E697" s="34"/>
      <c r="F697" s="34"/>
      <c r="G697" s="34"/>
      <c r="H697" s="34"/>
    </row>
    <row r="698">
      <c r="A698" s="34"/>
      <c r="B698" s="34"/>
      <c r="C698" s="34"/>
      <c r="D698" s="34"/>
      <c r="E698" s="34"/>
      <c r="F698" s="34"/>
      <c r="G698" s="34"/>
      <c r="H698" s="34"/>
    </row>
    <row r="699">
      <c r="A699" s="34"/>
      <c r="B699" s="34"/>
      <c r="C699" s="34"/>
      <c r="D699" s="34"/>
      <c r="E699" s="34"/>
      <c r="F699" s="34"/>
      <c r="G699" s="34"/>
      <c r="H699" s="34"/>
    </row>
    <row r="700">
      <c r="A700" s="34"/>
      <c r="B700" s="34"/>
      <c r="C700" s="34"/>
      <c r="D700" s="34"/>
      <c r="E700" s="34"/>
      <c r="F700" s="34"/>
      <c r="G700" s="34"/>
      <c r="H700" s="34"/>
    </row>
    <row r="701">
      <c r="A701" s="34"/>
      <c r="B701" s="34"/>
      <c r="C701" s="34"/>
      <c r="D701" s="34"/>
      <c r="E701" s="34"/>
      <c r="F701" s="34"/>
      <c r="G701" s="34"/>
      <c r="H701" s="34"/>
    </row>
    <row r="702">
      <c r="A702" s="34"/>
      <c r="B702" s="34"/>
      <c r="C702" s="34"/>
      <c r="D702" s="34"/>
      <c r="E702" s="34"/>
      <c r="F702" s="34"/>
      <c r="G702" s="34"/>
      <c r="H702" s="34"/>
    </row>
    <row r="703">
      <c r="A703" s="34"/>
      <c r="B703" s="34"/>
      <c r="C703" s="34"/>
      <c r="D703" s="34"/>
      <c r="E703" s="34"/>
      <c r="F703" s="34"/>
      <c r="G703" s="34"/>
      <c r="H703" s="34"/>
    </row>
    <row r="704">
      <c r="A704" s="34"/>
      <c r="B704" s="34"/>
      <c r="C704" s="34"/>
      <c r="D704" s="34"/>
      <c r="E704" s="34"/>
      <c r="F704" s="34"/>
      <c r="G704" s="34"/>
      <c r="H704" s="34"/>
    </row>
    <row r="705">
      <c r="A705" s="34"/>
      <c r="B705" s="34"/>
      <c r="C705" s="34"/>
      <c r="D705" s="34"/>
      <c r="E705" s="34"/>
      <c r="F705" s="34"/>
      <c r="G705" s="34"/>
      <c r="H705" s="34"/>
    </row>
    <row r="706">
      <c r="A706" s="34"/>
      <c r="B706" s="34"/>
      <c r="C706" s="34"/>
      <c r="D706" s="34"/>
      <c r="E706" s="34"/>
      <c r="F706" s="34"/>
      <c r="G706" s="34"/>
      <c r="H706" s="34"/>
    </row>
    <row r="707">
      <c r="A707" s="34"/>
      <c r="B707" s="34"/>
      <c r="C707" s="34"/>
      <c r="D707" s="34"/>
      <c r="E707" s="34"/>
      <c r="F707" s="34"/>
      <c r="G707" s="34"/>
      <c r="H707" s="34"/>
    </row>
    <row r="708">
      <c r="A708" s="34"/>
      <c r="B708" s="34"/>
      <c r="C708" s="34"/>
      <c r="D708" s="34"/>
      <c r="E708" s="34"/>
      <c r="F708" s="34"/>
      <c r="G708" s="34"/>
      <c r="H708" s="34"/>
    </row>
    <row r="709">
      <c r="A709" s="34"/>
      <c r="B709" s="34"/>
      <c r="C709" s="34"/>
      <c r="D709" s="34"/>
      <c r="E709" s="34"/>
      <c r="F709" s="34"/>
      <c r="G709" s="34"/>
      <c r="H709" s="34"/>
    </row>
    <row r="710">
      <c r="A710" s="34"/>
      <c r="B710" s="34"/>
      <c r="C710" s="34"/>
      <c r="D710" s="34"/>
      <c r="E710" s="34"/>
      <c r="F710" s="34"/>
      <c r="G710" s="34"/>
      <c r="H710" s="34"/>
    </row>
    <row r="711">
      <c r="A711" s="34"/>
      <c r="B711" s="34"/>
      <c r="C711" s="34"/>
      <c r="D711" s="34"/>
      <c r="E711" s="34"/>
      <c r="F711" s="34"/>
      <c r="G711" s="34"/>
      <c r="H711" s="34"/>
    </row>
    <row r="712">
      <c r="A712" s="34"/>
      <c r="B712" s="34"/>
      <c r="C712" s="34"/>
      <c r="D712" s="34"/>
      <c r="E712" s="34"/>
      <c r="F712" s="34"/>
      <c r="G712" s="34"/>
      <c r="H712" s="34"/>
    </row>
    <row r="713">
      <c r="A713" s="34"/>
      <c r="B713" s="34"/>
      <c r="C713" s="34"/>
      <c r="D713" s="34"/>
      <c r="E713" s="34"/>
      <c r="F713" s="34"/>
      <c r="G713" s="34"/>
      <c r="H713" s="34"/>
    </row>
    <row r="714">
      <c r="A714" s="34"/>
      <c r="B714" s="34"/>
      <c r="C714" s="34"/>
      <c r="D714" s="34"/>
      <c r="E714" s="34"/>
      <c r="F714" s="34"/>
      <c r="G714" s="34"/>
      <c r="H714" s="34"/>
    </row>
    <row r="715">
      <c r="A715" s="34"/>
      <c r="B715" s="34"/>
      <c r="C715" s="34"/>
      <c r="D715" s="34"/>
      <c r="E715" s="34"/>
      <c r="F715" s="34"/>
      <c r="G715" s="34"/>
      <c r="H715" s="34"/>
    </row>
    <row r="716">
      <c r="A716" s="34"/>
      <c r="B716" s="34"/>
      <c r="C716" s="34"/>
      <c r="D716" s="34"/>
      <c r="E716" s="34"/>
      <c r="F716" s="34"/>
      <c r="G716" s="34"/>
      <c r="H716" s="34"/>
    </row>
    <row r="717">
      <c r="A717" s="34"/>
      <c r="B717" s="34"/>
      <c r="C717" s="34"/>
      <c r="D717" s="34"/>
      <c r="E717" s="34"/>
      <c r="F717" s="34"/>
      <c r="G717" s="34"/>
      <c r="H717" s="34"/>
    </row>
    <row r="718">
      <c r="A718" s="34"/>
      <c r="B718" s="34"/>
      <c r="C718" s="34"/>
      <c r="D718" s="34"/>
      <c r="E718" s="34"/>
      <c r="F718" s="34"/>
      <c r="G718" s="34"/>
      <c r="H718" s="34"/>
    </row>
    <row r="719">
      <c r="A719" s="34"/>
      <c r="B719" s="34"/>
      <c r="C719" s="34"/>
      <c r="D719" s="34"/>
      <c r="E719" s="34"/>
      <c r="F719" s="34"/>
      <c r="G719" s="34"/>
      <c r="H719" s="34"/>
    </row>
    <row r="720">
      <c r="A720" s="34"/>
      <c r="B720" s="34"/>
      <c r="C720" s="34"/>
      <c r="D720" s="34"/>
      <c r="E720" s="34"/>
      <c r="F720" s="34"/>
      <c r="G720" s="34"/>
      <c r="H720" s="34"/>
    </row>
    <row r="721">
      <c r="A721" s="34"/>
      <c r="B721" s="34"/>
      <c r="C721" s="34"/>
      <c r="D721" s="34"/>
      <c r="E721" s="34"/>
      <c r="F721" s="34"/>
      <c r="G721" s="34"/>
      <c r="H721" s="34"/>
    </row>
    <row r="722">
      <c r="A722" s="34"/>
      <c r="B722" s="34"/>
      <c r="C722" s="34"/>
      <c r="D722" s="34"/>
      <c r="E722" s="34"/>
      <c r="F722" s="34"/>
      <c r="G722" s="34"/>
      <c r="H722" s="34"/>
    </row>
    <row r="723">
      <c r="A723" s="34"/>
      <c r="B723" s="34"/>
      <c r="C723" s="34"/>
      <c r="D723" s="34"/>
      <c r="E723" s="34"/>
      <c r="F723" s="34"/>
      <c r="G723" s="34"/>
      <c r="H723" s="34"/>
    </row>
    <row r="724">
      <c r="A724" s="34"/>
      <c r="B724" s="34"/>
      <c r="C724" s="34"/>
      <c r="D724" s="34"/>
      <c r="E724" s="34"/>
      <c r="F724" s="34"/>
      <c r="G724" s="34"/>
      <c r="H724" s="34"/>
    </row>
    <row r="725">
      <c r="A725" s="34"/>
      <c r="B725" s="34"/>
      <c r="C725" s="34"/>
      <c r="D725" s="34"/>
      <c r="E725" s="34"/>
      <c r="F725" s="34"/>
      <c r="G725" s="34"/>
      <c r="H725" s="34"/>
    </row>
    <row r="726">
      <c r="A726" s="34"/>
      <c r="B726" s="34"/>
      <c r="C726" s="34"/>
      <c r="D726" s="34"/>
      <c r="E726" s="34"/>
      <c r="F726" s="34"/>
      <c r="G726" s="34"/>
      <c r="H726" s="34"/>
    </row>
    <row r="727">
      <c r="A727" s="34"/>
      <c r="B727" s="34"/>
      <c r="C727" s="34"/>
      <c r="D727" s="34"/>
      <c r="E727" s="34"/>
      <c r="F727" s="34"/>
      <c r="G727" s="34"/>
      <c r="H727" s="34"/>
    </row>
    <row r="728">
      <c r="A728" s="34"/>
      <c r="B728" s="34"/>
      <c r="C728" s="34"/>
      <c r="D728" s="34"/>
      <c r="E728" s="34"/>
      <c r="F728" s="34"/>
      <c r="G728" s="34"/>
      <c r="H728" s="34"/>
    </row>
    <row r="729">
      <c r="A729" s="34"/>
      <c r="B729" s="34"/>
      <c r="C729" s="34"/>
      <c r="D729" s="34"/>
      <c r="E729" s="34"/>
      <c r="F729" s="34"/>
      <c r="G729" s="34"/>
      <c r="H729" s="34"/>
    </row>
    <row r="730">
      <c r="A730" s="34"/>
      <c r="B730" s="34"/>
      <c r="C730" s="34"/>
      <c r="D730" s="34"/>
      <c r="E730" s="34"/>
      <c r="F730" s="34"/>
      <c r="G730" s="34"/>
      <c r="H730" s="34"/>
    </row>
    <row r="731">
      <c r="A731" s="34"/>
      <c r="B731" s="34"/>
      <c r="C731" s="34"/>
      <c r="D731" s="34"/>
      <c r="E731" s="34"/>
      <c r="F731" s="34"/>
      <c r="G731" s="34"/>
      <c r="H731" s="34"/>
    </row>
    <row r="732">
      <c r="A732" s="34"/>
      <c r="B732" s="34"/>
      <c r="C732" s="34"/>
      <c r="D732" s="34"/>
      <c r="E732" s="34"/>
      <c r="F732" s="34"/>
      <c r="G732" s="34"/>
      <c r="H732" s="34"/>
    </row>
    <row r="733">
      <c r="A733" s="34"/>
      <c r="B733" s="34"/>
      <c r="C733" s="34"/>
      <c r="D733" s="34"/>
      <c r="E733" s="34"/>
      <c r="F733" s="34"/>
      <c r="G733" s="34"/>
      <c r="H733" s="34"/>
    </row>
    <row r="734">
      <c r="A734" s="34"/>
      <c r="B734" s="34"/>
      <c r="C734" s="34"/>
      <c r="D734" s="34"/>
      <c r="E734" s="34"/>
      <c r="F734" s="34"/>
      <c r="G734" s="34"/>
      <c r="H734" s="34"/>
    </row>
    <row r="735">
      <c r="A735" s="34"/>
      <c r="B735" s="34"/>
      <c r="C735" s="34"/>
      <c r="D735" s="34"/>
      <c r="E735" s="34"/>
      <c r="F735" s="34"/>
      <c r="G735" s="34"/>
      <c r="H735" s="34"/>
    </row>
    <row r="736">
      <c r="A736" s="34"/>
      <c r="B736" s="34"/>
      <c r="C736" s="34"/>
      <c r="D736" s="34"/>
      <c r="E736" s="34"/>
      <c r="F736" s="34"/>
      <c r="G736" s="34"/>
      <c r="H736" s="34"/>
    </row>
    <row r="737">
      <c r="A737" s="34"/>
      <c r="B737" s="34"/>
      <c r="C737" s="34"/>
      <c r="D737" s="34"/>
      <c r="E737" s="34"/>
      <c r="F737" s="34"/>
      <c r="G737" s="34"/>
      <c r="H737" s="34"/>
    </row>
    <row r="738">
      <c r="A738" s="34"/>
      <c r="B738" s="34"/>
      <c r="C738" s="34"/>
      <c r="D738" s="34"/>
      <c r="E738" s="34"/>
      <c r="F738" s="34"/>
      <c r="G738" s="34"/>
      <c r="H738" s="34"/>
    </row>
    <row r="739">
      <c r="A739" s="34"/>
      <c r="B739" s="34"/>
      <c r="C739" s="34"/>
      <c r="D739" s="34"/>
      <c r="E739" s="34"/>
      <c r="F739" s="34"/>
      <c r="G739" s="34"/>
      <c r="H739" s="34"/>
    </row>
    <row r="740">
      <c r="A740" s="34"/>
      <c r="B740" s="34"/>
      <c r="C740" s="34"/>
      <c r="D740" s="34"/>
      <c r="E740" s="34"/>
      <c r="F740" s="34"/>
      <c r="G740" s="34"/>
      <c r="H740" s="34"/>
    </row>
    <row r="741">
      <c r="A741" s="34"/>
      <c r="B741" s="34"/>
      <c r="C741" s="34"/>
      <c r="D741" s="34"/>
      <c r="E741" s="34"/>
      <c r="F741" s="34"/>
      <c r="G741" s="34"/>
      <c r="H741" s="34"/>
    </row>
    <row r="742">
      <c r="A742" s="34"/>
      <c r="B742" s="34"/>
      <c r="C742" s="34"/>
      <c r="D742" s="34"/>
      <c r="E742" s="34"/>
      <c r="F742" s="34"/>
      <c r="G742" s="34"/>
      <c r="H742" s="34"/>
    </row>
    <row r="743">
      <c r="A743" s="34"/>
      <c r="B743" s="34"/>
      <c r="C743" s="34"/>
      <c r="D743" s="34"/>
      <c r="E743" s="34"/>
      <c r="F743" s="34"/>
      <c r="G743" s="34"/>
      <c r="H743" s="34"/>
    </row>
    <row r="744">
      <c r="A744" s="34"/>
      <c r="B744" s="34"/>
      <c r="C744" s="34"/>
      <c r="D744" s="34"/>
      <c r="E744" s="34"/>
      <c r="F744" s="34"/>
      <c r="G744" s="34"/>
      <c r="H744" s="34"/>
    </row>
    <row r="745">
      <c r="A745" s="34"/>
      <c r="B745" s="34"/>
      <c r="C745" s="34"/>
      <c r="D745" s="34"/>
      <c r="E745" s="34"/>
      <c r="F745" s="34"/>
      <c r="G745" s="34"/>
      <c r="H745" s="34"/>
    </row>
    <row r="746">
      <c r="A746" s="34"/>
      <c r="B746" s="34"/>
      <c r="C746" s="34"/>
      <c r="D746" s="34"/>
      <c r="E746" s="34"/>
      <c r="F746" s="34"/>
      <c r="G746" s="34"/>
      <c r="H746" s="34"/>
    </row>
    <row r="747">
      <c r="A747" s="34"/>
      <c r="B747" s="34"/>
      <c r="C747" s="34"/>
      <c r="D747" s="34"/>
      <c r="E747" s="34"/>
      <c r="F747" s="34"/>
      <c r="G747" s="34"/>
      <c r="H747" s="34"/>
    </row>
    <row r="748">
      <c r="A748" s="34"/>
      <c r="B748" s="34"/>
      <c r="C748" s="34"/>
      <c r="D748" s="34"/>
      <c r="E748" s="34"/>
      <c r="F748" s="34"/>
      <c r="G748" s="34"/>
      <c r="H748" s="34"/>
    </row>
    <row r="749">
      <c r="A749" s="34"/>
      <c r="B749" s="34"/>
      <c r="C749" s="34"/>
      <c r="D749" s="34"/>
      <c r="E749" s="34"/>
      <c r="F749" s="34"/>
      <c r="G749" s="34"/>
      <c r="H749" s="34"/>
    </row>
    <row r="750">
      <c r="A750" s="34"/>
      <c r="B750" s="34"/>
      <c r="C750" s="34"/>
      <c r="D750" s="34"/>
      <c r="E750" s="34"/>
      <c r="F750" s="34"/>
      <c r="G750" s="34"/>
      <c r="H750" s="34"/>
    </row>
    <row r="751">
      <c r="A751" s="34"/>
      <c r="B751" s="34"/>
      <c r="C751" s="34"/>
      <c r="D751" s="34"/>
      <c r="E751" s="34"/>
      <c r="F751" s="34"/>
      <c r="G751" s="34"/>
      <c r="H751" s="34"/>
    </row>
    <row r="752">
      <c r="A752" s="34"/>
      <c r="B752" s="34"/>
      <c r="C752" s="34"/>
      <c r="D752" s="34"/>
      <c r="E752" s="34"/>
      <c r="F752" s="34"/>
      <c r="G752" s="34"/>
      <c r="H752" s="34"/>
    </row>
    <row r="753">
      <c r="A753" s="34"/>
      <c r="B753" s="34"/>
      <c r="C753" s="34"/>
      <c r="D753" s="34"/>
      <c r="E753" s="34"/>
      <c r="F753" s="34"/>
      <c r="G753" s="34"/>
      <c r="H753" s="34"/>
    </row>
    <row r="754">
      <c r="A754" s="34"/>
      <c r="B754" s="34"/>
      <c r="C754" s="34"/>
      <c r="D754" s="34"/>
      <c r="E754" s="34"/>
      <c r="F754" s="34"/>
      <c r="G754" s="34"/>
      <c r="H754" s="34"/>
    </row>
    <row r="755">
      <c r="A755" s="34"/>
      <c r="B755" s="34"/>
      <c r="C755" s="34"/>
      <c r="D755" s="34"/>
      <c r="E755" s="34"/>
      <c r="F755" s="34"/>
      <c r="G755" s="34"/>
      <c r="H755" s="34"/>
    </row>
    <row r="756">
      <c r="A756" s="34"/>
      <c r="B756" s="34"/>
      <c r="C756" s="34"/>
      <c r="D756" s="34"/>
      <c r="E756" s="34"/>
      <c r="F756" s="34"/>
      <c r="G756" s="34"/>
      <c r="H756" s="34"/>
    </row>
    <row r="757">
      <c r="A757" s="34"/>
      <c r="B757" s="34"/>
      <c r="C757" s="34"/>
      <c r="D757" s="34"/>
      <c r="E757" s="34"/>
      <c r="F757" s="34"/>
      <c r="G757" s="34"/>
      <c r="H757" s="34"/>
    </row>
    <row r="758">
      <c r="A758" s="34"/>
      <c r="B758" s="34"/>
      <c r="C758" s="34"/>
      <c r="D758" s="34"/>
      <c r="E758" s="34"/>
      <c r="F758" s="34"/>
      <c r="G758" s="34"/>
      <c r="H758" s="34"/>
    </row>
    <row r="759">
      <c r="A759" s="34"/>
      <c r="B759" s="34"/>
      <c r="C759" s="34"/>
      <c r="D759" s="34"/>
      <c r="E759" s="34"/>
      <c r="F759" s="34"/>
      <c r="G759" s="34"/>
      <c r="H759" s="34"/>
    </row>
    <row r="760">
      <c r="A760" s="34"/>
      <c r="B760" s="34"/>
      <c r="C760" s="34"/>
      <c r="D760" s="34"/>
      <c r="E760" s="34"/>
      <c r="F760" s="34"/>
      <c r="G760" s="34"/>
      <c r="H760" s="34"/>
    </row>
    <row r="761">
      <c r="A761" s="34"/>
      <c r="B761" s="34"/>
      <c r="C761" s="34"/>
      <c r="D761" s="34"/>
      <c r="E761" s="34"/>
      <c r="F761" s="34"/>
      <c r="G761" s="34"/>
      <c r="H761" s="34"/>
    </row>
    <row r="762">
      <c r="A762" s="34"/>
      <c r="B762" s="34"/>
      <c r="C762" s="34"/>
      <c r="D762" s="34"/>
      <c r="E762" s="34"/>
      <c r="F762" s="34"/>
      <c r="G762" s="34"/>
      <c r="H762" s="34"/>
    </row>
    <row r="763">
      <c r="A763" s="34"/>
      <c r="B763" s="34"/>
      <c r="C763" s="34"/>
      <c r="D763" s="34"/>
      <c r="E763" s="34"/>
      <c r="F763" s="34"/>
      <c r="G763" s="34"/>
      <c r="H763" s="34"/>
    </row>
    <row r="764">
      <c r="A764" s="34"/>
      <c r="B764" s="34"/>
      <c r="C764" s="34"/>
      <c r="D764" s="34"/>
      <c r="E764" s="34"/>
      <c r="F764" s="34"/>
      <c r="G764" s="34"/>
      <c r="H764" s="34"/>
    </row>
    <row r="765">
      <c r="A765" s="34"/>
      <c r="B765" s="34"/>
      <c r="C765" s="34"/>
      <c r="D765" s="34"/>
      <c r="E765" s="34"/>
      <c r="F765" s="34"/>
      <c r="G765" s="34"/>
      <c r="H765" s="34"/>
    </row>
    <row r="766">
      <c r="A766" s="34"/>
      <c r="B766" s="34"/>
      <c r="C766" s="34"/>
      <c r="D766" s="34"/>
      <c r="E766" s="34"/>
      <c r="F766" s="34"/>
      <c r="G766" s="34"/>
      <c r="H766" s="34"/>
    </row>
    <row r="767">
      <c r="A767" s="34"/>
      <c r="B767" s="34"/>
      <c r="C767" s="34"/>
      <c r="D767" s="34"/>
      <c r="E767" s="34"/>
      <c r="F767" s="34"/>
      <c r="G767" s="34"/>
      <c r="H767" s="34"/>
    </row>
    <row r="768">
      <c r="A768" s="34"/>
      <c r="B768" s="34"/>
      <c r="C768" s="34"/>
      <c r="D768" s="34"/>
      <c r="E768" s="34"/>
      <c r="F768" s="34"/>
      <c r="G768" s="34"/>
      <c r="H768" s="34"/>
    </row>
    <row r="769">
      <c r="A769" s="34"/>
      <c r="B769" s="34"/>
      <c r="C769" s="34"/>
      <c r="D769" s="34"/>
      <c r="E769" s="34"/>
      <c r="F769" s="34"/>
      <c r="G769" s="34"/>
      <c r="H769" s="34"/>
    </row>
    <row r="770">
      <c r="A770" s="34"/>
      <c r="B770" s="34"/>
      <c r="C770" s="34"/>
      <c r="D770" s="34"/>
      <c r="E770" s="34"/>
      <c r="F770" s="34"/>
      <c r="G770" s="34"/>
      <c r="H770" s="34"/>
    </row>
    <row r="771">
      <c r="A771" s="34"/>
      <c r="B771" s="34"/>
      <c r="C771" s="34"/>
      <c r="D771" s="34"/>
      <c r="E771" s="34"/>
      <c r="F771" s="34"/>
      <c r="G771" s="34"/>
      <c r="H771" s="34"/>
    </row>
    <row r="772">
      <c r="A772" s="34"/>
      <c r="B772" s="34"/>
      <c r="C772" s="34"/>
      <c r="D772" s="34"/>
      <c r="E772" s="34"/>
      <c r="F772" s="34"/>
      <c r="G772" s="34"/>
      <c r="H772" s="34"/>
    </row>
    <row r="773">
      <c r="A773" s="34"/>
      <c r="B773" s="34"/>
      <c r="C773" s="34"/>
      <c r="D773" s="34"/>
      <c r="E773" s="34"/>
      <c r="F773" s="34"/>
      <c r="G773" s="34"/>
      <c r="H773" s="34"/>
    </row>
    <row r="774">
      <c r="A774" s="34"/>
      <c r="B774" s="34"/>
      <c r="C774" s="34"/>
      <c r="D774" s="34"/>
      <c r="E774" s="34"/>
      <c r="F774" s="34"/>
      <c r="G774" s="34"/>
      <c r="H774" s="34"/>
    </row>
    <row r="775">
      <c r="A775" s="34"/>
      <c r="B775" s="34"/>
      <c r="C775" s="34"/>
      <c r="D775" s="34"/>
      <c r="E775" s="34"/>
      <c r="F775" s="34"/>
      <c r="G775" s="34"/>
      <c r="H775" s="34"/>
    </row>
    <row r="776">
      <c r="A776" s="34"/>
      <c r="B776" s="34"/>
      <c r="C776" s="34"/>
      <c r="D776" s="34"/>
      <c r="E776" s="34"/>
      <c r="F776" s="34"/>
      <c r="G776" s="34"/>
      <c r="H776" s="34"/>
    </row>
    <row r="777">
      <c r="A777" s="34"/>
      <c r="B777" s="34"/>
      <c r="C777" s="34"/>
      <c r="D777" s="34"/>
      <c r="E777" s="34"/>
      <c r="F777" s="34"/>
      <c r="G777" s="34"/>
      <c r="H777" s="34"/>
    </row>
    <row r="778">
      <c r="A778" s="34"/>
      <c r="B778" s="34"/>
      <c r="C778" s="34"/>
      <c r="D778" s="34"/>
      <c r="E778" s="34"/>
      <c r="F778" s="34"/>
      <c r="G778" s="34"/>
      <c r="H778" s="34"/>
    </row>
    <row r="779">
      <c r="A779" s="34"/>
      <c r="B779" s="34"/>
      <c r="C779" s="34"/>
      <c r="D779" s="34"/>
      <c r="E779" s="34"/>
      <c r="F779" s="34"/>
      <c r="G779" s="34"/>
      <c r="H779" s="34"/>
    </row>
    <row r="780">
      <c r="A780" s="34"/>
      <c r="B780" s="34"/>
      <c r="C780" s="34"/>
      <c r="D780" s="34"/>
      <c r="E780" s="34"/>
      <c r="F780" s="34"/>
      <c r="G780" s="34"/>
      <c r="H780" s="34"/>
    </row>
    <row r="781">
      <c r="A781" s="34"/>
      <c r="B781" s="34"/>
      <c r="C781" s="34"/>
      <c r="D781" s="34"/>
      <c r="E781" s="34"/>
      <c r="F781" s="34"/>
      <c r="G781" s="34"/>
      <c r="H781" s="34"/>
    </row>
    <row r="782">
      <c r="A782" s="34"/>
      <c r="B782" s="34"/>
      <c r="C782" s="34"/>
      <c r="D782" s="34"/>
      <c r="E782" s="34"/>
      <c r="F782" s="34"/>
      <c r="G782" s="34"/>
      <c r="H782" s="34"/>
    </row>
    <row r="783">
      <c r="A783" s="34"/>
      <c r="B783" s="34"/>
      <c r="C783" s="34"/>
      <c r="D783" s="34"/>
      <c r="E783" s="34"/>
      <c r="F783" s="34"/>
      <c r="G783" s="34"/>
      <c r="H783" s="34"/>
    </row>
    <row r="784">
      <c r="A784" s="34"/>
      <c r="B784" s="34"/>
      <c r="C784" s="34"/>
      <c r="D784" s="34"/>
      <c r="E784" s="34"/>
      <c r="F784" s="34"/>
      <c r="G784" s="34"/>
      <c r="H784" s="34"/>
    </row>
    <row r="785">
      <c r="A785" s="34"/>
      <c r="B785" s="34"/>
      <c r="C785" s="34"/>
      <c r="D785" s="34"/>
      <c r="E785" s="34"/>
      <c r="F785" s="34"/>
      <c r="G785" s="34"/>
      <c r="H785" s="34"/>
    </row>
    <row r="786">
      <c r="A786" s="34"/>
      <c r="B786" s="34"/>
      <c r="C786" s="34"/>
      <c r="D786" s="34"/>
      <c r="E786" s="34"/>
      <c r="F786" s="34"/>
      <c r="G786" s="34"/>
      <c r="H786" s="34"/>
    </row>
    <row r="787">
      <c r="A787" s="34"/>
      <c r="B787" s="34"/>
      <c r="C787" s="34"/>
      <c r="D787" s="34"/>
      <c r="E787" s="34"/>
      <c r="F787" s="34"/>
      <c r="G787" s="34"/>
      <c r="H787" s="34"/>
    </row>
    <row r="788">
      <c r="A788" s="34"/>
      <c r="B788" s="34"/>
      <c r="C788" s="34"/>
      <c r="D788" s="34"/>
      <c r="E788" s="34"/>
      <c r="F788" s="34"/>
      <c r="G788" s="34"/>
      <c r="H788" s="34"/>
    </row>
    <row r="789">
      <c r="A789" s="34"/>
      <c r="B789" s="34"/>
      <c r="C789" s="34"/>
      <c r="D789" s="34"/>
      <c r="E789" s="34"/>
      <c r="F789" s="34"/>
      <c r="G789" s="34"/>
      <c r="H789" s="34"/>
    </row>
    <row r="790">
      <c r="A790" s="34"/>
      <c r="B790" s="34"/>
      <c r="C790" s="34"/>
      <c r="D790" s="34"/>
      <c r="E790" s="34"/>
      <c r="F790" s="34"/>
      <c r="G790" s="34"/>
      <c r="H790" s="34"/>
    </row>
    <row r="791">
      <c r="A791" s="34"/>
      <c r="B791" s="34"/>
      <c r="C791" s="34"/>
      <c r="D791" s="34"/>
      <c r="E791" s="34"/>
      <c r="F791" s="34"/>
      <c r="G791" s="34"/>
      <c r="H791" s="34"/>
    </row>
    <row r="792">
      <c r="A792" s="34"/>
      <c r="B792" s="34"/>
      <c r="C792" s="34"/>
      <c r="D792" s="34"/>
      <c r="E792" s="34"/>
      <c r="F792" s="34"/>
      <c r="G792" s="34"/>
      <c r="H792" s="34"/>
    </row>
    <row r="793">
      <c r="A793" s="34"/>
      <c r="B793" s="34"/>
      <c r="C793" s="34"/>
      <c r="D793" s="34"/>
      <c r="E793" s="34"/>
      <c r="F793" s="34"/>
      <c r="G793" s="34"/>
      <c r="H793" s="34"/>
    </row>
    <row r="794">
      <c r="A794" s="34"/>
      <c r="B794" s="34"/>
      <c r="C794" s="34"/>
      <c r="D794" s="34"/>
      <c r="E794" s="34"/>
      <c r="F794" s="34"/>
      <c r="G794" s="34"/>
      <c r="H794" s="34"/>
    </row>
    <row r="795">
      <c r="A795" s="34"/>
      <c r="B795" s="34"/>
      <c r="C795" s="34"/>
      <c r="D795" s="34"/>
      <c r="E795" s="34"/>
      <c r="F795" s="34"/>
      <c r="G795" s="34"/>
      <c r="H795" s="34"/>
    </row>
    <row r="796">
      <c r="A796" s="34"/>
      <c r="B796" s="34"/>
      <c r="C796" s="34"/>
      <c r="D796" s="34"/>
      <c r="E796" s="34"/>
      <c r="F796" s="34"/>
      <c r="G796" s="34"/>
      <c r="H796" s="34"/>
    </row>
    <row r="797">
      <c r="A797" s="34"/>
      <c r="B797" s="34"/>
      <c r="C797" s="34"/>
      <c r="D797" s="34"/>
      <c r="E797" s="34"/>
      <c r="F797" s="34"/>
      <c r="G797" s="34"/>
      <c r="H797" s="34"/>
    </row>
    <row r="798">
      <c r="A798" s="34"/>
      <c r="B798" s="34"/>
      <c r="C798" s="34"/>
      <c r="D798" s="34"/>
      <c r="E798" s="34"/>
      <c r="F798" s="34"/>
      <c r="G798" s="34"/>
      <c r="H798" s="34"/>
    </row>
    <row r="799">
      <c r="A799" s="34"/>
      <c r="B799" s="34"/>
      <c r="C799" s="34"/>
      <c r="D799" s="34"/>
      <c r="E799" s="34"/>
      <c r="F799" s="34"/>
      <c r="G799" s="34"/>
      <c r="H799" s="34"/>
    </row>
    <row r="800">
      <c r="A800" s="34"/>
      <c r="B800" s="34"/>
      <c r="C800" s="34"/>
      <c r="D800" s="34"/>
      <c r="E800" s="34"/>
      <c r="F800" s="34"/>
      <c r="G800" s="34"/>
      <c r="H800" s="34"/>
    </row>
    <row r="801">
      <c r="A801" s="34"/>
      <c r="B801" s="34"/>
      <c r="C801" s="34"/>
      <c r="D801" s="34"/>
      <c r="E801" s="34"/>
      <c r="F801" s="34"/>
      <c r="G801" s="34"/>
      <c r="H801" s="34"/>
    </row>
    <row r="802">
      <c r="A802" s="34"/>
      <c r="B802" s="34"/>
      <c r="C802" s="34"/>
      <c r="D802" s="34"/>
      <c r="E802" s="34"/>
      <c r="F802" s="34"/>
      <c r="G802" s="34"/>
      <c r="H802" s="34"/>
    </row>
    <row r="803">
      <c r="A803" s="34"/>
      <c r="B803" s="34"/>
      <c r="C803" s="34"/>
      <c r="D803" s="34"/>
      <c r="E803" s="34"/>
      <c r="F803" s="34"/>
      <c r="G803" s="34"/>
      <c r="H803" s="34"/>
    </row>
    <row r="804">
      <c r="A804" s="34"/>
      <c r="B804" s="34"/>
      <c r="C804" s="34"/>
      <c r="D804" s="34"/>
      <c r="E804" s="34"/>
      <c r="F804" s="34"/>
      <c r="G804" s="34"/>
      <c r="H804" s="34"/>
    </row>
    <row r="805">
      <c r="A805" s="34"/>
      <c r="B805" s="34"/>
      <c r="C805" s="34"/>
      <c r="D805" s="34"/>
      <c r="E805" s="34"/>
      <c r="F805" s="34"/>
      <c r="G805" s="34"/>
      <c r="H805" s="34"/>
    </row>
    <row r="806">
      <c r="A806" s="34"/>
      <c r="B806" s="34"/>
      <c r="C806" s="34"/>
      <c r="D806" s="34"/>
      <c r="E806" s="34"/>
      <c r="F806" s="34"/>
      <c r="G806" s="34"/>
      <c r="H806" s="34"/>
    </row>
    <row r="807">
      <c r="A807" s="34"/>
      <c r="B807" s="34"/>
      <c r="C807" s="34"/>
      <c r="D807" s="34"/>
      <c r="E807" s="34"/>
      <c r="F807" s="34"/>
      <c r="G807" s="34"/>
      <c r="H807" s="34"/>
    </row>
    <row r="808">
      <c r="A808" s="34"/>
      <c r="B808" s="34"/>
      <c r="C808" s="34"/>
      <c r="D808" s="34"/>
      <c r="E808" s="34"/>
      <c r="F808" s="34"/>
      <c r="G808" s="34"/>
      <c r="H808" s="34"/>
    </row>
    <row r="809">
      <c r="A809" s="34"/>
      <c r="B809" s="34"/>
      <c r="C809" s="34"/>
      <c r="D809" s="34"/>
      <c r="E809" s="34"/>
      <c r="F809" s="34"/>
      <c r="G809" s="34"/>
      <c r="H809" s="34"/>
    </row>
    <row r="810">
      <c r="A810" s="34"/>
      <c r="B810" s="34"/>
      <c r="C810" s="34"/>
      <c r="D810" s="34"/>
      <c r="E810" s="34"/>
      <c r="F810" s="34"/>
      <c r="G810" s="34"/>
      <c r="H810" s="34"/>
    </row>
    <row r="811">
      <c r="A811" s="34"/>
      <c r="B811" s="34"/>
      <c r="C811" s="34"/>
      <c r="D811" s="34"/>
      <c r="E811" s="34"/>
      <c r="F811" s="34"/>
      <c r="G811" s="34"/>
      <c r="H811" s="34"/>
    </row>
    <row r="812">
      <c r="A812" s="34"/>
      <c r="B812" s="34"/>
      <c r="C812" s="34"/>
      <c r="D812" s="34"/>
      <c r="E812" s="34"/>
      <c r="F812" s="34"/>
      <c r="G812" s="34"/>
      <c r="H812" s="34"/>
    </row>
    <row r="813">
      <c r="A813" s="34"/>
      <c r="B813" s="34"/>
      <c r="C813" s="34"/>
      <c r="D813" s="34"/>
      <c r="E813" s="34"/>
      <c r="F813" s="34"/>
      <c r="G813" s="34"/>
      <c r="H813" s="34"/>
    </row>
    <row r="814">
      <c r="A814" s="34"/>
      <c r="B814" s="34"/>
      <c r="C814" s="34"/>
      <c r="D814" s="34"/>
      <c r="E814" s="34"/>
      <c r="F814" s="34"/>
      <c r="G814" s="34"/>
      <c r="H814" s="34"/>
    </row>
    <row r="815">
      <c r="A815" s="34"/>
      <c r="B815" s="34"/>
      <c r="C815" s="34"/>
      <c r="D815" s="34"/>
      <c r="E815" s="34"/>
      <c r="F815" s="34"/>
      <c r="G815" s="34"/>
      <c r="H815" s="34"/>
    </row>
    <row r="816">
      <c r="A816" s="34"/>
      <c r="B816" s="34"/>
      <c r="C816" s="34"/>
      <c r="D816" s="34"/>
      <c r="E816" s="34"/>
      <c r="F816" s="34"/>
      <c r="G816" s="34"/>
      <c r="H816" s="34"/>
    </row>
    <row r="817">
      <c r="A817" s="34"/>
      <c r="B817" s="34"/>
      <c r="C817" s="34"/>
      <c r="D817" s="34"/>
      <c r="E817" s="34"/>
      <c r="F817" s="34"/>
      <c r="G817" s="34"/>
      <c r="H817" s="34"/>
    </row>
    <row r="818">
      <c r="A818" s="34"/>
      <c r="B818" s="34"/>
      <c r="C818" s="34"/>
      <c r="D818" s="34"/>
      <c r="E818" s="34"/>
      <c r="F818" s="34"/>
      <c r="G818" s="34"/>
      <c r="H818" s="34"/>
    </row>
    <row r="819">
      <c r="A819" s="34"/>
      <c r="B819" s="34"/>
      <c r="C819" s="34"/>
      <c r="D819" s="34"/>
      <c r="E819" s="34"/>
      <c r="F819" s="34"/>
      <c r="G819" s="34"/>
      <c r="H819" s="34"/>
    </row>
    <row r="820">
      <c r="A820" s="34"/>
      <c r="B820" s="34"/>
      <c r="C820" s="34"/>
      <c r="D820" s="34"/>
      <c r="E820" s="34"/>
      <c r="F820" s="34"/>
      <c r="G820" s="34"/>
      <c r="H820" s="34"/>
    </row>
    <row r="821">
      <c r="A821" s="34"/>
      <c r="B821" s="34"/>
      <c r="C821" s="34"/>
      <c r="D821" s="34"/>
      <c r="E821" s="34"/>
      <c r="F821" s="34"/>
      <c r="G821" s="34"/>
      <c r="H821" s="34"/>
    </row>
    <row r="822">
      <c r="A822" s="34"/>
      <c r="B822" s="34"/>
      <c r="C822" s="34"/>
      <c r="D822" s="34"/>
      <c r="E822" s="34"/>
      <c r="F822" s="34"/>
      <c r="G822" s="34"/>
      <c r="H822" s="34"/>
    </row>
    <row r="823">
      <c r="A823" s="34"/>
      <c r="B823" s="34"/>
      <c r="C823" s="34"/>
      <c r="D823" s="34"/>
      <c r="E823" s="34"/>
      <c r="F823" s="34"/>
      <c r="G823" s="34"/>
      <c r="H823" s="34"/>
    </row>
    <row r="824">
      <c r="A824" s="34"/>
      <c r="B824" s="34"/>
      <c r="C824" s="34"/>
      <c r="D824" s="34"/>
      <c r="E824" s="34"/>
      <c r="F824" s="34"/>
      <c r="G824" s="34"/>
      <c r="H824" s="34"/>
    </row>
    <row r="825">
      <c r="A825" s="34"/>
      <c r="B825" s="34"/>
      <c r="C825" s="34"/>
      <c r="D825" s="34"/>
      <c r="E825" s="34"/>
      <c r="F825" s="34"/>
      <c r="G825" s="34"/>
      <c r="H825" s="34"/>
    </row>
    <row r="826">
      <c r="A826" s="34"/>
      <c r="B826" s="34"/>
      <c r="C826" s="34"/>
      <c r="D826" s="34"/>
      <c r="E826" s="34"/>
      <c r="F826" s="34"/>
      <c r="G826" s="34"/>
      <c r="H826" s="34"/>
    </row>
    <row r="827">
      <c r="A827" s="34"/>
      <c r="B827" s="34"/>
      <c r="C827" s="34"/>
      <c r="D827" s="34"/>
      <c r="E827" s="34"/>
      <c r="F827" s="34"/>
      <c r="G827" s="34"/>
      <c r="H827" s="34"/>
    </row>
    <row r="828">
      <c r="A828" s="34"/>
      <c r="B828" s="34"/>
      <c r="C828" s="34"/>
      <c r="D828" s="34"/>
      <c r="E828" s="34"/>
      <c r="F828" s="34"/>
      <c r="G828" s="34"/>
      <c r="H828" s="34"/>
    </row>
    <row r="829">
      <c r="A829" s="34"/>
      <c r="B829" s="34"/>
      <c r="C829" s="34"/>
      <c r="D829" s="34"/>
      <c r="E829" s="34"/>
      <c r="F829" s="34"/>
      <c r="G829" s="34"/>
      <c r="H829" s="34"/>
    </row>
    <row r="830">
      <c r="A830" s="34"/>
      <c r="B830" s="34"/>
      <c r="C830" s="34"/>
      <c r="D830" s="34"/>
      <c r="E830" s="34"/>
      <c r="F830" s="34"/>
      <c r="G830" s="34"/>
      <c r="H830" s="34"/>
    </row>
    <row r="831">
      <c r="A831" s="34"/>
      <c r="B831" s="34"/>
      <c r="C831" s="34"/>
      <c r="D831" s="34"/>
      <c r="E831" s="34"/>
      <c r="F831" s="34"/>
      <c r="G831" s="34"/>
      <c r="H831" s="34"/>
    </row>
    <row r="832">
      <c r="A832" s="34"/>
      <c r="B832" s="34"/>
      <c r="C832" s="34"/>
      <c r="D832" s="34"/>
      <c r="E832" s="34"/>
      <c r="F832" s="34"/>
      <c r="G832" s="34"/>
      <c r="H832" s="34"/>
    </row>
    <row r="833">
      <c r="A833" s="34"/>
      <c r="B833" s="34"/>
      <c r="C833" s="34"/>
      <c r="D833" s="34"/>
      <c r="E833" s="34"/>
      <c r="F833" s="34"/>
      <c r="G833" s="34"/>
      <c r="H833" s="34"/>
    </row>
    <row r="834">
      <c r="A834" s="34"/>
      <c r="B834" s="34"/>
      <c r="C834" s="34"/>
      <c r="D834" s="34"/>
      <c r="E834" s="34"/>
      <c r="F834" s="34"/>
      <c r="G834" s="34"/>
      <c r="H834" s="34"/>
    </row>
    <row r="835">
      <c r="A835" s="34"/>
      <c r="B835" s="34"/>
      <c r="C835" s="34"/>
      <c r="D835" s="34"/>
      <c r="E835" s="34"/>
      <c r="F835" s="34"/>
      <c r="G835" s="34"/>
      <c r="H835" s="34"/>
    </row>
    <row r="836">
      <c r="A836" s="34"/>
      <c r="B836" s="34"/>
      <c r="C836" s="34"/>
      <c r="D836" s="34"/>
      <c r="E836" s="34"/>
      <c r="F836" s="34"/>
      <c r="G836" s="34"/>
      <c r="H836" s="34"/>
    </row>
    <row r="837">
      <c r="A837" s="34"/>
      <c r="B837" s="34"/>
      <c r="C837" s="34"/>
      <c r="D837" s="34"/>
      <c r="E837" s="34"/>
      <c r="F837" s="34"/>
      <c r="G837" s="34"/>
      <c r="H837" s="34"/>
    </row>
    <row r="838">
      <c r="A838" s="34"/>
      <c r="B838" s="34"/>
      <c r="C838" s="34"/>
      <c r="D838" s="34"/>
      <c r="E838" s="34"/>
      <c r="F838" s="34"/>
      <c r="G838" s="34"/>
      <c r="H838" s="34"/>
    </row>
    <row r="839">
      <c r="A839" s="34"/>
      <c r="B839" s="34"/>
      <c r="C839" s="34"/>
      <c r="D839" s="34"/>
      <c r="E839" s="34"/>
      <c r="F839" s="34"/>
      <c r="G839" s="34"/>
      <c r="H839" s="34"/>
    </row>
    <row r="840">
      <c r="A840" s="34"/>
      <c r="B840" s="34"/>
      <c r="C840" s="34"/>
      <c r="D840" s="34"/>
      <c r="E840" s="34"/>
      <c r="F840" s="34"/>
      <c r="G840" s="34"/>
      <c r="H840" s="34"/>
    </row>
    <row r="841">
      <c r="A841" s="34"/>
      <c r="B841" s="34"/>
      <c r="C841" s="34"/>
      <c r="D841" s="34"/>
      <c r="E841" s="34"/>
      <c r="F841" s="34"/>
      <c r="G841" s="34"/>
      <c r="H841" s="34"/>
    </row>
    <row r="842">
      <c r="A842" s="34"/>
      <c r="B842" s="34"/>
      <c r="C842" s="34"/>
      <c r="D842" s="34"/>
      <c r="E842" s="34"/>
      <c r="F842" s="34"/>
      <c r="G842" s="34"/>
      <c r="H842" s="34"/>
    </row>
    <row r="843">
      <c r="A843" s="34"/>
      <c r="B843" s="34"/>
      <c r="C843" s="34"/>
      <c r="D843" s="34"/>
      <c r="E843" s="34"/>
      <c r="F843" s="34"/>
      <c r="G843" s="34"/>
      <c r="H843" s="34"/>
    </row>
    <row r="844">
      <c r="A844" s="34"/>
      <c r="B844" s="34"/>
      <c r="C844" s="34"/>
      <c r="D844" s="34"/>
      <c r="E844" s="34"/>
      <c r="F844" s="34"/>
      <c r="G844" s="34"/>
      <c r="H844" s="34"/>
    </row>
    <row r="845">
      <c r="A845" s="34"/>
      <c r="B845" s="34"/>
      <c r="C845" s="34"/>
      <c r="D845" s="34"/>
      <c r="E845" s="34"/>
      <c r="F845" s="34"/>
      <c r="G845" s="34"/>
      <c r="H845" s="34"/>
    </row>
    <row r="846">
      <c r="A846" s="34"/>
      <c r="B846" s="34"/>
      <c r="C846" s="34"/>
      <c r="D846" s="34"/>
      <c r="E846" s="34"/>
      <c r="F846" s="34"/>
      <c r="G846" s="34"/>
      <c r="H846" s="34"/>
    </row>
    <row r="847">
      <c r="A847" s="34"/>
      <c r="B847" s="34"/>
      <c r="C847" s="34"/>
      <c r="D847" s="34"/>
      <c r="E847" s="34"/>
      <c r="F847" s="34"/>
      <c r="G847" s="34"/>
      <c r="H847" s="34"/>
    </row>
    <row r="848">
      <c r="A848" s="34"/>
      <c r="B848" s="34"/>
      <c r="C848" s="34"/>
      <c r="D848" s="34"/>
      <c r="E848" s="34"/>
      <c r="F848" s="34"/>
      <c r="G848" s="34"/>
      <c r="H848" s="34"/>
    </row>
    <row r="849">
      <c r="A849" s="34"/>
      <c r="B849" s="34"/>
      <c r="C849" s="34"/>
      <c r="D849" s="34"/>
      <c r="E849" s="34"/>
      <c r="F849" s="34"/>
      <c r="G849" s="34"/>
      <c r="H849" s="34"/>
    </row>
    <row r="850">
      <c r="A850" s="34"/>
      <c r="B850" s="34"/>
      <c r="C850" s="34"/>
      <c r="D850" s="34"/>
      <c r="E850" s="34"/>
      <c r="F850" s="34"/>
      <c r="G850" s="34"/>
      <c r="H850" s="34"/>
    </row>
    <row r="851">
      <c r="A851" s="34"/>
      <c r="B851" s="34"/>
      <c r="C851" s="34"/>
      <c r="D851" s="34"/>
      <c r="E851" s="34"/>
      <c r="F851" s="34"/>
      <c r="G851" s="34"/>
      <c r="H851" s="34"/>
    </row>
    <row r="852">
      <c r="A852" s="34"/>
      <c r="B852" s="34"/>
      <c r="C852" s="34"/>
      <c r="D852" s="34"/>
      <c r="E852" s="34"/>
      <c r="F852" s="34"/>
      <c r="G852" s="34"/>
      <c r="H852" s="34"/>
    </row>
    <row r="853">
      <c r="A853" s="34"/>
      <c r="B853" s="34"/>
      <c r="C853" s="34"/>
      <c r="D853" s="34"/>
      <c r="E853" s="34"/>
      <c r="F853" s="34"/>
      <c r="G853" s="34"/>
      <c r="H853" s="34"/>
    </row>
    <row r="854">
      <c r="A854" s="34"/>
      <c r="B854" s="34"/>
      <c r="C854" s="34"/>
      <c r="D854" s="34"/>
      <c r="E854" s="34"/>
      <c r="F854" s="34"/>
      <c r="G854" s="34"/>
      <c r="H854" s="34"/>
    </row>
    <row r="855">
      <c r="A855" s="34"/>
      <c r="B855" s="34"/>
      <c r="C855" s="34"/>
      <c r="D855" s="34"/>
      <c r="E855" s="34"/>
      <c r="F855" s="34"/>
      <c r="G855" s="34"/>
      <c r="H855" s="34"/>
    </row>
    <row r="856">
      <c r="A856" s="34"/>
      <c r="B856" s="34"/>
      <c r="C856" s="34"/>
      <c r="D856" s="34"/>
      <c r="E856" s="34"/>
      <c r="F856" s="34"/>
      <c r="G856" s="34"/>
      <c r="H856" s="34"/>
    </row>
    <row r="857">
      <c r="A857" s="34"/>
      <c r="B857" s="34"/>
      <c r="C857" s="34"/>
      <c r="D857" s="34"/>
      <c r="E857" s="34"/>
      <c r="F857" s="34"/>
      <c r="G857" s="34"/>
      <c r="H857" s="34"/>
    </row>
    <row r="858">
      <c r="A858" s="34"/>
      <c r="B858" s="34"/>
      <c r="C858" s="34"/>
      <c r="D858" s="34"/>
      <c r="E858" s="34"/>
      <c r="F858" s="34"/>
      <c r="G858" s="34"/>
      <c r="H858" s="34"/>
    </row>
    <row r="859">
      <c r="A859" s="34"/>
      <c r="B859" s="34"/>
      <c r="C859" s="34"/>
      <c r="D859" s="34"/>
      <c r="E859" s="34"/>
      <c r="F859" s="34"/>
      <c r="G859" s="34"/>
      <c r="H859" s="34"/>
    </row>
    <row r="860">
      <c r="A860" s="34"/>
      <c r="B860" s="34"/>
      <c r="C860" s="34"/>
      <c r="D860" s="34"/>
      <c r="E860" s="34"/>
      <c r="F860" s="34"/>
      <c r="G860" s="34"/>
      <c r="H860" s="34"/>
    </row>
    <row r="861">
      <c r="A861" s="34"/>
      <c r="B861" s="34"/>
      <c r="C861" s="34"/>
      <c r="D861" s="34"/>
      <c r="E861" s="34"/>
      <c r="F861" s="34"/>
      <c r="G861" s="34"/>
      <c r="H861" s="34"/>
    </row>
    <row r="862">
      <c r="A862" s="34"/>
      <c r="B862" s="34"/>
      <c r="C862" s="34"/>
      <c r="D862" s="34"/>
      <c r="E862" s="34"/>
      <c r="F862" s="34"/>
      <c r="G862" s="34"/>
      <c r="H862" s="34"/>
    </row>
    <row r="863">
      <c r="A863" s="34"/>
      <c r="B863" s="34"/>
      <c r="C863" s="34"/>
      <c r="D863" s="34"/>
      <c r="E863" s="34"/>
      <c r="F863" s="34"/>
      <c r="G863" s="34"/>
      <c r="H863" s="34"/>
    </row>
    <row r="864">
      <c r="A864" s="34"/>
      <c r="B864" s="34"/>
      <c r="C864" s="34"/>
      <c r="D864" s="34"/>
      <c r="E864" s="34"/>
      <c r="F864" s="34"/>
      <c r="G864" s="34"/>
      <c r="H864" s="34"/>
    </row>
    <row r="865">
      <c r="A865" s="34"/>
      <c r="B865" s="34"/>
      <c r="C865" s="34"/>
      <c r="D865" s="34"/>
      <c r="E865" s="34"/>
      <c r="F865" s="34"/>
      <c r="G865" s="34"/>
      <c r="H865" s="34"/>
    </row>
    <row r="866">
      <c r="A866" s="34"/>
      <c r="B866" s="34"/>
      <c r="C866" s="34"/>
      <c r="D866" s="34"/>
      <c r="E866" s="34"/>
      <c r="F866" s="34"/>
      <c r="G866" s="34"/>
      <c r="H866" s="34"/>
    </row>
    <row r="867">
      <c r="A867" s="34"/>
      <c r="B867" s="34"/>
      <c r="C867" s="34"/>
      <c r="D867" s="34"/>
      <c r="E867" s="34"/>
      <c r="F867" s="34"/>
      <c r="G867" s="34"/>
      <c r="H867" s="34"/>
    </row>
    <row r="868">
      <c r="A868" s="34"/>
      <c r="B868" s="34"/>
      <c r="C868" s="34"/>
      <c r="D868" s="34"/>
      <c r="E868" s="34"/>
      <c r="F868" s="34"/>
      <c r="G868" s="34"/>
      <c r="H868" s="34"/>
    </row>
    <row r="869">
      <c r="A869" s="34"/>
      <c r="B869" s="34"/>
      <c r="C869" s="34"/>
      <c r="D869" s="34"/>
      <c r="E869" s="34"/>
      <c r="F869" s="34"/>
      <c r="G869" s="34"/>
      <c r="H869" s="34"/>
    </row>
    <row r="870">
      <c r="A870" s="34"/>
      <c r="B870" s="34"/>
      <c r="C870" s="34"/>
      <c r="D870" s="34"/>
      <c r="E870" s="34"/>
      <c r="F870" s="34"/>
      <c r="G870" s="34"/>
      <c r="H870" s="34"/>
    </row>
    <row r="871">
      <c r="A871" s="34"/>
      <c r="B871" s="34"/>
      <c r="C871" s="34"/>
      <c r="D871" s="34"/>
      <c r="E871" s="34"/>
      <c r="F871" s="34"/>
      <c r="G871" s="34"/>
      <c r="H871" s="34"/>
    </row>
    <row r="872">
      <c r="A872" s="34"/>
      <c r="B872" s="34"/>
      <c r="C872" s="34"/>
      <c r="D872" s="34"/>
      <c r="E872" s="34"/>
      <c r="F872" s="34"/>
      <c r="G872" s="34"/>
      <c r="H872" s="34"/>
    </row>
    <row r="873">
      <c r="A873" s="34"/>
      <c r="B873" s="34"/>
      <c r="C873" s="34"/>
      <c r="D873" s="34"/>
      <c r="E873" s="34"/>
      <c r="F873" s="34"/>
      <c r="G873" s="34"/>
      <c r="H873" s="34"/>
    </row>
    <row r="874">
      <c r="A874" s="34"/>
      <c r="B874" s="34"/>
      <c r="C874" s="34"/>
      <c r="D874" s="34"/>
      <c r="E874" s="34"/>
      <c r="F874" s="34"/>
      <c r="G874" s="34"/>
      <c r="H874" s="34"/>
    </row>
    <row r="875">
      <c r="A875" s="34"/>
      <c r="B875" s="34"/>
      <c r="C875" s="34"/>
      <c r="D875" s="34"/>
      <c r="E875" s="34"/>
      <c r="F875" s="34"/>
      <c r="G875" s="34"/>
      <c r="H875" s="34"/>
    </row>
    <row r="876">
      <c r="A876" s="34"/>
      <c r="B876" s="34"/>
      <c r="C876" s="34"/>
      <c r="D876" s="34"/>
      <c r="E876" s="34"/>
      <c r="F876" s="34"/>
      <c r="G876" s="34"/>
      <c r="H876" s="34"/>
    </row>
    <row r="877">
      <c r="A877" s="34"/>
      <c r="B877" s="34"/>
      <c r="C877" s="34"/>
      <c r="D877" s="34"/>
      <c r="E877" s="34"/>
      <c r="F877" s="34"/>
      <c r="G877" s="34"/>
      <c r="H877" s="34"/>
    </row>
    <row r="878">
      <c r="A878" s="34"/>
      <c r="B878" s="34"/>
      <c r="C878" s="34"/>
      <c r="D878" s="34"/>
      <c r="E878" s="34"/>
      <c r="F878" s="34"/>
      <c r="G878" s="34"/>
      <c r="H878" s="34"/>
    </row>
    <row r="879">
      <c r="A879" s="34"/>
      <c r="B879" s="34"/>
      <c r="C879" s="34"/>
      <c r="D879" s="34"/>
      <c r="E879" s="34"/>
      <c r="F879" s="34"/>
      <c r="G879" s="34"/>
      <c r="H879" s="34"/>
    </row>
    <row r="880">
      <c r="A880" s="34"/>
      <c r="B880" s="34"/>
      <c r="C880" s="34"/>
      <c r="D880" s="34"/>
      <c r="E880" s="34"/>
      <c r="F880" s="34"/>
      <c r="G880" s="34"/>
      <c r="H880" s="34"/>
    </row>
    <row r="881">
      <c r="A881" s="34"/>
      <c r="B881" s="34"/>
      <c r="C881" s="34"/>
      <c r="D881" s="34"/>
      <c r="E881" s="34"/>
      <c r="F881" s="34"/>
      <c r="G881" s="34"/>
      <c r="H881" s="34"/>
    </row>
    <row r="882">
      <c r="A882" s="34"/>
      <c r="B882" s="34"/>
      <c r="C882" s="34"/>
      <c r="D882" s="34"/>
      <c r="E882" s="34"/>
      <c r="F882" s="34"/>
      <c r="G882" s="34"/>
      <c r="H882" s="34"/>
    </row>
    <row r="883">
      <c r="A883" s="34"/>
      <c r="B883" s="34"/>
      <c r="C883" s="34"/>
      <c r="D883" s="34"/>
      <c r="E883" s="34"/>
      <c r="F883" s="34"/>
      <c r="G883" s="34"/>
      <c r="H883" s="34"/>
    </row>
    <row r="884">
      <c r="A884" s="34"/>
      <c r="B884" s="34"/>
      <c r="C884" s="34"/>
      <c r="D884" s="34"/>
      <c r="E884" s="34"/>
      <c r="F884" s="34"/>
      <c r="G884" s="34"/>
      <c r="H884" s="34"/>
    </row>
    <row r="885">
      <c r="A885" s="34"/>
      <c r="B885" s="34"/>
      <c r="C885" s="34"/>
      <c r="D885" s="34"/>
      <c r="E885" s="34"/>
      <c r="F885" s="34"/>
      <c r="G885" s="34"/>
      <c r="H885" s="34"/>
    </row>
    <row r="886">
      <c r="A886" s="34"/>
      <c r="B886" s="34"/>
      <c r="C886" s="34"/>
      <c r="D886" s="34"/>
      <c r="E886" s="34"/>
      <c r="F886" s="34"/>
      <c r="G886" s="34"/>
      <c r="H886" s="34"/>
    </row>
    <row r="887">
      <c r="A887" s="34"/>
      <c r="B887" s="34"/>
      <c r="C887" s="34"/>
      <c r="D887" s="34"/>
      <c r="E887" s="34"/>
      <c r="F887" s="34"/>
      <c r="G887" s="34"/>
      <c r="H887" s="34"/>
    </row>
    <row r="888">
      <c r="A888" s="34"/>
      <c r="B888" s="34"/>
      <c r="C888" s="34"/>
      <c r="D888" s="34"/>
      <c r="E888" s="34"/>
      <c r="F888" s="34"/>
      <c r="G888" s="34"/>
      <c r="H888" s="34"/>
    </row>
    <row r="889">
      <c r="A889" s="34"/>
      <c r="B889" s="34"/>
      <c r="C889" s="34"/>
      <c r="D889" s="34"/>
      <c r="E889" s="34"/>
      <c r="F889" s="34"/>
      <c r="G889" s="34"/>
      <c r="H889" s="34"/>
    </row>
    <row r="890">
      <c r="A890" s="34"/>
      <c r="B890" s="34"/>
      <c r="C890" s="34"/>
      <c r="D890" s="34"/>
      <c r="E890" s="34"/>
      <c r="F890" s="34"/>
      <c r="G890" s="34"/>
      <c r="H890" s="34"/>
    </row>
    <row r="891">
      <c r="A891" s="34"/>
      <c r="B891" s="34"/>
      <c r="C891" s="34"/>
      <c r="D891" s="34"/>
      <c r="E891" s="34"/>
      <c r="F891" s="34"/>
      <c r="G891" s="34"/>
      <c r="H891" s="34"/>
    </row>
    <row r="892">
      <c r="A892" s="34"/>
      <c r="B892" s="34"/>
      <c r="C892" s="34"/>
      <c r="D892" s="34"/>
      <c r="E892" s="34"/>
      <c r="F892" s="34"/>
      <c r="G892" s="34"/>
      <c r="H892" s="34"/>
    </row>
    <row r="893">
      <c r="A893" s="34"/>
      <c r="B893" s="34"/>
      <c r="C893" s="34"/>
      <c r="D893" s="34"/>
      <c r="E893" s="34"/>
      <c r="F893" s="34"/>
      <c r="G893" s="34"/>
      <c r="H893" s="34"/>
    </row>
    <row r="894">
      <c r="A894" s="34"/>
      <c r="B894" s="34"/>
      <c r="C894" s="34"/>
      <c r="D894" s="34"/>
      <c r="E894" s="34"/>
      <c r="F894" s="34"/>
      <c r="G894" s="34"/>
      <c r="H894" s="34"/>
    </row>
    <row r="895">
      <c r="A895" s="34"/>
      <c r="B895" s="34"/>
      <c r="C895" s="34"/>
      <c r="D895" s="34"/>
      <c r="E895" s="34"/>
      <c r="F895" s="34"/>
      <c r="G895" s="34"/>
      <c r="H895" s="34"/>
    </row>
    <row r="896">
      <c r="A896" s="34"/>
      <c r="B896" s="34"/>
      <c r="C896" s="34"/>
      <c r="D896" s="34"/>
      <c r="E896" s="34"/>
      <c r="F896" s="34"/>
      <c r="G896" s="34"/>
      <c r="H896" s="34"/>
    </row>
    <row r="897">
      <c r="A897" s="34"/>
      <c r="B897" s="34"/>
      <c r="C897" s="34"/>
      <c r="D897" s="34"/>
      <c r="E897" s="34"/>
      <c r="F897" s="34"/>
      <c r="G897" s="34"/>
      <c r="H897" s="34"/>
    </row>
    <row r="898">
      <c r="A898" s="34"/>
      <c r="B898" s="34"/>
      <c r="C898" s="34"/>
      <c r="D898" s="34"/>
      <c r="E898" s="34"/>
      <c r="F898" s="34"/>
      <c r="G898" s="34"/>
      <c r="H898" s="34"/>
    </row>
    <row r="899">
      <c r="A899" s="34"/>
      <c r="B899" s="34"/>
      <c r="C899" s="34"/>
      <c r="D899" s="34"/>
      <c r="E899" s="34"/>
      <c r="F899" s="34"/>
      <c r="G899" s="34"/>
      <c r="H899" s="34"/>
    </row>
    <row r="900">
      <c r="A900" s="34"/>
      <c r="B900" s="34"/>
      <c r="C900" s="34"/>
      <c r="D900" s="34"/>
      <c r="E900" s="34"/>
      <c r="F900" s="34"/>
      <c r="G900" s="34"/>
      <c r="H900" s="34"/>
    </row>
    <row r="901">
      <c r="A901" s="34"/>
      <c r="B901" s="34"/>
      <c r="C901" s="34"/>
      <c r="D901" s="34"/>
      <c r="E901" s="34"/>
      <c r="F901" s="34"/>
      <c r="G901" s="34"/>
      <c r="H901" s="34"/>
    </row>
    <row r="902">
      <c r="A902" s="34"/>
      <c r="B902" s="34"/>
      <c r="C902" s="34"/>
      <c r="D902" s="34"/>
      <c r="E902" s="34"/>
      <c r="F902" s="34"/>
      <c r="G902" s="34"/>
      <c r="H902" s="34"/>
    </row>
  </sheetData>
  <autoFilter ref="$A$1:$F$298"/>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2" t="s">
        <v>4</v>
      </c>
      <c r="B2" s="1" t="s">
        <v>401</v>
      </c>
      <c r="C2" s="1">
        <v>2009.0</v>
      </c>
      <c r="D2" s="2" t="s">
        <v>6</v>
      </c>
      <c r="E2" s="2" t="s">
        <v>371</v>
      </c>
      <c r="F2" s="1">
        <v>26.170034949095882</v>
      </c>
    </row>
    <row r="3">
      <c r="A3" s="2" t="s">
        <v>5</v>
      </c>
      <c r="B3" s="1" t="s">
        <v>402</v>
      </c>
      <c r="C3" s="1">
        <v>2009.0</v>
      </c>
      <c r="D3" s="2" t="s">
        <v>6</v>
      </c>
      <c r="E3" s="2" t="s">
        <v>371</v>
      </c>
      <c r="F3" s="1">
        <v>23.259070473354143</v>
      </c>
    </row>
    <row r="4">
      <c r="A4" s="2" t="s">
        <v>6</v>
      </c>
      <c r="B4" s="1" t="s">
        <v>403</v>
      </c>
      <c r="C4" s="1">
        <v>2009.0</v>
      </c>
      <c r="D4" s="2" t="s">
        <v>6</v>
      </c>
      <c r="E4" s="2" t="s">
        <v>371</v>
      </c>
      <c r="F4" s="1">
        <v>23.644328154169543</v>
      </c>
    </row>
    <row r="5">
      <c r="A5" s="2" t="s">
        <v>7</v>
      </c>
      <c r="B5" s="1" t="s">
        <v>404</v>
      </c>
      <c r="C5" s="1">
        <v>2009.0</v>
      </c>
      <c r="D5" s="2" t="s">
        <v>6</v>
      </c>
      <c r="E5" s="2" t="s">
        <v>371</v>
      </c>
      <c r="F5" s="1">
        <v>25.047440353084156</v>
      </c>
    </row>
    <row r="6">
      <c r="A6" s="2" t="s">
        <v>10</v>
      </c>
      <c r="B6" s="1" t="s">
        <v>407</v>
      </c>
      <c r="C6" s="1">
        <v>2009.0</v>
      </c>
      <c r="D6" s="2" t="s">
        <v>6</v>
      </c>
      <c r="E6" s="2" t="s">
        <v>371</v>
      </c>
      <c r="F6" s="1">
        <v>12.221309289183175</v>
      </c>
    </row>
    <row r="7">
      <c r="A7" s="2" t="s">
        <v>11</v>
      </c>
      <c r="B7" s="1" t="s">
        <v>406</v>
      </c>
      <c r="C7" s="1">
        <v>2009.0</v>
      </c>
      <c r="D7" s="2" t="s">
        <v>6</v>
      </c>
      <c r="E7" s="2" t="s">
        <v>371</v>
      </c>
      <c r="F7" s="1">
        <v>25.213042317123502</v>
      </c>
    </row>
    <row r="8">
      <c r="A8" s="2" t="s">
        <v>8</v>
      </c>
      <c r="B8" s="1" t="s">
        <v>408</v>
      </c>
      <c r="C8" s="1">
        <v>2009.0</v>
      </c>
      <c r="D8" s="2" t="s">
        <v>6</v>
      </c>
      <c r="E8" s="2" t="s">
        <v>371</v>
      </c>
      <c r="F8" s="1">
        <v>26.57740335009858</v>
      </c>
    </row>
    <row r="9">
      <c r="A9" s="2" t="s">
        <v>9</v>
      </c>
      <c r="B9" s="1" t="s">
        <v>409</v>
      </c>
      <c r="C9" s="1">
        <v>2009.0</v>
      </c>
      <c r="D9" s="2" t="s">
        <v>6</v>
      </c>
      <c r="E9" s="2" t="s">
        <v>371</v>
      </c>
      <c r="F9" s="1">
        <v>25.810782166325158</v>
      </c>
    </row>
    <row r="10">
      <c r="A10" s="2" t="s">
        <v>12</v>
      </c>
      <c r="B10" s="1" t="s">
        <v>405</v>
      </c>
      <c r="C10" s="1">
        <v>2009.0</v>
      </c>
      <c r="D10" s="2" t="s">
        <v>6</v>
      </c>
      <c r="E10" s="2" t="s">
        <v>371</v>
      </c>
      <c r="F10" s="1">
        <v>48.46451000280553</v>
      </c>
    </row>
    <row r="11">
      <c r="A11" s="2" t="s">
        <v>13</v>
      </c>
      <c r="B11" s="1" t="s">
        <v>410</v>
      </c>
      <c r="C11" s="1">
        <v>2009.0</v>
      </c>
      <c r="D11" s="2" t="s">
        <v>6</v>
      </c>
      <c r="E11" s="2" t="s">
        <v>371</v>
      </c>
      <c r="F11" s="1">
        <v>20.250937697082353</v>
      </c>
    </row>
    <row r="12">
      <c r="A12" s="2" t="s">
        <v>14</v>
      </c>
      <c r="B12" s="1" t="s">
        <v>412</v>
      </c>
      <c r="C12" s="1">
        <v>2009.0</v>
      </c>
      <c r="D12" s="2" t="s">
        <v>6</v>
      </c>
      <c r="E12" s="2" t="s">
        <v>371</v>
      </c>
      <c r="F12" s="1">
        <v>15.178810411348815</v>
      </c>
    </row>
    <row r="13">
      <c r="A13" s="2" t="s">
        <v>15</v>
      </c>
      <c r="B13" s="1" t="s">
        <v>411</v>
      </c>
      <c r="C13" s="1">
        <v>2009.0</v>
      </c>
      <c r="D13" s="2" t="s">
        <v>6</v>
      </c>
      <c r="E13" s="2" t="s">
        <v>371</v>
      </c>
      <c r="F13" s="1">
        <v>13.25629430553332</v>
      </c>
    </row>
    <row r="14">
      <c r="A14" s="2" t="s">
        <v>16</v>
      </c>
      <c r="B14" s="1" t="s">
        <v>413</v>
      </c>
      <c r="C14" s="1">
        <v>2009.0</v>
      </c>
      <c r="D14" s="2" t="s">
        <v>6</v>
      </c>
      <c r="E14" s="2" t="s">
        <v>371</v>
      </c>
      <c r="F14" s="1">
        <v>21.922233397591707</v>
      </c>
    </row>
    <row r="15">
      <c r="A15" s="2" t="s">
        <v>17</v>
      </c>
      <c r="B15" s="1" t="s">
        <v>414</v>
      </c>
      <c r="C15" s="1">
        <v>2009.0</v>
      </c>
      <c r="D15" s="2" t="s">
        <v>6</v>
      </c>
      <c r="E15" s="2" t="s">
        <v>371</v>
      </c>
      <c r="F15" s="1">
        <v>22.571695596415005</v>
      </c>
    </row>
    <row r="16">
      <c r="A16" s="2" t="s">
        <v>18</v>
      </c>
      <c r="B16" s="1" t="s">
        <v>415</v>
      </c>
      <c r="C16" s="1">
        <v>2009.0</v>
      </c>
      <c r="D16" s="2" t="s">
        <v>6</v>
      </c>
      <c r="E16" s="2" t="s">
        <v>371</v>
      </c>
      <c r="F16" s="1">
        <v>17.494627583622314</v>
      </c>
    </row>
    <row r="17">
      <c r="A17" s="2" t="s">
        <v>19</v>
      </c>
      <c r="B17" s="1" t="s">
        <v>416</v>
      </c>
      <c r="C17" s="1">
        <v>2009.0</v>
      </c>
      <c r="D17" s="2" t="s">
        <v>6</v>
      </c>
      <c r="E17" s="2" t="s">
        <v>371</v>
      </c>
      <c r="F17" s="1">
        <v>16.986330685070754</v>
      </c>
    </row>
    <row r="18">
      <c r="A18" s="2" t="s">
        <v>20</v>
      </c>
      <c r="B18" s="1" t="s">
        <v>417</v>
      </c>
      <c r="C18" s="1">
        <v>2009.0</v>
      </c>
      <c r="D18" s="2" t="s">
        <v>6</v>
      </c>
      <c r="E18" s="2" t="s">
        <v>371</v>
      </c>
      <c r="F18" s="1">
        <v>21.337485094794502</v>
      </c>
    </row>
    <row r="19">
      <c r="A19" s="2" t="s">
        <v>21</v>
      </c>
      <c r="B19" s="1" t="s">
        <v>419</v>
      </c>
      <c r="C19" s="1">
        <v>2009.0</v>
      </c>
      <c r="D19" s="2" t="s">
        <v>6</v>
      </c>
      <c r="E19" s="2" t="s">
        <v>371</v>
      </c>
      <c r="F19" s="1">
        <v>24.892703862660944</v>
      </c>
    </row>
    <row r="20">
      <c r="A20" s="2" t="s">
        <v>22</v>
      </c>
      <c r="B20" s="1" t="s">
        <v>420</v>
      </c>
      <c r="C20" s="1">
        <v>2009.0</v>
      </c>
      <c r="D20" s="2" t="s">
        <v>6</v>
      </c>
      <c r="E20" s="2" t="s">
        <v>371</v>
      </c>
      <c r="F20" s="1">
        <v>31.353528535092195</v>
      </c>
    </row>
    <row r="21">
      <c r="A21" s="2" t="s">
        <v>23</v>
      </c>
      <c r="B21" s="1" t="s">
        <v>421</v>
      </c>
      <c r="C21" s="1">
        <v>2009.0</v>
      </c>
      <c r="D21" s="2" t="s">
        <v>6</v>
      </c>
      <c r="E21" s="2" t="s">
        <v>371</v>
      </c>
      <c r="F21" s="1">
        <v>14.040232300462307</v>
      </c>
    </row>
    <row r="22">
      <c r="A22" s="2" t="s">
        <v>24</v>
      </c>
      <c r="B22" s="1" t="s">
        <v>422</v>
      </c>
      <c r="C22" s="1">
        <v>2009.0</v>
      </c>
      <c r="D22" s="2" t="s">
        <v>6</v>
      </c>
      <c r="E22" s="2" t="s">
        <v>371</v>
      </c>
      <c r="F22" s="1">
        <v>26.580462846010576</v>
      </c>
    </row>
    <row r="23">
      <c r="A23" s="2" t="s">
        <v>25</v>
      </c>
      <c r="B23" s="1" t="s">
        <v>423</v>
      </c>
      <c r="C23" s="1">
        <v>2009.0</v>
      </c>
      <c r="D23" s="2" t="s">
        <v>6</v>
      </c>
      <c r="E23" s="2" t="s">
        <v>371</v>
      </c>
      <c r="F23" s="1">
        <v>22.40044650440438</v>
      </c>
    </row>
    <row r="24">
      <c r="A24" s="2" t="s">
        <v>26</v>
      </c>
      <c r="B24" s="1" t="s">
        <v>424</v>
      </c>
      <c r="C24" s="1">
        <v>2009.0</v>
      </c>
      <c r="D24" s="2" t="s">
        <v>6</v>
      </c>
      <c r="E24" s="2" t="s">
        <v>371</v>
      </c>
      <c r="F24" s="1">
        <v>14.512299054719572</v>
      </c>
    </row>
    <row r="25">
      <c r="A25" s="2" t="s">
        <v>27</v>
      </c>
      <c r="B25" s="1" t="s">
        <v>426</v>
      </c>
      <c r="C25" s="1">
        <v>2009.0</v>
      </c>
      <c r="D25" s="2" t="s">
        <v>6</v>
      </c>
      <c r="E25" s="2" t="s">
        <v>371</v>
      </c>
      <c r="F25" s="1">
        <v>19.984435361176743</v>
      </c>
    </row>
    <row r="26">
      <c r="A26" s="2" t="s">
        <v>28</v>
      </c>
      <c r="B26" s="1" t="s">
        <v>425</v>
      </c>
      <c r="C26" s="1">
        <v>2009.0</v>
      </c>
      <c r="D26" s="2" t="s">
        <v>6</v>
      </c>
      <c r="E26" s="2" t="s">
        <v>371</v>
      </c>
      <c r="F26" s="1">
        <v>26.936458041900497</v>
      </c>
    </row>
    <row r="27">
      <c r="A27" s="2" t="s">
        <v>29</v>
      </c>
      <c r="B27" s="1" t="s">
        <v>427</v>
      </c>
      <c r="C27" s="1">
        <v>2009.0</v>
      </c>
      <c r="D27" s="2" t="s">
        <v>6</v>
      </c>
      <c r="E27" s="2" t="s">
        <v>371</v>
      </c>
      <c r="F27" s="1">
        <v>29.678086216539583</v>
      </c>
    </row>
    <row r="28">
      <c r="A28" s="2" t="s">
        <v>30</v>
      </c>
      <c r="B28" s="1" t="s">
        <v>428</v>
      </c>
      <c r="C28" s="1">
        <v>2009.0</v>
      </c>
      <c r="D28" s="2" t="s">
        <v>6</v>
      </c>
      <c r="E28" s="2" t="s">
        <v>371</v>
      </c>
      <c r="F28" s="1">
        <v>25.14293814676558</v>
      </c>
    </row>
    <row r="29">
      <c r="A29" s="2" t="s">
        <v>31</v>
      </c>
      <c r="B29" s="1" t="s">
        <v>429</v>
      </c>
      <c r="C29" s="1">
        <v>2009.0</v>
      </c>
      <c r="D29" s="2" t="s">
        <v>6</v>
      </c>
      <c r="E29" s="2" t="s">
        <v>371</v>
      </c>
      <c r="F29" s="1">
        <v>29.04241933136839</v>
      </c>
    </row>
    <row r="30">
      <c r="A30" s="2" t="s">
        <v>32</v>
      </c>
      <c r="B30" s="1" t="s">
        <v>430</v>
      </c>
      <c r="C30" s="1">
        <v>2009.0</v>
      </c>
      <c r="D30" s="2" t="s">
        <v>6</v>
      </c>
      <c r="E30" s="2" t="s">
        <v>371</v>
      </c>
      <c r="F30" s="1">
        <v>18.90863040395538</v>
      </c>
    </row>
    <row r="31">
      <c r="A31" s="2" t="s">
        <v>33</v>
      </c>
      <c r="B31" s="1" t="s">
        <v>431</v>
      </c>
      <c r="C31" s="1">
        <v>2009.0</v>
      </c>
      <c r="D31" s="2" t="s">
        <v>6</v>
      </c>
      <c r="E31" s="2" t="s">
        <v>371</v>
      </c>
      <c r="F31" s="1">
        <v>18.307139043579042</v>
      </c>
    </row>
    <row r="32">
      <c r="A32" s="2" t="s">
        <v>34</v>
      </c>
      <c r="B32" s="1" t="s">
        <v>432</v>
      </c>
      <c r="C32" s="1">
        <v>2009.0</v>
      </c>
      <c r="D32" s="2" t="s">
        <v>6</v>
      </c>
      <c r="E32" s="2" t="s">
        <v>371</v>
      </c>
      <c r="F32" s="1">
        <v>25.07365419862874</v>
      </c>
    </row>
    <row r="33">
      <c r="A33" s="2" t="s">
        <v>35</v>
      </c>
      <c r="B33" s="1" t="s">
        <v>433</v>
      </c>
      <c r="C33" s="1">
        <v>2009.0</v>
      </c>
      <c r="D33" s="2" t="s">
        <v>6</v>
      </c>
      <c r="E33" s="2" t="s">
        <v>371</v>
      </c>
      <c r="F33" s="1">
        <v>21.974364161318206</v>
      </c>
    </row>
    <row r="34">
      <c r="A34" s="2" t="s">
        <v>3</v>
      </c>
      <c r="B34" s="1" t="s">
        <v>418</v>
      </c>
      <c r="C34" s="1">
        <v>2009.0</v>
      </c>
      <c r="D34" s="2" t="s">
        <v>6</v>
      </c>
      <c r="E34" s="2" t="s">
        <v>371</v>
      </c>
      <c r="F34" s="1">
        <v>23.0381335540128</v>
      </c>
    </row>
    <row r="35">
      <c r="A35" s="2" t="s">
        <v>4</v>
      </c>
      <c r="B35" s="1" t="s">
        <v>401</v>
      </c>
      <c r="C35" s="1">
        <v>2010.0</v>
      </c>
      <c r="D35" s="2" t="s">
        <v>6</v>
      </c>
      <c r="E35" s="2" t="s">
        <v>371</v>
      </c>
      <c r="F35" s="1">
        <v>27.251075827274075</v>
      </c>
    </row>
    <row r="36">
      <c r="A36" s="2" t="s">
        <v>5</v>
      </c>
      <c r="B36" s="1" t="s">
        <v>402</v>
      </c>
      <c r="C36" s="1">
        <v>2010.0</v>
      </c>
      <c r="D36" s="2" t="s">
        <v>6</v>
      </c>
      <c r="E36" s="2" t="s">
        <v>371</v>
      </c>
      <c r="F36" s="1">
        <v>23.954610486155918</v>
      </c>
    </row>
    <row r="37">
      <c r="A37" s="2" t="s">
        <v>6</v>
      </c>
      <c r="B37" s="1" t="s">
        <v>403</v>
      </c>
      <c r="C37" s="1">
        <v>2010.0</v>
      </c>
      <c r="D37" s="2" t="s">
        <v>6</v>
      </c>
      <c r="E37" s="2" t="s">
        <v>371</v>
      </c>
      <c r="F37" s="1">
        <v>23.848536036036037</v>
      </c>
    </row>
    <row r="38">
      <c r="A38" s="2" t="s">
        <v>7</v>
      </c>
      <c r="B38" s="1" t="s">
        <v>404</v>
      </c>
      <c r="C38" s="1">
        <v>2010.0</v>
      </c>
      <c r="D38" s="2" t="s">
        <v>6</v>
      </c>
      <c r="E38" s="2" t="s">
        <v>371</v>
      </c>
      <c r="F38" s="1">
        <v>25.548128061213767</v>
      </c>
    </row>
    <row r="39">
      <c r="A39" s="2" t="s">
        <v>10</v>
      </c>
      <c r="B39" s="1" t="s">
        <v>407</v>
      </c>
      <c r="C39" s="1">
        <v>2010.0</v>
      </c>
      <c r="D39" s="2" t="s">
        <v>6</v>
      </c>
      <c r="E39" s="2" t="s">
        <v>371</v>
      </c>
      <c r="F39" s="1">
        <v>12.243544888391297</v>
      </c>
    </row>
    <row r="40">
      <c r="A40" s="2" t="s">
        <v>11</v>
      </c>
      <c r="B40" s="1" t="s">
        <v>406</v>
      </c>
      <c r="C40" s="1">
        <v>2010.0</v>
      </c>
      <c r="D40" s="2" t="s">
        <v>6</v>
      </c>
      <c r="E40" s="2" t="s">
        <v>371</v>
      </c>
      <c r="F40" s="1">
        <v>26.377841212821007</v>
      </c>
    </row>
    <row r="41">
      <c r="A41" s="2" t="s">
        <v>8</v>
      </c>
      <c r="B41" s="1" t="s">
        <v>408</v>
      </c>
      <c r="C41" s="1">
        <v>2010.0</v>
      </c>
      <c r="D41" s="2" t="s">
        <v>6</v>
      </c>
      <c r="E41" s="2" t="s">
        <v>371</v>
      </c>
      <c r="F41" s="1">
        <v>27.372532743345058</v>
      </c>
    </row>
    <row r="42">
      <c r="A42" s="2" t="s">
        <v>9</v>
      </c>
      <c r="B42" s="1" t="s">
        <v>409</v>
      </c>
      <c r="C42" s="1">
        <v>2010.0</v>
      </c>
      <c r="D42" s="2" t="s">
        <v>6</v>
      </c>
      <c r="E42" s="2" t="s">
        <v>371</v>
      </c>
      <c r="F42" s="1">
        <v>26.244891781443926</v>
      </c>
    </row>
    <row r="43">
      <c r="A43" s="2" t="s">
        <v>12</v>
      </c>
      <c r="B43" s="1" t="s">
        <v>405</v>
      </c>
      <c r="C43" s="1">
        <v>2010.0</v>
      </c>
      <c r="D43" s="2" t="s">
        <v>6</v>
      </c>
      <c r="E43" s="2" t="s">
        <v>371</v>
      </c>
      <c r="F43" s="1">
        <v>50.20240234765018</v>
      </c>
    </row>
    <row r="44">
      <c r="A44" s="2" t="s">
        <v>13</v>
      </c>
      <c r="B44" s="1" t="s">
        <v>410</v>
      </c>
      <c r="C44" s="1">
        <v>2010.0</v>
      </c>
      <c r="D44" s="2" t="s">
        <v>6</v>
      </c>
      <c r="E44" s="2" t="s">
        <v>371</v>
      </c>
      <c r="F44" s="1">
        <v>21.071933065304794</v>
      </c>
    </row>
    <row r="45">
      <c r="A45" s="2" t="s">
        <v>14</v>
      </c>
      <c r="B45" s="1" t="s">
        <v>412</v>
      </c>
      <c r="C45" s="1">
        <v>2010.0</v>
      </c>
      <c r="D45" s="2" t="s">
        <v>6</v>
      </c>
      <c r="E45" s="2" t="s">
        <v>371</v>
      </c>
      <c r="F45" s="1">
        <v>15.965390258729617</v>
      </c>
    </row>
    <row r="46">
      <c r="A46" s="2" t="s">
        <v>15</v>
      </c>
      <c r="B46" s="1" t="s">
        <v>411</v>
      </c>
      <c r="C46" s="1">
        <v>2010.0</v>
      </c>
      <c r="D46" s="2" t="s">
        <v>6</v>
      </c>
      <c r="E46" s="2" t="s">
        <v>371</v>
      </c>
      <c r="F46" s="1">
        <v>14.073501146046397</v>
      </c>
    </row>
    <row r="47">
      <c r="A47" s="2" t="s">
        <v>16</v>
      </c>
      <c r="B47" s="1" t="s">
        <v>413</v>
      </c>
      <c r="C47" s="1">
        <v>2010.0</v>
      </c>
      <c r="D47" s="2" t="s">
        <v>6</v>
      </c>
      <c r="E47" s="2" t="s">
        <v>371</v>
      </c>
      <c r="F47" s="1">
        <v>22.592081266724616</v>
      </c>
    </row>
    <row r="48">
      <c r="A48" s="2" t="s">
        <v>17</v>
      </c>
      <c r="B48" s="1" t="s">
        <v>414</v>
      </c>
      <c r="C48" s="1">
        <v>2010.0</v>
      </c>
      <c r="D48" s="2" t="s">
        <v>6</v>
      </c>
      <c r="E48" s="2" t="s">
        <v>371</v>
      </c>
      <c r="F48" s="1">
        <v>23.297097739742114</v>
      </c>
    </row>
    <row r="49">
      <c r="A49" s="2" t="s">
        <v>18</v>
      </c>
      <c r="B49" s="1" t="s">
        <v>415</v>
      </c>
      <c r="C49" s="1">
        <v>2010.0</v>
      </c>
      <c r="D49" s="2" t="s">
        <v>6</v>
      </c>
      <c r="E49" s="2" t="s">
        <v>371</v>
      </c>
      <c r="F49" s="1">
        <v>18.41025445881034</v>
      </c>
    </row>
    <row r="50">
      <c r="A50" s="2" t="s">
        <v>19</v>
      </c>
      <c r="B50" s="1" t="s">
        <v>416</v>
      </c>
      <c r="C50" s="1">
        <v>2010.0</v>
      </c>
      <c r="D50" s="2" t="s">
        <v>6</v>
      </c>
      <c r="E50" s="2" t="s">
        <v>371</v>
      </c>
      <c r="F50" s="1">
        <v>17.54303905419927</v>
      </c>
    </row>
    <row r="51">
      <c r="A51" s="2" t="s">
        <v>20</v>
      </c>
      <c r="B51" s="1" t="s">
        <v>417</v>
      </c>
      <c r="C51" s="1">
        <v>2010.0</v>
      </c>
      <c r="D51" s="2" t="s">
        <v>6</v>
      </c>
      <c r="E51" s="2" t="s">
        <v>371</v>
      </c>
      <c r="F51" s="1">
        <v>22.389764562500318</v>
      </c>
    </row>
    <row r="52">
      <c r="A52" s="2" t="s">
        <v>21</v>
      </c>
      <c r="B52" s="1" t="s">
        <v>419</v>
      </c>
      <c r="C52" s="1">
        <v>2010.0</v>
      </c>
      <c r="D52" s="2" t="s">
        <v>6</v>
      </c>
      <c r="E52" s="2" t="s">
        <v>371</v>
      </c>
      <c r="F52" s="1">
        <v>25.555686031101644</v>
      </c>
    </row>
    <row r="53">
      <c r="A53" s="2" t="s">
        <v>22</v>
      </c>
      <c r="B53" s="1" t="s">
        <v>420</v>
      </c>
      <c r="C53" s="1">
        <v>2010.0</v>
      </c>
      <c r="D53" s="2" t="s">
        <v>6</v>
      </c>
      <c r="E53" s="2" t="s">
        <v>371</v>
      </c>
      <c r="F53" s="1">
        <v>31.98774481846362</v>
      </c>
    </row>
    <row r="54">
      <c r="A54" s="2" t="s">
        <v>23</v>
      </c>
      <c r="B54" s="1" t="s">
        <v>421</v>
      </c>
      <c r="C54" s="1">
        <v>2010.0</v>
      </c>
      <c r="D54" s="2" t="s">
        <v>6</v>
      </c>
      <c r="E54" s="2" t="s">
        <v>371</v>
      </c>
      <c r="F54" s="1">
        <v>13.990906568993001</v>
      </c>
    </row>
    <row r="55">
      <c r="A55" s="2" t="s">
        <v>24</v>
      </c>
      <c r="B55" s="1" t="s">
        <v>422</v>
      </c>
      <c r="C55" s="1">
        <v>2010.0</v>
      </c>
      <c r="D55" s="2" t="s">
        <v>6</v>
      </c>
      <c r="E55" s="2" t="s">
        <v>371</v>
      </c>
      <c r="F55" s="1">
        <v>26.99068616070217</v>
      </c>
    </row>
    <row r="56">
      <c r="A56" s="2" t="s">
        <v>25</v>
      </c>
      <c r="B56" s="1" t="s">
        <v>423</v>
      </c>
      <c r="C56" s="1">
        <v>2010.0</v>
      </c>
      <c r="D56" s="2" t="s">
        <v>6</v>
      </c>
      <c r="E56" s="2" t="s">
        <v>371</v>
      </c>
      <c r="F56" s="1">
        <v>23.700294237300966</v>
      </c>
    </row>
    <row r="57">
      <c r="A57" s="2" t="s">
        <v>26</v>
      </c>
      <c r="B57" s="1" t="s">
        <v>424</v>
      </c>
      <c r="C57" s="1">
        <v>2010.0</v>
      </c>
      <c r="D57" s="2" t="s">
        <v>6</v>
      </c>
      <c r="E57" s="2" t="s">
        <v>371</v>
      </c>
      <c r="F57" s="1">
        <v>15.414722264037334</v>
      </c>
    </row>
    <row r="58">
      <c r="A58" s="2" t="s">
        <v>27</v>
      </c>
      <c r="B58" s="1" t="s">
        <v>426</v>
      </c>
      <c r="C58" s="1">
        <v>2010.0</v>
      </c>
      <c r="D58" s="2" t="s">
        <v>6</v>
      </c>
      <c r="E58" s="2" t="s">
        <v>371</v>
      </c>
      <c r="F58" s="1">
        <v>20.698600177996095</v>
      </c>
    </row>
    <row r="59">
      <c r="A59" s="2" t="s">
        <v>28</v>
      </c>
      <c r="B59" s="1" t="s">
        <v>425</v>
      </c>
      <c r="C59" s="1">
        <v>2010.0</v>
      </c>
      <c r="D59" s="2" t="s">
        <v>6</v>
      </c>
      <c r="E59" s="2" t="s">
        <v>371</v>
      </c>
      <c r="F59" s="1">
        <v>27.685324278792105</v>
      </c>
    </row>
    <row r="60">
      <c r="A60" s="2" t="s">
        <v>29</v>
      </c>
      <c r="B60" s="1" t="s">
        <v>427</v>
      </c>
      <c r="C60" s="1">
        <v>2010.0</v>
      </c>
      <c r="D60" s="2" t="s">
        <v>6</v>
      </c>
      <c r="E60" s="2" t="s">
        <v>371</v>
      </c>
      <c r="F60" s="1">
        <v>30.907100265744585</v>
      </c>
    </row>
    <row r="61">
      <c r="A61" s="2" t="s">
        <v>30</v>
      </c>
      <c r="B61" s="1" t="s">
        <v>428</v>
      </c>
      <c r="C61" s="1">
        <v>2010.0</v>
      </c>
      <c r="D61" s="2" t="s">
        <v>6</v>
      </c>
      <c r="E61" s="2" t="s">
        <v>371</v>
      </c>
      <c r="F61" s="1">
        <v>25.469846590975077</v>
      </c>
    </row>
    <row r="62">
      <c r="A62" s="2" t="s">
        <v>31</v>
      </c>
      <c r="B62" s="1" t="s">
        <v>429</v>
      </c>
      <c r="C62" s="1">
        <v>2010.0</v>
      </c>
      <c r="D62" s="2" t="s">
        <v>6</v>
      </c>
      <c r="E62" s="2" t="s">
        <v>371</v>
      </c>
      <c r="F62" s="1">
        <v>30.110073099827833</v>
      </c>
    </row>
    <row r="63">
      <c r="A63" s="2" t="s">
        <v>32</v>
      </c>
      <c r="B63" s="1" t="s">
        <v>430</v>
      </c>
      <c r="C63" s="1">
        <v>2010.0</v>
      </c>
      <c r="D63" s="2" t="s">
        <v>6</v>
      </c>
      <c r="E63" s="2" t="s">
        <v>371</v>
      </c>
      <c r="F63" s="1">
        <v>19.611362922407217</v>
      </c>
    </row>
    <row r="64">
      <c r="A64" s="2" t="s">
        <v>33</v>
      </c>
      <c r="B64" s="1" t="s">
        <v>431</v>
      </c>
      <c r="C64" s="1">
        <v>2010.0</v>
      </c>
      <c r="D64" s="2" t="s">
        <v>6</v>
      </c>
      <c r="E64" s="2" t="s">
        <v>371</v>
      </c>
      <c r="F64" s="1">
        <v>18.867381759733046</v>
      </c>
    </row>
    <row r="65">
      <c r="A65" s="2" t="s">
        <v>34</v>
      </c>
      <c r="B65" s="1" t="s">
        <v>432</v>
      </c>
      <c r="C65" s="1">
        <v>2010.0</v>
      </c>
      <c r="D65" s="2" t="s">
        <v>6</v>
      </c>
      <c r="E65" s="2" t="s">
        <v>371</v>
      </c>
      <c r="F65" s="1">
        <v>25.752016950898838</v>
      </c>
    </row>
    <row r="66">
      <c r="A66" s="2" t="s">
        <v>35</v>
      </c>
      <c r="B66" s="1" t="s">
        <v>433</v>
      </c>
      <c r="C66" s="1">
        <v>2010.0</v>
      </c>
      <c r="D66" s="2" t="s">
        <v>6</v>
      </c>
      <c r="E66" s="2" t="s">
        <v>371</v>
      </c>
      <c r="F66" s="1">
        <v>21.43442524164196</v>
      </c>
    </row>
    <row r="67">
      <c r="A67" s="2" t="s">
        <v>3</v>
      </c>
      <c r="B67" s="1" t="s">
        <v>418</v>
      </c>
      <c r="C67" s="1">
        <v>2010.0</v>
      </c>
      <c r="D67" s="2" t="s">
        <v>6</v>
      </c>
      <c r="E67" s="2" t="s">
        <v>371</v>
      </c>
      <c r="F67" s="1">
        <v>23.745762391919737</v>
      </c>
    </row>
    <row r="68">
      <c r="A68" s="2" t="s">
        <v>4</v>
      </c>
      <c r="B68" s="1" t="s">
        <v>401</v>
      </c>
      <c r="C68" s="1">
        <v>2011.0</v>
      </c>
      <c r="D68" s="2" t="s">
        <v>6</v>
      </c>
      <c r="E68" s="2" t="s">
        <v>371</v>
      </c>
      <c r="F68" s="1">
        <v>28.24616902716508</v>
      </c>
    </row>
    <row r="69">
      <c r="A69" s="2" t="s">
        <v>5</v>
      </c>
      <c r="B69" s="1" t="s">
        <v>402</v>
      </c>
      <c r="C69" s="1">
        <v>2011.0</v>
      </c>
      <c r="D69" s="2" t="s">
        <v>6</v>
      </c>
      <c r="E69" s="2" t="s">
        <v>371</v>
      </c>
      <c r="F69" s="1">
        <v>25.794133923630326</v>
      </c>
    </row>
    <row r="70">
      <c r="A70" s="2" t="s">
        <v>6</v>
      </c>
      <c r="B70" s="1" t="s">
        <v>403</v>
      </c>
      <c r="C70" s="1">
        <v>2011.0</v>
      </c>
      <c r="D70" s="2" t="s">
        <v>6</v>
      </c>
      <c r="E70" s="2" t="s">
        <v>371</v>
      </c>
      <c r="F70" s="1">
        <v>25.9862423338306</v>
      </c>
    </row>
    <row r="71">
      <c r="A71" s="2" t="s">
        <v>7</v>
      </c>
      <c r="B71" s="1" t="s">
        <v>404</v>
      </c>
      <c r="C71" s="1">
        <v>2011.0</v>
      </c>
      <c r="D71" s="2" t="s">
        <v>6</v>
      </c>
      <c r="E71" s="2" t="s">
        <v>371</v>
      </c>
      <c r="F71" s="1">
        <v>25.88425102386961</v>
      </c>
    </row>
    <row r="72">
      <c r="A72" s="2" t="s">
        <v>10</v>
      </c>
      <c r="B72" s="1" t="s">
        <v>407</v>
      </c>
      <c r="C72" s="1">
        <v>2011.0</v>
      </c>
      <c r="D72" s="2" t="s">
        <v>6</v>
      </c>
      <c r="E72" s="2" t="s">
        <v>371</v>
      </c>
      <c r="F72" s="1">
        <v>12.819585204632725</v>
      </c>
    </row>
    <row r="73">
      <c r="A73" s="2" t="s">
        <v>11</v>
      </c>
      <c r="B73" s="1" t="s">
        <v>406</v>
      </c>
      <c r="C73" s="1">
        <v>2011.0</v>
      </c>
      <c r="D73" s="2" t="s">
        <v>6</v>
      </c>
      <c r="E73" s="2" t="s">
        <v>371</v>
      </c>
      <c r="F73" s="1">
        <v>27.630635380964936</v>
      </c>
    </row>
    <row r="74">
      <c r="A74" s="2" t="s">
        <v>8</v>
      </c>
      <c r="B74" s="1" t="s">
        <v>408</v>
      </c>
      <c r="C74" s="1">
        <v>2011.0</v>
      </c>
      <c r="D74" s="2" t="s">
        <v>6</v>
      </c>
      <c r="E74" s="2" t="s">
        <v>371</v>
      </c>
      <c r="F74" s="1">
        <v>27.78397737858932</v>
      </c>
    </row>
    <row r="75">
      <c r="A75" s="2" t="s">
        <v>9</v>
      </c>
      <c r="B75" s="1" t="s">
        <v>409</v>
      </c>
      <c r="C75" s="1">
        <v>2011.0</v>
      </c>
      <c r="D75" s="2" t="s">
        <v>6</v>
      </c>
      <c r="E75" s="2" t="s">
        <v>371</v>
      </c>
      <c r="F75" s="1">
        <v>26.944512079647215</v>
      </c>
    </row>
    <row r="76">
      <c r="A76" s="2" t="s">
        <v>12</v>
      </c>
      <c r="B76" s="1" t="s">
        <v>405</v>
      </c>
      <c r="C76" s="1">
        <v>2011.0</v>
      </c>
      <c r="D76" s="2" t="s">
        <v>6</v>
      </c>
      <c r="E76" s="2" t="s">
        <v>371</v>
      </c>
      <c r="F76" s="1">
        <v>52.30214655602931</v>
      </c>
    </row>
    <row r="77">
      <c r="A77" s="2" t="s">
        <v>13</v>
      </c>
      <c r="B77" s="1" t="s">
        <v>410</v>
      </c>
      <c r="C77" s="1">
        <v>2011.0</v>
      </c>
      <c r="D77" s="2" t="s">
        <v>6</v>
      </c>
      <c r="E77" s="2" t="s">
        <v>371</v>
      </c>
      <c r="F77" s="1">
        <v>21.5849157528751</v>
      </c>
    </row>
    <row r="78">
      <c r="A78" s="2" t="s">
        <v>14</v>
      </c>
      <c r="B78" s="1" t="s">
        <v>412</v>
      </c>
      <c r="C78" s="1">
        <v>2011.0</v>
      </c>
      <c r="D78" s="2" t="s">
        <v>6</v>
      </c>
      <c r="E78" s="2" t="s">
        <v>371</v>
      </c>
      <c r="F78" s="1">
        <v>16.516467131517786</v>
      </c>
    </row>
    <row r="79">
      <c r="A79" s="2" t="s">
        <v>15</v>
      </c>
      <c r="B79" s="1" t="s">
        <v>411</v>
      </c>
      <c r="C79" s="1">
        <v>2011.0</v>
      </c>
      <c r="D79" s="2" t="s">
        <v>6</v>
      </c>
      <c r="E79" s="2" t="s">
        <v>371</v>
      </c>
      <c r="F79" s="1">
        <v>14.544346700178986</v>
      </c>
    </row>
    <row r="80">
      <c r="A80" s="2" t="s">
        <v>16</v>
      </c>
      <c r="B80" s="1" t="s">
        <v>413</v>
      </c>
      <c r="C80" s="1">
        <v>2011.0</v>
      </c>
      <c r="D80" s="2" t="s">
        <v>6</v>
      </c>
      <c r="E80" s="2" t="s">
        <v>371</v>
      </c>
      <c r="F80" s="1">
        <v>23.735801090852842</v>
      </c>
    </row>
    <row r="81">
      <c r="A81" s="2" t="s">
        <v>17</v>
      </c>
      <c r="B81" s="1" t="s">
        <v>414</v>
      </c>
      <c r="C81" s="1">
        <v>2011.0</v>
      </c>
      <c r="D81" s="2" t="s">
        <v>6</v>
      </c>
      <c r="E81" s="2" t="s">
        <v>371</v>
      </c>
      <c r="F81" s="1">
        <v>24.40751095268157</v>
      </c>
    </row>
    <row r="82">
      <c r="A82" s="2" t="s">
        <v>18</v>
      </c>
      <c r="B82" s="1" t="s">
        <v>415</v>
      </c>
      <c r="C82" s="1">
        <v>2011.0</v>
      </c>
      <c r="D82" s="2" t="s">
        <v>6</v>
      </c>
      <c r="E82" s="2" t="s">
        <v>371</v>
      </c>
      <c r="F82" s="1">
        <v>19.630965970274726</v>
      </c>
    </row>
    <row r="83">
      <c r="A83" s="2" t="s">
        <v>19</v>
      </c>
      <c r="B83" s="1" t="s">
        <v>416</v>
      </c>
      <c r="C83" s="1">
        <v>2011.0</v>
      </c>
      <c r="D83" s="2" t="s">
        <v>6</v>
      </c>
      <c r="E83" s="2" t="s">
        <v>371</v>
      </c>
      <c r="F83" s="1">
        <v>18.18087628763275</v>
      </c>
    </row>
    <row r="84">
      <c r="A84" s="2" t="s">
        <v>20</v>
      </c>
      <c r="B84" s="1" t="s">
        <v>417</v>
      </c>
      <c r="C84" s="1">
        <v>2011.0</v>
      </c>
      <c r="D84" s="2" t="s">
        <v>6</v>
      </c>
      <c r="E84" s="2" t="s">
        <v>371</v>
      </c>
      <c r="F84" s="1">
        <v>24.003474471172435</v>
      </c>
    </row>
    <row r="85">
      <c r="A85" s="2" t="s">
        <v>21</v>
      </c>
      <c r="B85" s="1" t="s">
        <v>419</v>
      </c>
      <c r="C85" s="1">
        <v>2011.0</v>
      </c>
      <c r="D85" s="2" t="s">
        <v>6</v>
      </c>
      <c r="E85" s="2" t="s">
        <v>371</v>
      </c>
      <c r="F85" s="1">
        <v>23.944126795541365</v>
      </c>
    </row>
    <row r="86">
      <c r="A86" s="2" t="s">
        <v>22</v>
      </c>
      <c r="B86" s="1" t="s">
        <v>420</v>
      </c>
      <c r="C86" s="1">
        <v>2011.0</v>
      </c>
      <c r="D86" s="2" t="s">
        <v>6</v>
      </c>
      <c r="E86" s="2" t="s">
        <v>371</v>
      </c>
      <c r="F86" s="1">
        <v>34.098089481565104</v>
      </c>
    </row>
    <row r="87">
      <c r="A87" s="2" t="s">
        <v>23</v>
      </c>
      <c r="B87" s="1" t="s">
        <v>421</v>
      </c>
      <c r="C87" s="1">
        <v>2011.0</v>
      </c>
      <c r="D87" s="2" t="s">
        <v>6</v>
      </c>
      <c r="E87" s="2" t="s">
        <v>371</v>
      </c>
      <c r="F87" s="1">
        <v>14.068360605799885</v>
      </c>
    </row>
    <row r="88">
      <c r="A88" s="2" t="s">
        <v>24</v>
      </c>
      <c r="B88" s="1" t="s">
        <v>422</v>
      </c>
      <c r="C88" s="1">
        <v>2011.0</v>
      </c>
      <c r="D88" s="2" t="s">
        <v>6</v>
      </c>
      <c r="E88" s="2" t="s">
        <v>371</v>
      </c>
      <c r="F88" s="1">
        <v>28.28807727816518</v>
      </c>
    </row>
    <row r="89">
      <c r="A89" s="2" t="s">
        <v>25</v>
      </c>
      <c r="B89" s="1" t="s">
        <v>423</v>
      </c>
      <c r="C89" s="1">
        <v>2011.0</v>
      </c>
      <c r="D89" s="2" t="s">
        <v>6</v>
      </c>
      <c r="E89" s="2" t="s">
        <v>371</v>
      </c>
      <c r="F89" s="1">
        <v>24.95042624166049</v>
      </c>
    </row>
    <row r="90">
      <c r="A90" s="2" t="s">
        <v>26</v>
      </c>
      <c r="B90" s="1" t="s">
        <v>424</v>
      </c>
      <c r="C90" s="1">
        <v>2011.0</v>
      </c>
      <c r="D90" s="2" t="s">
        <v>6</v>
      </c>
      <c r="E90" s="2" t="s">
        <v>371</v>
      </c>
      <c r="F90" s="1">
        <v>15.767897531714034</v>
      </c>
    </row>
    <row r="91">
      <c r="A91" s="2" t="s">
        <v>27</v>
      </c>
      <c r="B91" s="1" t="s">
        <v>426</v>
      </c>
      <c r="C91" s="1">
        <v>2011.0</v>
      </c>
      <c r="D91" s="2" t="s">
        <v>6</v>
      </c>
      <c r="E91" s="2" t="s">
        <v>371</v>
      </c>
      <c r="F91" s="1">
        <v>21.60774264683362</v>
      </c>
    </row>
    <row r="92">
      <c r="A92" s="2" t="s">
        <v>28</v>
      </c>
      <c r="B92" s="1" t="s">
        <v>425</v>
      </c>
      <c r="C92" s="1">
        <v>2011.0</v>
      </c>
      <c r="D92" s="2" t="s">
        <v>6</v>
      </c>
      <c r="E92" s="2" t="s">
        <v>371</v>
      </c>
      <c r="F92" s="1">
        <v>30.619169331122663</v>
      </c>
    </row>
    <row r="93">
      <c r="A93" s="2" t="s">
        <v>29</v>
      </c>
      <c r="B93" s="1" t="s">
        <v>427</v>
      </c>
      <c r="C93" s="1">
        <v>2011.0</v>
      </c>
      <c r="D93" s="2" t="s">
        <v>6</v>
      </c>
      <c r="E93" s="2" t="s">
        <v>371</v>
      </c>
      <c r="F93" s="1">
        <v>33.31345480816088</v>
      </c>
    </row>
    <row r="94">
      <c r="A94" s="2" t="s">
        <v>30</v>
      </c>
      <c r="B94" s="1" t="s">
        <v>428</v>
      </c>
      <c r="C94" s="1">
        <v>2011.0</v>
      </c>
      <c r="D94" s="2" t="s">
        <v>6</v>
      </c>
      <c r="E94" s="2" t="s">
        <v>371</v>
      </c>
      <c r="F94" s="1">
        <v>25.46315419095262</v>
      </c>
    </row>
    <row r="95">
      <c r="A95" s="2" t="s">
        <v>31</v>
      </c>
      <c r="B95" s="1" t="s">
        <v>429</v>
      </c>
      <c r="C95" s="1">
        <v>2011.0</v>
      </c>
      <c r="D95" s="2" t="s">
        <v>6</v>
      </c>
      <c r="E95" s="2" t="s">
        <v>371</v>
      </c>
      <c r="F95" s="1">
        <v>30.97916904956522</v>
      </c>
    </row>
    <row r="96">
      <c r="A96" s="2" t="s">
        <v>32</v>
      </c>
      <c r="B96" s="1" t="s">
        <v>430</v>
      </c>
      <c r="C96" s="1">
        <v>2011.0</v>
      </c>
      <c r="D96" s="2" t="s">
        <v>6</v>
      </c>
      <c r="E96" s="2" t="s">
        <v>371</v>
      </c>
      <c r="F96" s="1">
        <v>20.337064612625593</v>
      </c>
    </row>
    <row r="97">
      <c r="A97" s="2" t="s">
        <v>33</v>
      </c>
      <c r="B97" s="1" t="s">
        <v>431</v>
      </c>
      <c r="C97" s="1">
        <v>2011.0</v>
      </c>
      <c r="D97" s="2" t="s">
        <v>6</v>
      </c>
      <c r="E97" s="2" t="s">
        <v>371</v>
      </c>
      <c r="F97" s="1">
        <v>19.705125869277673</v>
      </c>
    </row>
    <row r="98">
      <c r="A98" s="2" t="s">
        <v>34</v>
      </c>
      <c r="B98" s="1" t="s">
        <v>432</v>
      </c>
      <c r="C98" s="1">
        <v>2011.0</v>
      </c>
      <c r="D98" s="2" t="s">
        <v>6</v>
      </c>
      <c r="E98" s="2" t="s">
        <v>371</v>
      </c>
      <c r="F98" s="1">
        <v>25.925190772352348</v>
      </c>
    </row>
    <row r="99">
      <c r="A99" s="2" t="s">
        <v>35</v>
      </c>
      <c r="B99" s="1" t="s">
        <v>433</v>
      </c>
      <c r="C99" s="1">
        <v>2011.0</v>
      </c>
      <c r="D99" s="2" t="s">
        <v>6</v>
      </c>
      <c r="E99" s="2" t="s">
        <v>371</v>
      </c>
      <c r="F99" s="1">
        <v>22.249918201017284</v>
      </c>
    </row>
    <row r="100">
      <c r="A100" s="2" t="s">
        <v>3</v>
      </c>
      <c r="B100" s="1" t="s">
        <v>418</v>
      </c>
      <c r="C100" s="1">
        <v>2011.0</v>
      </c>
      <c r="D100" s="2" t="s">
        <v>6</v>
      </c>
      <c r="E100" s="2" t="s">
        <v>371</v>
      </c>
      <c r="F100" s="1">
        <v>24.824437424681207</v>
      </c>
    </row>
    <row r="101">
      <c r="A101" s="2" t="s">
        <v>4</v>
      </c>
      <c r="B101" s="1" t="s">
        <v>401</v>
      </c>
      <c r="C101" s="1">
        <v>2012.0</v>
      </c>
      <c r="D101" s="2" t="s">
        <v>6</v>
      </c>
      <c r="E101" s="2" t="s">
        <v>371</v>
      </c>
      <c r="F101" s="1">
        <v>29.58893102330237</v>
      </c>
    </row>
    <row r="102">
      <c r="A102" s="2" t="s">
        <v>5</v>
      </c>
      <c r="B102" s="1" t="s">
        <v>402</v>
      </c>
      <c r="C102" s="1">
        <v>2012.0</v>
      </c>
      <c r="D102" s="2" t="s">
        <v>6</v>
      </c>
      <c r="E102" s="2" t="s">
        <v>371</v>
      </c>
      <c r="F102" s="1">
        <v>27.371377470512464</v>
      </c>
    </row>
    <row r="103">
      <c r="A103" s="2" t="s">
        <v>6</v>
      </c>
      <c r="B103" s="1" t="s">
        <v>403</v>
      </c>
      <c r="C103" s="1">
        <v>2012.0</v>
      </c>
      <c r="D103" s="2" t="s">
        <v>6</v>
      </c>
      <c r="E103" s="2" t="s">
        <v>371</v>
      </c>
      <c r="F103" s="1">
        <v>26.183493925429406</v>
      </c>
    </row>
    <row r="104">
      <c r="A104" s="2" t="s">
        <v>7</v>
      </c>
      <c r="B104" s="1" t="s">
        <v>404</v>
      </c>
      <c r="C104" s="1">
        <v>2012.0</v>
      </c>
      <c r="D104" s="2" t="s">
        <v>6</v>
      </c>
      <c r="E104" s="2" t="s">
        <v>371</v>
      </c>
      <c r="F104" s="1">
        <v>25.822102425876007</v>
      </c>
    </row>
    <row r="105">
      <c r="A105" s="2" t="s">
        <v>10</v>
      </c>
      <c r="B105" s="1" t="s">
        <v>407</v>
      </c>
      <c r="C105" s="1">
        <v>2012.0</v>
      </c>
      <c r="D105" s="2" t="s">
        <v>6</v>
      </c>
      <c r="E105" s="2" t="s">
        <v>371</v>
      </c>
      <c r="F105" s="1">
        <v>12.957294830248223</v>
      </c>
    </row>
    <row r="106">
      <c r="A106" s="2" t="s">
        <v>11</v>
      </c>
      <c r="B106" s="1" t="s">
        <v>406</v>
      </c>
      <c r="C106" s="1">
        <v>2012.0</v>
      </c>
      <c r="D106" s="2" t="s">
        <v>6</v>
      </c>
      <c r="E106" s="2" t="s">
        <v>371</v>
      </c>
      <c r="F106" s="1">
        <v>29.273510397965484</v>
      </c>
    </row>
    <row r="107">
      <c r="A107" s="2" t="s">
        <v>8</v>
      </c>
      <c r="B107" s="1" t="s">
        <v>408</v>
      </c>
      <c r="C107" s="1">
        <v>2012.0</v>
      </c>
      <c r="D107" s="2" t="s">
        <v>6</v>
      </c>
      <c r="E107" s="2" t="s">
        <v>371</v>
      </c>
      <c r="F107" s="1">
        <v>27.75472448712268</v>
      </c>
    </row>
    <row r="108">
      <c r="A108" s="2" t="s">
        <v>9</v>
      </c>
      <c r="B108" s="1" t="s">
        <v>409</v>
      </c>
      <c r="C108" s="1">
        <v>2012.0</v>
      </c>
      <c r="D108" s="2" t="s">
        <v>6</v>
      </c>
      <c r="E108" s="2" t="s">
        <v>371</v>
      </c>
      <c r="F108" s="1">
        <v>28.33844641884803</v>
      </c>
    </row>
    <row r="109">
      <c r="A109" s="2" t="s">
        <v>12</v>
      </c>
      <c r="B109" s="1" t="s">
        <v>405</v>
      </c>
      <c r="C109" s="1">
        <v>2012.0</v>
      </c>
      <c r="D109" s="2" t="s">
        <v>6</v>
      </c>
      <c r="E109" s="2" t="s">
        <v>371</v>
      </c>
      <c r="F109" s="1">
        <v>54.89342218065622</v>
      </c>
    </row>
    <row r="110">
      <c r="A110" s="2" t="s">
        <v>13</v>
      </c>
      <c r="B110" s="1" t="s">
        <v>410</v>
      </c>
      <c r="C110" s="1">
        <v>2012.0</v>
      </c>
      <c r="D110" s="2" t="s">
        <v>6</v>
      </c>
      <c r="E110" s="2" t="s">
        <v>371</v>
      </c>
      <c r="F110" s="1">
        <v>22.943688747755292</v>
      </c>
    </row>
    <row r="111">
      <c r="A111" s="2" t="s">
        <v>14</v>
      </c>
      <c r="B111" s="1" t="s">
        <v>412</v>
      </c>
      <c r="C111" s="1">
        <v>2012.0</v>
      </c>
      <c r="D111" s="2" t="s">
        <v>6</v>
      </c>
      <c r="E111" s="2" t="s">
        <v>371</v>
      </c>
      <c r="F111" s="1">
        <v>17.055273889137947</v>
      </c>
    </row>
    <row r="112">
      <c r="A112" s="2" t="s">
        <v>15</v>
      </c>
      <c r="B112" s="1" t="s">
        <v>411</v>
      </c>
      <c r="C112" s="1">
        <v>2012.0</v>
      </c>
      <c r="D112" s="2" t="s">
        <v>6</v>
      </c>
      <c r="E112" s="2" t="s">
        <v>371</v>
      </c>
      <c r="F112" s="1">
        <v>14.82376393125736</v>
      </c>
    </row>
    <row r="113">
      <c r="A113" s="2" t="s">
        <v>16</v>
      </c>
      <c r="B113" s="1" t="s">
        <v>413</v>
      </c>
      <c r="C113" s="1">
        <v>2012.0</v>
      </c>
      <c r="D113" s="2" t="s">
        <v>6</v>
      </c>
      <c r="E113" s="2" t="s">
        <v>371</v>
      </c>
      <c r="F113" s="1">
        <v>25.407986601490716</v>
      </c>
    </row>
    <row r="114">
      <c r="A114" s="2" t="s">
        <v>17</v>
      </c>
      <c r="B114" s="1" t="s">
        <v>414</v>
      </c>
      <c r="C114" s="1">
        <v>2012.0</v>
      </c>
      <c r="D114" s="2" t="s">
        <v>6</v>
      </c>
      <c r="E114" s="2" t="s">
        <v>371</v>
      </c>
      <c r="F114" s="1">
        <v>24.760104392461376</v>
      </c>
    </row>
    <row r="115">
      <c r="A115" s="2" t="s">
        <v>18</v>
      </c>
      <c r="B115" s="1" t="s">
        <v>415</v>
      </c>
      <c r="C115" s="1">
        <v>2012.0</v>
      </c>
      <c r="D115" s="2" t="s">
        <v>6</v>
      </c>
      <c r="E115" s="2" t="s">
        <v>371</v>
      </c>
      <c r="F115" s="1">
        <v>20.60582171151108</v>
      </c>
    </row>
    <row r="116">
      <c r="A116" s="2" t="s">
        <v>19</v>
      </c>
      <c r="B116" s="1" t="s">
        <v>416</v>
      </c>
      <c r="C116" s="1">
        <v>2012.0</v>
      </c>
      <c r="D116" s="2" t="s">
        <v>6</v>
      </c>
      <c r="E116" s="2" t="s">
        <v>371</v>
      </c>
      <c r="F116" s="1">
        <v>19.100328651579918</v>
      </c>
    </row>
    <row r="117">
      <c r="A117" s="2" t="s">
        <v>20</v>
      </c>
      <c r="B117" s="1" t="s">
        <v>417</v>
      </c>
      <c r="C117" s="1">
        <v>2012.0</v>
      </c>
      <c r="D117" s="2" t="s">
        <v>6</v>
      </c>
      <c r="E117" s="2" t="s">
        <v>371</v>
      </c>
      <c r="F117" s="1">
        <v>25.66666996252608</v>
      </c>
    </row>
    <row r="118">
      <c r="A118" s="2" t="s">
        <v>21</v>
      </c>
      <c r="B118" s="1" t="s">
        <v>419</v>
      </c>
      <c r="C118" s="1">
        <v>2012.0</v>
      </c>
      <c r="D118" s="2" t="s">
        <v>6</v>
      </c>
      <c r="E118" s="2" t="s">
        <v>371</v>
      </c>
      <c r="F118" s="1">
        <v>25.385176775867663</v>
      </c>
    </row>
    <row r="119">
      <c r="A119" s="2" t="s">
        <v>22</v>
      </c>
      <c r="B119" s="1" t="s">
        <v>420</v>
      </c>
      <c r="C119" s="1">
        <v>2012.0</v>
      </c>
      <c r="D119" s="2" t="s">
        <v>6</v>
      </c>
      <c r="E119" s="2" t="s">
        <v>371</v>
      </c>
      <c r="F119" s="1">
        <v>33.61505521748929</v>
      </c>
    </row>
    <row r="120">
      <c r="A120" s="2" t="s">
        <v>23</v>
      </c>
      <c r="B120" s="1" t="s">
        <v>421</v>
      </c>
      <c r="C120" s="1">
        <v>2012.0</v>
      </c>
      <c r="D120" s="2" t="s">
        <v>6</v>
      </c>
      <c r="E120" s="2" t="s">
        <v>371</v>
      </c>
      <c r="F120" s="1">
        <v>14.826494778671103</v>
      </c>
    </row>
    <row r="121">
      <c r="A121" s="2" t="s">
        <v>24</v>
      </c>
      <c r="B121" s="1" t="s">
        <v>422</v>
      </c>
      <c r="C121" s="1">
        <v>2012.0</v>
      </c>
      <c r="D121" s="2" t="s">
        <v>6</v>
      </c>
      <c r="E121" s="2" t="s">
        <v>371</v>
      </c>
      <c r="F121" s="1">
        <v>29.033907765500754</v>
      </c>
    </row>
    <row r="122">
      <c r="A122" s="2" t="s">
        <v>25</v>
      </c>
      <c r="B122" s="1" t="s">
        <v>423</v>
      </c>
      <c r="C122" s="1">
        <v>2012.0</v>
      </c>
      <c r="D122" s="2" t="s">
        <v>6</v>
      </c>
      <c r="E122" s="2" t="s">
        <v>371</v>
      </c>
      <c r="F122" s="1">
        <v>25.646072107289726</v>
      </c>
    </row>
    <row r="123">
      <c r="A123" s="2" t="s">
        <v>26</v>
      </c>
      <c r="B123" s="1" t="s">
        <v>424</v>
      </c>
      <c r="C123" s="1">
        <v>2012.0</v>
      </c>
      <c r="D123" s="2" t="s">
        <v>6</v>
      </c>
      <c r="E123" s="2" t="s">
        <v>371</v>
      </c>
      <c r="F123" s="1">
        <v>16.579130393073843</v>
      </c>
    </row>
    <row r="124">
      <c r="A124" s="2" t="s">
        <v>27</v>
      </c>
      <c r="B124" s="1" t="s">
        <v>426</v>
      </c>
      <c r="C124" s="1">
        <v>2012.0</v>
      </c>
      <c r="D124" s="2" t="s">
        <v>6</v>
      </c>
      <c r="E124" s="2" t="s">
        <v>371</v>
      </c>
      <c r="F124" s="1">
        <v>22.31722987291699</v>
      </c>
    </row>
    <row r="125">
      <c r="A125" s="2" t="s">
        <v>28</v>
      </c>
      <c r="B125" s="1" t="s">
        <v>425</v>
      </c>
      <c r="C125" s="1">
        <v>2012.0</v>
      </c>
      <c r="D125" s="2" t="s">
        <v>6</v>
      </c>
      <c r="E125" s="2" t="s">
        <v>371</v>
      </c>
      <c r="F125" s="1">
        <v>31.66697692615929</v>
      </c>
    </row>
    <row r="126">
      <c r="A126" s="2" t="s">
        <v>29</v>
      </c>
      <c r="B126" s="1" t="s">
        <v>427</v>
      </c>
      <c r="C126" s="1">
        <v>2012.0</v>
      </c>
      <c r="D126" s="2" t="s">
        <v>6</v>
      </c>
      <c r="E126" s="2" t="s">
        <v>371</v>
      </c>
      <c r="F126" s="1">
        <v>33.58719314109649</v>
      </c>
    </row>
    <row r="127">
      <c r="A127" s="2" t="s">
        <v>30</v>
      </c>
      <c r="B127" s="1" t="s">
        <v>428</v>
      </c>
      <c r="C127" s="1">
        <v>2012.0</v>
      </c>
      <c r="D127" s="2" t="s">
        <v>6</v>
      </c>
      <c r="E127" s="2" t="s">
        <v>371</v>
      </c>
      <c r="F127" s="1">
        <v>25.98292931705893</v>
      </c>
    </row>
    <row r="128">
      <c r="A128" s="2" t="s">
        <v>31</v>
      </c>
      <c r="B128" s="1" t="s">
        <v>429</v>
      </c>
      <c r="C128" s="1">
        <v>2012.0</v>
      </c>
      <c r="D128" s="2" t="s">
        <v>6</v>
      </c>
      <c r="E128" s="2" t="s">
        <v>371</v>
      </c>
      <c r="F128" s="1">
        <v>30.85893375268555</v>
      </c>
    </row>
    <row r="129">
      <c r="A129" s="2" t="s">
        <v>32</v>
      </c>
      <c r="B129" s="1" t="s">
        <v>430</v>
      </c>
      <c r="C129" s="1">
        <v>2012.0</v>
      </c>
      <c r="D129" s="2" t="s">
        <v>6</v>
      </c>
      <c r="E129" s="2" t="s">
        <v>371</v>
      </c>
      <c r="F129" s="1">
        <v>20.66678680843395</v>
      </c>
    </row>
    <row r="130">
      <c r="A130" s="2" t="s">
        <v>33</v>
      </c>
      <c r="B130" s="1" t="s">
        <v>431</v>
      </c>
      <c r="C130" s="1">
        <v>2012.0</v>
      </c>
      <c r="D130" s="2" t="s">
        <v>6</v>
      </c>
      <c r="E130" s="2" t="s">
        <v>371</v>
      </c>
      <c r="F130" s="1">
        <v>19.662270920765362</v>
      </c>
    </row>
    <row r="131">
      <c r="A131" s="2" t="s">
        <v>34</v>
      </c>
      <c r="B131" s="1" t="s">
        <v>432</v>
      </c>
      <c r="C131" s="1">
        <v>2012.0</v>
      </c>
      <c r="D131" s="2" t="s">
        <v>6</v>
      </c>
      <c r="E131" s="2" t="s">
        <v>371</v>
      </c>
      <c r="F131" s="1">
        <v>26.96128900531293</v>
      </c>
    </row>
    <row r="132">
      <c r="A132" s="2" t="s">
        <v>35</v>
      </c>
      <c r="B132" s="1" t="s">
        <v>433</v>
      </c>
      <c r="C132" s="1">
        <v>2012.0</v>
      </c>
      <c r="D132" s="2" t="s">
        <v>6</v>
      </c>
      <c r="E132" s="2" t="s">
        <v>371</v>
      </c>
      <c r="F132" s="1">
        <v>23.036473484000894</v>
      </c>
    </row>
    <row r="133">
      <c r="A133" s="2" t="s">
        <v>3</v>
      </c>
      <c r="B133" s="1" t="s">
        <v>418</v>
      </c>
      <c r="C133" s="1">
        <v>2012.0</v>
      </c>
      <c r="D133" s="2" t="s">
        <v>6</v>
      </c>
      <c r="E133" s="2" t="s">
        <v>371</v>
      </c>
      <c r="F133" s="1">
        <v>25.588320055041653</v>
      </c>
    </row>
    <row r="134">
      <c r="A134" s="2" t="s">
        <v>4</v>
      </c>
      <c r="B134" s="1" t="s">
        <v>401</v>
      </c>
      <c r="C134" s="1">
        <v>2013.0</v>
      </c>
      <c r="D134" s="2" t="s">
        <v>6</v>
      </c>
      <c r="E134" s="2" t="s">
        <v>371</v>
      </c>
      <c r="F134" s="1">
        <v>29.806390421927297</v>
      </c>
    </row>
    <row r="135">
      <c r="A135" s="2" t="s">
        <v>5</v>
      </c>
      <c r="B135" s="1" t="s">
        <v>402</v>
      </c>
      <c r="C135" s="1">
        <v>2013.0</v>
      </c>
      <c r="D135" s="2" t="s">
        <v>6</v>
      </c>
      <c r="E135" s="2" t="s">
        <v>371</v>
      </c>
      <c r="F135" s="1">
        <v>27.72226471593406</v>
      </c>
    </row>
    <row r="136">
      <c r="A136" s="2" t="s">
        <v>6</v>
      </c>
      <c r="B136" s="1" t="s">
        <v>403</v>
      </c>
      <c r="C136" s="1">
        <v>2013.0</v>
      </c>
      <c r="D136" s="2" t="s">
        <v>6</v>
      </c>
      <c r="E136" s="2" t="s">
        <v>371</v>
      </c>
      <c r="F136" s="1">
        <v>26.508054457153474</v>
      </c>
    </row>
    <row r="137">
      <c r="A137" s="2" t="s">
        <v>7</v>
      </c>
      <c r="B137" s="1" t="s">
        <v>404</v>
      </c>
      <c r="C137" s="1">
        <v>2013.0</v>
      </c>
      <c r="D137" s="2" t="s">
        <v>6</v>
      </c>
      <c r="E137" s="2" t="s">
        <v>371</v>
      </c>
      <c r="F137" s="1">
        <v>26.24900872323553</v>
      </c>
    </row>
    <row r="138">
      <c r="A138" s="2" t="s">
        <v>10</v>
      </c>
      <c r="B138" s="1" t="s">
        <v>407</v>
      </c>
      <c r="C138" s="1">
        <v>2013.0</v>
      </c>
      <c r="D138" s="2" t="s">
        <v>6</v>
      </c>
      <c r="E138" s="2" t="s">
        <v>371</v>
      </c>
      <c r="F138" s="1">
        <v>13.357859576637242</v>
      </c>
    </row>
    <row r="139">
      <c r="A139" s="2" t="s">
        <v>11</v>
      </c>
      <c r="B139" s="1" t="s">
        <v>406</v>
      </c>
      <c r="C139" s="1">
        <v>2013.0</v>
      </c>
      <c r="D139" s="2" t="s">
        <v>6</v>
      </c>
      <c r="E139" s="2" t="s">
        <v>371</v>
      </c>
      <c r="F139" s="1">
        <v>30.56765173345049</v>
      </c>
    </row>
    <row r="140">
      <c r="A140" s="2" t="s">
        <v>8</v>
      </c>
      <c r="B140" s="1" t="s">
        <v>408</v>
      </c>
      <c r="C140" s="1">
        <v>2013.0</v>
      </c>
      <c r="D140" s="2" t="s">
        <v>6</v>
      </c>
      <c r="E140" s="2" t="s">
        <v>371</v>
      </c>
      <c r="F140" s="1">
        <v>28.680674921948995</v>
      </c>
    </row>
    <row r="141">
      <c r="A141" s="2" t="s">
        <v>9</v>
      </c>
      <c r="B141" s="1" t="s">
        <v>409</v>
      </c>
      <c r="C141" s="1">
        <v>2013.0</v>
      </c>
      <c r="D141" s="2" t="s">
        <v>6</v>
      </c>
      <c r="E141" s="2" t="s">
        <v>371</v>
      </c>
      <c r="F141" s="1">
        <v>29.146057418020987</v>
      </c>
    </row>
    <row r="142">
      <c r="A142" s="2" t="s">
        <v>12</v>
      </c>
      <c r="B142" s="1" t="s">
        <v>405</v>
      </c>
      <c r="C142" s="1">
        <v>2013.0</v>
      </c>
      <c r="D142" s="2" t="s">
        <v>6</v>
      </c>
      <c r="E142" s="2" t="s">
        <v>371</v>
      </c>
      <c r="F142" s="1">
        <v>57.854525193513176</v>
      </c>
    </row>
    <row r="143">
      <c r="A143" s="2" t="s">
        <v>13</v>
      </c>
      <c r="B143" s="1" t="s">
        <v>410</v>
      </c>
      <c r="C143" s="1">
        <v>2013.0</v>
      </c>
      <c r="D143" s="2" t="s">
        <v>6</v>
      </c>
      <c r="E143" s="2" t="s">
        <v>371</v>
      </c>
      <c r="F143" s="1">
        <v>23.01901124858222</v>
      </c>
    </row>
    <row r="144">
      <c r="A144" s="2" t="s">
        <v>14</v>
      </c>
      <c r="B144" s="1" t="s">
        <v>412</v>
      </c>
      <c r="C144" s="1">
        <v>2013.0</v>
      </c>
      <c r="D144" s="2" t="s">
        <v>6</v>
      </c>
      <c r="E144" s="2" t="s">
        <v>371</v>
      </c>
      <c r="F144" s="1">
        <v>17.42625715228455</v>
      </c>
    </row>
    <row r="145">
      <c r="A145" s="2" t="s">
        <v>15</v>
      </c>
      <c r="B145" s="1" t="s">
        <v>411</v>
      </c>
      <c r="C145" s="1">
        <v>2013.0</v>
      </c>
      <c r="D145" s="2" t="s">
        <v>6</v>
      </c>
      <c r="E145" s="2" t="s">
        <v>371</v>
      </c>
      <c r="F145" s="1">
        <v>15.346689603193084</v>
      </c>
    </row>
    <row r="146">
      <c r="A146" s="2" t="s">
        <v>16</v>
      </c>
      <c r="B146" s="1" t="s">
        <v>413</v>
      </c>
      <c r="C146" s="1">
        <v>2013.0</v>
      </c>
      <c r="D146" s="2" t="s">
        <v>6</v>
      </c>
      <c r="E146" s="2" t="s">
        <v>371</v>
      </c>
      <c r="F146" s="1">
        <v>27.094873577687196</v>
      </c>
    </row>
    <row r="147">
      <c r="A147" s="2" t="s">
        <v>17</v>
      </c>
      <c r="B147" s="1" t="s">
        <v>414</v>
      </c>
      <c r="C147" s="1">
        <v>2013.0</v>
      </c>
      <c r="D147" s="2" t="s">
        <v>6</v>
      </c>
      <c r="E147" s="2" t="s">
        <v>371</v>
      </c>
      <c r="F147" s="1">
        <v>25.693108835271655</v>
      </c>
    </row>
    <row r="148">
      <c r="A148" s="2" t="s">
        <v>18</v>
      </c>
      <c r="B148" s="1" t="s">
        <v>415</v>
      </c>
      <c r="C148" s="1">
        <v>2013.0</v>
      </c>
      <c r="D148" s="2" t="s">
        <v>6</v>
      </c>
      <c r="E148" s="2" t="s">
        <v>371</v>
      </c>
      <c r="F148" s="1">
        <v>21.725264912253913</v>
      </c>
    </row>
    <row r="149">
      <c r="A149" s="2" t="s">
        <v>19</v>
      </c>
      <c r="B149" s="1" t="s">
        <v>416</v>
      </c>
      <c r="C149" s="1">
        <v>2013.0</v>
      </c>
      <c r="D149" s="2" t="s">
        <v>6</v>
      </c>
      <c r="E149" s="2" t="s">
        <v>371</v>
      </c>
      <c r="F149" s="1">
        <v>18.98215536165291</v>
      </c>
    </row>
    <row r="150">
      <c r="A150" s="2" t="s">
        <v>20</v>
      </c>
      <c r="B150" s="1" t="s">
        <v>417</v>
      </c>
      <c r="C150" s="1">
        <v>2013.0</v>
      </c>
      <c r="D150" s="2" t="s">
        <v>6</v>
      </c>
      <c r="E150" s="2" t="s">
        <v>371</v>
      </c>
      <c r="F150" s="1">
        <v>24.848209531904086</v>
      </c>
    </row>
    <row r="151">
      <c r="A151" s="2" t="s">
        <v>21</v>
      </c>
      <c r="B151" s="1" t="s">
        <v>419</v>
      </c>
      <c r="C151" s="1">
        <v>2013.0</v>
      </c>
      <c r="D151" s="2" t="s">
        <v>6</v>
      </c>
      <c r="E151" s="2" t="s">
        <v>371</v>
      </c>
      <c r="F151" s="1">
        <v>25.777969720962595</v>
      </c>
    </row>
    <row r="152">
      <c r="A152" s="2" t="s">
        <v>22</v>
      </c>
      <c r="B152" s="1" t="s">
        <v>420</v>
      </c>
      <c r="C152" s="1">
        <v>2013.0</v>
      </c>
      <c r="D152" s="2" t="s">
        <v>6</v>
      </c>
      <c r="E152" s="2" t="s">
        <v>371</v>
      </c>
      <c r="F152" s="1">
        <v>32.862555204340126</v>
      </c>
    </row>
    <row r="153">
      <c r="A153" s="2" t="s">
        <v>23</v>
      </c>
      <c r="B153" s="1" t="s">
        <v>421</v>
      </c>
      <c r="C153" s="1">
        <v>2013.0</v>
      </c>
      <c r="D153" s="2" t="s">
        <v>6</v>
      </c>
      <c r="E153" s="2" t="s">
        <v>371</v>
      </c>
      <c r="F153" s="1">
        <v>15.02225109182376</v>
      </c>
    </row>
    <row r="154">
      <c r="A154" s="2" t="s">
        <v>24</v>
      </c>
      <c r="B154" s="1" t="s">
        <v>422</v>
      </c>
      <c r="C154" s="1">
        <v>2013.0</v>
      </c>
      <c r="D154" s="2" t="s">
        <v>6</v>
      </c>
      <c r="E154" s="2" t="s">
        <v>371</v>
      </c>
      <c r="F154" s="1">
        <v>29.105557985228554</v>
      </c>
    </row>
    <row r="155">
      <c r="A155" s="2" t="s">
        <v>25</v>
      </c>
      <c r="B155" s="1" t="s">
        <v>423</v>
      </c>
      <c r="C155" s="1">
        <v>2013.0</v>
      </c>
      <c r="D155" s="2" t="s">
        <v>6</v>
      </c>
      <c r="E155" s="2" t="s">
        <v>371</v>
      </c>
      <c r="F155" s="1">
        <v>26.177497451017608</v>
      </c>
    </row>
    <row r="156">
      <c r="A156" s="2" t="s">
        <v>26</v>
      </c>
      <c r="B156" s="1" t="s">
        <v>424</v>
      </c>
      <c r="C156" s="1">
        <v>2013.0</v>
      </c>
      <c r="D156" s="2" t="s">
        <v>6</v>
      </c>
      <c r="E156" s="2" t="s">
        <v>371</v>
      </c>
      <c r="F156" s="1">
        <v>18.027214877779603</v>
      </c>
    </row>
    <row r="157">
      <c r="A157" s="2" t="s">
        <v>27</v>
      </c>
      <c r="B157" s="1" t="s">
        <v>426</v>
      </c>
      <c r="C157" s="1">
        <v>2013.0</v>
      </c>
      <c r="D157" s="2" t="s">
        <v>6</v>
      </c>
      <c r="E157" s="2" t="s">
        <v>371</v>
      </c>
      <c r="F157" s="1">
        <v>23.171191490639504</v>
      </c>
    </row>
    <row r="158">
      <c r="A158" s="2" t="s">
        <v>28</v>
      </c>
      <c r="B158" s="1" t="s">
        <v>425</v>
      </c>
      <c r="C158" s="1">
        <v>2013.0</v>
      </c>
      <c r="D158" s="2" t="s">
        <v>6</v>
      </c>
      <c r="E158" s="2" t="s">
        <v>371</v>
      </c>
      <c r="F158" s="1">
        <v>33.044968146913604</v>
      </c>
    </row>
    <row r="159">
      <c r="A159" s="2" t="s">
        <v>29</v>
      </c>
      <c r="B159" s="1" t="s">
        <v>427</v>
      </c>
      <c r="C159" s="1">
        <v>2013.0</v>
      </c>
      <c r="D159" s="2" t="s">
        <v>6</v>
      </c>
      <c r="E159" s="2" t="s">
        <v>371</v>
      </c>
      <c r="F159" s="1">
        <v>33.575897310545756</v>
      </c>
    </row>
    <row r="160">
      <c r="A160" s="2" t="s">
        <v>30</v>
      </c>
      <c r="B160" s="1" t="s">
        <v>428</v>
      </c>
      <c r="C160" s="1">
        <v>2013.0</v>
      </c>
      <c r="D160" s="2" t="s">
        <v>6</v>
      </c>
      <c r="E160" s="2" t="s">
        <v>371</v>
      </c>
      <c r="F160" s="1">
        <v>26.467181976965705</v>
      </c>
    </row>
    <row r="161">
      <c r="A161" s="2" t="s">
        <v>31</v>
      </c>
      <c r="B161" s="1" t="s">
        <v>429</v>
      </c>
      <c r="C161" s="1">
        <v>2013.0</v>
      </c>
      <c r="D161" s="2" t="s">
        <v>6</v>
      </c>
      <c r="E161" s="2" t="s">
        <v>371</v>
      </c>
      <c r="F161" s="1">
        <v>30.312931697673072</v>
      </c>
    </row>
    <row r="162">
      <c r="A162" s="2" t="s">
        <v>32</v>
      </c>
      <c r="B162" s="1" t="s">
        <v>430</v>
      </c>
      <c r="C162" s="1">
        <v>2013.0</v>
      </c>
      <c r="D162" s="2" t="s">
        <v>6</v>
      </c>
      <c r="E162" s="2" t="s">
        <v>371</v>
      </c>
      <c r="F162" s="1">
        <v>20.682756565785553</v>
      </c>
    </row>
    <row r="163">
      <c r="A163" s="2" t="s">
        <v>33</v>
      </c>
      <c r="B163" s="1" t="s">
        <v>431</v>
      </c>
      <c r="C163" s="1">
        <v>2013.0</v>
      </c>
      <c r="D163" s="2" t="s">
        <v>6</v>
      </c>
      <c r="E163" s="2" t="s">
        <v>371</v>
      </c>
      <c r="F163" s="1">
        <v>20.098170262523507</v>
      </c>
    </row>
    <row r="164">
      <c r="A164" s="2" t="s">
        <v>34</v>
      </c>
      <c r="B164" s="1" t="s">
        <v>432</v>
      </c>
      <c r="C164" s="1">
        <v>2013.0</v>
      </c>
      <c r="D164" s="2" t="s">
        <v>6</v>
      </c>
      <c r="E164" s="2" t="s">
        <v>371</v>
      </c>
      <c r="F164" s="1">
        <v>27.98243128364976</v>
      </c>
    </row>
    <row r="165">
      <c r="A165" s="2" t="s">
        <v>35</v>
      </c>
      <c r="B165" s="1" t="s">
        <v>433</v>
      </c>
      <c r="C165" s="1">
        <v>2013.0</v>
      </c>
      <c r="D165" s="2" t="s">
        <v>6</v>
      </c>
      <c r="E165" s="2" t="s">
        <v>371</v>
      </c>
      <c r="F165" s="1">
        <v>24.271367658842728</v>
      </c>
    </row>
    <row r="166">
      <c r="A166" s="2" t="s">
        <v>3</v>
      </c>
      <c r="B166" s="1" t="s">
        <v>418</v>
      </c>
      <c r="C166" s="1">
        <v>2013.0</v>
      </c>
      <c r="D166" s="2" t="s">
        <v>6</v>
      </c>
      <c r="E166" s="2" t="s">
        <v>371</v>
      </c>
      <c r="F166" s="1">
        <v>26.265920212966982</v>
      </c>
    </row>
    <row r="167">
      <c r="A167" s="2" t="s">
        <v>4</v>
      </c>
      <c r="B167" s="1" t="s">
        <v>401</v>
      </c>
      <c r="C167" s="1">
        <v>2014.0</v>
      </c>
      <c r="D167" s="2" t="s">
        <v>6</v>
      </c>
      <c r="E167" s="2" t="s">
        <v>371</v>
      </c>
      <c r="F167" s="1">
        <v>29.851197474051926</v>
      </c>
    </row>
    <row r="168">
      <c r="A168" s="2" t="s">
        <v>5</v>
      </c>
      <c r="B168" s="1" t="s">
        <v>402</v>
      </c>
      <c r="C168" s="1">
        <v>2014.0</v>
      </c>
      <c r="D168" s="2" t="s">
        <v>6</v>
      </c>
      <c r="E168" s="2" t="s">
        <v>371</v>
      </c>
      <c r="F168" s="1">
        <v>28.73539046386541</v>
      </c>
    </row>
    <row r="169">
      <c r="A169" s="2" t="s">
        <v>6</v>
      </c>
      <c r="B169" s="1" t="s">
        <v>403</v>
      </c>
      <c r="C169" s="1">
        <v>2014.0</v>
      </c>
      <c r="D169" s="2" t="s">
        <v>6</v>
      </c>
      <c r="E169" s="2" t="s">
        <v>371</v>
      </c>
      <c r="F169" s="1">
        <v>27.520240271611385</v>
      </c>
    </row>
    <row r="170">
      <c r="A170" s="2" t="s">
        <v>7</v>
      </c>
      <c r="B170" s="1" t="s">
        <v>404</v>
      </c>
      <c r="C170" s="1">
        <v>2014.0</v>
      </c>
      <c r="D170" s="2" t="s">
        <v>6</v>
      </c>
      <c r="E170" s="2" t="s">
        <v>371</v>
      </c>
      <c r="F170" s="1">
        <v>26.452746641779928</v>
      </c>
    </row>
    <row r="171">
      <c r="A171" s="2" t="s">
        <v>10</v>
      </c>
      <c r="B171" s="1" t="s">
        <v>407</v>
      </c>
      <c r="C171" s="1">
        <v>2014.0</v>
      </c>
      <c r="D171" s="2" t="s">
        <v>6</v>
      </c>
      <c r="E171" s="2" t="s">
        <v>371</v>
      </c>
      <c r="F171" s="1">
        <v>12.833033538788099</v>
      </c>
    </row>
    <row r="172">
      <c r="A172" s="2" t="s">
        <v>11</v>
      </c>
      <c r="B172" s="1" t="s">
        <v>406</v>
      </c>
      <c r="C172" s="1">
        <v>2014.0</v>
      </c>
      <c r="D172" s="2" t="s">
        <v>6</v>
      </c>
      <c r="E172" s="2" t="s">
        <v>371</v>
      </c>
      <c r="F172" s="1">
        <v>31.281468998540866</v>
      </c>
    </row>
    <row r="173">
      <c r="A173" s="2" t="s">
        <v>8</v>
      </c>
      <c r="B173" s="1" t="s">
        <v>408</v>
      </c>
      <c r="C173" s="1">
        <v>2014.0</v>
      </c>
      <c r="D173" s="2" t="s">
        <v>6</v>
      </c>
      <c r="E173" s="2" t="s">
        <v>371</v>
      </c>
      <c r="F173" s="1">
        <v>28.77230799290304</v>
      </c>
    </row>
    <row r="174">
      <c r="A174" s="2" t="s">
        <v>9</v>
      </c>
      <c r="B174" s="1" t="s">
        <v>409</v>
      </c>
      <c r="C174" s="1">
        <v>2014.0</v>
      </c>
      <c r="D174" s="2" t="s">
        <v>6</v>
      </c>
      <c r="E174" s="2" t="s">
        <v>371</v>
      </c>
      <c r="F174" s="1">
        <v>28.949646608866438</v>
      </c>
    </row>
    <row r="175">
      <c r="A175" s="2" t="s">
        <v>12</v>
      </c>
      <c r="B175" s="1" t="s">
        <v>405</v>
      </c>
      <c r="C175" s="1">
        <v>2014.0</v>
      </c>
      <c r="D175" s="2" t="s">
        <v>6</v>
      </c>
      <c r="E175" s="2" t="s">
        <v>371</v>
      </c>
      <c r="F175" s="1">
        <v>58.406448281518884</v>
      </c>
    </row>
    <row r="176">
      <c r="A176" s="2" t="s">
        <v>13</v>
      </c>
      <c r="B176" s="1" t="s">
        <v>410</v>
      </c>
      <c r="C176" s="1">
        <v>2014.0</v>
      </c>
      <c r="D176" s="2" t="s">
        <v>6</v>
      </c>
      <c r="E176" s="2" t="s">
        <v>371</v>
      </c>
      <c r="F176" s="1">
        <v>23.969645764213737</v>
      </c>
    </row>
    <row r="177">
      <c r="A177" s="2" t="s">
        <v>14</v>
      </c>
      <c r="B177" s="1" t="s">
        <v>412</v>
      </c>
      <c r="C177" s="1">
        <v>2014.0</v>
      </c>
      <c r="D177" s="2" t="s">
        <v>6</v>
      </c>
      <c r="E177" s="2" t="s">
        <v>371</v>
      </c>
      <c r="F177" s="1">
        <v>17.56085821933776</v>
      </c>
    </row>
    <row r="178">
      <c r="A178" s="2" t="s">
        <v>15</v>
      </c>
      <c r="B178" s="1" t="s">
        <v>411</v>
      </c>
      <c r="C178" s="1">
        <v>2014.0</v>
      </c>
      <c r="D178" s="2" t="s">
        <v>6</v>
      </c>
      <c r="E178" s="2" t="s">
        <v>371</v>
      </c>
      <c r="F178" s="1">
        <v>15.452275734651586</v>
      </c>
    </row>
    <row r="179">
      <c r="A179" s="2" t="s">
        <v>16</v>
      </c>
      <c r="B179" s="1" t="s">
        <v>413</v>
      </c>
      <c r="C179" s="1">
        <v>2014.0</v>
      </c>
      <c r="D179" s="2" t="s">
        <v>6</v>
      </c>
      <c r="E179" s="2" t="s">
        <v>371</v>
      </c>
      <c r="F179" s="1">
        <v>28.745415247576634</v>
      </c>
    </row>
    <row r="180">
      <c r="A180" s="2" t="s">
        <v>17</v>
      </c>
      <c r="B180" s="1" t="s">
        <v>414</v>
      </c>
      <c r="C180" s="1">
        <v>2014.0</v>
      </c>
      <c r="D180" s="2" t="s">
        <v>6</v>
      </c>
      <c r="E180" s="2" t="s">
        <v>371</v>
      </c>
      <c r="F180" s="1">
        <v>26.33530510442432</v>
      </c>
    </row>
    <row r="181">
      <c r="A181" s="2" t="s">
        <v>18</v>
      </c>
      <c r="B181" s="1" t="s">
        <v>415</v>
      </c>
      <c r="C181" s="1">
        <v>2014.0</v>
      </c>
      <c r="D181" s="2" t="s">
        <v>6</v>
      </c>
      <c r="E181" s="2" t="s">
        <v>371</v>
      </c>
      <c r="F181" s="1">
        <v>22.39507680965848</v>
      </c>
    </row>
    <row r="182">
      <c r="A182" s="2" t="s">
        <v>19</v>
      </c>
      <c r="B182" s="1" t="s">
        <v>416</v>
      </c>
      <c r="C182" s="1">
        <v>2014.0</v>
      </c>
      <c r="D182" s="2" t="s">
        <v>6</v>
      </c>
      <c r="E182" s="2" t="s">
        <v>371</v>
      </c>
      <c r="F182" s="1">
        <v>19.249220554215874</v>
      </c>
    </row>
    <row r="183">
      <c r="A183" s="2" t="s">
        <v>20</v>
      </c>
      <c r="B183" s="1" t="s">
        <v>417</v>
      </c>
      <c r="C183" s="1">
        <v>2014.0</v>
      </c>
      <c r="D183" s="2" t="s">
        <v>6</v>
      </c>
      <c r="E183" s="2" t="s">
        <v>371</v>
      </c>
      <c r="F183" s="1">
        <v>26.944619105199518</v>
      </c>
    </row>
    <row r="184">
      <c r="A184" s="2" t="s">
        <v>21</v>
      </c>
      <c r="B184" s="1" t="s">
        <v>419</v>
      </c>
      <c r="C184" s="1">
        <v>2014.0</v>
      </c>
      <c r="D184" s="2" t="s">
        <v>6</v>
      </c>
      <c r="E184" s="2" t="s">
        <v>371</v>
      </c>
      <c r="F184" s="1">
        <v>25.921387575695288</v>
      </c>
    </row>
    <row r="185">
      <c r="A185" s="2" t="s">
        <v>22</v>
      </c>
      <c r="B185" s="1" t="s">
        <v>420</v>
      </c>
      <c r="C185" s="1">
        <v>2014.0</v>
      </c>
      <c r="D185" s="2" t="s">
        <v>6</v>
      </c>
      <c r="E185" s="2" t="s">
        <v>371</v>
      </c>
      <c r="F185" s="1">
        <v>32.95676621152596</v>
      </c>
    </row>
    <row r="186">
      <c r="A186" s="2" t="s">
        <v>23</v>
      </c>
      <c r="B186" s="1" t="s">
        <v>421</v>
      </c>
      <c r="C186" s="1">
        <v>2014.0</v>
      </c>
      <c r="D186" s="2" t="s">
        <v>6</v>
      </c>
      <c r="E186" s="2" t="s">
        <v>371</v>
      </c>
      <c r="F186" s="1">
        <v>15.65360492548478</v>
      </c>
    </row>
    <row r="187">
      <c r="A187" s="2" t="s">
        <v>24</v>
      </c>
      <c r="B187" s="1" t="s">
        <v>422</v>
      </c>
      <c r="C187" s="1">
        <v>2014.0</v>
      </c>
      <c r="D187" s="2" t="s">
        <v>6</v>
      </c>
      <c r="E187" s="2" t="s">
        <v>371</v>
      </c>
      <c r="F187" s="1">
        <v>30.028578369032477</v>
      </c>
    </row>
    <row r="188">
      <c r="A188" s="2" t="s">
        <v>25</v>
      </c>
      <c r="B188" s="1" t="s">
        <v>423</v>
      </c>
      <c r="C188" s="1">
        <v>2014.0</v>
      </c>
      <c r="D188" s="2" t="s">
        <v>6</v>
      </c>
      <c r="E188" s="2" t="s">
        <v>371</v>
      </c>
      <c r="F188" s="1">
        <v>27.34335796231247</v>
      </c>
    </row>
    <row r="189">
      <c r="A189" s="2" t="s">
        <v>26</v>
      </c>
      <c r="B189" s="1" t="s">
        <v>424</v>
      </c>
      <c r="C189" s="1">
        <v>2014.0</v>
      </c>
      <c r="D189" s="2" t="s">
        <v>6</v>
      </c>
      <c r="E189" s="2" t="s">
        <v>371</v>
      </c>
      <c r="F189" s="1">
        <v>19.057192893517986</v>
      </c>
    </row>
    <row r="190">
      <c r="A190" s="2" t="s">
        <v>27</v>
      </c>
      <c r="B190" s="1" t="s">
        <v>426</v>
      </c>
      <c r="C190" s="1">
        <v>2014.0</v>
      </c>
      <c r="D190" s="2" t="s">
        <v>6</v>
      </c>
      <c r="E190" s="2" t="s">
        <v>371</v>
      </c>
      <c r="F190" s="1">
        <v>23.824543946932007</v>
      </c>
    </row>
    <row r="191">
      <c r="A191" s="2" t="s">
        <v>28</v>
      </c>
      <c r="B191" s="1" t="s">
        <v>425</v>
      </c>
      <c r="C191" s="1">
        <v>2014.0</v>
      </c>
      <c r="D191" s="2" t="s">
        <v>6</v>
      </c>
      <c r="E191" s="2" t="s">
        <v>371</v>
      </c>
      <c r="F191" s="1">
        <v>34.65225674001097</v>
      </c>
    </row>
    <row r="192">
      <c r="A192" s="2" t="s">
        <v>29</v>
      </c>
      <c r="B192" s="1" t="s">
        <v>427</v>
      </c>
      <c r="C192" s="1">
        <v>2014.0</v>
      </c>
      <c r="D192" s="2" t="s">
        <v>6</v>
      </c>
      <c r="E192" s="2" t="s">
        <v>371</v>
      </c>
      <c r="F192" s="1">
        <v>33.43433881679913</v>
      </c>
    </row>
    <row r="193">
      <c r="A193" s="2" t="s">
        <v>30</v>
      </c>
      <c r="B193" s="1" t="s">
        <v>428</v>
      </c>
      <c r="C193" s="1">
        <v>2014.0</v>
      </c>
      <c r="D193" s="2" t="s">
        <v>6</v>
      </c>
      <c r="E193" s="2" t="s">
        <v>371</v>
      </c>
      <c r="F193" s="1">
        <v>27.002426043292648</v>
      </c>
    </row>
    <row r="194">
      <c r="A194" s="2" t="s">
        <v>31</v>
      </c>
      <c r="B194" s="1" t="s">
        <v>429</v>
      </c>
      <c r="C194" s="1">
        <v>2014.0</v>
      </c>
      <c r="D194" s="2" t="s">
        <v>6</v>
      </c>
      <c r="E194" s="2" t="s">
        <v>371</v>
      </c>
      <c r="F194" s="1">
        <v>30.547604368504494</v>
      </c>
    </row>
    <row r="195">
      <c r="A195" s="2" t="s">
        <v>32</v>
      </c>
      <c r="B195" s="1" t="s">
        <v>430</v>
      </c>
      <c r="C195" s="1">
        <v>2014.0</v>
      </c>
      <c r="D195" s="2" t="s">
        <v>6</v>
      </c>
      <c r="E195" s="2" t="s">
        <v>371</v>
      </c>
      <c r="F195" s="1">
        <v>20.64880448397232</v>
      </c>
    </row>
    <row r="196">
      <c r="A196" s="2" t="s">
        <v>33</v>
      </c>
      <c r="B196" s="1" t="s">
        <v>431</v>
      </c>
      <c r="C196" s="1">
        <v>2014.0</v>
      </c>
      <c r="D196" s="2" t="s">
        <v>6</v>
      </c>
      <c r="E196" s="2" t="s">
        <v>371</v>
      </c>
      <c r="F196" s="1">
        <v>20.782023657100428</v>
      </c>
    </row>
    <row r="197">
      <c r="A197" s="2" t="s">
        <v>34</v>
      </c>
      <c r="B197" s="1" t="s">
        <v>432</v>
      </c>
      <c r="C197" s="1">
        <v>2014.0</v>
      </c>
      <c r="D197" s="2" t="s">
        <v>6</v>
      </c>
      <c r="E197" s="2" t="s">
        <v>371</v>
      </c>
      <c r="F197" s="1">
        <v>29.111738590552655</v>
      </c>
    </row>
    <row r="198">
      <c r="A198" s="2" t="s">
        <v>35</v>
      </c>
      <c r="B198" s="1" t="s">
        <v>433</v>
      </c>
      <c r="C198" s="1">
        <v>2014.0</v>
      </c>
      <c r="D198" s="2" t="s">
        <v>6</v>
      </c>
      <c r="E198" s="2" t="s">
        <v>371</v>
      </c>
      <c r="F198" s="1">
        <v>25.80900590379263</v>
      </c>
    </row>
    <row r="199">
      <c r="A199" s="2" t="s">
        <v>3</v>
      </c>
      <c r="B199" s="1" t="s">
        <v>418</v>
      </c>
      <c r="C199" s="1">
        <v>2014.0</v>
      </c>
      <c r="D199" s="2" t="s">
        <v>6</v>
      </c>
      <c r="E199" s="2" t="s">
        <v>371</v>
      </c>
      <c r="F199" s="1">
        <v>26.81206823897752</v>
      </c>
    </row>
    <row r="200">
      <c r="A200" s="2" t="s">
        <v>4</v>
      </c>
      <c r="B200" s="1" t="s">
        <v>401</v>
      </c>
      <c r="C200" s="1">
        <v>2015.0</v>
      </c>
      <c r="D200" s="2" t="s">
        <v>6</v>
      </c>
      <c r="E200" s="2" t="s">
        <v>371</v>
      </c>
      <c r="F200" s="1">
        <v>31.38772765037123</v>
      </c>
    </row>
    <row r="201">
      <c r="A201" s="2" t="s">
        <v>5</v>
      </c>
      <c r="B201" s="1" t="s">
        <v>402</v>
      </c>
      <c r="C201" s="1">
        <v>2015.0</v>
      </c>
      <c r="D201" s="2" t="s">
        <v>6</v>
      </c>
      <c r="E201" s="2" t="s">
        <v>371</v>
      </c>
      <c r="F201" s="1">
        <v>30.8182192411071</v>
      </c>
    </row>
    <row r="202">
      <c r="A202" s="2" t="s">
        <v>6</v>
      </c>
      <c r="B202" s="1" t="s">
        <v>403</v>
      </c>
      <c r="C202" s="1">
        <v>2015.0</v>
      </c>
      <c r="D202" s="2" t="s">
        <v>6</v>
      </c>
      <c r="E202" s="2" t="s">
        <v>371</v>
      </c>
      <c r="F202" s="1">
        <v>28.81290322580645</v>
      </c>
    </row>
    <row r="203">
      <c r="A203" s="2" t="s">
        <v>7</v>
      </c>
      <c r="B203" s="1" t="s">
        <v>404</v>
      </c>
      <c r="C203" s="1">
        <v>2015.0</v>
      </c>
      <c r="D203" s="2" t="s">
        <v>6</v>
      </c>
      <c r="E203" s="2" t="s">
        <v>371</v>
      </c>
      <c r="F203" s="1">
        <v>26.949921135646687</v>
      </c>
    </row>
    <row r="204">
      <c r="A204" s="2" t="s">
        <v>10</v>
      </c>
      <c r="B204" s="1" t="s">
        <v>407</v>
      </c>
      <c r="C204" s="1">
        <v>2015.0</v>
      </c>
      <c r="D204" s="2" t="s">
        <v>6</v>
      </c>
      <c r="E204" s="2" t="s">
        <v>371</v>
      </c>
      <c r="F204" s="1">
        <v>13.400287702295838</v>
      </c>
    </row>
    <row r="205">
      <c r="A205" s="2" t="s">
        <v>11</v>
      </c>
      <c r="B205" s="1" t="s">
        <v>406</v>
      </c>
      <c r="C205" s="1">
        <v>2015.0</v>
      </c>
      <c r="D205" s="2" t="s">
        <v>6</v>
      </c>
      <c r="E205" s="2" t="s">
        <v>371</v>
      </c>
      <c r="F205" s="1">
        <v>31.810630803386026</v>
      </c>
    </row>
    <row r="206">
      <c r="A206" s="2" t="s">
        <v>12</v>
      </c>
      <c r="B206" s="1" t="s">
        <v>405</v>
      </c>
      <c r="C206" s="1">
        <v>2015.0</v>
      </c>
      <c r="D206" s="2" t="s">
        <v>6</v>
      </c>
      <c r="E206" s="2" t="s">
        <v>371</v>
      </c>
      <c r="F206" s="1">
        <v>59.174031286423045</v>
      </c>
    </row>
    <row r="207">
      <c r="A207" s="2" t="s">
        <v>8</v>
      </c>
      <c r="B207" s="1" t="s">
        <v>408</v>
      </c>
      <c r="C207" s="1">
        <v>2015.0</v>
      </c>
      <c r="D207" s="2" t="s">
        <v>6</v>
      </c>
      <c r="E207" s="2" t="s">
        <v>371</v>
      </c>
      <c r="F207" s="1">
        <v>29.889035840579304</v>
      </c>
    </row>
    <row r="208">
      <c r="A208" s="2" t="s">
        <v>9</v>
      </c>
      <c r="B208" s="1" t="s">
        <v>409</v>
      </c>
      <c r="C208" s="1">
        <v>2015.0</v>
      </c>
      <c r="D208" s="2" t="s">
        <v>6</v>
      </c>
      <c r="E208" s="2" t="s">
        <v>371</v>
      </c>
      <c r="F208" s="1">
        <v>28.413690628682687</v>
      </c>
    </row>
    <row r="209">
      <c r="A209" s="2" t="s">
        <v>13</v>
      </c>
      <c r="B209" s="1" t="s">
        <v>410</v>
      </c>
      <c r="C209" s="1">
        <v>2015.0</v>
      </c>
      <c r="D209" s="2" t="s">
        <v>6</v>
      </c>
      <c r="E209" s="2" t="s">
        <v>371</v>
      </c>
      <c r="F209" s="1">
        <v>24.860192146178587</v>
      </c>
    </row>
    <row r="210">
      <c r="A210" s="2" t="s">
        <v>14</v>
      </c>
      <c r="B210" s="1" t="s">
        <v>412</v>
      </c>
      <c r="C210" s="1">
        <v>2015.0</v>
      </c>
      <c r="D210" s="2" t="s">
        <v>6</v>
      </c>
      <c r="E210" s="2" t="s">
        <v>371</v>
      </c>
      <c r="F210" s="1">
        <v>18.95913612330854</v>
      </c>
    </row>
    <row r="211">
      <c r="A211" s="2" t="s">
        <v>15</v>
      </c>
      <c r="B211" s="1" t="s">
        <v>411</v>
      </c>
      <c r="C211" s="1">
        <v>2015.0</v>
      </c>
      <c r="D211" s="2" t="s">
        <v>6</v>
      </c>
      <c r="E211" s="2" t="s">
        <v>371</v>
      </c>
      <c r="F211" s="1">
        <v>16.631345872215363</v>
      </c>
    </row>
    <row r="212">
      <c r="A212" s="2" t="s">
        <v>16</v>
      </c>
      <c r="B212" s="1" t="s">
        <v>413</v>
      </c>
      <c r="C212" s="1">
        <v>2015.0</v>
      </c>
      <c r="D212" s="2" t="s">
        <v>6</v>
      </c>
      <c r="E212" s="2" t="s">
        <v>371</v>
      </c>
      <c r="F212" s="1">
        <v>30.117848473066704</v>
      </c>
    </row>
    <row r="213">
      <c r="A213" s="2" t="s">
        <v>17</v>
      </c>
      <c r="B213" s="1" t="s">
        <v>414</v>
      </c>
      <c r="C213" s="1">
        <v>2015.0</v>
      </c>
      <c r="D213" s="2" t="s">
        <v>6</v>
      </c>
      <c r="E213" s="2" t="s">
        <v>371</v>
      </c>
      <c r="F213" s="1">
        <v>26.6524539733689</v>
      </c>
    </row>
    <row r="214">
      <c r="A214" s="2" t="s">
        <v>18</v>
      </c>
      <c r="B214" s="1" t="s">
        <v>415</v>
      </c>
      <c r="C214" s="1">
        <v>2015.0</v>
      </c>
      <c r="D214" s="2" t="s">
        <v>6</v>
      </c>
      <c r="E214" s="2" t="s">
        <v>371</v>
      </c>
      <c r="F214" s="1">
        <v>23.282504786544763</v>
      </c>
    </row>
    <row r="215">
      <c r="A215" s="2" t="s">
        <v>19</v>
      </c>
      <c r="B215" s="1" t="s">
        <v>416</v>
      </c>
      <c r="C215" s="1">
        <v>2015.0</v>
      </c>
      <c r="D215" s="2" t="s">
        <v>6</v>
      </c>
      <c r="E215" s="2" t="s">
        <v>371</v>
      </c>
      <c r="F215" s="1">
        <v>20.728484498385882</v>
      </c>
    </row>
    <row r="216">
      <c r="A216" s="2" t="s">
        <v>20</v>
      </c>
      <c r="B216" s="1" t="s">
        <v>417</v>
      </c>
      <c r="C216" s="1">
        <v>2015.0</v>
      </c>
      <c r="D216" s="2" t="s">
        <v>6</v>
      </c>
      <c r="E216" s="2" t="s">
        <v>371</v>
      </c>
      <c r="F216" s="1">
        <v>27.62637869856625</v>
      </c>
    </row>
    <row r="217">
      <c r="A217" s="2" t="s">
        <v>21</v>
      </c>
      <c r="B217" s="1" t="s">
        <v>419</v>
      </c>
      <c r="C217" s="1">
        <v>2015.0</v>
      </c>
      <c r="D217" s="2" t="s">
        <v>6</v>
      </c>
      <c r="E217" s="2" t="s">
        <v>371</v>
      </c>
      <c r="F217" s="1">
        <v>25.63056525320676</v>
      </c>
    </row>
    <row r="218">
      <c r="A218" s="2" t="s">
        <v>22</v>
      </c>
      <c r="B218" s="1" t="s">
        <v>420</v>
      </c>
      <c r="C218" s="1">
        <v>2015.0</v>
      </c>
      <c r="D218" s="2" t="s">
        <v>6</v>
      </c>
      <c r="E218" s="2" t="s">
        <v>371</v>
      </c>
      <c r="F218" s="1">
        <v>34.07139083570588</v>
      </c>
    </row>
    <row r="219">
      <c r="A219" s="2" t="s">
        <v>23</v>
      </c>
      <c r="B219" s="1" t="s">
        <v>421</v>
      </c>
      <c r="C219" s="1">
        <v>2015.0</v>
      </c>
      <c r="D219" s="2" t="s">
        <v>6</v>
      </c>
      <c r="E219" s="2" t="s">
        <v>371</v>
      </c>
      <c r="F219" s="1">
        <v>16.495042921328597</v>
      </c>
    </row>
    <row r="220">
      <c r="A220" s="2" t="s">
        <v>24</v>
      </c>
      <c r="B220" s="1" t="s">
        <v>422</v>
      </c>
      <c r="C220" s="1">
        <v>2015.0</v>
      </c>
      <c r="D220" s="2" t="s">
        <v>6</v>
      </c>
      <c r="E220" s="2" t="s">
        <v>371</v>
      </c>
      <c r="F220" s="1">
        <v>31.176188231016987</v>
      </c>
    </row>
    <row r="221">
      <c r="A221" s="2" t="s">
        <v>25</v>
      </c>
      <c r="B221" s="1" t="s">
        <v>423</v>
      </c>
      <c r="C221" s="1">
        <v>2015.0</v>
      </c>
      <c r="D221" s="2" t="s">
        <v>6</v>
      </c>
      <c r="E221" s="2" t="s">
        <v>371</v>
      </c>
      <c r="F221" s="1">
        <v>29.154818056430603</v>
      </c>
    </row>
    <row r="222">
      <c r="A222" s="2" t="s">
        <v>26</v>
      </c>
      <c r="B222" s="1" t="s">
        <v>424</v>
      </c>
      <c r="C222" s="1">
        <v>2015.0</v>
      </c>
      <c r="D222" s="2" t="s">
        <v>6</v>
      </c>
      <c r="E222" s="2" t="s">
        <v>371</v>
      </c>
      <c r="F222" s="1">
        <v>19.79462319202561</v>
      </c>
    </row>
    <row r="223">
      <c r="A223" s="2" t="s">
        <v>27</v>
      </c>
      <c r="B223" s="1" t="s">
        <v>426</v>
      </c>
      <c r="C223" s="1">
        <v>2015.0</v>
      </c>
      <c r="D223" s="2" t="s">
        <v>6</v>
      </c>
      <c r="E223" s="2" t="s">
        <v>371</v>
      </c>
      <c r="F223" s="1">
        <v>24.59642584066227</v>
      </c>
    </row>
    <row r="224">
      <c r="A224" s="2" t="s">
        <v>28</v>
      </c>
      <c r="B224" s="1" t="s">
        <v>425</v>
      </c>
      <c r="C224" s="1">
        <v>2015.0</v>
      </c>
      <c r="D224" s="2" t="s">
        <v>6</v>
      </c>
      <c r="E224" s="2" t="s">
        <v>371</v>
      </c>
      <c r="F224" s="1">
        <v>36.40973817179605</v>
      </c>
    </row>
    <row r="225">
      <c r="A225" s="2" t="s">
        <v>29</v>
      </c>
      <c r="B225" s="1" t="s">
        <v>427</v>
      </c>
      <c r="C225" s="1">
        <v>2015.0</v>
      </c>
      <c r="D225" s="2" t="s">
        <v>6</v>
      </c>
      <c r="E225" s="2" t="s">
        <v>371</v>
      </c>
      <c r="F225" s="1">
        <v>34.25995540806802</v>
      </c>
    </row>
    <row r="226">
      <c r="A226" s="2" t="s">
        <v>30</v>
      </c>
      <c r="B226" s="1" t="s">
        <v>428</v>
      </c>
      <c r="C226" s="1">
        <v>2015.0</v>
      </c>
      <c r="D226" s="2" t="s">
        <v>6</v>
      </c>
      <c r="E226" s="2" t="s">
        <v>371</v>
      </c>
      <c r="F226" s="1">
        <v>27.609757199492485</v>
      </c>
    </row>
    <row r="227">
      <c r="A227" s="2" t="s">
        <v>31</v>
      </c>
      <c r="B227" s="1" t="s">
        <v>429</v>
      </c>
      <c r="C227" s="1">
        <v>2015.0</v>
      </c>
      <c r="D227" s="2" t="s">
        <v>6</v>
      </c>
      <c r="E227" s="2" t="s">
        <v>371</v>
      </c>
      <c r="F227" s="1">
        <v>31.230985223984753</v>
      </c>
    </row>
    <row r="228">
      <c r="A228" s="2" t="s">
        <v>32</v>
      </c>
      <c r="B228" s="1" t="s">
        <v>430</v>
      </c>
      <c r="C228" s="1">
        <v>2015.0</v>
      </c>
      <c r="D228" s="2" t="s">
        <v>6</v>
      </c>
      <c r="E228" s="2" t="s">
        <v>371</v>
      </c>
      <c r="F228" s="1">
        <v>22.265955235257433</v>
      </c>
    </row>
    <row r="229">
      <c r="A229" s="2" t="s">
        <v>33</v>
      </c>
      <c r="B229" s="1" t="s">
        <v>431</v>
      </c>
      <c r="C229" s="1">
        <v>2015.0</v>
      </c>
      <c r="D229" s="2" t="s">
        <v>6</v>
      </c>
      <c r="E229" s="2" t="s">
        <v>371</v>
      </c>
      <c r="F229" s="1">
        <v>21.60330717922707</v>
      </c>
    </row>
    <row r="230">
      <c r="A230" s="2" t="s">
        <v>34</v>
      </c>
      <c r="B230" s="1" t="s">
        <v>432</v>
      </c>
      <c r="C230" s="1">
        <v>2015.0</v>
      </c>
      <c r="D230" s="2" t="s">
        <v>6</v>
      </c>
      <c r="E230" s="2" t="s">
        <v>371</v>
      </c>
      <c r="F230" s="1">
        <v>29.92223542495655</v>
      </c>
    </row>
    <row r="231">
      <c r="A231" s="2" t="s">
        <v>35</v>
      </c>
      <c r="B231" s="1" t="s">
        <v>433</v>
      </c>
      <c r="C231" s="1">
        <v>2015.0</v>
      </c>
      <c r="D231" s="2" t="s">
        <v>6</v>
      </c>
      <c r="E231" s="2" t="s">
        <v>371</v>
      </c>
      <c r="F231" s="1">
        <v>27.231046721359164</v>
      </c>
    </row>
    <row r="232">
      <c r="A232" s="2" t="s">
        <v>3</v>
      </c>
      <c r="B232" s="1" t="s">
        <v>418</v>
      </c>
      <c r="C232" s="1">
        <v>2015.0</v>
      </c>
      <c r="D232" s="2" t="s">
        <v>6</v>
      </c>
      <c r="E232" s="2" t="s">
        <v>371</v>
      </c>
      <c r="F232" s="1">
        <v>27.741646190833624</v>
      </c>
    </row>
    <row r="233">
      <c r="A233" s="2" t="s">
        <v>4</v>
      </c>
      <c r="B233" s="1" t="s">
        <v>401</v>
      </c>
      <c r="C233" s="1">
        <v>2016.0</v>
      </c>
      <c r="D233" s="2" t="s">
        <v>6</v>
      </c>
      <c r="E233" s="2" t="s">
        <v>371</v>
      </c>
      <c r="F233" s="1">
        <v>33.20398177830268</v>
      </c>
    </row>
    <row r="234">
      <c r="A234" s="2" t="s">
        <v>5</v>
      </c>
      <c r="B234" s="1" t="s">
        <v>402</v>
      </c>
      <c r="C234" s="1">
        <v>2016.0</v>
      </c>
      <c r="D234" s="2" t="s">
        <v>6</v>
      </c>
      <c r="E234" s="2" t="s">
        <v>371</v>
      </c>
      <c r="F234" s="1">
        <v>31.49071783677282</v>
      </c>
    </row>
    <row r="235">
      <c r="A235" s="2" t="s">
        <v>6</v>
      </c>
      <c r="B235" s="1" t="s">
        <v>403</v>
      </c>
      <c r="C235" s="1">
        <v>2016.0</v>
      </c>
      <c r="D235" s="2" t="s">
        <v>6</v>
      </c>
      <c r="E235" s="2" t="s">
        <v>371</v>
      </c>
      <c r="F235" s="1">
        <v>29.268448568981604</v>
      </c>
    </row>
    <row r="236">
      <c r="A236" s="2" t="s">
        <v>7</v>
      </c>
      <c r="B236" s="1" t="s">
        <v>404</v>
      </c>
      <c r="C236" s="1">
        <v>2016.0</v>
      </c>
      <c r="D236" s="2" t="s">
        <v>6</v>
      </c>
      <c r="E236" s="2" t="s">
        <v>371</v>
      </c>
      <c r="F236" s="1">
        <v>27.19182047432614</v>
      </c>
    </row>
    <row r="237">
      <c r="A237" s="2" t="s">
        <v>10</v>
      </c>
      <c r="B237" s="1" t="s">
        <v>407</v>
      </c>
      <c r="C237" s="1">
        <v>2016.0</v>
      </c>
      <c r="D237" s="2" t="s">
        <v>6</v>
      </c>
      <c r="E237" s="2" t="s">
        <v>371</v>
      </c>
      <c r="F237" s="1">
        <v>13.695073849456419</v>
      </c>
    </row>
    <row r="238">
      <c r="A238" s="2" t="s">
        <v>11</v>
      </c>
      <c r="B238" s="1" t="s">
        <v>406</v>
      </c>
      <c r="C238" s="1">
        <v>2016.0</v>
      </c>
      <c r="D238" s="2" t="s">
        <v>6</v>
      </c>
      <c r="E238" s="2" t="s">
        <v>371</v>
      </c>
      <c r="F238" s="1">
        <v>33.09259895670372</v>
      </c>
    </row>
    <row r="239">
      <c r="A239" s="2" t="s">
        <v>12</v>
      </c>
      <c r="B239" s="1" t="s">
        <v>405</v>
      </c>
      <c r="C239" s="1">
        <v>2016.0</v>
      </c>
      <c r="D239" s="2" t="s">
        <v>6</v>
      </c>
      <c r="E239" s="2" t="s">
        <v>371</v>
      </c>
      <c r="F239" s="1">
        <v>62.433291216407206</v>
      </c>
    </row>
    <row r="240">
      <c r="A240" s="2" t="s">
        <v>8</v>
      </c>
      <c r="B240" s="1" t="s">
        <v>408</v>
      </c>
      <c r="C240" s="1">
        <v>2016.0</v>
      </c>
      <c r="D240" s="2" t="s">
        <v>6</v>
      </c>
      <c r="E240" s="2" t="s">
        <v>371</v>
      </c>
      <c r="F240" s="1">
        <v>30.568245073374612</v>
      </c>
    </row>
    <row r="241">
      <c r="A241" s="2" t="s">
        <v>9</v>
      </c>
      <c r="B241" s="1" t="s">
        <v>409</v>
      </c>
      <c r="C241" s="1">
        <v>2016.0</v>
      </c>
      <c r="D241" s="2" t="s">
        <v>6</v>
      </c>
      <c r="E241" s="2" t="s">
        <v>371</v>
      </c>
      <c r="F241" s="1">
        <v>27.656486703244944</v>
      </c>
    </row>
    <row r="242">
      <c r="A242" s="2" t="s">
        <v>13</v>
      </c>
      <c r="B242" s="1" t="s">
        <v>410</v>
      </c>
      <c r="C242" s="1">
        <v>2016.0</v>
      </c>
      <c r="D242" s="2" t="s">
        <v>6</v>
      </c>
      <c r="E242" s="2" t="s">
        <v>371</v>
      </c>
      <c r="F242" s="1">
        <v>25.5758887108462</v>
      </c>
    </row>
    <row r="243">
      <c r="A243" s="2" t="s">
        <v>14</v>
      </c>
      <c r="B243" s="1" t="s">
        <v>412</v>
      </c>
      <c r="C243" s="1">
        <v>2016.0</v>
      </c>
      <c r="D243" s="2" t="s">
        <v>6</v>
      </c>
      <c r="E243" s="2" t="s">
        <v>371</v>
      </c>
      <c r="F243" s="1">
        <v>20.728550763206137</v>
      </c>
    </row>
    <row r="244">
      <c r="A244" s="2" t="s">
        <v>15</v>
      </c>
      <c r="B244" s="1" t="s">
        <v>411</v>
      </c>
      <c r="C244" s="1">
        <v>2016.0</v>
      </c>
      <c r="D244" s="2" t="s">
        <v>6</v>
      </c>
      <c r="E244" s="2" t="s">
        <v>371</v>
      </c>
      <c r="F244" s="1">
        <v>17.441041136423475</v>
      </c>
    </row>
    <row r="245">
      <c r="A245" s="2" t="s">
        <v>16</v>
      </c>
      <c r="B245" s="1" t="s">
        <v>413</v>
      </c>
      <c r="C245" s="1">
        <v>2016.0</v>
      </c>
      <c r="D245" s="2" t="s">
        <v>6</v>
      </c>
      <c r="E245" s="2" t="s">
        <v>371</v>
      </c>
      <c r="F245" s="1">
        <v>31.389379923736204</v>
      </c>
    </row>
    <row r="246">
      <c r="A246" s="2" t="s">
        <v>17</v>
      </c>
      <c r="B246" s="1" t="s">
        <v>414</v>
      </c>
      <c r="C246" s="1">
        <v>2016.0</v>
      </c>
      <c r="D246" s="2" t="s">
        <v>6</v>
      </c>
      <c r="E246" s="2" t="s">
        <v>371</v>
      </c>
      <c r="F246" s="1">
        <v>26.761229314420802</v>
      </c>
    </row>
    <row r="247">
      <c r="A247" s="2" t="s">
        <v>18</v>
      </c>
      <c r="B247" s="1" t="s">
        <v>415</v>
      </c>
      <c r="C247" s="1">
        <v>2016.0</v>
      </c>
      <c r="D247" s="2" t="s">
        <v>6</v>
      </c>
      <c r="E247" s="2" t="s">
        <v>371</v>
      </c>
      <c r="F247" s="1">
        <v>24.29926235783211</v>
      </c>
    </row>
    <row r="248">
      <c r="A248" s="2" t="s">
        <v>19</v>
      </c>
      <c r="B248" s="1" t="s">
        <v>416</v>
      </c>
      <c r="C248" s="1">
        <v>2016.0</v>
      </c>
      <c r="D248" s="2" t="s">
        <v>6</v>
      </c>
      <c r="E248" s="2" t="s">
        <v>371</v>
      </c>
      <c r="F248" s="1">
        <v>20.918022181328315</v>
      </c>
    </row>
    <row r="249">
      <c r="A249" s="2" t="s">
        <v>20</v>
      </c>
      <c r="B249" s="1" t="s">
        <v>417</v>
      </c>
      <c r="C249" s="1">
        <v>2016.0</v>
      </c>
      <c r="D249" s="2" t="s">
        <v>6</v>
      </c>
      <c r="E249" s="2" t="s">
        <v>371</v>
      </c>
      <c r="F249" s="1">
        <v>29.170599424100573</v>
      </c>
    </row>
    <row r="250">
      <c r="A250" s="2" t="s">
        <v>21</v>
      </c>
      <c r="B250" s="1" t="s">
        <v>419</v>
      </c>
      <c r="C250" s="1">
        <v>2016.0</v>
      </c>
      <c r="D250" s="2" t="s">
        <v>6</v>
      </c>
      <c r="E250" s="2" t="s">
        <v>371</v>
      </c>
      <c r="F250" s="1">
        <v>26.287199419326136</v>
      </c>
    </row>
    <row r="251">
      <c r="A251" s="2" t="s">
        <v>22</v>
      </c>
      <c r="B251" s="1" t="s">
        <v>420</v>
      </c>
      <c r="C251" s="1">
        <v>2016.0</v>
      </c>
      <c r="D251" s="2" t="s">
        <v>6</v>
      </c>
      <c r="E251" s="2" t="s">
        <v>371</v>
      </c>
      <c r="F251" s="1">
        <v>34.95032800247737</v>
      </c>
    </row>
    <row r="252">
      <c r="A252" s="2" t="s">
        <v>23</v>
      </c>
      <c r="B252" s="1" t="s">
        <v>421</v>
      </c>
      <c r="C252" s="1">
        <v>2016.0</v>
      </c>
      <c r="D252" s="2" t="s">
        <v>6</v>
      </c>
      <c r="E252" s="2" t="s">
        <v>371</v>
      </c>
      <c r="F252" s="1">
        <v>16.12984860128576</v>
      </c>
    </row>
    <row r="253">
      <c r="A253" s="2" t="s">
        <v>24</v>
      </c>
      <c r="B253" s="1" t="s">
        <v>422</v>
      </c>
      <c r="C253" s="1">
        <v>2016.0</v>
      </c>
      <c r="D253" s="2" t="s">
        <v>6</v>
      </c>
      <c r="E253" s="2" t="s">
        <v>371</v>
      </c>
      <c r="F253" s="1">
        <v>32.652518392756086</v>
      </c>
    </row>
    <row r="254">
      <c r="A254" s="2" t="s">
        <v>25</v>
      </c>
      <c r="B254" s="1" t="s">
        <v>423</v>
      </c>
      <c r="C254" s="1">
        <v>2016.0</v>
      </c>
      <c r="D254" s="2" t="s">
        <v>6</v>
      </c>
      <c r="E254" s="2" t="s">
        <v>371</v>
      </c>
      <c r="F254" s="1">
        <v>30.053550053550055</v>
      </c>
    </row>
    <row r="255">
      <c r="A255" s="2" t="s">
        <v>26</v>
      </c>
      <c r="B255" s="1" t="s">
        <v>424</v>
      </c>
      <c r="C255" s="1">
        <v>2016.0</v>
      </c>
      <c r="D255" s="2" t="s">
        <v>6</v>
      </c>
      <c r="E255" s="2" t="s">
        <v>371</v>
      </c>
      <c r="F255" s="1">
        <v>19.936964421912155</v>
      </c>
    </row>
    <row r="256">
      <c r="A256" s="2" t="s">
        <v>27</v>
      </c>
      <c r="B256" s="1" t="s">
        <v>426</v>
      </c>
      <c r="C256" s="1">
        <v>2016.0</v>
      </c>
      <c r="D256" s="2" t="s">
        <v>6</v>
      </c>
      <c r="E256" s="2" t="s">
        <v>371</v>
      </c>
      <c r="F256" s="1">
        <v>25.192384105960265</v>
      </c>
    </row>
    <row r="257">
      <c r="A257" s="2" t="s">
        <v>28</v>
      </c>
      <c r="B257" s="1" t="s">
        <v>425</v>
      </c>
      <c r="C257" s="1">
        <v>2016.0</v>
      </c>
      <c r="D257" s="2" t="s">
        <v>6</v>
      </c>
      <c r="E257" s="2" t="s">
        <v>371</v>
      </c>
      <c r="F257" s="1">
        <v>37.45875292007978</v>
      </c>
    </row>
    <row r="258">
      <c r="A258" s="2" t="s">
        <v>29</v>
      </c>
      <c r="B258" s="1" t="s">
        <v>427</v>
      </c>
      <c r="C258" s="1">
        <v>2016.0</v>
      </c>
      <c r="D258" s="2" t="s">
        <v>6</v>
      </c>
      <c r="E258" s="2" t="s">
        <v>371</v>
      </c>
      <c r="F258" s="1">
        <v>34.62572707223648</v>
      </c>
    </row>
    <row r="259">
      <c r="A259" s="2" t="s">
        <v>30</v>
      </c>
      <c r="B259" s="1" t="s">
        <v>428</v>
      </c>
      <c r="C259" s="1">
        <v>2016.0</v>
      </c>
      <c r="D259" s="2" t="s">
        <v>6</v>
      </c>
      <c r="E259" s="2" t="s">
        <v>371</v>
      </c>
      <c r="F259" s="1">
        <v>27.228182848507743</v>
      </c>
    </row>
    <row r="260">
      <c r="A260" s="2" t="s">
        <v>31</v>
      </c>
      <c r="B260" s="1" t="s">
        <v>429</v>
      </c>
      <c r="C260" s="1">
        <v>2016.0</v>
      </c>
      <c r="D260" s="2" t="s">
        <v>6</v>
      </c>
      <c r="E260" s="2" t="s">
        <v>371</v>
      </c>
      <c r="F260" s="1">
        <v>31.542339016962213</v>
      </c>
    </row>
    <row r="261">
      <c r="A261" s="2" t="s">
        <v>32</v>
      </c>
      <c r="B261" s="1" t="s">
        <v>430</v>
      </c>
      <c r="C261" s="1">
        <v>2016.0</v>
      </c>
      <c r="D261" s="2" t="s">
        <v>6</v>
      </c>
      <c r="E261" s="2" t="s">
        <v>371</v>
      </c>
      <c r="F261" s="1">
        <v>23.324780386464788</v>
      </c>
    </row>
    <row r="262">
      <c r="A262" s="2" t="s">
        <v>33</v>
      </c>
      <c r="B262" s="1" t="s">
        <v>431</v>
      </c>
      <c r="C262" s="1">
        <v>2016.0</v>
      </c>
      <c r="D262" s="2" t="s">
        <v>6</v>
      </c>
      <c r="E262" s="2" t="s">
        <v>371</v>
      </c>
      <c r="F262" s="1">
        <v>21.787290660341885</v>
      </c>
    </row>
    <row r="263">
      <c r="A263" s="2" t="s">
        <v>34</v>
      </c>
      <c r="B263" s="1" t="s">
        <v>432</v>
      </c>
      <c r="C263" s="1">
        <v>2016.0</v>
      </c>
      <c r="D263" s="2" t="s">
        <v>6</v>
      </c>
      <c r="E263" s="2" t="s">
        <v>371</v>
      </c>
      <c r="F263" s="1">
        <v>30.100025712467176</v>
      </c>
    </row>
    <row r="264">
      <c r="A264" s="2" t="s">
        <v>35</v>
      </c>
      <c r="B264" s="1" t="s">
        <v>433</v>
      </c>
      <c r="C264" s="1">
        <v>2016.0</v>
      </c>
      <c r="D264" s="2" t="s">
        <v>6</v>
      </c>
      <c r="E264" s="2" t="s">
        <v>371</v>
      </c>
      <c r="F264" s="1">
        <v>27.901473468245825</v>
      </c>
    </row>
    <row r="265">
      <c r="A265" s="2" t="s">
        <v>3</v>
      </c>
      <c r="B265" s="1" t="s">
        <v>418</v>
      </c>
      <c r="C265" s="1">
        <v>2016.0</v>
      </c>
      <c r="D265" s="2" t="s">
        <v>6</v>
      </c>
      <c r="E265" s="2" t="s">
        <v>371</v>
      </c>
      <c r="F265" s="1">
        <v>28.58443325937819</v>
      </c>
    </row>
    <row r="266">
      <c r="A266" s="2" t="s">
        <v>4</v>
      </c>
      <c r="B266" s="1" t="s">
        <v>401</v>
      </c>
      <c r="C266" s="1">
        <v>2017.0</v>
      </c>
      <c r="D266" s="2" t="s">
        <v>6</v>
      </c>
      <c r="E266" s="2" t="s">
        <v>371</v>
      </c>
      <c r="F266" s="1">
        <v>33.72920237650304</v>
      </c>
    </row>
    <row r="267">
      <c r="A267" s="2" t="s">
        <v>5</v>
      </c>
      <c r="B267" s="1" t="s">
        <v>402</v>
      </c>
      <c r="C267" s="1">
        <v>2017.0</v>
      </c>
      <c r="D267" s="2" t="s">
        <v>6</v>
      </c>
      <c r="E267" s="2" t="s">
        <v>371</v>
      </c>
      <c r="F267" s="1">
        <v>32.50954589118621</v>
      </c>
    </row>
    <row r="268">
      <c r="A268" s="2" t="s">
        <v>6</v>
      </c>
      <c r="B268" s="1" t="s">
        <v>403</v>
      </c>
      <c r="C268" s="1">
        <v>2017.0</v>
      </c>
      <c r="D268" s="2" t="s">
        <v>6</v>
      </c>
      <c r="E268" s="2" t="s">
        <v>371</v>
      </c>
      <c r="F268" s="1">
        <v>29.473312213653745</v>
      </c>
    </row>
    <row r="269">
      <c r="A269" s="2" t="s">
        <v>7</v>
      </c>
      <c r="B269" s="1" t="s">
        <v>404</v>
      </c>
      <c r="C269" s="1">
        <v>2017.0</v>
      </c>
      <c r="D269" s="2" t="s">
        <v>6</v>
      </c>
      <c r="E269" s="2" t="s">
        <v>371</v>
      </c>
      <c r="F269" s="1">
        <v>26.98235512993753</v>
      </c>
    </row>
    <row r="270">
      <c r="A270" s="2" t="s">
        <v>10</v>
      </c>
      <c r="B270" s="1" t="s">
        <v>407</v>
      </c>
      <c r="C270" s="1">
        <v>2017.0</v>
      </c>
      <c r="D270" s="2" t="s">
        <v>6</v>
      </c>
      <c r="E270" s="2" t="s">
        <v>371</v>
      </c>
      <c r="F270" s="1">
        <v>13.510490703173941</v>
      </c>
    </row>
    <row r="271">
      <c r="A271" s="2" t="s">
        <v>11</v>
      </c>
      <c r="B271" s="1" t="s">
        <v>406</v>
      </c>
      <c r="C271" s="1">
        <v>2017.0</v>
      </c>
      <c r="D271" s="2" t="s">
        <v>6</v>
      </c>
      <c r="E271" s="2" t="s">
        <v>371</v>
      </c>
      <c r="F271" s="1">
        <v>33.27332748617266</v>
      </c>
    </row>
    <row r="272">
      <c r="A272" s="2" t="s">
        <v>12</v>
      </c>
      <c r="B272" s="1" t="s">
        <v>405</v>
      </c>
      <c r="C272" s="1">
        <v>2017.0</v>
      </c>
      <c r="D272" s="2" t="s">
        <v>6</v>
      </c>
      <c r="E272" s="2" t="s">
        <v>371</v>
      </c>
      <c r="F272" s="1">
        <v>64.94964591801413</v>
      </c>
    </row>
    <row r="273">
      <c r="A273" s="2" t="s">
        <v>8</v>
      </c>
      <c r="B273" s="1" t="s">
        <v>408</v>
      </c>
      <c r="C273" s="1">
        <v>2017.0</v>
      </c>
      <c r="D273" s="2" t="s">
        <v>6</v>
      </c>
      <c r="E273" s="2" t="s">
        <v>371</v>
      </c>
      <c r="F273" s="1">
        <v>31.420056448218663</v>
      </c>
    </row>
    <row r="274">
      <c r="A274" s="2" t="s">
        <v>9</v>
      </c>
      <c r="B274" s="1" t="s">
        <v>409</v>
      </c>
      <c r="C274" s="1">
        <v>2017.0</v>
      </c>
      <c r="D274" s="2" t="s">
        <v>6</v>
      </c>
      <c r="E274" s="2" t="s">
        <v>371</v>
      </c>
      <c r="F274" s="1">
        <v>26.515199674519724</v>
      </c>
    </row>
    <row r="275">
      <c r="A275" s="2" t="s">
        <v>13</v>
      </c>
      <c r="B275" s="1" t="s">
        <v>410</v>
      </c>
      <c r="C275" s="1">
        <v>2017.0</v>
      </c>
      <c r="D275" s="2" t="s">
        <v>6</v>
      </c>
      <c r="E275" s="2" t="s">
        <v>371</v>
      </c>
      <c r="F275" s="1">
        <v>26.059381489588596</v>
      </c>
    </row>
    <row r="276">
      <c r="A276" s="2" t="s">
        <v>14</v>
      </c>
      <c r="B276" s="1" t="s">
        <v>412</v>
      </c>
      <c r="C276" s="1">
        <v>2017.0</v>
      </c>
      <c r="D276" s="2" t="s">
        <v>6</v>
      </c>
      <c r="E276" s="2" t="s">
        <v>371</v>
      </c>
      <c r="F276" s="1">
        <v>21.941138552994403</v>
      </c>
    </row>
    <row r="277">
      <c r="A277" s="2" t="s">
        <v>15</v>
      </c>
      <c r="B277" s="1" t="s">
        <v>411</v>
      </c>
      <c r="C277" s="1">
        <v>2017.0</v>
      </c>
      <c r="D277" s="2" t="s">
        <v>6</v>
      </c>
      <c r="E277" s="2" t="s">
        <v>371</v>
      </c>
      <c r="F277" s="1">
        <v>18.038901274005415</v>
      </c>
    </row>
    <row r="278">
      <c r="A278" s="2" t="s">
        <v>16</v>
      </c>
      <c r="B278" s="1" t="s">
        <v>413</v>
      </c>
      <c r="C278" s="1">
        <v>2017.0</v>
      </c>
      <c r="D278" s="2" t="s">
        <v>6</v>
      </c>
      <c r="E278" s="2" t="s">
        <v>371</v>
      </c>
      <c r="F278" s="1">
        <v>32.52709287355572</v>
      </c>
    </row>
    <row r="279">
      <c r="A279" s="2" t="s">
        <v>17</v>
      </c>
      <c r="B279" s="1" t="s">
        <v>414</v>
      </c>
      <c r="C279" s="1">
        <v>2017.0</v>
      </c>
      <c r="D279" s="2" t="s">
        <v>6</v>
      </c>
      <c r="E279" s="2" t="s">
        <v>371</v>
      </c>
      <c r="F279" s="1">
        <v>27.511203784034592</v>
      </c>
    </row>
    <row r="280">
      <c r="A280" s="2" t="s">
        <v>18</v>
      </c>
      <c r="B280" s="1" t="s">
        <v>415</v>
      </c>
      <c r="C280" s="1">
        <v>2017.0</v>
      </c>
      <c r="D280" s="2" t="s">
        <v>6</v>
      </c>
      <c r="E280" s="2" t="s">
        <v>371</v>
      </c>
      <c r="F280" s="1">
        <v>25.051931585573318</v>
      </c>
    </row>
    <row r="281">
      <c r="A281" s="2" t="s">
        <v>19</v>
      </c>
      <c r="B281" s="1" t="s">
        <v>416</v>
      </c>
      <c r="C281" s="1">
        <v>2017.0</v>
      </c>
      <c r="D281" s="2" t="s">
        <v>6</v>
      </c>
      <c r="E281" s="2" t="s">
        <v>371</v>
      </c>
      <c r="F281" s="1">
        <v>21.913613345248734</v>
      </c>
    </row>
    <row r="282">
      <c r="A282" s="2" t="s">
        <v>20</v>
      </c>
      <c r="B282" s="1" t="s">
        <v>417</v>
      </c>
      <c r="C282" s="1">
        <v>2017.0</v>
      </c>
      <c r="D282" s="2" t="s">
        <v>6</v>
      </c>
      <c r="E282" s="2" t="s">
        <v>371</v>
      </c>
      <c r="F282" s="1">
        <v>29.873273051195</v>
      </c>
    </row>
    <row r="283">
      <c r="A283" s="2" t="s">
        <v>21</v>
      </c>
      <c r="B283" s="1" t="s">
        <v>419</v>
      </c>
      <c r="C283" s="1">
        <v>2017.0</v>
      </c>
      <c r="D283" s="2" t="s">
        <v>6</v>
      </c>
      <c r="E283" s="2" t="s">
        <v>371</v>
      </c>
      <c r="F283" s="1">
        <v>26.378568482971655</v>
      </c>
    </row>
    <row r="284">
      <c r="A284" s="2" t="s">
        <v>22</v>
      </c>
      <c r="B284" s="1" t="s">
        <v>420</v>
      </c>
      <c r="C284" s="1">
        <v>2017.0</v>
      </c>
      <c r="D284" s="2" t="s">
        <v>6</v>
      </c>
      <c r="E284" s="2" t="s">
        <v>371</v>
      </c>
      <c r="F284" s="1">
        <v>35.79942646804027</v>
      </c>
    </row>
    <row r="285">
      <c r="A285" s="2" t="s">
        <v>23</v>
      </c>
      <c r="B285" s="1" t="s">
        <v>421</v>
      </c>
      <c r="C285" s="1">
        <v>2017.0</v>
      </c>
      <c r="D285" s="2" t="s">
        <v>6</v>
      </c>
      <c r="E285" s="2" t="s">
        <v>371</v>
      </c>
      <c r="F285" s="1">
        <v>16.654989653623325</v>
      </c>
    </row>
    <row r="286">
      <c r="A286" s="2" t="s">
        <v>24</v>
      </c>
      <c r="B286" s="1" t="s">
        <v>422</v>
      </c>
      <c r="C286" s="1">
        <v>2017.0</v>
      </c>
      <c r="D286" s="2" t="s">
        <v>6</v>
      </c>
      <c r="E286" s="2" t="s">
        <v>371</v>
      </c>
      <c r="F286" s="1">
        <v>34.75597869845889</v>
      </c>
    </row>
    <row r="287">
      <c r="A287" s="2" t="s">
        <v>25</v>
      </c>
      <c r="B287" s="1" t="s">
        <v>423</v>
      </c>
      <c r="C287" s="1">
        <v>2017.0</v>
      </c>
      <c r="D287" s="2" t="s">
        <v>6</v>
      </c>
      <c r="E287" s="2" t="s">
        <v>371</v>
      </c>
      <c r="F287" s="1">
        <v>31.31598848504853</v>
      </c>
    </row>
    <row r="288">
      <c r="A288" s="2" t="s">
        <v>26</v>
      </c>
      <c r="B288" s="1" t="s">
        <v>424</v>
      </c>
      <c r="C288" s="1">
        <v>2017.0</v>
      </c>
      <c r="D288" s="2" t="s">
        <v>6</v>
      </c>
      <c r="E288" s="2" t="s">
        <v>371</v>
      </c>
      <c r="F288" s="1">
        <v>20.283094740228407</v>
      </c>
    </row>
    <row r="289">
      <c r="A289" s="2" t="s">
        <v>27</v>
      </c>
      <c r="B289" s="1" t="s">
        <v>426</v>
      </c>
      <c r="C289" s="1">
        <v>2017.0</v>
      </c>
      <c r="D289" s="2" t="s">
        <v>6</v>
      </c>
      <c r="E289" s="2" t="s">
        <v>371</v>
      </c>
      <c r="F289" s="1">
        <v>25.597769211408284</v>
      </c>
    </row>
    <row r="290">
      <c r="A290" s="2" t="s">
        <v>28</v>
      </c>
      <c r="B290" s="1" t="s">
        <v>425</v>
      </c>
      <c r="C290" s="1">
        <v>2017.0</v>
      </c>
      <c r="D290" s="2" t="s">
        <v>6</v>
      </c>
      <c r="E290" s="2" t="s">
        <v>371</v>
      </c>
      <c r="F290" s="1">
        <v>37.62925084033998</v>
      </c>
    </row>
    <row r="291">
      <c r="A291" s="2" t="s">
        <v>29</v>
      </c>
      <c r="B291" s="1" t="s">
        <v>427</v>
      </c>
      <c r="C291" s="1">
        <v>2017.0</v>
      </c>
      <c r="D291" s="2" t="s">
        <v>6</v>
      </c>
      <c r="E291" s="2" t="s">
        <v>371</v>
      </c>
      <c r="F291" s="1">
        <v>34.79809976247031</v>
      </c>
    </row>
    <row r="292">
      <c r="A292" s="2" t="s">
        <v>30</v>
      </c>
      <c r="B292" s="1" t="s">
        <v>428</v>
      </c>
      <c r="C292" s="1">
        <v>2017.0</v>
      </c>
      <c r="D292" s="2" t="s">
        <v>6</v>
      </c>
      <c r="E292" s="2" t="s">
        <v>371</v>
      </c>
      <c r="F292" s="1">
        <v>27.027406780111573</v>
      </c>
    </row>
    <row r="293">
      <c r="A293" s="2" t="s">
        <v>31</v>
      </c>
      <c r="B293" s="1" t="s">
        <v>429</v>
      </c>
      <c r="C293" s="1">
        <v>2017.0</v>
      </c>
      <c r="D293" s="2" t="s">
        <v>6</v>
      </c>
      <c r="E293" s="2" t="s">
        <v>371</v>
      </c>
      <c r="F293" s="1">
        <v>33.468287221778844</v>
      </c>
    </row>
    <row r="294">
      <c r="A294" s="2" t="s">
        <v>32</v>
      </c>
      <c r="B294" s="1" t="s">
        <v>430</v>
      </c>
      <c r="C294" s="1">
        <v>2017.0</v>
      </c>
      <c r="D294" s="2" t="s">
        <v>6</v>
      </c>
      <c r="E294" s="2" t="s">
        <v>371</v>
      </c>
      <c r="F294" s="1">
        <v>23.98093574410432</v>
      </c>
    </row>
    <row r="295">
      <c r="A295" s="2" t="s">
        <v>33</v>
      </c>
      <c r="B295" s="1" t="s">
        <v>431</v>
      </c>
      <c r="C295" s="1">
        <v>2017.0</v>
      </c>
      <c r="D295" s="2" t="s">
        <v>6</v>
      </c>
      <c r="E295" s="2" t="s">
        <v>371</v>
      </c>
      <c r="F295" s="1">
        <v>22.189111134133665</v>
      </c>
    </row>
    <row r="296">
      <c r="A296" s="2" t="s">
        <v>34</v>
      </c>
      <c r="B296" s="1" t="s">
        <v>432</v>
      </c>
      <c r="C296" s="1">
        <v>2017.0</v>
      </c>
      <c r="D296" s="2" t="s">
        <v>6</v>
      </c>
      <c r="E296" s="2" t="s">
        <v>371</v>
      </c>
      <c r="F296" s="1">
        <v>30.64428185587665</v>
      </c>
    </row>
    <row r="297">
      <c r="A297" s="2" t="s">
        <v>35</v>
      </c>
      <c r="B297" s="1" t="s">
        <v>433</v>
      </c>
      <c r="C297" s="1">
        <v>2017.0</v>
      </c>
      <c r="D297" s="2" t="s">
        <v>6</v>
      </c>
      <c r="E297" s="2" t="s">
        <v>371</v>
      </c>
      <c r="F297" s="1">
        <v>29.15208204071598</v>
      </c>
    </row>
    <row r="298">
      <c r="A298" s="2" t="s">
        <v>3</v>
      </c>
      <c r="B298" s="1" t="s">
        <v>418</v>
      </c>
      <c r="C298" s="1">
        <v>2017.0</v>
      </c>
      <c r="D298" s="2" t="s">
        <v>6</v>
      </c>
      <c r="E298" s="2" t="s">
        <v>371</v>
      </c>
      <c r="F298" s="1">
        <v>29.397825273095883</v>
      </c>
    </row>
    <row r="299">
      <c r="A299" s="2" t="s">
        <v>4</v>
      </c>
      <c r="B299" s="1" t="s">
        <v>401</v>
      </c>
      <c r="C299" s="1">
        <v>2018.0</v>
      </c>
      <c r="D299" s="2" t="s">
        <v>6</v>
      </c>
      <c r="E299" s="2" t="s">
        <v>371</v>
      </c>
      <c r="F299" s="1">
        <v>34.71885774342805</v>
      </c>
    </row>
    <row r="300">
      <c r="A300" s="2" t="s">
        <v>5</v>
      </c>
      <c r="B300" s="1" t="s">
        <v>402</v>
      </c>
      <c r="C300" s="1">
        <v>2018.0</v>
      </c>
      <c r="D300" s="2" t="s">
        <v>6</v>
      </c>
      <c r="E300" s="2" t="s">
        <v>371</v>
      </c>
      <c r="F300" s="1">
        <v>32.70472085396815</v>
      </c>
    </row>
    <row r="301">
      <c r="A301" s="2" t="s">
        <v>6</v>
      </c>
      <c r="B301" s="1" t="s">
        <v>403</v>
      </c>
      <c r="C301" s="1">
        <v>2018.0</v>
      </c>
      <c r="D301" s="2" t="s">
        <v>6</v>
      </c>
      <c r="E301" s="2" t="s">
        <v>371</v>
      </c>
      <c r="F301" s="1">
        <v>31.066167290886394</v>
      </c>
    </row>
    <row r="302">
      <c r="A302" s="2" t="s">
        <v>7</v>
      </c>
      <c r="B302" s="1" t="s">
        <v>404</v>
      </c>
      <c r="C302" s="1">
        <v>2018.0</v>
      </c>
      <c r="D302" s="2" t="s">
        <v>6</v>
      </c>
      <c r="E302" s="2" t="s">
        <v>371</v>
      </c>
      <c r="F302" s="1">
        <v>27.227538699387466</v>
      </c>
    </row>
    <row r="303">
      <c r="A303" s="2" t="s">
        <v>10</v>
      </c>
      <c r="B303" s="1" t="s">
        <v>407</v>
      </c>
      <c r="C303" s="1">
        <v>2018.0</v>
      </c>
      <c r="D303" s="2" t="s">
        <v>6</v>
      </c>
      <c r="E303" s="2" t="s">
        <v>371</v>
      </c>
      <c r="F303" s="1">
        <v>13.157473184542004</v>
      </c>
    </row>
    <row r="304">
      <c r="A304" s="2" t="s">
        <v>11</v>
      </c>
      <c r="B304" s="1" t="s">
        <v>406</v>
      </c>
      <c r="C304" s="1">
        <v>2018.0</v>
      </c>
      <c r="D304" s="2" t="s">
        <v>6</v>
      </c>
      <c r="E304" s="2" t="s">
        <v>371</v>
      </c>
      <c r="F304" s="1">
        <v>33.804602656693646</v>
      </c>
    </row>
    <row r="305">
      <c r="A305" s="2" t="s">
        <v>12</v>
      </c>
      <c r="B305" s="1" t="s">
        <v>405</v>
      </c>
      <c r="C305" s="1">
        <v>2018.0</v>
      </c>
      <c r="D305" s="2" t="s">
        <v>6</v>
      </c>
      <c r="E305" s="2" t="s">
        <v>371</v>
      </c>
      <c r="F305" s="1">
        <v>64.90577494672078</v>
      </c>
    </row>
    <row r="306">
      <c r="A306" s="2" t="s">
        <v>8</v>
      </c>
      <c r="B306" s="1" t="s">
        <v>408</v>
      </c>
      <c r="C306" s="1">
        <v>2018.0</v>
      </c>
      <c r="D306" s="2" t="s">
        <v>6</v>
      </c>
      <c r="E306" s="2" t="s">
        <v>371</v>
      </c>
      <c r="F306" s="1">
        <v>32.47225759505184</v>
      </c>
    </row>
    <row r="307">
      <c r="A307" s="2" t="s">
        <v>9</v>
      </c>
      <c r="B307" s="1" t="s">
        <v>409</v>
      </c>
      <c r="C307" s="1">
        <v>2018.0</v>
      </c>
      <c r="D307" s="2" t="s">
        <v>6</v>
      </c>
      <c r="E307" s="2" t="s">
        <v>371</v>
      </c>
      <c r="F307" s="1">
        <v>26.625752839826177</v>
      </c>
    </row>
    <row r="308">
      <c r="A308" s="2" t="s">
        <v>13</v>
      </c>
      <c r="B308" s="1" t="s">
        <v>410</v>
      </c>
      <c r="C308" s="1">
        <v>2018.0</v>
      </c>
      <c r="D308" s="2" t="s">
        <v>6</v>
      </c>
      <c r="E308" s="2" t="s">
        <v>371</v>
      </c>
      <c r="F308" s="1">
        <v>26.405354899978555</v>
      </c>
    </row>
    <row r="309">
      <c r="A309" s="2" t="s">
        <v>14</v>
      </c>
      <c r="B309" s="1" t="s">
        <v>412</v>
      </c>
      <c r="C309" s="1">
        <v>2018.0</v>
      </c>
      <c r="D309" s="2" t="s">
        <v>6</v>
      </c>
      <c r="E309" s="2" t="s">
        <v>371</v>
      </c>
      <c r="F309" s="1">
        <v>23.274272608715204</v>
      </c>
    </row>
    <row r="310">
      <c r="A310" s="2" t="s">
        <v>15</v>
      </c>
      <c r="B310" s="1" t="s">
        <v>411</v>
      </c>
      <c r="C310" s="1">
        <v>2018.0</v>
      </c>
      <c r="D310" s="2" t="s">
        <v>6</v>
      </c>
      <c r="E310" s="2" t="s">
        <v>371</v>
      </c>
      <c r="F310" s="1">
        <v>18.804255168900344</v>
      </c>
    </row>
    <row r="311">
      <c r="A311" s="2" t="s">
        <v>16</v>
      </c>
      <c r="B311" s="1" t="s">
        <v>413</v>
      </c>
      <c r="C311" s="1">
        <v>2018.0</v>
      </c>
      <c r="D311" s="2" t="s">
        <v>6</v>
      </c>
      <c r="E311" s="2" t="s">
        <v>371</v>
      </c>
      <c r="F311" s="1">
        <v>33.898316106398404</v>
      </c>
    </row>
    <row r="312">
      <c r="A312" s="2" t="s">
        <v>17</v>
      </c>
      <c r="B312" s="1" t="s">
        <v>414</v>
      </c>
      <c r="C312" s="1">
        <v>2018.0</v>
      </c>
      <c r="D312" s="2" t="s">
        <v>6</v>
      </c>
      <c r="E312" s="2" t="s">
        <v>371</v>
      </c>
      <c r="F312" s="1">
        <v>27.991858391724143</v>
      </c>
    </row>
    <row r="313">
      <c r="A313" s="2" t="s">
        <v>18</v>
      </c>
      <c r="B313" s="1" t="s">
        <v>415</v>
      </c>
      <c r="C313" s="1">
        <v>2018.0</v>
      </c>
      <c r="D313" s="2" t="s">
        <v>6</v>
      </c>
      <c r="E313" s="2" t="s">
        <v>371</v>
      </c>
      <c r="F313" s="1">
        <v>25.851514923097866</v>
      </c>
    </row>
    <row r="314">
      <c r="A314" s="2" t="s">
        <v>19</v>
      </c>
      <c r="B314" s="1" t="s">
        <v>416</v>
      </c>
      <c r="C314" s="1">
        <v>2018.0</v>
      </c>
      <c r="D314" s="2" t="s">
        <v>6</v>
      </c>
      <c r="E314" s="2" t="s">
        <v>371</v>
      </c>
      <c r="F314" s="1">
        <v>22.65747527446148</v>
      </c>
    </row>
    <row r="315">
      <c r="A315" s="2" t="s">
        <v>20</v>
      </c>
      <c r="B315" s="1" t="s">
        <v>417</v>
      </c>
      <c r="C315" s="1">
        <v>2018.0</v>
      </c>
      <c r="D315" s="2" t="s">
        <v>6</v>
      </c>
      <c r="E315" s="2" t="s">
        <v>371</v>
      </c>
      <c r="F315" s="1">
        <v>31.05773262454757</v>
      </c>
    </row>
    <row r="316">
      <c r="A316" s="2" t="s">
        <v>21</v>
      </c>
      <c r="B316" s="1" t="s">
        <v>419</v>
      </c>
      <c r="C316" s="1">
        <v>2018.0</v>
      </c>
      <c r="D316" s="2" t="s">
        <v>6</v>
      </c>
      <c r="E316" s="2" t="s">
        <v>371</v>
      </c>
      <c r="F316" s="1">
        <v>26.226696263640736</v>
      </c>
    </row>
    <row r="317">
      <c r="A317" s="2" t="s">
        <v>22</v>
      </c>
      <c r="B317" s="1" t="s">
        <v>420</v>
      </c>
      <c r="C317" s="1">
        <v>2018.0</v>
      </c>
      <c r="D317" s="2" t="s">
        <v>6</v>
      </c>
      <c r="E317" s="2" t="s">
        <v>371</v>
      </c>
      <c r="F317" s="1">
        <v>37.89241216332645</v>
      </c>
    </row>
    <row r="318">
      <c r="A318" s="2" t="s">
        <v>23</v>
      </c>
      <c r="B318" s="1" t="s">
        <v>421</v>
      </c>
      <c r="C318" s="1">
        <v>2018.0</v>
      </c>
      <c r="D318" s="2" t="s">
        <v>6</v>
      </c>
      <c r="E318" s="2" t="s">
        <v>371</v>
      </c>
      <c r="F318" s="1">
        <v>17.264665582013112</v>
      </c>
    </row>
    <row r="319">
      <c r="A319" s="2" t="s">
        <v>24</v>
      </c>
      <c r="B319" s="1" t="s">
        <v>422</v>
      </c>
      <c r="C319" s="1">
        <v>2018.0</v>
      </c>
      <c r="D319" s="2" t="s">
        <v>6</v>
      </c>
      <c r="E319" s="2" t="s">
        <v>371</v>
      </c>
      <c r="F319" s="1">
        <v>35.22514587691292</v>
      </c>
    </row>
    <row r="320">
      <c r="A320" s="2" t="s">
        <v>25</v>
      </c>
      <c r="B320" s="1" t="s">
        <v>423</v>
      </c>
      <c r="C320" s="1">
        <v>2018.0</v>
      </c>
      <c r="D320" s="2" t="s">
        <v>6</v>
      </c>
      <c r="E320" s="2" t="s">
        <v>371</v>
      </c>
      <c r="F320" s="1">
        <v>32.73466057169502</v>
      </c>
    </row>
    <row r="321">
      <c r="A321" s="2" t="s">
        <v>26</v>
      </c>
      <c r="B321" s="1" t="s">
        <v>424</v>
      </c>
      <c r="C321" s="1">
        <v>2018.0</v>
      </c>
      <c r="D321" s="2" t="s">
        <v>6</v>
      </c>
      <c r="E321" s="2" t="s">
        <v>371</v>
      </c>
      <c r="F321" s="1">
        <v>20.36500881756701</v>
      </c>
    </row>
    <row r="322">
      <c r="A322" s="2" t="s">
        <v>27</v>
      </c>
      <c r="B322" s="1" t="s">
        <v>426</v>
      </c>
      <c r="C322" s="1">
        <v>2018.0</v>
      </c>
      <c r="D322" s="2" t="s">
        <v>6</v>
      </c>
      <c r="E322" s="2" t="s">
        <v>371</v>
      </c>
      <c r="F322" s="1">
        <v>25.686321317736933</v>
      </c>
    </row>
    <row r="323">
      <c r="A323" s="2" t="s">
        <v>28</v>
      </c>
      <c r="B323" s="1" t="s">
        <v>425</v>
      </c>
      <c r="C323" s="1">
        <v>2018.0</v>
      </c>
      <c r="D323" s="2" t="s">
        <v>6</v>
      </c>
      <c r="E323" s="2" t="s">
        <v>371</v>
      </c>
      <c r="F323" s="1">
        <v>39.25236209309345</v>
      </c>
    </row>
    <row r="324">
      <c r="A324" s="2" t="s">
        <v>29</v>
      </c>
      <c r="B324" s="1" t="s">
        <v>427</v>
      </c>
      <c r="C324" s="1">
        <v>2018.0</v>
      </c>
      <c r="D324" s="2" t="s">
        <v>6</v>
      </c>
      <c r="E324" s="2" t="s">
        <v>371</v>
      </c>
      <c r="F324" s="1">
        <v>34.70558132096593</v>
      </c>
    </row>
    <row r="325">
      <c r="A325" s="2" t="s">
        <v>30</v>
      </c>
      <c r="B325" s="1" t="s">
        <v>428</v>
      </c>
      <c r="C325" s="1">
        <v>2018.0</v>
      </c>
      <c r="D325" s="2" t="s">
        <v>6</v>
      </c>
      <c r="E325" s="2" t="s">
        <v>371</v>
      </c>
      <c r="F325" s="1">
        <v>27.211925712431523</v>
      </c>
    </row>
    <row r="326">
      <c r="A326" s="2" t="s">
        <v>31</v>
      </c>
      <c r="B326" s="1" t="s">
        <v>429</v>
      </c>
      <c r="C326" s="1">
        <v>2018.0</v>
      </c>
      <c r="D326" s="2" t="s">
        <v>6</v>
      </c>
      <c r="E326" s="2" t="s">
        <v>371</v>
      </c>
      <c r="F326" s="1">
        <v>34.93484868215078</v>
      </c>
    </row>
    <row r="327">
      <c r="A327" s="2" t="s">
        <v>32</v>
      </c>
      <c r="B327" s="1" t="s">
        <v>430</v>
      </c>
      <c r="C327" s="1">
        <v>2018.0</v>
      </c>
      <c r="D327" s="2" t="s">
        <v>6</v>
      </c>
      <c r="E327" s="2" t="s">
        <v>371</v>
      </c>
      <c r="F327" s="1">
        <v>24.782913839844774</v>
      </c>
    </row>
    <row r="328">
      <c r="A328" s="2" t="s">
        <v>33</v>
      </c>
      <c r="B328" s="1" t="s">
        <v>431</v>
      </c>
      <c r="C328" s="1">
        <v>2018.0</v>
      </c>
      <c r="D328" s="2" t="s">
        <v>6</v>
      </c>
      <c r="E328" s="2" t="s">
        <v>371</v>
      </c>
      <c r="F328" s="1">
        <v>22.720378458083378</v>
      </c>
    </row>
    <row r="329">
      <c r="A329" s="2" t="s">
        <v>34</v>
      </c>
      <c r="B329" s="1" t="s">
        <v>432</v>
      </c>
      <c r="C329" s="1">
        <v>2018.0</v>
      </c>
      <c r="D329" s="2" t="s">
        <v>6</v>
      </c>
      <c r="E329" s="2" t="s">
        <v>371</v>
      </c>
      <c r="F329" s="1">
        <v>32.16478485384658</v>
      </c>
    </row>
    <row r="330">
      <c r="A330" s="2" t="s">
        <v>35</v>
      </c>
      <c r="B330" s="1" t="s">
        <v>433</v>
      </c>
      <c r="C330" s="1">
        <v>2018.0</v>
      </c>
      <c r="D330" s="2" t="s">
        <v>6</v>
      </c>
      <c r="E330" s="2" t="s">
        <v>371</v>
      </c>
      <c r="F330" s="1">
        <v>29.773101340230422</v>
      </c>
    </row>
    <row r="331">
      <c r="A331" s="2" t="s">
        <v>3</v>
      </c>
      <c r="B331" s="1" t="s">
        <v>418</v>
      </c>
      <c r="C331" s="1">
        <v>2018.0</v>
      </c>
      <c r="D331" s="2" t="s">
        <v>6</v>
      </c>
      <c r="E331" s="2" t="s">
        <v>371</v>
      </c>
      <c r="F331" s="1">
        <v>30.05477628589909</v>
      </c>
    </row>
    <row r="332">
      <c r="A332" s="2" t="s">
        <v>4</v>
      </c>
      <c r="B332" s="1" t="s">
        <v>401</v>
      </c>
      <c r="C332" s="1">
        <v>2019.0</v>
      </c>
      <c r="D332" s="2" t="s">
        <v>6</v>
      </c>
      <c r="E332" s="2" t="s">
        <v>371</v>
      </c>
      <c r="F332" s="1">
        <v>34.97674893313006</v>
      </c>
    </row>
    <row r="333">
      <c r="A333" s="2" t="s">
        <v>5</v>
      </c>
      <c r="B333" s="1" t="s">
        <v>402</v>
      </c>
      <c r="C333" s="1">
        <v>2019.0</v>
      </c>
      <c r="D333" s="2" t="s">
        <v>6</v>
      </c>
      <c r="E333" s="2" t="s">
        <v>371</v>
      </c>
      <c r="F333" s="1">
        <v>34.64130172269655</v>
      </c>
    </row>
    <row r="334">
      <c r="A334" s="2" t="s">
        <v>6</v>
      </c>
      <c r="B334" s="1" t="s">
        <v>403</v>
      </c>
      <c r="C334" s="1">
        <v>2019.0</v>
      </c>
      <c r="D334" s="2" t="s">
        <v>6</v>
      </c>
      <c r="E334" s="2" t="s">
        <v>371</v>
      </c>
      <c r="F334" s="1">
        <v>31.628136976140436</v>
      </c>
    </row>
    <row r="335">
      <c r="A335" s="2" t="s">
        <v>7</v>
      </c>
      <c r="B335" s="1" t="s">
        <v>404</v>
      </c>
      <c r="C335" s="1">
        <v>2019.0</v>
      </c>
      <c r="D335" s="2" t="s">
        <v>6</v>
      </c>
      <c r="E335" s="2" t="s">
        <v>371</v>
      </c>
      <c r="F335" s="1">
        <v>27.61180889775795</v>
      </c>
    </row>
    <row r="336">
      <c r="A336" s="2" t="s">
        <v>10</v>
      </c>
      <c r="B336" s="1" t="s">
        <v>407</v>
      </c>
      <c r="C336" s="1">
        <v>2019.0</v>
      </c>
      <c r="D336" s="2" t="s">
        <v>6</v>
      </c>
      <c r="E336" s="2" t="s">
        <v>371</v>
      </c>
      <c r="F336" s="1">
        <v>13.061477179234448</v>
      </c>
    </row>
    <row r="337">
      <c r="A337" s="2" t="s">
        <v>11</v>
      </c>
      <c r="B337" s="1" t="s">
        <v>406</v>
      </c>
      <c r="C337" s="1">
        <v>2019.0</v>
      </c>
      <c r="D337" s="2" t="s">
        <v>6</v>
      </c>
      <c r="E337" s="2" t="s">
        <v>371</v>
      </c>
      <c r="F337" s="1">
        <v>34.550956419053044</v>
      </c>
    </row>
    <row r="338">
      <c r="A338" s="2" t="s">
        <v>12</v>
      </c>
      <c r="B338" s="1" t="s">
        <v>405</v>
      </c>
      <c r="C338" s="1">
        <v>2019.0</v>
      </c>
      <c r="D338" s="2" t="s">
        <v>6</v>
      </c>
      <c r="E338" s="2" t="s">
        <v>371</v>
      </c>
      <c r="F338" s="1">
        <v>67.56751871218248</v>
      </c>
    </row>
    <row r="339">
      <c r="A339" s="2" t="s">
        <v>8</v>
      </c>
      <c r="B339" s="1" t="s">
        <v>408</v>
      </c>
      <c r="C339" s="1">
        <v>2019.0</v>
      </c>
      <c r="D339" s="2" t="s">
        <v>6</v>
      </c>
      <c r="E339" s="2" t="s">
        <v>371</v>
      </c>
      <c r="F339" s="1">
        <v>34.29041281160667</v>
      </c>
    </row>
    <row r="340">
      <c r="A340" s="2" t="s">
        <v>9</v>
      </c>
      <c r="B340" s="1" t="s">
        <v>409</v>
      </c>
      <c r="C340" s="1">
        <v>2019.0</v>
      </c>
      <c r="D340" s="2" t="s">
        <v>6</v>
      </c>
      <c r="E340" s="2" t="s">
        <v>371</v>
      </c>
      <c r="F340" s="1">
        <v>26.70712046005611</v>
      </c>
    </row>
    <row r="341">
      <c r="A341" s="2" t="s">
        <v>13</v>
      </c>
      <c r="B341" s="1" t="s">
        <v>410</v>
      </c>
      <c r="C341" s="1">
        <v>2019.0</v>
      </c>
      <c r="D341" s="2" t="s">
        <v>6</v>
      </c>
      <c r="E341" s="2" t="s">
        <v>371</v>
      </c>
      <c r="F341" s="1">
        <v>27.02300841546975</v>
      </c>
    </row>
    <row r="342">
      <c r="A342" s="2" t="s">
        <v>14</v>
      </c>
      <c r="B342" s="1" t="s">
        <v>412</v>
      </c>
      <c r="C342" s="1">
        <v>2019.0</v>
      </c>
      <c r="D342" s="2" t="s">
        <v>6</v>
      </c>
      <c r="E342" s="2" t="s">
        <v>371</v>
      </c>
      <c r="F342" s="1">
        <v>24.225806500198058</v>
      </c>
    </row>
    <row r="343">
      <c r="A343" s="2" t="s">
        <v>15</v>
      </c>
      <c r="B343" s="1" t="s">
        <v>411</v>
      </c>
      <c r="C343" s="1">
        <v>2019.0</v>
      </c>
      <c r="D343" s="2" t="s">
        <v>6</v>
      </c>
      <c r="E343" s="2" t="s">
        <v>371</v>
      </c>
      <c r="F343" s="1">
        <v>19.64300184348601</v>
      </c>
    </row>
    <row r="344">
      <c r="A344" s="2" t="s">
        <v>16</v>
      </c>
      <c r="B344" s="1" t="s">
        <v>413</v>
      </c>
      <c r="C344" s="1">
        <v>2019.0</v>
      </c>
      <c r="D344" s="2" t="s">
        <v>6</v>
      </c>
      <c r="E344" s="2" t="s">
        <v>371</v>
      </c>
      <c r="F344" s="1">
        <v>34.898121281872555</v>
      </c>
    </row>
    <row r="345">
      <c r="A345" s="2" t="s">
        <v>17</v>
      </c>
      <c r="B345" s="1" t="s">
        <v>414</v>
      </c>
      <c r="C345" s="1">
        <v>2019.0</v>
      </c>
      <c r="D345" s="2" t="s">
        <v>6</v>
      </c>
      <c r="E345" s="2" t="s">
        <v>371</v>
      </c>
      <c r="F345" s="1">
        <v>28.621915397012266</v>
      </c>
    </row>
    <row r="346">
      <c r="A346" s="2" t="s">
        <v>18</v>
      </c>
      <c r="B346" s="1" t="s">
        <v>415</v>
      </c>
      <c r="C346" s="1">
        <v>2019.0</v>
      </c>
      <c r="D346" s="2" t="s">
        <v>6</v>
      </c>
      <c r="E346" s="2" t="s">
        <v>371</v>
      </c>
      <c r="F346" s="1">
        <v>25.967367281584053</v>
      </c>
    </row>
    <row r="347">
      <c r="A347" s="2" t="s">
        <v>19</v>
      </c>
      <c r="B347" s="1" t="s">
        <v>416</v>
      </c>
      <c r="C347" s="1">
        <v>2019.0</v>
      </c>
      <c r="D347" s="2" t="s">
        <v>6</v>
      </c>
      <c r="E347" s="2" t="s">
        <v>371</v>
      </c>
      <c r="F347" s="1">
        <v>22.83716742502523</v>
      </c>
    </row>
    <row r="348">
      <c r="A348" s="2" t="s">
        <v>20</v>
      </c>
      <c r="B348" s="1" t="s">
        <v>417</v>
      </c>
      <c r="C348" s="1">
        <v>2019.0</v>
      </c>
      <c r="D348" s="2" t="s">
        <v>6</v>
      </c>
      <c r="E348" s="2" t="s">
        <v>371</v>
      </c>
      <c r="F348" s="1">
        <v>31.58928796105417</v>
      </c>
    </row>
    <row r="349">
      <c r="A349" s="2" t="s">
        <v>21</v>
      </c>
      <c r="B349" s="1" t="s">
        <v>419</v>
      </c>
      <c r="C349" s="1">
        <v>2019.0</v>
      </c>
      <c r="D349" s="2" t="s">
        <v>6</v>
      </c>
      <c r="E349" s="2" t="s">
        <v>371</v>
      </c>
      <c r="F349" s="1">
        <v>26.927601739911143</v>
      </c>
    </row>
    <row r="350">
      <c r="A350" s="2" t="s">
        <v>22</v>
      </c>
      <c r="B350" s="1" t="s">
        <v>420</v>
      </c>
      <c r="C350" s="1">
        <v>2019.0</v>
      </c>
      <c r="D350" s="2" t="s">
        <v>6</v>
      </c>
      <c r="E350" s="2" t="s">
        <v>371</v>
      </c>
      <c r="F350" s="1">
        <v>40.07620367163145</v>
      </c>
    </row>
    <row r="351">
      <c r="A351" s="2" t="s">
        <v>23</v>
      </c>
      <c r="B351" s="1" t="s">
        <v>421</v>
      </c>
      <c r="C351" s="1">
        <v>2019.0</v>
      </c>
      <c r="D351" s="2" t="s">
        <v>6</v>
      </c>
      <c r="E351" s="2" t="s">
        <v>371</v>
      </c>
      <c r="F351" s="1">
        <v>17.705137475983534</v>
      </c>
    </row>
    <row r="352">
      <c r="A352" s="2" t="s">
        <v>24</v>
      </c>
      <c r="B352" s="1" t="s">
        <v>422</v>
      </c>
      <c r="C352" s="1">
        <v>2019.0</v>
      </c>
      <c r="D352" s="2" t="s">
        <v>6</v>
      </c>
      <c r="E352" s="2" t="s">
        <v>371</v>
      </c>
      <c r="F352" s="1">
        <v>36.64340517733888</v>
      </c>
    </row>
    <row r="353">
      <c r="A353" s="2" t="s">
        <v>25</v>
      </c>
      <c r="B353" s="1" t="s">
        <v>423</v>
      </c>
      <c r="C353" s="1">
        <v>2019.0</v>
      </c>
      <c r="D353" s="2" t="s">
        <v>6</v>
      </c>
      <c r="E353" s="2" t="s">
        <v>371</v>
      </c>
      <c r="F353" s="1">
        <v>34.80533173929107</v>
      </c>
    </row>
    <row r="354">
      <c r="A354" s="2" t="s">
        <v>26</v>
      </c>
      <c r="B354" s="1" t="s">
        <v>424</v>
      </c>
      <c r="C354" s="1">
        <v>2019.0</v>
      </c>
      <c r="D354" s="2" t="s">
        <v>6</v>
      </c>
      <c r="E354" s="2" t="s">
        <v>371</v>
      </c>
      <c r="F354" s="1">
        <v>21.041084853532794</v>
      </c>
    </row>
    <row r="355">
      <c r="A355" s="2" t="s">
        <v>27</v>
      </c>
      <c r="B355" s="1" t="s">
        <v>426</v>
      </c>
      <c r="C355" s="1">
        <v>2019.0</v>
      </c>
      <c r="D355" s="2" t="s">
        <v>6</v>
      </c>
      <c r="E355" s="2" t="s">
        <v>371</v>
      </c>
      <c r="F355" s="1">
        <v>26.424023832534598</v>
      </c>
    </row>
    <row r="356">
      <c r="A356" s="2" t="s">
        <v>28</v>
      </c>
      <c r="B356" s="1" t="s">
        <v>425</v>
      </c>
      <c r="C356" s="1">
        <v>2019.0</v>
      </c>
      <c r="D356" s="2" t="s">
        <v>6</v>
      </c>
      <c r="E356" s="2" t="s">
        <v>371</v>
      </c>
      <c r="F356" s="1">
        <v>39.79509309927028</v>
      </c>
    </row>
    <row r="357">
      <c r="A357" s="2" t="s">
        <v>29</v>
      </c>
      <c r="B357" s="1" t="s">
        <v>427</v>
      </c>
      <c r="C357" s="1">
        <v>2019.0</v>
      </c>
      <c r="D357" s="2" t="s">
        <v>6</v>
      </c>
      <c r="E357" s="2" t="s">
        <v>371</v>
      </c>
      <c r="F357" s="1">
        <v>37.422685013964525</v>
      </c>
    </row>
    <row r="358">
      <c r="A358" s="2" t="s">
        <v>30</v>
      </c>
      <c r="B358" s="1" t="s">
        <v>428</v>
      </c>
      <c r="C358" s="1">
        <v>2019.0</v>
      </c>
      <c r="D358" s="2" t="s">
        <v>6</v>
      </c>
      <c r="E358" s="2" t="s">
        <v>371</v>
      </c>
      <c r="F358" s="1">
        <v>28.19418399082692</v>
      </c>
    </row>
    <row r="359">
      <c r="A359" s="2" t="s">
        <v>31</v>
      </c>
      <c r="B359" s="1" t="s">
        <v>429</v>
      </c>
      <c r="C359" s="1">
        <v>2019.0</v>
      </c>
      <c r="D359" s="2" t="s">
        <v>6</v>
      </c>
      <c r="E359" s="2" t="s">
        <v>371</v>
      </c>
      <c r="F359" s="1">
        <v>37.651282789471935</v>
      </c>
    </row>
    <row r="360">
      <c r="A360" s="2" t="s">
        <v>32</v>
      </c>
      <c r="B360" s="1" t="s">
        <v>430</v>
      </c>
      <c r="C360" s="1">
        <v>2019.0</v>
      </c>
      <c r="D360" s="2" t="s">
        <v>6</v>
      </c>
      <c r="E360" s="2" t="s">
        <v>371</v>
      </c>
      <c r="F360" s="1">
        <v>25.830413261828873</v>
      </c>
    </row>
    <row r="361">
      <c r="A361" s="2" t="s">
        <v>33</v>
      </c>
      <c r="B361" s="1" t="s">
        <v>431</v>
      </c>
      <c r="C361" s="1">
        <v>2019.0</v>
      </c>
      <c r="D361" s="2" t="s">
        <v>6</v>
      </c>
      <c r="E361" s="2" t="s">
        <v>371</v>
      </c>
      <c r="F361" s="1">
        <v>23.269606483257686</v>
      </c>
    </row>
    <row r="362">
      <c r="A362" s="2" t="s">
        <v>34</v>
      </c>
      <c r="B362" s="1" t="s">
        <v>432</v>
      </c>
      <c r="C362" s="1">
        <v>2019.0</v>
      </c>
      <c r="D362" s="2" t="s">
        <v>6</v>
      </c>
      <c r="E362" s="2" t="s">
        <v>371</v>
      </c>
      <c r="F362" s="1">
        <v>34.05714042226815</v>
      </c>
    </row>
    <row r="363">
      <c r="A363" s="2" t="s">
        <v>35</v>
      </c>
      <c r="B363" s="1" t="s">
        <v>433</v>
      </c>
      <c r="C363" s="1">
        <v>2019.0</v>
      </c>
      <c r="D363" s="2" t="s">
        <v>6</v>
      </c>
      <c r="E363" s="2" t="s">
        <v>371</v>
      </c>
      <c r="F363" s="1">
        <v>30.342870961843587</v>
      </c>
    </row>
    <row r="364">
      <c r="A364" s="2" t="s">
        <v>3</v>
      </c>
      <c r="B364" s="1" t="s">
        <v>418</v>
      </c>
      <c r="C364" s="1">
        <v>2019.0</v>
      </c>
      <c r="D364" s="2" t="s">
        <v>6</v>
      </c>
      <c r="E364" s="2" t="s">
        <v>371</v>
      </c>
      <c r="F364" s="1">
        <v>31.017526667712385</v>
      </c>
    </row>
    <row r="365">
      <c r="A365" s="2" t="s">
        <v>4</v>
      </c>
      <c r="B365" s="1" t="s">
        <v>401</v>
      </c>
      <c r="C365" s="1">
        <v>2020.0</v>
      </c>
      <c r="D365" s="2" t="s">
        <v>6</v>
      </c>
      <c r="E365" s="2" t="s">
        <v>371</v>
      </c>
      <c r="F365" s="1">
        <v>34.090230815633234</v>
      </c>
    </row>
    <row r="366">
      <c r="A366" s="2" t="s">
        <v>5</v>
      </c>
      <c r="B366" s="1" t="s">
        <v>402</v>
      </c>
      <c r="C366" s="1">
        <v>2020.0</v>
      </c>
      <c r="D366" s="2" t="s">
        <v>6</v>
      </c>
      <c r="E366" s="2" t="s">
        <v>371</v>
      </c>
      <c r="F366" s="1">
        <v>34.17801517835894</v>
      </c>
    </row>
    <row r="367">
      <c r="A367" s="2" t="s">
        <v>6</v>
      </c>
      <c r="B367" s="1" t="s">
        <v>403</v>
      </c>
      <c r="C367" s="1">
        <v>2020.0</v>
      </c>
      <c r="D367" s="2" t="s">
        <v>6</v>
      </c>
      <c r="E367" s="2" t="s">
        <v>371</v>
      </c>
      <c r="F367" s="1">
        <v>29.400521924504723</v>
      </c>
    </row>
    <row r="368">
      <c r="A368" s="2" t="s">
        <v>7</v>
      </c>
      <c r="B368" s="1" t="s">
        <v>404</v>
      </c>
      <c r="C368" s="1">
        <v>2020.0</v>
      </c>
      <c r="D368" s="2" t="s">
        <v>6</v>
      </c>
      <c r="E368" s="2" t="s">
        <v>371</v>
      </c>
      <c r="F368" s="1">
        <v>27.74948436476672</v>
      </c>
    </row>
    <row r="369">
      <c r="A369" s="2" t="s">
        <v>10</v>
      </c>
      <c r="B369" s="1" t="s">
        <v>407</v>
      </c>
      <c r="C369" s="1">
        <v>2020.0</v>
      </c>
      <c r="D369" s="2" t="s">
        <v>6</v>
      </c>
      <c r="E369" s="2" t="s">
        <v>371</v>
      </c>
      <c r="F369" s="1">
        <v>12.73076735925259</v>
      </c>
    </row>
    <row r="370">
      <c r="A370" s="2" t="s">
        <v>11</v>
      </c>
      <c r="B370" s="1" t="s">
        <v>406</v>
      </c>
      <c r="C370" s="1">
        <v>2020.0</v>
      </c>
      <c r="D370" s="2" t="s">
        <v>6</v>
      </c>
      <c r="E370" s="2" t="s">
        <v>371</v>
      </c>
      <c r="F370" s="1">
        <v>34.85468229037153</v>
      </c>
    </row>
    <row r="371">
      <c r="A371" s="2" t="s">
        <v>12</v>
      </c>
      <c r="B371" s="1" t="s">
        <v>405</v>
      </c>
      <c r="C371" s="1">
        <v>2020.0</v>
      </c>
      <c r="D371" s="2" t="s">
        <v>6</v>
      </c>
      <c r="E371" s="2" t="s">
        <v>371</v>
      </c>
      <c r="F371" s="1">
        <v>68.16568367113825</v>
      </c>
    </row>
    <row r="372">
      <c r="A372" s="2" t="s">
        <v>8</v>
      </c>
      <c r="B372" s="1" t="s">
        <v>408</v>
      </c>
      <c r="C372" s="1">
        <v>2020.0</v>
      </c>
      <c r="D372" s="2" t="s">
        <v>6</v>
      </c>
      <c r="E372" s="2" t="s">
        <v>371</v>
      </c>
      <c r="F372" s="1">
        <v>35.42821424960244</v>
      </c>
    </row>
    <row r="373">
      <c r="A373" s="2" t="s">
        <v>9</v>
      </c>
      <c r="B373" s="1" t="s">
        <v>409</v>
      </c>
      <c r="C373" s="1">
        <v>2020.0</v>
      </c>
      <c r="D373" s="2" t="s">
        <v>6</v>
      </c>
      <c r="E373" s="2" t="s">
        <v>371</v>
      </c>
      <c r="F373" s="1">
        <v>26.846666497732052</v>
      </c>
    </row>
    <row r="374">
      <c r="A374" s="2" t="s">
        <v>13</v>
      </c>
      <c r="B374" s="1" t="s">
        <v>410</v>
      </c>
      <c r="C374" s="1">
        <v>2020.0</v>
      </c>
      <c r="D374" s="2" t="s">
        <v>6</v>
      </c>
      <c r="E374" s="2" t="s">
        <v>371</v>
      </c>
      <c r="F374" s="1">
        <v>27.0872392706987</v>
      </c>
    </row>
    <row r="375">
      <c r="A375" s="2" t="s">
        <v>14</v>
      </c>
      <c r="B375" s="1" t="s">
        <v>412</v>
      </c>
      <c r="C375" s="1">
        <v>2020.0</v>
      </c>
      <c r="D375" s="2" t="s">
        <v>6</v>
      </c>
      <c r="E375" s="2" t="s">
        <v>371</v>
      </c>
      <c r="F375" s="1">
        <v>23.959965160798642</v>
      </c>
    </row>
    <row r="376">
      <c r="A376" s="2" t="s">
        <v>15</v>
      </c>
      <c r="B376" s="1" t="s">
        <v>411</v>
      </c>
      <c r="C376" s="1">
        <v>2020.0</v>
      </c>
      <c r="D376" s="2" t="s">
        <v>6</v>
      </c>
      <c r="E376" s="2" t="s">
        <v>371</v>
      </c>
      <c r="F376" s="1">
        <v>19.420429074607746</v>
      </c>
    </row>
    <row r="377">
      <c r="A377" s="2" t="s">
        <v>16</v>
      </c>
      <c r="B377" s="1" t="s">
        <v>413</v>
      </c>
      <c r="C377" s="1">
        <v>2020.0</v>
      </c>
      <c r="D377" s="2" t="s">
        <v>6</v>
      </c>
      <c r="E377" s="2" t="s">
        <v>371</v>
      </c>
      <c r="F377" s="1">
        <v>34.65350050357669</v>
      </c>
    </row>
    <row r="378">
      <c r="A378" s="2" t="s">
        <v>17</v>
      </c>
      <c r="B378" s="1" t="s">
        <v>414</v>
      </c>
      <c r="C378" s="1">
        <v>2020.0</v>
      </c>
      <c r="D378" s="2" t="s">
        <v>6</v>
      </c>
      <c r="E378" s="2" t="s">
        <v>371</v>
      </c>
      <c r="F378" s="1">
        <v>28.85547734372499</v>
      </c>
    </row>
    <row r="379">
      <c r="A379" s="2" t="s">
        <v>18</v>
      </c>
      <c r="B379" s="1" t="s">
        <v>415</v>
      </c>
      <c r="C379" s="1">
        <v>2020.0</v>
      </c>
      <c r="D379" s="2" t="s">
        <v>6</v>
      </c>
      <c r="E379" s="2" t="s">
        <v>371</v>
      </c>
      <c r="F379" s="1">
        <v>25.283077041226587</v>
      </c>
    </row>
    <row r="380">
      <c r="A380" s="2" t="s">
        <v>19</v>
      </c>
      <c r="B380" s="1" t="s">
        <v>416</v>
      </c>
      <c r="C380" s="1">
        <v>2020.0</v>
      </c>
      <c r="D380" s="2" t="s">
        <v>6</v>
      </c>
      <c r="E380" s="2" t="s">
        <v>371</v>
      </c>
      <c r="F380" s="1">
        <v>23.47179897340366</v>
      </c>
    </row>
    <row r="381">
      <c r="A381" s="2" t="s">
        <v>20</v>
      </c>
      <c r="B381" s="1" t="s">
        <v>417</v>
      </c>
      <c r="C381" s="1">
        <v>2020.0</v>
      </c>
      <c r="D381" s="2" t="s">
        <v>6</v>
      </c>
      <c r="E381" s="2" t="s">
        <v>371</v>
      </c>
      <c r="F381" s="1">
        <v>31.840411840411843</v>
      </c>
    </row>
    <row r="382">
      <c r="A382" s="2" t="s">
        <v>21</v>
      </c>
      <c r="B382" s="1" t="s">
        <v>419</v>
      </c>
      <c r="C382" s="1">
        <v>2020.0</v>
      </c>
      <c r="D382" s="2" t="s">
        <v>6</v>
      </c>
      <c r="E382" s="2" t="s">
        <v>371</v>
      </c>
      <c r="F382" s="1">
        <v>25.965436971033036</v>
      </c>
    </row>
    <row r="383">
      <c r="A383" s="2" t="s">
        <v>22</v>
      </c>
      <c r="B383" s="1" t="s">
        <v>420</v>
      </c>
      <c r="C383" s="1">
        <v>2020.0</v>
      </c>
      <c r="D383" s="2" t="s">
        <v>6</v>
      </c>
      <c r="E383" s="2" t="s">
        <v>371</v>
      </c>
      <c r="F383" s="1">
        <v>41.802535364735</v>
      </c>
    </row>
    <row r="384">
      <c r="A384" s="2" t="s">
        <v>23</v>
      </c>
      <c r="B384" s="1" t="s">
        <v>421</v>
      </c>
      <c r="C384" s="1">
        <v>2020.0</v>
      </c>
      <c r="D384" s="2" t="s">
        <v>6</v>
      </c>
      <c r="E384" s="2" t="s">
        <v>371</v>
      </c>
      <c r="F384" s="1">
        <v>17.689342908353932</v>
      </c>
    </row>
    <row r="385">
      <c r="A385" s="2" t="s">
        <v>24</v>
      </c>
      <c r="B385" s="1" t="s">
        <v>422</v>
      </c>
      <c r="C385" s="1">
        <v>2020.0</v>
      </c>
      <c r="D385" s="2" t="s">
        <v>6</v>
      </c>
      <c r="E385" s="2" t="s">
        <v>371</v>
      </c>
      <c r="F385" s="1">
        <v>34.59898193949965</v>
      </c>
    </row>
    <row r="386">
      <c r="A386" s="2" t="s">
        <v>25</v>
      </c>
      <c r="B386" s="1" t="s">
        <v>423</v>
      </c>
      <c r="C386" s="1">
        <v>2020.0</v>
      </c>
      <c r="D386" s="2" t="s">
        <v>6</v>
      </c>
      <c r="E386" s="2" t="s">
        <v>371</v>
      </c>
      <c r="F386" s="1">
        <v>35.804691897619286</v>
      </c>
    </row>
    <row r="387">
      <c r="A387" s="2" t="s">
        <v>26</v>
      </c>
      <c r="B387" s="1" t="s">
        <v>424</v>
      </c>
      <c r="C387" s="1">
        <v>2020.0</v>
      </c>
      <c r="D387" s="2" t="s">
        <v>6</v>
      </c>
      <c r="E387" s="2" t="s">
        <v>371</v>
      </c>
      <c r="F387" s="1">
        <v>20.860626989694058</v>
      </c>
    </row>
    <row r="388">
      <c r="A388" s="2" t="s">
        <v>27</v>
      </c>
      <c r="B388" s="1" t="s">
        <v>426</v>
      </c>
      <c r="C388" s="1">
        <v>2020.0</v>
      </c>
      <c r="D388" s="2" t="s">
        <v>6</v>
      </c>
      <c r="E388" s="2" t="s">
        <v>371</v>
      </c>
      <c r="F388" s="1">
        <v>26.43575716257337</v>
      </c>
    </row>
    <row r="389">
      <c r="A389" s="2" t="s">
        <v>28</v>
      </c>
      <c r="B389" s="1" t="s">
        <v>425</v>
      </c>
      <c r="C389" s="1">
        <v>2020.0</v>
      </c>
      <c r="D389" s="2" t="s">
        <v>6</v>
      </c>
      <c r="E389" s="2" t="s">
        <v>371</v>
      </c>
      <c r="F389" s="1">
        <v>40.4237513324313</v>
      </c>
    </row>
    <row r="390">
      <c r="A390" s="2" t="s">
        <v>29</v>
      </c>
      <c r="B390" s="1" t="s">
        <v>427</v>
      </c>
      <c r="C390" s="1">
        <v>2020.0</v>
      </c>
      <c r="D390" s="2" t="s">
        <v>6</v>
      </c>
      <c r="E390" s="2" t="s">
        <v>371</v>
      </c>
      <c r="F390" s="1">
        <v>38.19035606375915</v>
      </c>
    </row>
    <row r="391">
      <c r="A391" s="2" t="s">
        <v>30</v>
      </c>
      <c r="B391" s="1" t="s">
        <v>428</v>
      </c>
      <c r="C391" s="1">
        <v>2020.0</v>
      </c>
      <c r="D391" s="2" t="s">
        <v>6</v>
      </c>
      <c r="E391" s="2" t="s">
        <v>371</v>
      </c>
      <c r="F391" s="1">
        <v>25.938304033967007</v>
      </c>
    </row>
    <row r="392">
      <c r="A392" s="2" t="s">
        <v>31</v>
      </c>
      <c r="B392" s="1" t="s">
        <v>429</v>
      </c>
      <c r="C392" s="1">
        <v>2020.0</v>
      </c>
      <c r="D392" s="2" t="s">
        <v>6</v>
      </c>
      <c r="E392" s="2" t="s">
        <v>371</v>
      </c>
      <c r="F392" s="1">
        <v>37.230713135425844</v>
      </c>
    </row>
    <row r="393">
      <c r="A393" s="2" t="s">
        <v>32</v>
      </c>
      <c r="B393" s="1" t="s">
        <v>430</v>
      </c>
      <c r="C393" s="1">
        <v>2020.0</v>
      </c>
      <c r="D393" s="2" t="s">
        <v>6</v>
      </c>
      <c r="E393" s="2" t="s">
        <v>371</v>
      </c>
      <c r="F393" s="1">
        <v>25.097037934261962</v>
      </c>
    </row>
    <row r="394">
      <c r="A394" s="2" t="s">
        <v>33</v>
      </c>
      <c r="B394" s="1" t="s">
        <v>431</v>
      </c>
      <c r="C394" s="1">
        <v>2020.0</v>
      </c>
      <c r="D394" s="2" t="s">
        <v>6</v>
      </c>
      <c r="E394" s="2" t="s">
        <v>371</v>
      </c>
      <c r="F394" s="1">
        <v>22.485172659964817</v>
      </c>
    </row>
    <row r="395">
      <c r="A395" s="2" t="s">
        <v>34</v>
      </c>
      <c r="B395" s="1" t="s">
        <v>432</v>
      </c>
      <c r="C395" s="1">
        <v>2020.0</v>
      </c>
      <c r="D395" s="2" t="s">
        <v>6</v>
      </c>
      <c r="E395" s="2" t="s">
        <v>371</v>
      </c>
      <c r="F395" s="1">
        <v>34.07024386905831</v>
      </c>
    </row>
    <row r="396">
      <c r="A396" s="2" t="s">
        <v>35</v>
      </c>
      <c r="B396" s="1" t="s">
        <v>433</v>
      </c>
      <c r="C396" s="1">
        <v>2020.0</v>
      </c>
      <c r="D396" s="2" t="s">
        <v>6</v>
      </c>
      <c r="E396" s="2" t="s">
        <v>371</v>
      </c>
      <c r="F396" s="1">
        <v>30.14857480431251</v>
      </c>
    </row>
    <row r="397">
      <c r="A397" s="2" t="s">
        <v>3</v>
      </c>
      <c r="B397" s="1" t="s">
        <v>418</v>
      </c>
      <c r="C397" s="1">
        <v>2020.0</v>
      </c>
      <c r="D397" s="2" t="s">
        <v>6</v>
      </c>
      <c r="E397" s="2" t="s">
        <v>371</v>
      </c>
      <c r="F397" s="1">
        <v>30.81944484693908</v>
      </c>
    </row>
    <row r="398">
      <c r="A398" s="2" t="s">
        <v>4</v>
      </c>
      <c r="B398" s="1" t="s">
        <v>401</v>
      </c>
      <c r="C398" s="1">
        <v>2021.0</v>
      </c>
      <c r="D398" s="2" t="s">
        <v>6</v>
      </c>
      <c r="E398" s="2" t="s">
        <v>371</v>
      </c>
      <c r="F398" s="1">
        <v>34.72193253569465</v>
      </c>
    </row>
    <row r="399">
      <c r="A399" s="2" t="s">
        <v>5</v>
      </c>
      <c r="B399" s="1" t="s">
        <v>402</v>
      </c>
      <c r="C399" s="1">
        <v>2021.0</v>
      </c>
      <c r="D399" s="2" t="s">
        <v>6</v>
      </c>
      <c r="E399" s="2" t="s">
        <v>371</v>
      </c>
      <c r="F399" s="1">
        <v>34.59932287344057</v>
      </c>
    </row>
    <row r="400">
      <c r="A400" s="2" t="s">
        <v>6</v>
      </c>
      <c r="B400" s="1" t="s">
        <v>403</v>
      </c>
      <c r="C400" s="1">
        <v>2021.0</v>
      </c>
      <c r="D400" s="2" t="s">
        <v>6</v>
      </c>
      <c r="E400" s="2" t="s">
        <v>371</v>
      </c>
      <c r="F400" s="1">
        <v>27.636725867975414</v>
      </c>
    </row>
    <row r="401">
      <c r="A401" s="2" t="s">
        <v>7</v>
      </c>
      <c r="B401" s="1" t="s">
        <v>404</v>
      </c>
      <c r="C401" s="1">
        <v>2021.0</v>
      </c>
      <c r="D401" s="2" t="s">
        <v>6</v>
      </c>
      <c r="E401" s="2" t="s">
        <v>371</v>
      </c>
      <c r="F401" s="1">
        <v>28.034546696594127</v>
      </c>
    </row>
    <row r="402">
      <c r="A402" s="2" t="s">
        <v>10</v>
      </c>
      <c r="B402" s="1" t="s">
        <v>407</v>
      </c>
      <c r="C402" s="1">
        <v>2021.0</v>
      </c>
      <c r="D402" s="2" t="s">
        <v>6</v>
      </c>
      <c r="E402" s="2" t="s">
        <v>371</v>
      </c>
      <c r="F402" s="1">
        <v>13.119876181954487</v>
      </c>
    </row>
    <row r="403">
      <c r="A403" s="2" t="s">
        <v>11</v>
      </c>
      <c r="B403" s="1" t="s">
        <v>406</v>
      </c>
      <c r="C403" s="1">
        <v>2021.0</v>
      </c>
      <c r="D403" s="2" t="s">
        <v>6</v>
      </c>
      <c r="E403" s="2" t="s">
        <v>371</v>
      </c>
      <c r="F403" s="1">
        <v>33.557270978035234</v>
      </c>
    </row>
    <row r="404">
      <c r="A404" s="2" t="s">
        <v>12</v>
      </c>
      <c r="B404" s="1" t="s">
        <v>405</v>
      </c>
      <c r="C404" s="1">
        <v>2021.0</v>
      </c>
      <c r="D404" s="2" t="s">
        <v>6</v>
      </c>
      <c r="E404" s="2" t="s">
        <v>371</v>
      </c>
      <c r="F404" s="1">
        <v>68.63675080580707</v>
      </c>
    </row>
    <row r="405">
      <c r="A405" s="2" t="s">
        <v>8</v>
      </c>
      <c r="B405" s="1" t="s">
        <v>408</v>
      </c>
      <c r="C405" s="1">
        <v>2021.0</v>
      </c>
      <c r="D405" s="2" t="s">
        <v>6</v>
      </c>
      <c r="E405" s="2" t="s">
        <v>371</v>
      </c>
      <c r="F405" s="1">
        <v>34.681101220014966</v>
      </c>
    </row>
    <row r="406">
      <c r="A406" s="2" t="s">
        <v>9</v>
      </c>
      <c r="B406" s="1" t="s">
        <v>409</v>
      </c>
      <c r="C406" s="1">
        <v>2021.0</v>
      </c>
      <c r="D406" s="2" t="s">
        <v>6</v>
      </c>
      <c r="E406" s="2" t="s">
        <v>371</v>
      </c>
      <c r="F406" s="1">
        <v>27.099911582670206</v>
      </c>
    </row>
    <row r="407">
      <c r="A407" s="2" t="s">
        <v>13</v>
      </c>
      <c r="B407" s="1" t="s">
        <v>410</v>
      </c>
      <c r="C407" s="1">
        <v>2021.0</v>
      </c>
      <c r="D407" s="2" t="s">
        <v>6</v>
      </c>
      <c r="E407" s="2" t="s">
        <v>371</v>
      </c>
      <c r="F407" s="1">
        <v>26.3639285222386</v>
      </c>
    </row>
    <row r="408">
      <c r="A408" s="2" t="s">
        <v>14</v>
      </c>
      <c r="B408" s="1" t="s">
        <v>412</v>
      </c>
      <c r="C408" s="1">
        <v>2021.0</v>
      </c>
      <c r="D408" s="2" t="s">
        <v>6</v>
      </c>
      <c r="E408" s="2" t="s">
        <v>371</v>
      </c>
      <c r="F408" s="1">
        <v>23.948403611625867</v>
      </c>
    </row>
    <row r="409">
      <c r="A409" s="2" t="s">
        <v>15</v>
      </c>
      <c r="B409" s="1" t="s">
        <v>411</v>
      </c>
      <c r="C409" s="1">
        <v>2021.0</v>
      </c>
      <c r="D409" s="2" t="s">
        <v>6</v>
      </c>
      <c r="E409" s="2" t="s">
        <v>371</v>
      </c>
      <c r="F409" s="1">
        <v>18.992121650682346</v>
      </c>
    </row>
    <row r="410">
      <c r="A410" s="2" t="s">
        <v>16</v>
      </c>
      <c r="B410" s="1" t="s">
        <v>413</v>
      </c>
      <c r="C410" s="1">
        <v>2021.0</v>
      </c>
      <c r="D410" s="2" t="s">
        <v>6</v>
      </c>
      <c r="E410" s="2" t="s">
        <v>371</v>
      </c>
      <c r="F410" s="1">
        <v>34.10104679447272</v>
      </c>
    </row>
    <row r="411">
      <c r="A411" s="2" t="s">
        <v>17</v>
      </c>
      <c r="B411" s="1" t="s">
        <v>414</v>
      </c>
      <c r="C411" s="1">
        <v>2021.0</v>
      </c>
      <c r="D411" s="2" t="s">
        <v>6</v>
      </c>
      <c r="E411" s="2" t="s">
        <v>371</v>
      </c>
      <c r="F411" s="1">
        <v>28.42527046270666</v>
      </c>
    </row>
    <row r="412">
      <c r="A412" s="2" t="s">
        <v>18</v>
      </c>
      <c r="B412" s="1" t="s">
        <v>415</v>
      </c>
      <c r="C412" s="1">
        <v>2021.0</v>
      </c>
      <c r="D412" s="2" t="s">
        <v>6</v>
      </c>
      <c r="E412" s="2" t="s">
        <v>371</v>
      </c>
      <c r="F412" s="1">
        <v>24.697058919934943</v>
      </c>
    </row>
    <row r="413">
      <c r="A413" s="2" t="s">
        <v>19</v>
      </c>
      <c r="B413" s="1" t="s">
        <v>416</v>
      </c>
      <c r="C413" s="1">
        <v>2021.0</v>
      </c>
      <c r="D413" s="2" t="s">
        <v>6</v>
      </c>
      <c r="E413" s="2" t="s">
        <v>371</v>
      </c>
      <c r="F413" s="1">
        <v>22.907466615748998</v>
      </c>
    </row>
    <row r="414">
      <c r="A414" s="2" t="s">
        <v>20</v>
      </c>
      <c r="B414" s="1" t="s">
        <v>417</v>
      </c>
      <c r="C414" s="1">
        <v>2021.0</v>
      </c>
      <c r="D414" s="2" t="s">
        <v>6</v>
      </c>
      <c r="E414" s="2" t="s">
        <v>371</v>
      </c>
      <c r="F414" s="1">
        <v>31.274533677494766</v>
      </c>
    </row>
    <row r="415">
      <c r="A415" s="2" t="s">
        <v>21</v>
      </c>
      <c r="B415" s="1" t="s">
        <v>419</v>
      </c>
      <c r="C415" s="1">
        <v>2021.0</v>
      </c>
      <c r="D415" s="2" t="s">
        <v>6</v>
      </c>
      <c r="E415" s="2" t="s">
        <v>371</v>
      </c>
      <c r="F415" s="1">
        <v>25.851695727150798</v>
      </c>
    </row>
    <row r="416">
      <c r="A416" s="2" t="s">
        <v>22</v>
      </c>
      <c r="B416" s="1" t="s">
        <v>420</v>
      </c>
      <c r="C416" s="1">
        <v>2021.0</v>
      </c>
      <c r="D416" s="2" t="s">
        <v>6</v>
      </c>
      <c r="E416" s="2" t="s">
        <v>371</v>
      </c>
      <c r="F416" s="1">
        <v>42.827098513275196</v>
      </c>
    </row>
    <row r="417">
      <c r="A417" s="2" t="s">
        <v>23</v>
      </c>
      <c r="B417" s="1" t="s">
        <v>421</v>
      </c>
      <c r="C417" s="1">
        <v>2021.0</v>
      </c>
      <c r="D417" s="2" t="s">
        <v>6</v>
      </c>
      <c r="E417" s="2" t="s">
        <v>371</v>
      </c>
      <c r="F417" s="1">
        <v>17.645102901472633</v>
      </c>
    </row>
    <row r="418">
      <c r="A418" s="2" t="s">
        <v>24</v>
      </c>
      <c r="B418" s="1" t="s">
        <v>422</v>
      </c>
      <c r="C418" s="1">
        <v>2021.0</v>
      </c>
      <c r="D418" s="2" t="s">
        <v>6</v>
      </c>
      <c r="E418" s="2" t="s">
        <v>371</v>
      </c>
      <c r="F418" s="1">
        <v>36.49324753778398</v>
      </c>
    </row>
    <row r="419">
      <c r="A419" s="2" t="s">
        <v>25</v>
      </c>
      <c r="B419" s="1" t="s">
        <v>423</v>
      </c>
      <c r="C419" s="1">
        <v>2021.0</v>
      </c>
      <c r="D419" s="2" t="s">
        <v>6</v>
      </c>
      <c r="E419" s="2" t="s">
        <v>371</v>
      </c>
      <c r="F419" s="1">
        <v>35.73647536418431</v>
      </c>
    </row>
    <row r="420">
      <c r="A420" s="2" t="s">
        <v>26</v>
      </c>
      <c r="B420" s="1" t="s">
        <v>424</v>
      </c>
      <c r="C420" s="1">
        <v>2021.0</v>
      </c>
      <c r="D420" s="2" t="s">
        <v>6</v>
      </c>
      <c r="E420" s="2" t="s">
        <v>371</v>
      </c>
      <c r="F420" s="1">
        <v>20.260742103911667</v>
      </c>
    </row>
    <row r="421">
      <c r="A421" s="2" t="s">
        <v>27</v>
      </c>
      <c r="B421" s="1" t="s">
        <v>426</v>
      </c>
      <c r="C421" s="1">
        <v>2021.0</v>
      </c>
      <c r="D421" s="2" t="s">
        <v>6</v>
      </c>
      <c r="E421" s="2" t="s">
        <v>371</v>
      </c>
      <c r="F421" s="1">
        <v>26.59490907154459</v>
      </c>
    </row>
    <row r="422">
      <c r="A422" s="2" t="s">
        <v>28</v>
      </c>
      <c r="B422" s="1" t="s">
        <v>425</v>
      </c>
      <c r="C422" s="1">
        <v>2021.0</v>
      </c>
      <c r="D422" s="2" t="s">
        <v>6</v>
      </c>
      <c r="E422" s="2" t="s">
        <v>371</v>
      </c>
      <c r="F422" s="1">
        <v>37.6107709043795</v>
      </c>
    </row>
    <row r="423">
      <c r="A423" s="2" t="s">
        <v>29</v>
      </c>
      <c r="B423" s="1" t="s">
        <v>427</v>
      </c>
      <c r="C423" s="1">
        <v>2021.0</v>
      </c>
      <c r="D423" s="2" t="s">
        <v>6</v>
      </c>
      <c r="E423" s="2" t="s">
        <v>371</v>
      </c>
      <c r="F423" s="1">
        <v>36.09682452769874</v>
      </c>
    </row>
    <row r="424">
      <c r="A424" s="2" t="s">
        <v>30</v>
      </c>
      <c r="B424" s="1" t="s">
        <v>428</v>
      </c>
      <c r="C424" s="1">
        <v>2021.0</v>
      </c>
      <c r="D424" s="2" t="s">
        <v>6</v>
      </c>
      <c r="E424" s="2" t="s">
        <v>371</v>
      </c>
      <c r="F424" s="1">
        <v>26.885134849062197</v>
      </c>
    </row>
    <row r="425">
      <c r="A425" s="2" t="s">
        <v>31</v>
      </c>
      <c r="B425" s="1" t="s">
        <v>429</v>
      </c>
      <c r="C425" s="1">
        <v>2021.0</v>
      </c>
      <c r="D425" s="2" t="s">
        <v>6</v>
      </c>
      <c r="E425" s="2" t="s">
        <v>371</v>
      </c>
      <c r="F425" s="1">
        <v>36.26699486230651</v>
      </c>
    </row>
    <row r="426">
      <c r="A426" s="2" t="s">
        <v>32</v>
      </c>
      <c r="B426" s="1" t="s">
        <v>430</v>
      </c>
      <c r="C426" s="1">
        <v>2021.0</v>
      </c>
      <c r="D426" s="2" t="s">
        <v>6</v>
      </c>
      <c r="E426" s="2" t="s">
        <v>371</v>
      </c>
      <c r="F426" s="1">
        <v>25.414770930983764</v>
      </c>
    </row>
    <row r="427">
      <c r="A427" s="2" t="s">
        <v>33</v>
      </c>
      <c r="B427" s="1" t="s">
        <v>431</v>
      </c>
      <c r="C427" s="1">
        <v>2021.0</v>
      </c>
      <c r="D427" s="2" t="s">
        <v>6</v>
      </c>
      <c r="E427" s="2" t="s">
        <v>371</v>
      </c>
      <c r="F427" s="1">
        <v>22.31153499531486</v>
      </c>
    </row>
    <row r="428">
      <c r="A428" s="2" t="s">
        <v>34</v>
      </c>
      <c r="B428" s="1" t="s">
        <v>432</v>
      </c>
      <c r="C428" s="1">
        <v>2021.0</v>
      </c>
      <c r="D428" s="2" t="s">
        <v>6</v>
      </c>
      <c r="E428" s="2" t="s">
        <v>371</v>
      </c>
      <c r="F428" s="1">
        <v>36.135481241553876</v>
      </c>
    </row>
    <row r="429">
      <c r="A429" s="2" t="s">
        <v>35</v>
      </c>
      <c r="B429" s="1" t="s">
        <v>433</v>
      </c>
      <c r="C429" s="1">
        <v>2021.0</v>
      </c>
      <c r="D429" s="2" t="s">
        <v>6</v>
      </c>
      <c r="E429" s="2" t="s">
        <v>371</v>
      </c>
      <c r="F429" s="1">
        <v>28.869734628213834</v>
      </c>
    </row>
    <row r="430">
      <c r="A430" s="2" t="s">
        <v>3</v>
      </c>
      <c r="B430" s="1" t="s">
        <v>418</v>
      </c>
      <c r="C430" s="1">
        <v>2021.0</v>
      </c>
      <c r="D430" s="2" t="s">
        <v>6</v>
      </c>
      <c r="E430" s="2" t="s">
        <v>371</v>
      </c>
      <c r="F430" s="1">
        <v>30.631491306807124</v>
      </c>
    </row>
    <row r="431">
      <c r="A431" s="2" t="s">
        <v>4</v>
      </c>
      <c r="B431" s="1" t="s">
        <v>401</v>
      </c>
      <c r="C431" s="1">
        <v>2022.0</v>
      </c>
      <c r="D431" s="2" t="s">
        <v>6</v>
      </c>
      <c r="E431" s="2" t="s">
        <v>371</v>
      </c>
      <c r="F431" s="1">
        <v>34.09261041599829</v>
      </c>
    </row>
    <row r="432">
      <c r="A432" s="2" t="s">
        <v>5</v>
      </c>
      <c r="B432" s="1" t="s">
        <v>402</v>
      </c>
      <c r="C432" s="1">
        <v>2022.0</v>
      </c>
      <c r="D432" s="2" t="s">
        <v>6</v>
      </c>
      <c r="E432" s="2" t="s">
        <v>371</v>
      </c>
      <c r="F432" s="1">
        <v>33.75560646978083</v>
      </c>
    </row>
    <row r="433">
      <c r="A433" s="2" t="s">
        <v>6</v>
      </c>
      <c r="B433" s="1" t="s">
        <v>403</v>
      </c>
      <c r="C433" s="1">
        <v>2022.0</v>
      </c>
      <c r="D433" s="2" t="s">
        <v>6</v>
      </c>
      <c r="E433" s="2" t="s">
        <v>371</v>
      </c>
      <c r="F433" s="1">
        <v>27.205722956861045</v>
      </c>
    </row>
    <row r="434">
      <c r="A434" s="2" t="s">
        <v>7</v>
      </c>
      <c r="B434" s="1" t="s">
        <v>404</v>
      </c>
      <c r="C434" s="1">
        <v>2022.0</v>
      </c>
      <c r="D434" s="2" t="s">
        <v>6</v>
      </c>
      <c r="E434" s="2" t="s">
        <v>371</v>
      </c>
      <c r="F434" s="1">
        <v>28.718746959820997</v>
      </c>
    </row>
    <row r="435">
      <c r="A435" s="2" t="s">
        <v>10</v>
      </c>
      <c r="B435" s="1" t="s">
        <v>407</v>
      </c>
      <c r="C435" s="1">
        <v>2022.0</v>
      </c>
      <c r="D435" s="2" t="s">
        <v>6</v>
      </c>
      <c r="E435" s="2" t="s">
        <v>371</v>
      </c>
      <c r="F435" s="1">
        <v>13.113201358678698</v>
      </c>
    </row>
    <row r="436">
      <c r="A436" s="2" t="s">
        <v>11</v>
      </c>
      <c r="B436" s="1" t="s">
        <v>406</v>
      </c>
      <c r="C436" s="1">
        <v>2022.0</v>
      </c>
      <c r="D436" s="2" t="s">
        <v>6</v>
      </c>
      <c r="E436" s="2" t="s">
        <v>371</v>
      </c>
      <c r="F436" s="1">
        <v>32.62943431199222</v>
      </c>
    </row>
    <row r="437">
      <c r="A437" s="2" t="s">
        <v>12</v>
      </c>
      <c r="B437" s="1" t="s">
        <v>405</v>
      </c>
      <c r="C437" s="1">
        <v>2022.0</v>
      </c>
      <c r="D437" s="2" t="s">
        <v>6</v>
      </c>
      <c r="E437" s="2" t="s">
        <v>371</v>
      </c>
      <c r="F437" s="1">
        <v>70.21602523241893</v>
      </c>
    </row>
    <row r="438">
      <c r="A438" s="2" t="s">
        <v>8</v>
      </c>
      <c r="B438" s="1" t="s">
        <v>408</v>
      </c>
      <c r="C438" s="1">
        <v>2022.0</v>
      </c>
      <c r="D438" s="2" t="s">
        <v>6</v>
      </c>
      <c r="E438" s="2" t="s">
        <v>371</v>
      </c>
      <c r="F438" s="1">
        <v>34.370340164208805</v>
      </c>
    </row>
    <row r="439">
      <c r="A439" s="2" t="s">
        <v>9</v>
      </c>
      <c r="B439" s="1" t="s">
        <v>409</v>
      </c>
      <c r="C439" s="1">
        <v>2022.0</v>
      </c>
      <c r="D439" s="2" t="s">
        <v>6</v>
      </c>
      <c r="E439" s="2" t="s">
        <v>371</v>
      </c>
      <c r="F439" s="1">
        <v>27.17030479831003</v>
      </c>
    </row>
    <row r="440">
      <c r="A440" s="2" t="s">
        <v>13</v>
      </c>
      <c r="B440" s="1" t="s">
        <v>410</v>
      </c>
      <c r="C440" s="1">
        <v>2022.0</v>
      </c>
      <c r="D440" s="2" t="s">
        <v>6</v>
      </c>
      <c r="E440" s="2" t="s">
        <v>371</v>
      </c>
      <c r="F440" s="1">
        <v>26.213379862548898</v>
      </c>
    </row>
    <row r="441">
      <c r="A441" s="2" t="s">
        <v>14</v>
      </c>
      <c r="B441" s="1" t="s">
        <v>412</v>
      </c>
      <c r="C441" s="1">
        <v>2022.0</v>
      </c>
      <c r="D441" s="2" t="s">
        <v>6</v>
      </c>
      <c r="E441" s="2" t="s">
        <v>371</v>
      </c>
      <c r="F441" s="1">
        <v>24.397623759969985</v>
      </c>
    </row>
    <row r="442">
      <c r="A442" s="2" t="s">
        <v>15</v>
      </c>
      <c r="B442" s="1" t="s">
        <v>411</v>
      </c>
      <c r="C442" s="1">
        <v>2022.0</v>
      </c>
      <c r="D442" s="2" t="s">
        <v>6</v>
      </c>
      <c r="E442" s="2" t="s">
        <v>371</v>
      </c>
      <c r="F442" s="1">
        <v>18.655712685129178</v>
      </c>
    </row>
    <row r="443">
      <c r="A443" s="2" t="s">
        <v>16</v>
      </c>
      <c r="B443" s="1" t="s">
        <v>413</v>
      </c>
      <c r="C443" s="1">
        <v>2022.0</v>
      </c>
      <c r="D443" s="2" t="s">
        <v>6</v>
      </c>
      <c r="E443" s="2" t="s">
        <v>371</v>
      </c>
      <c r="F443" s="1">
        <v>33.92950441553146</v>
      </c>
    </row>
    <row r="444">
      <c r="A444" s="2" t="s">
        <v>17</v>
      </c>
      <c r="B444" s="1" t="s">
        <v>414</v>
      </c>
      <c r="C444" s="1">
        <v>2022.0</v>
      </c>
      <c r="D444" s="2" t="s">
        <v>6</v>
      </c>
      <c r="E444" s="2" t="s">
        <v>371</v>
      </c>
      <c r="F444" s="1">
        <v>29.304343658204246</v>
      </c>
    </row>
    <row r="445">
      <c r="A445" s="2" t="s">
        <v>18</v>
      </c>
      <c r="B445" s="1" t="s">
        <v>415</v>
      </c>
      <c r="C445" s="1">
        <v>2022.0</v>
      </c>
      <c r="D445" s="2" t="s">
        <v>6</v>
      </c>
      <c r="E445" s="2" t="s">
        <v>371</v>
      </c>
      <c r="F445" s="1">
        <v>25.398989231049214</v>
      </c>
    </row>
    <row r="446">
      <c r="A446" s="2" t="s">
        <v>19</v>
      </c>
      <c r="B446" s="1" t="s">
        <v>416</v>
      </c>
      <c r="C446" s="1">
        <v>2022.0</v>
      </c>
      <c r="D446" s="2" t="s">
        <v>6</v>
      </c>
      <c r="E446" s="2" t="s">
        <v>371</v>
      </c>
      <c r="F446" s="1">
        <v>23.287643378413275</v>
      </c>
    </row>
    <row r="447">
      <c r="A447" s="2" t="s">
        <v>20</v>
      </c>
      <c r="B447" s="1" t="s">
        <v>417</v>
      </c>
      <c r="C447" s="1">
        <v>2022.0</v>
      </c>
      <c r="D447" s="2" t="s">
        <v>6</v>
      </c>
      <c r="E447" s="2" t="s">
        <v>371</v>
      </c>
      <c r="F447" s="1">
        <v>30.818248353256894</v>
      </c>
    </row>
    <row r="448">
      <c r="A448" s="2" t="s">
        <v>21</v>
      </c>
      <c r="B448" s="1" t="s">
        <v>419</v>
      </c>
      <c r="C448" s="1">
        <v>2022.0</v>
      </c>
      <c r="D448" s="2" t="s">
        <v>6</v>
      </c>
      <c r="E448" s="2" t="s">
        <v>371</v>
      </c>
      <c r="F448" s="1">
        <v>25.716220122628446</v>
      </c>
    </row>
    <row r="449">
      <c r="A449" s="2" t="s">
        <v>22</v>
      </c>
      <c r="B449" s="1" t="s">
        <v>420</v>
      </c>
      <c r="C449" s="1">
        <v>2022.0</v>
      </c>
      <c r="D449" s="2" t="s">
        <v>6</v>
      </c>
      <c r="E449" s="2" t="s">
        <v>371</v>
      </c>
      <c r="F449" s="1">
        <v>41.51933134797806</v>
      </c>
    </row>
    <row r="450">
      <c r="A450" s="2" t="s">
        <v>23</v>
      </c>
      <c r="B450" s="1" t="s">
        <v>421</v>
      </c>
      <c r="C450" s="1">
        <v>2022.0</v>
      </c>
      <c r="D450" s="2" t="s">
        <v>6</v>
      </c>
      <c r="E450" s="2" t="s">
        <v>371</v>
      </c>
      <c r="F450" s="1">
        <v>17.200251391883967</v>
      </c>
    </row>
    <row r="451">
      <c r="A451" s="2" t="s">
        <v>24</v>
      </c>
      <c r="B451" s="1" t="s">
        <v>422</v>
      </c>
      <c r="C451" s="1">
        <v>2022.0</v>
      </c>
      <c r="D451" s="2" t="s">
        <v>6</v>
      </c>
      <c r="E451" s="2" t="s">
        <v>371</v>
      </c>
      <c r="F451" s="1">
        <v>36.79761884723929</v>
      </c>
    </row>
    <row r="452">
      <c r="A452" s="2" t="s">
        <v>25</v>
      </c>
      <c r="B452" s="1" t="s">
        <v>423</v>
      </c>
      <c r="C452" s="1">
        <v>2022.0</v>
      </c>
      <c r="D452" s="2" t="s">
        <v>6</v>
      </c>
      <c r="E452" s="2" t="s">
        <v>371</v>
      </c>
      <c r="F452" s="1">
        <v>34.83063419204517</v>
      </c>
    </row>
    <row r="453">
      <c r="A453" s="2" t="s">
        <v>26</v>
      </c>
      <c r="B453" s="1" t="s">
        <v>424</v>
      </c>
      <c r="C453" s="1">
        <v>2022.0</v>
      </c>
      <c r="D453" s="2" t="s">
        <v>6</v>
      </c>
      <c r="E453" s="2" t="s">
        <v>371</v>
      </c>
      <c r="F453" s="1">
        <v>20.579596424443572</v>
      </c>
    </row>
    <row r="454">
      <c r="A454" s="2" t="s">
        <v>27</v>
      </c>
      <c r="B454" s="1" t="s">
        <v>426</v>
      </c>
      <c r="C454" s="1">
        <v>2022.0</v>
      </c>
      <c r="D454" s="2" t="s">
        <v>6</v>
      </c>
      <c r="E454" s="2" t="s">
        <v>371</v>
      </c>
      <c r="F454" s="1">
        <v>26.478873239436616</v>
      </c>
    </row>
    <row r="455">
      <c r="A455" s="2" t="s">
        <v>28</v>
      </c>
      <c r="B455" s="1" t="s">
        <v>425</v>
      </c>
      <c r="C455" s="1">
        <v>2022.0</v>
      </c>
      <c r="D455" s="2" t="s">
        <v>6</v>
      </c>
      <c r="E455" s="2" t="s">
        <v>371</v>
      </c>
      <c r="F455" s="1">
        <v>40.25340832671028</v>
      </c>
    </row>
    <row r="456">
      <c r="A456" s="2" t="s">
        <v>29</v>
      </c>
      <c r="B456" s="1" t="s">
        <v>427</v>
      </c>
      <c r="C456" s="1">
        <v>2022.0</v>
      </c>
      <c r="D456" s="2" t="s">
        <v>6</v>
      </c>
      <c r="E456" s="2" t="s">
        <v>371</v>
      </c>
      <c r="F456" s="1">
        <v>35.80281157410326</v>
      </c>
    </row>
    <row r="457">
      <c r="A457" s="2" t="s">
        <v>30</v>
      </c>
      <c r="B457" s="1" t="s">
        <v>428</v>
      </c>
      <c r="C457" s="1">
        <v>2022.0</v>
      </c>
      <c r="D457" s="2" t="s">
        <v>6</v>
      </c>
      <c r="E457" s="2" t="s">
        <v>371</v>
      </c>
      <c r="F457" s="1">
        <v>27.334686440482503</v>
      </c>
    </row>
    <row r="458">
      <c r="A458" s="2" t="s">
        <v>31</v>
      </c>
      <c r="B458" s="1" t="s">
        <v>429</v>
      </c>
      <c r="C458" s="1">
        <v>2022.0</v>
      </c>
      <c r="D458" s="2" t="s">
        <v>6</v>
      </c>
      <c r="E458" s="2" t="s">
        <v>371</v>
      </c>
      <c r="F458" s="1">
        <v>37.25986454248814</v>
      </c>
    </row>
    <row r="459">
      <c r="A459" s="2" t="s">
        <v>32</v>
      </c>
      <c r="B459" s="1" t="s">
        <v>430</v>
      </c>
      <c r="C459" s="1">
        <v>2022.0</v>
      </c>
      <c r="D459" s="2" t="s">
        <v>6</v>
      </c>
      <c r="E459" s="2" t="s">
        <v>371</v>
      </c>
      <c r="F459" s="1">
        <v>27.023246245628474</v>
      </c>
    </row>
    <row r="460">
      <c r="A460" s="2" t="s">
        <v>33</v>
      </c>
      <c r="B460" s="1" t="s">
        <v>431</v>
      </c>
      <c r="C460" s="1">
        <v>2022.0</v>
      </c>
      <c r="D460" s="2" t="s">
        <v>6</v>
      </c>
      <c r="E460" s="2" t="s">
        <v>371</v>
      </c>
      <c r="F460" s="1">
        <v>22.308250752333674</v>
      </c>
    </row>
    <row r="461">
      <c r="A461" s="2" t="s">
        <v>34</v>
      </c>
      <c r="B461" s="1" t="s">
        <v>432</v>
      </c>
      <c r="C461" s="1">
        <v>2022.0</v>
      </c>
      <c r="D461" s="2" t="s">
        <v>6</v>
      </c>
      <c r="E461" s="2" t="s">
        <v>371</v>
      </c>
      <c r="F461" s="1">
        <v>35.98185102356786</v>
      </c>
    </row>
    <row r="462">
      <c r="A462" s="2" t="s">
        <v>35</v>
      </c>
      <c r="B462" s="1" t="s">
        <v>433</v>
      </c>
      <c r="C462" s="1">
        <v>2022.0</v>
      </c>
      <c r="D462" s="2" t="s">
        <v>6</v>
      </c>
      <c r="E462" s="2" t="s">
        <v>371</v>
      </c>
      <c r="F462" s="1">
        <v>28.98588265768683</v>
      </c>
    </row>
    <row r="463">
      <c r="A463" s="2" t="s">
        <v>3</v>
      </c>
      <c r="B463" s="1" t="s">
        <v>418</v>
      </c>
      <c r="C463" s="1">
        <v>2022.0</v>
      </c>
      <c r="D463" s="2" t="s">
        <v>6</v>
      </c>
      <c r="E463" s="2" t="s">
        <v>371</v>
      </c>
      <c r="F463" s="1">
        <v>30.82853742497885</v>
      </c>
    </row>
    <row r="464">
      <c r="A464" s="2" t="s">
        <v>4</v>
      </c>
      <c r="B464" s="1" t="s">
        <v>401</v>
      </c>
      <c r="C464" s="1">
        <v>2023.0</v>
      </c>
      <c r="D464" s="2" t="s">
        <v>6</v>
      </c>
      <c r="E464" s="2" t="s">
        <v>371</v>
      </c>
      <c r="F464" s="1">
        <v>34.768423425680076</v>
      </c>
    </row>
    <row r="465">
      <c r="A465" s="2" t="s">
        <v>5</v>
      </c>
      <c r="B465" s="1" t="s">
        <v>402</v>
      </c>
      <c r="C465" s="1">
        <v>2023.0</v>
      </c>
      <c r="D465" s="2" t="s">
        <v>6</v>
      </c>
      <c r="E465" s="2" t="s">
        <v>371</v>
      </c>
      <c r="F465" s="1">
        <v>33.27364505428148</v>
      </c>
    </row>
    <row r="466">
      <c r="A466" s="2" t="s">
        <v>6</v>
      </c>
      <c r="B466" s="1" t="s">
        <v>403</v>
      </c>
      <c r="C466" s="1">
        <v>2023.0</v>
      </c>
      <c r="D466" s="2" t="s">
        <v>6</v>
      </c>
      <c r="E466" s="2" t="s">
        <v>371</v>
      </c>
      <c r="F466" s="1">
        <v>27.46355267399792</v>
      </c>
    </row>
    <row r="467">
      <c r="A467" s="2" t="s">
        <v>7</v>
      </c>
      <c r="B467" s="1" t="s">
        <v>404</v>
      </c>
      <c r="C467" s="1">
        <v>2023.0</v>
      </c>
      <c r="D467" s="2" t="s">
        <v>6</v>
      </c>
      <c r="E467" s="2" t="s">
        <v>371</v>
      </c>
      <c r="F467" s="1">
        <v>30.156424039905076</v>
      </c>
    </row>
    <row r="468">
      <c r="A468" s="2" t="s">
        <v>10</v>
      </c>
      <c r="B468" s="1" t="s">
        <v>407</v>
      </c>
      <c r="C468" s="1">
        <v>2023.0</v>
      </c>
      <c r="D468" s="2" t="s">
        <v>6</v>
      </c>
      <c r="E468" s="2" t="s">
        <v>371</v>
      </c>
      <c r="F468" s="1">
        <v>13.304428360282412</v>
      </c>
    </row>
    <row r="469">
      <c r="A469" s="2" t="s">
        <v>11</v>
      </c>
      <c r="B469" s="1" t="s">
        <v>406</v>
      </c>
      <c r="C469" s="1">
        <v>2023.0</v>
      </c>
      <c r="D469" s="2" t="s">
        <v>6</v>
      </c>
      <c r="E469" s="2" t="s">
        <v>371</v>
      </c>
      <c r="F469" s="1">
        <v>32.535025775458756</v>
      </c>
    </row>
    <row r="470">
      <c r="A470" s="2" t="s">
        <v>12</v>
      </c>
      <c r="B470" s="1" t="s">
        <v>405</v>
      </c>
      <c r="C470" s="1">
        <v>2023.0</v>
      </c>
      <c r="D470" s="2" t="s">
        <v>6</v>
      </c>
      <c r="E470" s="2" t="s">
        <v>371</v>
      </c>
      <c r="F470" s="1">
        <v>72.39839895505305</v>
      </c>
    </row>
    <row r="471">
      <c r="A471" s="2" t="s">
        <v>8</v>
      </c>
      <c r="B471" s="1" t="s">
        <v>408</v>
      </c>
      <c r="C471" s="1">
        <v>2023.0</v>
      </c>
      <c r="D471" s="2" t="s">
        <v>6</v>
      </c>
      <c r="E471" s="2" t="s">
        <v>371</v>
      </c>
      <c r="F471" s="1">
        <v>34.194086429112964</v>
      </c>
    </row>
    <row r="472">
      <c r="A472" s="2" t="s">
        <v>9</v>
      </c>
      <c r="B472" s="1" t="s">
        <v>409</v>
      </c>
      <c r="C472" s="1">
        <v>2023.0</v>
      </c>
      <c r="D472" s="2" t="s">
        <v>6</v>
      </c>
      <c r="E472" s="2" t="s">
        <v>371</v>
      </c>
      <c r="F472" s="1">
        <v>27.44789126873976</v>
      </c>
    </row>
    <row r="473">
      <c r="A473" s="2" t="s">
        <v>13</v>
      </c>
      <c r="B473" s="1" t="s">
        <v>410</v>
      </c>
      <c r="C473" s="1">
        <v>2023.0</v>
      </c>
      <c r="D473" s="2" t="s">
        <v>6</v>
      </c>
      <c r="E473" s="2" t="s">
        <v>371</v>
      </c>
      <c r="F473" s="1">
        <v>26.38230167416596</v>
      </c>
    </row>
    <row r="474">
      <c r="A474" s="2" t="s">
        <v>14</v>
      </c>
      <c r="B474" s="1" t="s">
        <v>412</v>
      </c>
      <c r="C474" s="1">
        <v>2023.0</v>
      </c>
      <c r="D474" s="2" t="s">
        <v>6</v>
      </c>
      <c r="E474" s="2" t="s">
        <v>371</v>
      </c>
      <c r="F474" s="1">
        <v>24.621595576187044</v>
      </c>
    </row>
    <row r="475">
      <c r="A475" s="2" t="s">
        <v>15</v>
      </c>
      <c r="B475" s="1" t="s">
        <v>411</v>
      </c>
      <c r="C475" s="1">
        <v>2023.0</v>
      </c>
      <c r="D475" s="2" t="s">
        <v>6</v>
      </c>
      <c r="E475" s="2" t="s">
        <v>371</v>
      </c>
      <c r="F475" s="1">
        <v>18.68986730569763</v>
      </c>
    </row>
    <row r="476">
      <c r="A476" s="2" t="s">
        <v>16</v>
      </c>
      <c r="B476" s="1" t="s">
        <v>413</v>
      </c>
      <c r="C476" s="1">
        <v>2023.0</v>
      </c>
      <c r="D476" s="2" t="s">
        <v>6</v>
      </c>
      <c r="E476" s="2" t="s">
        <v>371</v>
      </c>
      <c r="F476" s="1">
        <v>34.21059285339537</v>
      </c>
    </row>
    <row r="477">
      <c r="A477" s="2" t="s">
        <v>17</v>
      </c>
      <c r="B477" s="1" t="s">
        <v>414</v>
      </c>
      <c r="C477" s="1">
        <v>2023.0</v>
      </c>
      <c r="D477" s="2" t="s">
        <v>6</v>
      </c>
      <c r="E477" s="2" t="s">
        <v>371</v>
      </c>
      <c r="F477" s="1">
        <v>29.548744170685737</v>
      </c>
    </row>
    <row r="478">
      <c r="A478" s="2" t="s">
        <v>18</v>
      </c>
      <c r="B478" s="1" t="s">
        <v>415</v>
      </c>
      <c r="C478" s="1">
        <v>2023.0</v>
      </c>
      <c r="D478" s="2" t="s">
        <v>6</v>
      </c>
      <c r="E478" s="2" t="s">
        <v>371</v>
      </c>
      <c r="F478" s="1">
        <v>26.10997910401544</v>
      </c>
    </row>
    <row r="479">
      <c r="A479" s="2" t="s">
        <v>19</v>
      </c>
      <c r="B479" s="1" t="s">
        <v>416</v>
      </c>
      <c r="C479" s="1">
        <v>2023.0</v>
      </c>
      <c r="D479" s="2" t="s">
        <v>6</v>
      </c>
      <c r="E479" s="2" t="s">
        <v>371</v>
      </c>
      <c r="F479" s="1">
        <v>23.191853767652777</v>
      </c>
    </row>
    <row r="480">
      <c r="A480" s="2" t="s">
        <v>20</v>
      </c>
      <c r="B480" s="1" t="s">
        <v>417</v>
      </c>
      <c r="C480" s="1">
        <v>2023.0</v>
      </c>
      <c r="D480" s="2" t="s">
        <v>6</v>
      </c>
      <c r="E480" s="2" t="s">
        <v>371</v>
      </c>
      <c r="F480" s="1">
        <v>30.26744498449063</v>
      </c>
    </row>
    <row r="481">
      <c r="A481" s="2" t="s">
        <v>21</v>
      </c>
      <c r="B481" s="1" t="s">
        <v>419</v>
      </c>
      <c r="C481" s="1">
        <v>2023.0</v>
      </c>
      <c r="D481" s="2" t="s">
        <v>6</v>
      </c>
      <c r="E481" s="2" t="s">
        <v>371</v>
      </c>
      <c r="F481" s="1">
        <v>25.241247248273574</v>
      </c>
    </row>
    <row r="482">
      <c r="A482" s="2" t="s">
        <v>22</v>
      </c>
      <c r="B482" s="1" t="s">
        <v>420</v>
      </c>
      <c r="C482" s="1">
        <v>2023.0</v>
      </c>
      <c r="D482" s="2" t="s">
        <v>6</v>
      </c>
      <c r="E482" s="2" t="s">
        <v>371</v>
      </c>
      <c r="F482" s="1">
        <v>40.304860146523794</v>
      </c>
    </row>
    <row r="483">
      <c r="A483" s="2" t="s">
        <v>23</v>
      </c>
      <c r="B483" s="1" t="s">
        <v>421</v>
      </c>
      <c r="C483" s="1">
        <v>2023.0</v>
      </c>
      <c r="D483" s="2" t="s">
        <v>6</v>
      </c>
      <c r="E483" s="2" t="s">
        <v>371</v>
      </c>
      <c r="F483" s="1">
        <v>17.49267606552185</v>
      </c>
    </row>
    <row r="484">
      <c r="A484" s="2" t="s">
        <v>24</v>
      </c>
      <c r="B484" s="1" t="s">
        <v>422</v>
      </c>
      <c r="C484" s="1">
        <v>2023.0</v>
      </c>
      <c r="D484" s="2" t="s">
        <v>6</v>
      </c>
      <c r="E484" s="2" t="s">
        <v>371</v>
      </c>
      <c r="F484" s="1">
        <v>37.238274824024444</v>
      </c>
    </row>
    <row r="485">
      <c r="A485" s="2" t="s">
        <v>25</v>
      </c>
      <c r="B485" s="1" t="s">
        <v>423</v>
      </c>
      <c r="C485" s="1">
        <v>2023.0</v>
      </c>
      <c r="D485" s="2" t="s">
        <v>6</v>
      </c>
      <c r="E485" s="2" t="s">
        <v>371</v>
      </c>
      <c r="F485" s="1">
        <v>34.1197985492601</v>
      </c>
    </row>
    <row r="486">
      <c r="A486" s="2" t="s">
        <v>26</v>
      </c>
      <c r="B486" s="1" t="s">
        <v>424</v>
      </c>
      <c r="C486" s="1">
        <v>2023.0</v>
      </c>
      <c r="D486" s="2" t="s">
        <v>6</v>
      </c>
      <c r="E486" s="2" t="s">
        <v>371</v>
      </c>
      <c r="F486" s="1">
        <v>20.73244408954079</v>
      </c>
    </row>
    <row r="487">
      <c r="A487" s="2" t="s">
        <v>27</v>
      </c>
      <c r="B487" s="1" t="s">
        <v>426</v>
      </c>
      <c r="C487" s="1">
        <v>2023.0</v>
      </c>
      <c r="D487" s="2" t="s">
        <v>6</v>
      </c>
      <c r="E487" s="2" t="s">
        <v>371</v>
      </c>
      <c r="F487" s="1">
        <v>26.17526137279857</v>
      </c>
    </row>
    <row r="488">
      <c r="A488" s="2" t="s">
        <v>28</v>
      </c>
      <c r="B488" s="1" t="s">
        <v>425</v>
      </c>
      <c r="C488" s="1">
        <v>2023.0</v>
      </c>
      <c r="D488" s="2" t="s">
        <v>6</v>
      </c>
      <c r="E488" s="2" t="s">
        <v>371</v>
      </c>
      <c r="F488" s="1">
        <v>39.879694557509</v>
      </c>
    </row>
    <row r="489">
      <c r="A489" s="2" t="s">
        <v>29</v>
      </c>
      <c r="B489" s="1" t="s">
        <v>427</v>
      </c>
      <c r="C489" s="1">
        <v>2023.0</v>
      </c>
      <c r="D489" s="2" t="s">
        <v>6</v>
      </c>
      <c r="E489" s="2" t="s">
        <v>371</v>
      </c>
      <c r="F489" s="1">
        <v>35.81036328307703</v>
      </c>
    </row>
    <row r="490">
      <c r="A490" s="2" t="s">
        <v>30</v>
      </c>
      <c r="B490" s="1" t="s">
        <v>428</v>
      </c>
      <c r="C490" s="1">
        <v>2023.0</v>
      </c>
      <c r="D490" s="2" t="s">
        <v>6</v>
      </c>
      <c r="E490" s="2" t="s">
        <v>371</v>
      </c>
      <c r="F490" s="1">
        <v>27.051938495500604</v>
      </c>
    </row>
    <row r="491">
      <c r="A491" s="2" t="s">
        <v>31</v>
      </c>
      <c r="B491" s="1" t="s">
        <v>429</v>
      </c>
      <c r="C491" s="1">
        <v>2023.0</v>
      </c>
      <c r="D491" s="2" t="s">
        <v>6</v>
      </c>
      <c r="E491" s="2" t="s">
        <v>371</v>
      </c>
      <c r="F491" s="1">
        <v>36.96076477701738</v>
      </c>
    </row>
    <row r="492">
      <c r="A492" s="2" t="s">
        <v>32</v>
      </c>
      <c r="B492" s="1" t="s">
        <v>430</v>
      </c>
      <c r="C492" s="1">
        <v>2023.0</v>
      </c>
      <c r="D492" s="2" t="s">
        <v>6</v>
      </c>
      <c r="E492" s="2" t="s">
        <v>371</v>
      </c>
      <c r="F492" s="1">
        <v>27.24350644909795</v>
      </c>
    </row>
    <row r="493">
      <c r="A493" s="2" t="s">
        <v>33</v>
      </c>
      <c r="B493" s="1" t="s">
        <v>431</v>
      </c>
      <c r="C493" s="1">
        <v>2023.0</v>
      </c>
      <c r="D493" s="2" t="s">
        <v>6</v>
      </c>
      <c r="E493" s="2" t="s">
        <v>371</v>
      </c>
      <c r="F493" s="1">
        <v>22.243764151906642</v>
      </c>
    </row>
    <row r="494">
      <c r="A494" s="2" t="s">
        <v>34</v>
      </c>
      <c r="B494" s="1" t="s">
        <v>432</v>
      </c>
      <c r="C494" s="1">
        <v>2023.0</v>
      </c>
      <c r="D494" s="2" t="s">
        <v>6</v>
      </c>
      <c r="E494" s="2" t="s">
        <v>371</v>
      </c>
      <c r="F494" s="1">
        <v>34.28874368567143</v>
      </c>
    </row>
    <row r="495">
      <c r="A495" s="2" t="s">
        <v>35</v>
      </c>
      <c r="B495" s="1" t="s">
        <v>433</v>
      </c>
      <c r="C495" s="1">
        <v>2023.0</v>
      </c>
      <c r="D495" s="2" t="s">
        <v>6</v>
      </c>
      <c r="E495" s="2" t="s">
        <v>371</v>
      </c>
      <c r="F495" s="1">
        <v>27.846409901779225</v>
      </c>
    </row>
    <row r="496">
      <c r="A496" s="2" t="s">
        <v>3</v>
      </c>
      <c r="B496" s="1" t="s">
        <v>418</v>
      </c>
      <c r="C496" s="1">
        <v>2023.0</v>
      </c>
      <c r="D496" s="2" t="s">
        <v>6</v>
      </c>
      <c r="E496" s="2" t="s">
        <v>371</v>
      </c>
      <c r="F496" s="1">
        <v>30.934417393003955</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v>
      </c>
      <c r="B1" s="26" t="s">
        <v>399</v>
      </c>
      <c r="C1" s="26" t="s">
        <v>0</v>
      </c>
      <c r="D1" s="26" t="s">
        <v>36</v>
      </c>
      <c r="E1" s="26" t="s">
        <v>38</v>
      </c>
      <c r="F1" s="26" t="s">
        <v>400</v>
      </c>
    </row>
    <row r="2">
      <c r="A2" s="80" t="s">
        <v>3</v>
      </c>
      <c r="B2" s="26" t="s">
        <v>418</v>
      </c>
      <c r="C2" s="9" t="s">
        <v>466</v>
      </c>
      <c r="D2" s="9" t="s">
        <v>6</v>
      </c>
      <c r="E2" s="9" t="s">
        <v>377</v>
      </c>
      <c r="F2" s="7">
        <v>7.21</v>
      </c>
    </row>
    <row r="3">
      <c r="A3" s="80" t="s">
        <v>4</v>
      </c>
      <c r="B3" s="26" t="s">
        <v>401</v>
      </c>
      <c r="C3" s="9" t="s">
        <v>466</v>
      </c>
      <c r="D3" s="9" t="s">
        <v>6</v>
      </c>
      <c r="E3" s="9" t="s">
        <v>377</v>
      </c>
      <c r="F3" s="7">
        <v>7.83</v>
      </c>
    </row>
    <row r="4">
      <c r="A4" s="26" t="s">
        <v>5</v>
      </c>
      <c r="B4" s="26" t="s">
        <v>402</v>
      </c>
      <c r="C4" s="7" t="s">
        <v>466</v>
      </c>
      <c r="D4" s="7" t="s">
        <v>6</v>
      </c>
      <c r="E4" s="7" t="s">
        <v>377</v>
      </c>
      <c r="F4" s="7">
        <v>8.05</v>
      </c>
    </row>
    <row r="5">
      <c r="A5" s="26" t="s">
        <v>6</v>
      </c>
      <c r="B5" s="26" t="s">
        <v>403</v>
      </c>
      <c r="C5" s="7" t="s">
        <v>466</v>
      </c>
      <c r="D5" s="7" t="s">
        <v>6</v>
      </c>
      <c r="E5" s="7" t="s">
        <v>377</v>
      </c>
      <c r="F5" s="7">
        <v>8.23</v>
      </c>
    </row>
    <row r="6">
      <c r="A6" s="26" t="s">
        <v>7</v>
      </c>
      <c r="B6" s="26" t="s">
        <v>404</v>
      </c>
      <c r="C6" s="7" t="s">
        <v>466</v>
      </c>
      <c r="D6" s="7" t="s">
        <v>6</v>
      </c>
      <c r="E6" s="7" t="s">
        <v>377</v>
      </c>
      <c r="F6" s="7">
        <v>6.71</v>
      </c>
    </row>
    <row r="7">
      <c r="A7" s="26" t="s">
        <v>8</v>
      </c>
      <c r="B7" s="26" t="s">
        <v>408</v>
      </c>
      <c r="C7" s="7" t="s">
        <v>466</v>
      </c>
      <c r="D7" s="7" t="s">
        <v>6</v>
      </c>
      <c r="E7" s="7" t="s">
        <v>377</v>
      </c>
      <c r="F7" s="7">
        <v>8.24</v>
      </c>
    </row>
    <row r="8">
      <c r="A8" s="26" t="s">
        <v>9</v>
      </c>
      <c r="B8" s="26" t="s">
        <v>409</v>
      </c>
      <c r="C8" s="7" t="s">
        <v>466</v>
      </c>
      <c r="D8" s="7" t="s">
        <v>6</v>
      </c>
      <c r="E8" s="7" t="s">
        <v>377</v>
      </c>
      <c r="F8" s="7">
        <v>7.55</v>
      </c>
    </row>
    <row r="9">
      <c r="A9" s="26" t="s">
        <v>10</v>
      </c>
      <c r="B9" s="26" t="s">
        <v>407</v>
      </c>
      <c r="C9" s="7" t="s">
        <v>466</v>
      </c>
      <c r="D9" s="7" t="s">
        <v>6</v>
      </c>
      <c r="E9" s="7" t="s">
        <v>377</v>
      </c>
      <c r="F9" s="7">
        <v>4.86</v>
      </c>
    </row>
    <row r="10">
      <c r="A10" s="26" t="s">
        <v>11</v>
      </c>
      <c r="B10" s="26" t="s">
        <v>406</v>
      </c>
      <c r="C10" s="7" t="s">
        <v>466</v>
      </c>
      <c r="D10" s="7" t="s">
        <v>6</v>
      </c>
      <c r="E10" s="7" t="s">
        <v>377</v>
      </c>
      <c r="F10" s="7">
        <v>7.66</v>
      </c>
    </row>
    <row r="11">
      <c r="A11" s="26" t="s">
        <v>12</v>
      </c>
      <c r="B11" s="26" t="s">
        <v>405</v>
      </c>
      <c r="C11" s="7" t="s">
        <v>466</v>
      </c>
      <c r="D11" s="7" t="s">
        <v>6</v>
      </c>
      <c r="E11" s="7" t="s">
        <v>377</v>
      </c>
      <c r="F11" s="7">
        <v>9.23</v>
      </c>
    </row>
    <row r="12">
      <c r="A12" s="26" t="s">
        <v>13</v>
      </c>
      <c r="B12" s="26" t="s">
        <v>410</v>
      </c>
      <c r="C12" s="7" t="s">
        <v>466</v>
      </c>
      <c r="D12" s="7" t="s">
        <v>6</v>
      </c>
      <c r="E12" s="7" t="s">
        <v>377</v>
      </c>
      <c r="F12" s="7">
        <v>7.28</v>
      </c>
    </row>
    <row r="13">
      <c r="A13" s="26" t="s">
        <v>14</v>
      </c>
      <c r="B13" s="26" t="s">
        <v>412</v>
      </c>
      <c r="C13" s="7" t="s">
        <v>466</v>
      </c>
      <c r="D13" s="7" t="s">
        <v>6</v>
      </c>
      <c r="E13" s="7" t="s">
        <v>377</v>
      </c>
      <c r="F13" s="7">
        <v>6.16</v>
      </c>
    </row>
    <row r="14">
      <c r="A14" s="26" t="s">
        <v>15</v>
      </c>
      <c r="B14" s="26" t="s">
        <v>411</v>
      </c>
      <c r="C14" s="7" t="s">
        <v>466</v>
      </c>
      <c r="D14" s="7" t="s">
        <v>6</v>
      </c>
      <c r="E14" s="7" t="s">
        <v>377</v>
      </c>
      <c r="F14" s="7">
        <v>5.8</v>
      </c>
    </row>
    <row r="15">
      <c r="A15" s="26" t="s">
        <v>16</v>
      </c>
      <c r="B15" s="26" t="s">
        <v>413</v>
      </c>
      <c r="C15" s="7" t="s">
        <v>466</v>
      </c>
      <c r="D15" s="7" t="s">
        <v>6</v>
      </c>
      <c r="E15" s="7" t="s">
        <v>377</v>
      </c>
      <c r="F15" s="7">
        <v>6.43</v>
      </c>
    </row>
    <row r="16">
      <c r="A16" s="26" t="s">
        <v>17</v>
      </c>
      <c r="B16" s="26" t="s">
        <v>414</v>
      </c>
      <c r="C16" s="7" t="s">
        <v>466</v>
      </c>
      <c r="D16" s="7" t="s">
        <v>6</v>
      </c>
      <c r="E16" s="7" t="s">
        <v>377</v>
      </c>
      <c r="F16" s="7">
        <v>7.35</v>
      </c>
    </row>
    <row r="17">
      <c r="A17" s="26" t="s">
        <v>18</v>
      </c>
      <c r="B17" s="26" t="s">
        <v>415</v>
      </c>
      <c r="C17" s="7" t="s">
        <v>466</v>
      </c>
      <c r="D17" s="7" t="s">
        <v>6</v>
      </c>
      <c r="E17" s="7" t="s">
        <v>377</v>
      </c>
      <c r="F17" s="7">
        <v>7.69</v>
      </c>
    </row>
    <row r="18">
      <c r="A18" s="26" t="s">
        <v>19</v>
      </c>
      <c r="B18" s="26" t="s">
        <v>416</v>
      </c>
      <c r="C18" s="7" t="s">
        <v>466</v>
      </c>
      <c r="D18" s="7" t="s">
        <v>6</v>
      </c>
      <c r="E18" s="7" t="s">
        <v>377</v>
      </c>
      <c r="F18" s="7">
        <v>6.08</v>
      </c>
    </row>
    <row r="19">
      <c r="A19" s="26" t="s">
        <v>20</v>
      </c>
      <c r="B19" s="26" t="s">
        <v>417</v>
      </c>
      <c r="C19" s="7" t="s">
        <v>466</v>
      </c>
      <c r="D19" s="7" t="s">
        <v>6</v>
      </c>
      <c r="E19" s="7" t="s">
        <v>377</v>
      </c>
      <c r="F19" s="7">
        <v>7.56</v>
      </c>
    </row>
    <row r="20">
      <c r="A20" s="26" t="s">
        <v>21</v>
      </c>
      <c r="B20" s="26" t="s">
        <v>419</v>
      </c>
      <c r="C20" s="7" t="s">
        <v>466</v>
      </c>
      <c r="D20" s="7" t="s">
        <v>6</v>
      </c>
      <c r="E20" s="7" t="s">
        <v>377</v>
      </c>
      <c r="F20" s="7">
        <v>7.33</v>
      </c>
    </row>
    <row r="21">
      <c r="A21" s="26" t="s">
        <v>22</v>
      </c>
      <c r="B21" s="26" t="s">
        <v>420</v>
      </c>
      <c r="C21" s="7" t="s">
        <v>466</v>
      </c>
      <c r="D21" s="7" t="s">
        <v>6</v>
      </c>
      <c r="E21" s="7" t="s">
        <v>377</v>
      </c>
      <c r="F21" s="7">
        <v>8.6</v>
      </c>
    </row>
    <row r="22">
      <c r="A22" s="26" t="s">
        <v>23</v>
      </c>
      <c r="B22" s="26" t="s">
        <v>421</v>
      </c>
      <c r="C22" s="7" t="s">
        <v>466</v>
      </c>
      <c r="D22" s="7" t="s">
        <v>6</v>
      </c>
      <c r="E22" s="7" t="s">
        <v>377</v>
      </c>
      <c r="F22" s="7">
        <v>5.23</v>
      </c>
    </row>
    <row r="23">
      <c r="A23" s="26" t="s">
        <v>24</v>
      </c>
      <c r="B23" s="26" t="s">
        <v>422</v>
      </c>
      <c r="C23" s="7" t="s">
        <v>466</v>
      </c>
      <c r="D23" s="7" t="s">
        <v>6</v>
      </c>
      <c r="E23" s="7" t="s">
        <v>377</v>
      </c>
      <c r="F23" s="7">
        <v>6.39</v>
      </c>
    </row>
    <row r="24">
      <c r="A24" s="26" t="s">
        <v>25</v>
      </c>
      <c r="B24" s="26" t="s">
        <v>423</v>
      </c>
      <c r="C24" s="7" t="s">
        <v>466</v>
      </c>
      <c r="D24" s="7" t="s">
        <v>6</v>
      </c>
      <c r="E24" s="7" t="s">
        <v>377</v>
      </c>
      <c r="F24" s="7">
        <v>7.23</v>
      </c>
    </row>
    <row r="25">
      <c r="A25" s="26" t="s">
        <v>26</v>
      </c>
      <c r="B25" s="26" t="s">
        <v>424</v>
      </c>
      <c r="C25" s="7" t="s">
        <v>466</v>
      </c>
      <c r="D25" s="7" t="s">
        <v>6</v>
      </c>
      <c r="E25" s="7" t="s">
        <v>377</v>
      </c>
      <c r="F25" s="7">
        <v>7.45</v>
      </c>
    </row>
    <row r="26">
      <c r="A26" s="26" t="s">
        <v>27</v>
      </c>
      <c r="B26" s="26" t="s">
        <v>426</v>
      </c>
      <c r="C26" s="7" t="s">
        <v>466</v>
      </c>
      <c r="D26" s="7" t="s">
        <v>6</v>
      </c>
      <c r="E26" s="7" t="s">
        <v>377</v>
      </c>
      <c r="F26" s="7">
        <v>6.78</v>
      </c>
    </row>
    <row r="27">
      <c r="A27" s="26" t="s">
        <v>28</v>
      </c>
      <c r="B27" s="26" t="s">
        <v>425</v>
      </c>
      <c r="C27" s="7" t="s">
        <v>466</v>
      </c>
      <c r="D27" s="7" t="s">
        <v>6</v>
      </c>
      <c r="E27" s="7" t="s">
        <v>377</v>
      </c>
      <c r="F27" s="7">
        <v>7.64</v>
      </c>
    </row>
    <row r="28">
      <c r="A28" s="26" t="s">
        <v>29</v>
      </c>
      <c r="B28" s="26" t="s">
        <v>427</v>
      </c>
      <c r="C28" s="7" t="s">
        <v>466</v>
      </c>
      <c r="D28" s="7" t="s">
        <v>6</v>
      </c>
      <c r="E28" s="7" t="s">
        <v>377</v>
      </c>
      <c r="F28" s="7">
        <v>8.16</v>
      </c>
    </row>
    <row r="29">
      <c r="A29" s="26" t="s">
        <v>30</v>
      </c>
      <c r="B29" s="26" t="s">
        <v>428</v>
      </c>
      <c r="C29" s="7" t="s">
        <v>466</v>
      </c>
      <c r="D29" s="7" t="s">
        <v>6</v>
      </c>
      <c r="E29" s="7" t="s">
        <v>377</v>
      </c>
      <c r="F29" s="7">
        <v>6.82</v>
      </c>
    </row>
    <row r="30">
      <c r="A30" s="26" t="s">
        <v>31</v>
      </c>
      <c r="B30" s="26" t="s">
        <v>429</v>
      </c>
      <c r="C30" s="7" t="s">
        <v>466</v>
      </c>
      <c r="D30" s="7" t="s">
        <v>6</v>
      </c>
      <c r="E30" s="7" t="s">
        <v>377</v>
      </c>
      <c r="F30" s="7">
        <v>7.89</v>
      </c>
    </row>
    <row r="31">
      <c r="A31" s="26" t="s">
        <v>32</v>
      </c>
      <c r="B31" s="26" t="s">
        <v>430</v>
      </c>
      <c r="C31" s="7" t="s">
        <v>466</v>
      </c>
      <c r="D31" s="7" t="s">
        <v>6</v>
      </c>
      <c r="E31" s="7" t="s">
        <v>377</v>
      </c>
      <c r="F31" s="7">
        <v>7.37</v>
      </c>
    </row>
    <row r="32">
      <c r="A32" s="26" t="s">
        <v>33</v>
      </c>
      <c r="B32" s="26" t="s">
        <v>431</v>
      </c>
      <c r="C32" s="7" t="s">
        <v>466</v>
      </c>
      <c r="D32" s="7" t="s">
        <v>6</v>
      </c>
      <c r="E32" s="7" t="s">
        <v>377</v>
      </c>
      <c r="F32" s="7">
        <v>6.17</v>
      </c>
    </row>
    <row r="33">
      <c r="A33" s="26" t="s">
        <v>34</v>
      </c>
      <c r="B33" s="26" t="s">
        <v>432</v>
      </c>
      <c r="C33" s="7" t="s">
        <v>466</v>
      </c>
      <c r="D33" s="7" t="s">
        <v>6</v>
      </c>
      <c r="E33" s="7" t="s">
        <v>377</v>
      </c>
      <c r="F33" s="7">
        <v>6.54</v>
      </c>
    </row>
    <row r="34">
      <c r="A34" s="26" t="s">
        <v>35</v>
      </c>
      <c r="B34" s="26" t="s">
        <v>433</v>
      </c>
      <c r="C34" s="7" t="s">
        <v>466</v>
      </c>
      <c r="D34" s="7" t="s">
        <v>6</v>
      </c>
      <c r="E34" s="7" t="s">
        <v>377</v>
      </c>
      <c r="F34" s="7">
        <v>6.42</v>
      </c>
    </row>
    <row r="35">
      <c r="A35" s="80" t="s">
        <v>3</v>
      </c>
      <c r="B35" s="26" t="s">
        <v>418</v>
      </c>
      <c r="C35" s="9" t="s">
        <v>442</v>
      </c>
      <c r="D35" s="9" t="s">
        <v>6</v>
      </c>
      <c r="E35" s="9" t="s">
        <v>377</v>
      </c>
      <c r="F35" s="7">
        <v>8.48</v>
      </c>
    </row>
    <row r="36">
      <c r="A36" s="80" t="s">
        <v>4</v>
      </c>
      <c r="B36" s="26" t="s">
        <v>401</v>
      </c>
      <c r="C36" s="9" t="s">
        <v>442</v>
      </c>
      <c r="D36" s="9" t="s">
        <v>6</v>
      </c>
      <c r="E36" s="9" t="s">
        <v>377</v>
      </c>
      <c r="F36" s="7">
        <v>9.17</v>
      </c>
    </row>
    <row r="37">
      <c r="A37" s="26" t="s">
        <v>5</v>
      </c>
      <c r="B37" s="26" t="s">
        <v>402</v>
      </c>
      <c r="C37" s="7" t="s">
        <v>442</v>
      </c>
      <c r="D37" s="7" t="s">
        <v>6</v>
      </c>
      <c r="E37" s="7" t="s">
        <v>377</v>
      </c>
      <c r="F37" s="7">
        <v>9.2</v>
      </c>
    </row>
    <row r="38">
      <c r="A38" s="26" t="s">
        <v>6</v>
      </c>
      <c r="B38" s="26" t="s">
        <v>403</v>
      </c>
      <c r="C38" s="7" t="s">
        <v>442</v>
      </c>
      <c r="D38" s="7" t="s">
        <v>6</v>
      </c>
      <c r="E38" s="7" t="s">
        <v>377</v>
      </c>
      <c r="F38" s="7">
        <v>9.42</v>
      </c>
    </row>
    <row r="39">
      <c r="A39" s="26" t="s">
        <v>7</v>
      </c>
      <c r="B39" s="26" t="s">
        <v>404</v>
      </c>
      <c r="C39" s="7" t="s">
        <v>442</v>
      </c>
      <c r="D39" s="7" t="s">
        <v>6</v>
      </c>
      <c r="E39" s="7" t="s">
        <v>377</v>
      </c>
      <c r="F39" s="7">
        <v>8.32</v>
      </c>
    </row>
    <row r="40">
      <c r="A40" s="26" t="s">
        <v>8</v>
      </c>
      <c r="B40" s="26" t="s">
        <v>408</v>
      </c>
      <c r="C40" s="7" t="s">
        <v>442</v>
      </c>
      <c r="D40" s="7" t="s">
        <v>6</v>
      </c>
      <c r="E40" s="7" t="s">
        <v>377</v>
      </c>
      <c r="F40" s="7">
        <v>9.37</v>
      </c>
    </row>
    <row r="41">
      <c r="A41" s="26" t="s">
        <v>9</v>
      </c>
      <c r="B41" s="26" t="s">
        <v>409</v>
      </c>
      <c r="C41" s="7" t="s">
        <v>442</v>
      </c>
      <c r="D41" s="7" t="s">
        <v>6</v>
      </c>
      <c r="E41" s="7" t="s">
        <v>377</v>
      </c>
      <c r="F41" s="7">
        <v>8.95</v>
      </c>
    </row>
    <row r="42">
      <c r="A42" s="26" t="s">
        <v>10</v>
      </c>
      <c r="B42" s="26" t="s">
        <v>407</v>
      </c>
      <c r="C42" s="7" t="s">
        <v>442</v>
      </c>
      <c r="D42" s="7" t="s">
        <v>6</v>
      </c>
      <c r="E42" s="7" t="s">
        <v>377</v>
      </c>
      <c r="F42" s="7">
        <v>6.28</v>
      </c>
    </row>
    <row r="43">
      <c r="A43" s="26" t="s">
        <v>11</v>
      </c>
      <c r="B43" s="26" t="s">
        <v>406</v>
      </c>
      <c r="C43" s="7" t="s">
        <v>442</v>
      </c>
      <c r="D43" s="7" t="s">
        <v>6</v>
      </c>
      <c r="E43" s="7" t="s">
        <v>377</v>
      </c>
      <c r="F43" s="7">
        <v>8.83</v>
      </c>
    </row>
    <row r="44">
      <c r="A44" s="26" t="s">
        <v>12</v>
      </c>
      <c r="B44" s="26" t="s">
        <v>405</v>
      </c>
      <c r="C44" s="7" t="s">
        <v>442</v>
      </c>
      <c r="D44" s="7" t="s">
        <v>6</v>
      </c>
      <c r="E44" s="7" t="s">
        <v>377</v>
      </c>
      <c r="F44" s="7">
        <v>10.31</v>
      </c>
    </row>
    <row r="45">
      <c r="A45" s="26" t="s">
        <v>13</v>
      </c>
      <c r="B45" s="26" t="s">
        <v>410</v>
      </c>
      <c r="C45" s="7" t="s">
        <v>442</v>
      </c>
      <c r="D45" s="7" t="s">
        <v>6</v>
      </c>
      <c r="E45" s="7" t="s">
        <v>377</v>
      </c>
      <c r="F45" s="7">
        <v>8.62</v>
      </c>
    </row>
    <row r="46">
      <c r="A46" s="26" t="s">
        <v>14</v>
      </c>
      <c r="B46" s="26" t="s">
        <v>412</v>
      </c>
      <c r="C46" s="7" t="s">
        <v>442</v>
      </c>
      <c r="D46" s="7" t="s">
        <v>6</v>
      </c>
      <c r="E46" s="7" t="s">
        <v>377</v>
      </c>
      <c r="F46" s="7">
        <v>7.64</v>
      </c>
    </row>
    <row r="47">
      <c r="A47" s="26" t="s">
        <v>15</v>
      </c>
      <c r="B47" s="26" t="s">
        <v>411</v>
      </c>
      <c r="C47" s="7" t="s">
        <v>442</v>
      </c>
      <c r="D47" s="7" t="s">
        <v>6</v>
      </c>
      <c r="E47" s="7" t="s">
        <v>377</v>
      </c>
      <c r="F47" s="7">
        <v>7.07</v>
      </c>
    </row>
    <row r="48">
      <c r="A48" s="26" t="s">
        <v>16</v>
      </c>
      <c r="B48" s="26" t="s">
        <v>413</v>
      </c>
      <c r="C48" s="7" t="s">
        <v>442</v>
      </c>
      <c r="D48" s="7" t="s">
        <v>6</v>
      </c>
      <c r="E48" s="7" t="s">
        <v>377</v>
      </c>
      <c r="F48" s="7">
        <v>7.98</v>
      </c>
    </row>
    <row r="49">
      <c r="A49" s="26" t="s">
        <v>17</v>
      </c>
      <c r="B49" s="26" t="s">
        <v>414</v>
      </c>
      <c r="C49" s="7" t="s">
        <v>442</v>
      </c>
      <c r="D49" s="7" t="s">
        <v>6</v>
      </c>
      <c r="E49" s="7" t="s">
        <v>377</v>
      </c>
      <c r="F49" s="7">
        <v>8.7</v>
      </c>
    </row>
    <row r="50">
      <c r="A50" s="26" t="s">
        <v>18</v>
      </c>
      <c r="B50" s="26" t="s">
        <v>415</v>
      </c>
      <c r="C50" s="7" t="s">
        <v>442</v>
      </c>
      <c r="D50" s="7" t="s">
        <v>6</v>
      </c>
      <c r="E50" s="7" t="s">
        <v>377</v>
      </c>
      <c r="F50" s="7">
        <v>8.88</v>
      </c>
    </row>
    <row r="51">
      <c r="A51" s="26" t="s">
        <v>19</v>
      </c>
      <c r="B51" s="26" t="s">
        <v>416</v>
      </c>
      <c r="C51" s="7" t="s">
        <v>442</v>
      </c>
      <c r="D51" s="7" t="s">
        <v>6</v>
      </c>
      <c r="E51" s="7" t="s">
        <v>377</v>
      </c>
      <c r="F51" s="7">
        <v>7.38</v>
      </c>
    </row>
    <row r="52">
      <c r="A52" s="26" t="s">
        <v>20</v>
      </c>
      <c r="B52" s="26" t="s">
        <v>417</v>
      </c>
      <c r="C52" s="7" t="s">
        <v>442</v>
      </c>
      <c r="D52" s="7" t="s">
        <v>6</v>
      </c>
      <c r="E52" s="7" t="s">
        <v>377</v>
      </c>
      <c r="F52" s="7">
        <v>8.81</v>
      </c>
    </row>
    <row r="53">
      <c r="A53" s="26" t="s">
        <v>21</v>
      </c>
      <c r="B53" s="26" t="s">
        <v>419</v>
      </c>
      <c r="C53" s="7" t="s">
        <v>442</v>
      </c>
      <c r="D53" s="7" t="s">
        <v>6</v>
      </c>
      <c r="E53" s="7" t="s">
        <v>377</v>
      </c>
      <c r="F53" s="7">
        <v>8.74</v>
      </c>
    </row>
    <row r="54">
      <c r="A54" s="26" t="s">
        <v>22</v>
      </c>
      <c r="B54" s="26" t="s">
        <v>420</v>
      </c>
      <c r="C54" s="7" t="s">
        <v>442</v>
      </c>
      <c r="D54" s="7" t="s">
        <v>6</v>
      </c>
      <c r="E54" s="7" t="s">
        <v>377</v>
      </c>
      <c r="F54" s="7">
        <v>9.63</v>
      </c>
    </row>
    <row r="55">
      <c r="A55" s="26" t="s">
        <v>23</v>
      </c>
      <c r="B55" s="26" t="s">
        <v>421</v>
      </c>
      <c r="C55" s="7" t="s">
        <v>442</v>
      </c>
      <c r="D55" s="7" t="s">
        <v>6</v>
      </c>
      <c r="E55" s="7" t="s">
        <v>377</v>
      </c>
      <c r="F55" s="7">
        <v>6.64</v>
      </c>
    </row>
    <row r="56">
      <c r="A56" s="26" t="s">
        <v>24</v>
      </c>
      <c r="B56" s="26" t="s">
        <v>422</v>
      </c>
      <c r="C56" s="7" t="s">
        <v>442</v>
      </c>
      <c r="D56" s="7" t="s">
        <v>6</v>
      </c>
      <c r="E56" s="7" t="s">
        <v>377</v>
      </c>
      <c r="F56" s="7">
        <v>7.75</v>
      </c>
    </row>
    <row r="57">
      <c r="A57" s="26" t="s">
        <v>25</v>
      </c>
      <c r="B57" s="26" t="s">
        <v>423</v>
      </c>
      <c r="C57" s="7" t="s">
        <v>442</v>
      </c>
      <c r="D57" s="7" t="s">
        <v>6</v>
      </c>
      <c r="E57" s="7" t="s">
        <v>377</v>
      </c>
      <c r="F57" s="7">
        <v>8.73</v>
      </c>
    </row>
    <row r="58">
      <c r="A58" s="26" t="s">
        <v>26</v>
      </c>
      <c r="B58" s="26" t="s">
        <v>424</v>
      </c>
      <c r="C58" s="7" t="s">
        <v>442</v>
      </c>
      <c r="D58" s="7" t="s">
        <v>6</v>
      </c>
      <c r="E58" s="7" t="s">
        <v>377</v>
      </c>
      <c r="F58" s="7">
        <v>8.92</v>
      </c>
    </row>
    <row r="59">
      <c r="A59" s="26" t="s">
        <v>27</v>
      </c>
      <c r="B59" s="26" t="s">
        <v>426</v>
      </c>
      <c r="C59" s="7" t="s">
        <v>442</v>
      </c>
      <c r="D59" s="7" t="s">
        <v>6</v>
      </c>
      <c r="E59" s="7" t="s">
        <v>377</v>
      </c>
      <c r="F59" s="7">
        <v>8.24</v>
      </c>
    </row>
    <row r="60">
      <c r="A60" s="26" t="s">
        <v>28</v>
      </c>
      <c r="B60" s="26" t="s">
        <v>425</v>
      </c>
      <c r="C60" s="7" t="s">
        <v>442</v>
      </c>
      <c r="D60" s="7" t="s">
        <v>6</v>
      </c>
      <c r="E60" s="7" t="s">
        <v>377</v>
      </c>
      <c r="F60" s="7">
        <v>9.14</v>
      </c>
    </row>
    <row r="61">
      <c r="A61" s="26" t="s">
        <v>29</v>
      </c>
      <c r="B61" s="26" t="s">
        <v>427</v>
      </c>
      <c r="C61" s="7" t="s">
        <v>442</v>
      </c>
      <c r="D61" s="7" t="s">
        <v>6</v>
      </c>
      <c r="E61" s="7" t="s">
        <v>377</v>
      </c>
      <c r="F61" s="7">
        <v>9.44</v>
      </c>
    </row>
    <row r="62">
      <c r="A62" s="26" t="s">
        <v>30</v>
      </c>
      <c r="B62" s="26" t="s">
        <v>428</v>
      </c>
      <c r="C62" s="7" t="s">
        <v>442</v>
      </c>
      <c r="D62" s="7" t="s">
        <v>6</v>
      </c>
      <c r="E62" s="7" t="s">
        <v>377</v>
      </c>
      <c r="F62" s="7">
        <v>8.41</v>
      </c>
    </row>
    <row r="63">
      <c r="A63" s="26" t="s">
        <v>31</v>
      </c>
      <c r="B63" s="26" t="s">
        <v>429</v>
      </c>
      <c r="C63" s="7" t="s">
        <v>442</v>
      </c>
      <c r="D63" s="7" t="s">
        <v>6</v>
      </c>
      <c r="E63" s="7" t="s">
        <v>377</v>
      </c>
      <c r="F63" s="7">
        <v>9.05</v>
      </c>
    </row>
    <row r="64">
      <c r="A64" s="26" t="s">
        <v>32</v>
      </c>
      <c r="B64" s="26" t="s">
        <v>430</v>
      </c>
      <c r="C64" s="7" t="s">
        <v>442</v>
      </c>
      <c r="D64" s="7" t="s">
        <v>6</v>
      </c>
      <c r="E64" s="7" t="s">
        <v>377</v>
      </c>
      <c r="F64" s="7">
        <v>8.62</v>
      </c>
    </row>
    <row r="65">
      <c r="A65" s="26" t="s">
        <v>33</v>
      </c>
      <c r="B65" s="26" t="s">
        <v>431</v>
      </c>
      <c r="C65" s="7" t="s">
        <v>442</v>
      </c>
      <c r="D65" s="7" t="s">
        <v>6</v>
      </c>
      <c r="E65" s="7" t="s">
        <v>377</v>
      </c>
      <c r="F65" s="7">
        <v>7.51</v>
      </c>
    </row>
    <row r="66">
      <c r="A66" s="26" t="s">
        <v>34</v>
      </c>
      <c r="B66" s="26" t="s">
        <v>432</v>
      </c>
      <c r="C66" s="7" t="s">
        <v>442</v>
      </c>
      <c r="D66" s="7" t="s">
        <v>6</v>
      </c>
      <c r="E66" s="7" t="s">
        <v>377</v>
      </c>
      <c r="F66" s="7">
        <v>8.03</v>
      </c>
    </row>
    <row r="67">
      <c r="A67" s="26" t="s">
        <v>35</v>
      </c>
      <c r="B67" s="26" t="s">
        <v>433</v>
      </c>
      <c r="C67" s="7" t="s">
        <v>442</v>
      </c>
      <c r="D67" s="7" t="s">
        <v>6</v>
      </c>
      <c r="E67" s="7" t="s">
        <v>377</v>
      </c>
      <c r="F67" s="7">
        <v>8.03</v>
      </c>
    </row>
    <row r="68">
      <c r="A68" s="80" t="s">
        <v>3</v>
      </c>
      <c r="B68" s="26" t="s">
        <v>418</v>
      </c>
      <c r="C68" s="9" t="s">
        <v>447</v>
      </c>
      <c r="D68" s="9" t="s">
        <v>6</v>
      </c>
      <c r="E68" s="9" t="s">
        <v>377</v>
      </c>
      <c r="F68" s="7">
        <v>9.01</v>
      </c>
    </row>
    <row r="69">
      <c r="A69" s="80" t="s">
        <v>4</v>
      </c>
      <c r="B69" s="26" t="s">
        <v>401</v>
      </c>
      <c r="C69" s="9" t="s">
        <v>447</v>
      </c>
      <c r="D69" s="9" t="s">
        <v>6</v>
      </c>
      <c r="E69" s="9" t="s">
        <v>377</v>
      </c>
      <c r="F69" s="7">
        <v>9.64</v>
      </c>
    </row>
    <row r="70">
      <c r="A70" s="26" t="s">
        <v>5</v>
      </c>
      <c r="B70" s="26" t="s">
        <v>402</v>
      </c>
      <c r="C70" s="7" t="s">
        <v>447</v>
      </c>
      <c r="D70" s="7" t="s">
        <v>6</v>
      </c>
      <c r="E70" s="7" t="s">
        <v>377</v>
      </c>
      <c r="F70" s="7">
        <v>9.68</v>
      </c>
    </row>
    <row r="71">
      <c r="A71" s="26" t="s">
        <v>6</v>
      </c>
      <c r="B71" s="26" t="s">
        <v>403</v>
      </c>
      <c r="C71" s="7" t="s">
        <v>447</v>
      </c>
      <c r="D71" s="7" t="s">
        <v>6</v>
      </c>
      <c r="E71" s="7" t="s">
        <v>377</v>
      </c>
      <c r="F71" s="7">
        <v>9.89</v>
      </c>
    </row>
    <row r="72">
      <c r="A72" s="26" t="s">
        <v>7</v>
      </c>
      <c r="B72" s="26" t="s">
        <v>404</v>
      </c>
      <c r="C72" s="7" t="s">
        <v>447</v>
      </c>
      <c r="D72" s="7" t="s">
        <v>6</v>
      </c>
      <c r="E72" s="7" t="s">
        <v>377</v>
      </c>
      <c r="F72" s="7">
        <v>8.94</v>
      </c>
    </row>
    <row r="73">
      <c r="A73" s="26" t="s">
        <v>8</v>
      </c>
      <c r="B73" s="26" t="s">
        <v>408</v>
      </c>
      <c r="C73" s="7" t="s">
        <v>447</v>
      </c>
      <c r="D73" s="7" t="s">
        <v>6</v>
      </c>
      <c r="E73" s="7" t="s">
        <v>377</v>
      </c>
      <c r="F73" s="7">
        <v>9.78</v>
      </c>
    </row>
    <row r="74">
      <c r="A74" s="26" t="s">
        <v>9</v>
      </c>
      <c r="B74" s="26" t="s">
        <v>409</v>
      </c>
      <c r="C74" s="7" t="s">
        <v>447</v>
      </c>
      <c r="D74" s="7" t="s">
        <v>6</v>
      </c>
      <c r="E74" s="7" t="s">
        <v>377</v>
      </c>
      <c r="F74" s="7">
        <v>9.52</v>
      </c>
    </row>
    <row r="75">
      <c r="A75" s="26" t="s">
        <v>10</v>
      </c>
      <c r="B75" s="26" t="s">
        <v>407</v>
      </c>
      <c r="C75" s="7" t="s">
        <v>447</v>
      </c>
      <c r="D75" s="7" t="s">
        <v>6</v>
      </c>
      <c r="E75" s="7" t="s">
        <v>377</v>
      </c>
      <c r="F75" s="7">
        <v>6.92</v>
      </c>
    </row>
    <row r="76">
      <c r="A76" s="26" t="s">
        <v>11</v>
      </c>
      <c r="B76" s="26" t="s">
        <v>406</v>
      </c>
      <c r="C76" s="7" t="s">
        <v>447</v>
      </c>
      <c r="D76" s="7" t="s">
        <v>6</v>
      </c>
      <c r="E76" s="7" t="s">
        <v>377</v>
      </c>
      <c r="F76" s="7">
        <v>9.45</v>
      </c>
    </row>
    <row r="77">
      <c r="A77" s="26" t="s">
        <v>12</v>
      </c>
      <c r="B77" s="26" t="s">
        <v>405</v>
      </c>
      <c r="C77" s="7" t="s">
        <v>447</v>
      </c>
      <c r="D77" s="7" t="s">
        <v>6</v>
      </c>
      <c r="E77" s="7" t="s">
        <v>377</v>
      </c>
      <c r="F77" s="7">
        <v>10.84</v>
      </c>
    </row>
    <row r="78">
      <c r="A78" s="26" t="s">
        <v>13</v>
      </c>
      <c r="B78" s="26" t="s">
        <v>410</v>
      </c>
      <c r="C78" s="7" t="s">
        <v>447</v>
      </c>
      <c r="D78" s="7" t="s">
        <v>6</v>
      </c>
      <c r="E78" s="7" t="s">
        <v>377</v>
      </c>
      <c r="F78" s="7">
        <v>9.17</v>
      </c>
    </row>
    <row r="79">
      <c r="A79" s="26" t="s">
        <v>14</v>
      </c>
      <c r="B79" s="26" t="s">
        <v>412</v>
      </c>
      <c r="C79" s="7" t="s">
        <v>447</v>
      </c>
      <c r="D79" s="7" t="s">
        <v>6</v>
      </c>
      <c r="E79" s="7" t="s">
        <v>377</v>
      </c>
      <c r="F79" s="7">
        <v>8.3</v>
      </c>
    </row>
    <row r="80">
      <c r="A80" s="26" t="s">
        <v>15</v>
      </c>
      <c r="B80" s="26" t="s">
        <v>411</v>
      </c>
      <c r="C80" s="7" t="s">
        <v>447</v>
      </c>
      <c r="D80" s="7" t="s">
        <v>6</v>
      </c>
      <c r="E80" s="7" t="s">
        <v>377</v>
      </c>
      <c r="F80" s="7">
        <v>7.6</v>
      </c>
    </row>
    <row r="81">
      <c r="A81" s="26" t="s">
        <v>16</v>
      </c>
      <c r="B81" s="26" t="s">
        <v>413</v>
      </c>
      <c r="C81" s="7" t="s">
        <v>447</v>
      </c>
      <c r="D81" s="7" t="s">
        <v>6</v>
      </c>
      <c r="E81" s="7" t="s">
        <v>377</v>
      </c>
      <c r="F81" s="7">
        <v>8.63</v>
      </c>
    </row>
    <row r="82">
      <c r="A82" s="26" t="s">
        <v>17</v>
      </c>
      <c r="B82" s="26" t="s">
        <v>414</v>
      </c>
      <c r="C82" s="7" t="s">
        <v>447</v>
      </c>
      <c r="D82" s="7" t="s">
        <v>6</v>
      </c>
      <c r="E82" s="7" t="s">
        <v>377</v>
      </c>
      <c r="F82" s="7">
        <v>9.17</v>
      </c>
    </row>
    <row r="83">
      <c r="A83" s="26" t="s">
        <v>18</v>
      </c>
      <c r="B83" s="26" t="s">
        <v>415</v>
      </c>
      <c r="C83" s="7" t="s">
        <v>447</v>
      </c>
      <c r="D83" s="7" t="s">
        <v>6</v>
      </c>
      <c r="E83" s="7" t="s">
        <v>377</v>
      </c>
      <c r="F83" s="7">
        <v>9.3</v>
      </c>
    </row>
    <row r="84">
      <c r="A84" s="26" t="s">
        <v>19</v>
      </c>
      <c r="B84" s="26" t="s">
        <v>416</v>
      </c>
      <c r="C84" s="7" t="s">
        <v>447</v>
      </c>
      <c r="D84" s="7" t="s">
        <v>6</v>
      </c>
      <c r="E84" s="7" t="s">
        <v>377</v>
      </c>
      <c r="F84" s="7">
        <v>7.9</v>
      </c>
    </row>
    <row r="85">
      <c r="A85" s="26" t="s">
        <v>20</v>
      </c>
      <c r="B85" s="26" t="s">
        <v>417</v>
      </c>
      <c r="C85" s="7" t="s">
        <v>447</v>
      </c>
      <c r="D85" s="7" t="s">
        <v>6</v>
      </c>
      <c r="E85" s="7" t="s">
        <v>377</v>
      </c>
      <c r="F85" s="7">
        <v>9.23</v>
      </c>
    </row>
    <row r="86">
      <c r="A86" s="26" t="s">
        <v>21</v>
      </c>
      <c r="B86" s="26" t="s">
        <v>419</v>
      </c>
      <c r="C86" s="7" t="s">
        <v>447</v>
      </c>
      <c r="D86" s="7" t="s">
        <v>6</v>
      </c>
      <c r="E86" s="7" t="s">
        <v>377</v>
      </c>
      <c r="F86" s="7">
        <v>9.26</v>
      </c>
    </row>
    <row r="87">
      <c r="A87" s="26" t="s">
        <v>22</v>
      </c>
      <c r="B87" s="26" t="s">
        <v>420</v>
      </c>
      <c r="C87" s="7" t="s">
        <v>447</v>
      </c>
      <c r="D87" s="7" t="s">
        <v>6</v>
      </c>
      <c r="E87" s="7" t="s">
        <v>377</v>
      </c>
      <c r="F87" s="7">
        <v>10.08</v>
      </c>
    </row>
    <row r="88">
      <c r="A88" s="26" t="s">
        <v>23</v>
      </c>
      <c r="B88" s="26" t="s">
        <v>421</v>
      </c>
      <c r="C88" s="7" t="s">
        <v>447</v>
      </c>
      <c r="D88" s="7" t="s">
        <v>6</v>
      </c>
      <c r="E88" s="7" t="s">
        <v>377</v>
      </c>
      <c r="F88" s="7">
        <v>7.25</v>
      </c>
    </row>
    <row r="89">
      <c r="A89" s="26" t="s">
        <v>24</v>
      </c>
      <c r="B89" s="26" t="s">
        <v>422</v>
      </c>
      <c r="C89" s="7" t="s">
        <v>447</v>
      </c>
      <c r="D89" s="7" t="s">
        <v>6</v>
      </c>
      <c r="E89" s="7" t="s">
        <v>377</v>
      </c>
      <c r="F89" s="7">
        <v>8.28</v>
      </c>
    </row>
    <row r="90">
      <c r="A90" s="26" t="s">
        <v>25</v>
      </c>
      <c r="B90" s="26" t="s">
        <v>423</v>
      </c>
      <c r="C90" s="7" t="s">
        <v>447</v>
      </c>
      <c r="D90" s="7" t="s">
        <v>6</v>
      </c>
      <c r="E90" s="7" t="s">
        <v>377</v>
      </c>
      <c r="F90" s="7">
        <v>9.35</v>
      </c>
    </row>
    <row r="91">
      <c r="A91" s="26" t="s">
        <v>26</v>
      </c>
      <c r="B91" s="26" t="s">
        <v>424</v>
      </c>
      <c r="C91" s="7" t="s">
        <v>447</v>
      </c>
      <c r="D91" s="7" t="s">
        <v>6</v>
      </c>
      <c r="E91" s="7" t="s">
        <v>377</v>
      </c>
      <c r="F91" s="7">
        <v>9.44</v>
      </c>
    </row>
    <row r="92">
      <c r="A92" s="26" t="s">
        <v>27</v>
      </c>
      <c r="B92" s="26" t="s">
        <v>426</v>
      </c>
      <c r="C92" s="7" t="s">
        <v>447</v>
      </c>
      <c r="D92" s="7" t="s">
        <v>6</v>
      </c>
      <c r="E92" s="7" t="s">
        <v>377</v>
      </c>
      <c r="F92" s="7">
        <v>8.85</v>
      </c>
    </row>
    <row r="93">
      <c r="A93" s="26" t="s">
        <v>28</v>
      </c>
      <c r="B93" s="26" t="s">
        <v>425</v>
      </c>
      <c r="C93" s="7" t="s">
        <v>447</v>
      </c>
      <c r="D93" s="7" t="s">
        <v>6</v>
      </c>
      <c r="E93" s="7" t="s">
        <v>377</v>
      </c>
      <c r="F93" s="7">
        <v>9.61</v>
      </c>
    </row>
    <row r="94">
      <c r="A94" s="26" t="s">
        <v>29</v>
      </c>
      <c r="B94" s="26" t="s">
        <v>427</v>
      </c>
      <c r="C94" s="7" t="s">
        <v>447</v>
      </c>
      <c r="D94" s="7" t="s">
        <v>6</v>
      </c>
      <c r="E94" s="7" t="s">
        <v>377</v>
      </c>
      <c r="F94" s="7">
        <v>10.01</v>
      </c>
    </row>
    <row r="95">
      <c r="A95" s="26" t="s">
        <v>30</v>
      </c>
      <c r="B95" s="26" t="s">
        <v>428</v>
      </c>
      <c r="C95" s="7" t="s">
        <v>447</v>
      </c>
      <c r="D95" s="7" t="s">
        <v>6</v>
      </c>
      <c r="E95" s="7" t="s">
        <v>377</v>
      </c>
      <c r="F95" s="7">
        <v>9.11</v>
      </c>
    </row>
    <row r="96">
      <c r="A96" s="26" t="s">
        <v>31</v>
      </c>
      <c r="B96" s="26" t="s">
        <v>429</v>
      </c>
      <c r="C96" s="7" t="s">
        <v>447</v>
      </c>
      <c r="D96" s="7" t="s">
        <v>6</v>
      </c>
      <c r="E96" s="7" t="s">
        <v>377</v>
      </c>
      <c r="F96" s="7">
        <v>9.41</v>
      </c>
    </row>
    <row r="97">
      <c r="A97" s="26" t="s">
        <v>32</v>
      </c>
      <c r="B97" s="26" t="s">
        <v>430</v>
      </c>
      <c r="C97" s="7" t="s">
        <v>447</v>
      </c>
      <c r="D97" s="7" t="s">
        <v>6</v>
      </c>
      <c r="E97" s="7" t="s">
        <v>377</v>
      </c>
      <c r="F97" s="7">
        <v>9.14</v>
      </c>
    </row>
    <row r="98">
      <c r="A98" s="26" t="s">
        <v>33</v>
      </c>
      <c r="B98" s="26" t="s">
        <v>431</v>
      </c>
      <c r="C98" s="7" t="s">
        <v>447</v>
      </c>
      <c r="D98" s="7" t="s">
        <v>6</v>
      </c>
      <c r="E98" s="7" t="s">
        <v>377</v>
      </c>
      <c r="F98" s="7">
        <v>8.04</v>
      </c>
    </row>
    <row r="99">
      <c r="A99" s="26" t="s">
        <v>34</v>
      </c>
      <c r="B99" s="26" t="s">
        <v>432</v>
      </c>
      <c r="C99" s="7" t="s">
        <v>447</v>
      </c>
      <c r="D99" s="7" t="s">
        <v>6</v>
      </c>
      <c r="E99" s="7" t="s">
        <v>377</v>
      </c>
      <c r="F99" s="7">
        <v>8.63</v>
      </c>
    </row>
    <row r="100">
      <c r="A100" s="26" t="s">
        <v>35</v>
      </c>
      <c r="B100" s="26" t="s">
        <v>433</v>
      </c>
      <c r="C100" s="7" t="s">
        <v>447</v>
      </c>
      <c r="D100" s="7" t="s">
        <v>6</v>
      </c>
      <c r="E100" s="7" t="s">
        <v>377</v>
      </c>
      <c r="F100" s="7">
        <v>8.77</v>
      </c>
    </row>
    <row r="101">
      <c r="A101" s="80" t="s">
        <v>3</v>
      </c>
      <c r="B101" s="26" t="s">
        <v>418</v>
      </c>
      <c r="C101" s="9" t="s">
        <v>452</v>
      </c>
      <c r="D101" s="9" t="s">
        <v>6</v>
      </c>
      <c r="E101" s="9" t="s">
        <v>377</v>
      </c>
      <c r="F101" s="7">
        <v>9.64</v>
      </c>
    </row>
    <row r="102">
      <c r="A102" s="80" t="s">
        <v>4</v>
      </c>
      <c r="B102" s="26" t="s">
        <v>401</v>
      </c>
      <c r="C102" s="9" t="s">
        <v>452</v>
      </c>
      <c r="D102" s="9" t="s">
        <v>6</v>
      </c>
      <c r="E102" s="9" t="s">
        <v>377</v>
      </c>
      <c r="F102" s="7">
        <v>10.32</v>
      </c>
    </row>
    <row r="103">
      <c r="A103" s="26" t="s">
        <v>5</v>
      </c>
      <c r="B103" s="26" t="s">
        <v>402</v>
      </c>
      <c r="C103" s="7" t="s">
        <v>452</v>
      </c>
      <c r="D103" s="7" t="s">
        <v>6</v>
      </c>
      <c r="E103" s="7" t="s">
        <v>377</v>
      </c>
      <c r="F103" s="7">
        <v>10.18</v>
      </c>
    </row>
    <row r="104">
      <c r="A104" s="26" t="s">
        <v>6</v>
      </c>
      <c r="B104" s="26" t="s">
        <v>403</v>
      </c>
      <c r="C104" s="7" t="s">
        <v>452</v>
      </c>
      <c r="D104" s="7" t="s">
        <v>6</v>
      </c>
      <c r="E104" s="7" t="s">
        <v>377</v>
      </c>
      <c r="F104" s="7">
        <v>10.4</v>
      </c>
    </row>
    <row r="105">
      <c r="A105" s="26" t="s">
        <v>7</v>
      </c>
      <c r="B105" s="26" t="s">
        <v>404</v>
      </c>
      <c r="C105" s="7" t="s">
        <v>452</v>
      </c>
      <c r="D105" s="7" t="s">
        <v>6</v>
      </c>
      <c r="E105" s="7" t="s">
        <v>377</v>
      </c>
      <c r="F105" s="7">
        <v>9.52</v>
      </c>
    </row>
    <row r="106">
      <c r="A106" s="26" t="s">
        <v>8</v>
      </c>
      <c r="B106" s="26" t="s">
        <v>408</v>
      </c>
      <c r="C106" s="7" t="s">
        <v>452</v>
      </c>
      <c r="D106" s="7" t="s">
        <v>6</v>
      </c>
      <c r="E106" s="7" t="s">
        <v>377</v>
      </c>
      <c r="F106" s="7">
        <v>10.36</v>
      </c>
    </row>
    <row r="107">
      <c r="A107" s="26" t="s">
        <v>9</v>
      </c>
      <c r="B107" s="26" t="s">
        <v>409</v>
      </c>
      <c r="C107" s="7" t="s">
        <v>452</v>
      </c>
      <c r="D107" s="7" t="s">
        <v>6</v>
      </c>
      <c r="E107" s="7" t="s">
        <v>377</v>
      </c>
      <c r="F107" s="7">
        <v>10.1</v>
      </c>
    </row>
    <row r="108">
      <c r="A108" s="26" t="s">
        <v>10</v>
      </c>
      <c r="B108" s="26" t="s">
        <v>407</v>
      </c>
      <c r="C108" s="7" t="s">
        <v>452</v>
      </c>
      <c r="D108" s="7" t="s">
        <v>6</v>
      </c>
      <c r="E108" s="7" t="s">
        <v>377</v>
      </c>
      <c r="F108" s="7">
        <v>7.5</v>
      </c>
    </row>
    <row r="109">
      <c r="A109" s="26" t="s">
        <v>11</v>
      </c>
      <c r="B109" s="26" t="s">
        <v>406</v>
      </c>
      <c r="C109" s="7" t="s">
        <v>452</v>
      </c>
      <c r="D109" s="7" t="s">
        <v>6</v>
      </c>
      <c r="E109" s="7" t="s">
        <v>377</v>
      </c>
      <c r="F109" s="7">
        <v>10.02</v>
      </c>
    </row>
    <row r="110">
      <c r="A110" s="26" t="s">
        <v>12</v>
      </c>
      <c r="B110" s="26" t="s">
        <v>405</v>
      </c>
      <c r="C110" s="7" t="s">
        <v>452</v>
      </c>
      <c r="D110" s="7" t="s">
        <v>6</v>
      </c>
      <c r="E110" s="7" t="s">
        <v>377</v>
      </c>
      <c r="F110" s="7">
        <v>11.32</v>
      </c>
    </row>
    <row r="111">
      <c r="A111" s="26" t="s">
        <v>13</v>
      </c>
      <c r="B111" s="26" t="s">
        <v>410</v>
      </c>
      <c r="C111" s="7" t="s">
        <v>452</v>
      </c>
      <c r="D111" s="7" t="s">
        <v>6</v>
      </c>
      <c r="E111" s="7" t="s">
        <v>377</v>
      </c>
      <c r="F111" s="7">
        <v>9.82</v>
      </c>
    </row>
    <row r="112">
      <c r="A112" s="26" t="s">
        <v>14</v>
      </c>
      <c r="B112" s="26" t="s">
        <v>412</v>
      </c>
      <c r="C112" s="7" t="s">
        <v>452</v>
      </c>
      <c r="D112" s="7" t="s">
        <v>6</v>
      </c>
      <c r="E112" s="7" t="s">
        <v>377</v>
      </c>
      <c r="F112" s="7">
        <v>8.99</v>
      </c>
    </row>
    <row r="113">
      <c r="A113" s="26" t="s">
        <v>15</v>
      </c>
      <c r="B113" s="26" t="s">
        <v>411</v>
      </c>
      <c r="C113" s="7" t="s">
        <v>452</v>
      </c>
      <c r="D113" s="7" t="s">
        <v>6</v>
      </c>
      <c r="E113" s="7" t="s">
        <v>377</v>
      </c>
      <c r="F113" s="7">
        <v>8.23</v>
      </c>
    </row>
    <row r="114">
      <c r="A114" s="26" t="s">
        <v>16</v>
      </c>
      <c r="B114" s="26" t="s">
        <v>413</v>
      </c>
      <c r="C114" s="7" t="s">
        <v>452</v>
      </c>
      <c r="D114" s="7" t="s">
        <v>6</v>
      </c>
      <c r="E114" s="7" t="s">
        <v>377</v>
      </c>
      <c r="F114" s="7">
        <v>9.33</v>
      </c>
    </row>
    <row r="115">
      <c r="A115" s="26" t="s">
        <v>17</v>
      </c>
      <c r="B115" s="26" t="s">
        <v>414</v>
      </c>
      <c r="C115" s="7" t="s">
        <v>452</v>
      </c>
      <c r="D115" s="7" t="s">
        <v>6</v>
      </c>
      <c r="E115" s="7" t="s">
        <v>377</v>
      </c>
      <c r="F115" s="7">
        <v>9.85</v>
      </c>
    </row>
    <row r="116">
      <c r="A116" s="26" t="s">
        <v>18</v>
      </c>
      <c r="B116" s="26" t="s">
        <v>415</v>
      </c>
      <c r="C116" s="7" t="s">
        <v>452</v>
      </c>
      <c r="D116" s="7" t="s">
        <v>6</v>
      </c>
      <c r="E116" s="7" t="s">
        <v>377</v>
      </c>
      <c r="F116" s="7">
        <v>9.93</v>
      </c>
    </row>
    <row r="117">
      <c r="A117" s="26" t="s">
        <v>19</v>
      </c>
      <c r="B117" s="26" t="s">
        <v>416</v>
      </c>
      <c r="C117" s="7" t="s">
        <v>452</v>
      </c>
      <c r="D117" s="7" t="s">
        <v>6</v>
      </c>
      <c r="E117" s="7" t="s">
        <v>377</v>
      </c>
      <c r="F117" s="7">
        <v>8.61</v>
      </c>
    </row>
    <row r="118">
      <c r="A118" s="26" t="s">
        <v>20</v>
      </c>
      <c r="B118" s="26" t="s">
        <v>417</v>
      </c>
      <c r="C118" s="7" t="s">
        <v>452</v>
      </c>
      <c r="D118" s="7" t="s">
        <v>6</v>
      </c>
      <c r="E118" s="7" t="s">
        <v>377</v>
      </c>
      <c r="F118" s="7">
        <v>9.81</v>
      </c>
    </row>
    <row r="119">
      <c r="A119" s="26" t="s">
        <v>21</v>
      </c>
      <c r="B119" s="26" t="s">
        <v>419</v>
      </c>
      <c r="C119" s="7" t="s">
        <v>452</v>
      </c>
      <c r="D119" s="7" t="s">
        <v>6</v>
      </c>
      <c r="E119" s="7" t="s">
        <v>377</v>
      </c>
      <c r="F119" s="7">
        <v>9.89</v>
      </c>
    </row>
    <row r="120">
      <c r="A120" s="26" t="s">
        <v>22</v>
      </c>
      <c r="B120" s="26" t="s">
        <v>420</v>
      </c>
      <c r="C120" s="7" t="s">
        <v>452</v>
      </c>
      <c r="D120" s="7" t="s">
        <v>6</v>
      </c>
      <c r="E120" s="7" t="s">
        <v>377</v>
      </c>
      <c r="F120" s="7">
        <v>10.6</v>
      </c>
    </row>
    <row r="121">
      <c r="A121" s="26" t="s">
        <v>23</v>
      </c>
      <c r="B121" s="26" t="s">
        <v>421</v>
      </c>
      <c r="C121" s="7" t="s">
        <v>452</v>
      </c>
      <c r="D121" s="7" t="s">
        <v>6</v>
      </c>
      <c r="E121" s="7" t="s">
        <v>377</v>
      </c>
      <c r="F121" s="7">
        <v>7.92</v>
      </c>
    </row>
    <row r="122">
      <c r="A122" s="26" t="s">
        <v>24</v>
      </c>
      <c r="B122" s="26" t="s">
        <v>422</v>
      </c>
      <c r="C122" s="7" t="s">
        <v>452</v>
      </c>
      <c r="D122" s="7" t="s">
        <v>6</v>
      </c>
      <c r="E122" s="7" t="s">
        <v>377</v>
      </c>
      <c r="F122" s="7">
        <v>9.02</v>
      </c>
    </row>
    <row r="123">
      <c r="A123" s="26" t="s">
        <v>25</v>
      </c>
      <c r="B123" s="26" t="s">
        <v>423</v>
      </c>
      <c r="C123" s="7" t="s">
        <v>452</v>
      </c>
      <c r="D123" s="7" t="s">
        <v>6</v>
      </c>
      <c r="E123" s="7" t="s">
        <v>377</v>
      </c>
      <c r="F123" s="7">
        <v>10.34</v>
      </c>
    </row>
    <row r="124">
      <c r="A124" s="26" t="s">
        <v>26</v>
      </c>
      <c r="B124" s="26" t="s">
        <v>424</v>
      </c>
      <c r="C124" s="7" t="s">
        <v>452</v>
      </c>
      <c r="D124" s="7" t="s">
        <v>6</v>
      </c>
      <c r="E124" s="7" t="s">
        <v>377</v>
      </c>
      <c r="F124" s="7">
        <v>10.12</v>
      </c>
    </row>
    <row r="125">
      <c r="A125" s="26" t="s">
        <v>27</v>
      </c>
      <c r="B125" s="26" t="s">
        <v>426</v>
      </c>
      <c r="C125" s="7" t="s">
        <v>452</v>
      </c>
      <c r="D125" s="7" t="s">
        <v>6</v>
      </c>
      <c r="E125" s="7" t="s">
        <v>377</v>
      </c>
      <c r="F125" s="7">
        <v>9.64</v>
      </c>
    </row>
    <row r="126">
      <c r="A126" s="26" t="s">
        <v>28</v>
      </c>
      <c r="B126" s="26" t="s">
        <v>425</v>
      </c>
      <c r="C126" s="7" t="s">
        <v>452</v>
      </c>
      <c r="D126" s="7" t="s">
        <v>6</v>
      </c>
      <c r="E126" s="7" t="s">
        <v>377</v>
      </c>
      <c r="F126" s="7">
        <v>10.33</v>
      </c>
    </row>
    <row r="127">
      <c r="A127" s="26" t="s">
        <v>29</v>
      </c>
      <c r="B127" s="26" t="s">
        <v>427</v>
      </c>
      <c r="C127" s="7" t="s">
        <v>452</v>
      </c>
      <c r="D127" s="7" t="s">
        <v>6</v>
      </c>
      <c r="E127" s="7" t="s">
        <v>377</v>
      </c>
      <c r="F127" s="7">
        <v>10.45</v>
      </c>
    </row>
    <row r="128">
      <c r="A128" s="26" t="s">
        <v>30</v>
      </c>
      <c r="B128" s="26" t="s">
        <v>428</v>
      </c>
      <c r="C128" s="7" t="s">
        <v>452</v>
      </c>
      <c r="D128" s="7" t="s">
        <v>6</v>
      </c>
      <c r="E128" s="7" t="s">
        <v>377</v>
      </c>
      <c r="F128" s="7">
        <v>9.53</v>
      </c>
    </row>
    <row r="129">
      <c r="A129" s="26" t="s">
        <v>31</v>
      </c>
      <c r="B129" s="26" t="s">
        <v>429</v>
      </c>
      <c r="C129" s="7" t="s">
        <v>452</v>
      </c>
      <c r="D129" s="7" t="s">
        <v>6</v>
      </c>
      <c r="E129" s="7" t="s">
        <v>377</v>
      </c>
      <c r="F129" s="7">
        <v>10.06</v>
      </c>
    </row>
    <row r="130">
      <c r="A130" s="26" t="s">
        <v>32</v>
      </c>
      <c r="B130" s="26" t="s">
        <v>430</v>
      </c>
      <c r="C130" s="7" t="s">
        <v>452</v>
      </c>
      <c r="D130" s="7" t="s">
        <v>6</v>
      </c>
      <c r="E130" s="7" t="s">
        <v>377</v>
      </c>
      <c r="F130" s="7">
        <v>9.75</v>
      </c>
    </row>
    <row r="131">
      <c r="A131" s="26" t="s">
        <v>33</v>
      </c>
      <c r="B131" s="26" t="s">
        <v>431</v>
      </c>
      <c r="C131" s="7" t="s">
        <v>452</v>
      </c>
      <c r="D131" s="7" t="s">
        <v>6</v>
      </c>
      <c r="E131" s="7" t="s">
        <v>377</v>
      </c>
      <c r="F131" s="7">
        <v>8.64</v>
      </c>
    </row>
    <row r="132">
      <c r="A132" s="26" t="s">
        <v>34</v>
      </c>
      <c r="B132" s="26" t="s">
        <v>432</v>
      </c>
      <c r="C132" s="7" t="s">
        <v>452</v>
      </c>
      <c r="D132" s="7" t="s">
        <v>6</v>
      </c>
      <c r="E132" s="7" t="s">
        <v>377</v>
      </c>
      <c r="F132" s="7">
        <v>9.48</v>
      </c>
    </row>
    <row r="133">
      <c r="A133" s="26" t="s">
        <v>35</v>
      </c>
      <c r="B133" s="26" t="s">
        <v>433</v>
      </c>
      <c r="C133" s="7" t="s">
        <v>452</v>
      </c>
      <c r="D133" s="7" t="s">
        <v>6</v>
      </c>
      <c r="E133" s="7" t="s">
        <v>377</v>
      </c>
      <c r="F133" s="7">
        <v>9.4</v>
      </c>
    </row>
  </sheetData>
  <autoFilter ref="$A$1:$F$133"/>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1" t="s">
        <v>36</v>
      </c>
      <c r="E1" s="1" t="s">
        <v>38</v>
      </c>
      <c r="F1" s="1" t="s">
        <v>400</v>
      </c>
    </row>
    <row r="2">
      <c r="A2" s="2" t="s">
        <v>4</v>
      </c>
      <c r="B2" s="1" t="s">
        <v>401</v>
      </c>
      <c r="C2" s="1">
        <v>2009.0</v>
      </c>
      <c r="D2" s="2" t="s">
        <v>6</v>
      </c>
      <c r="E2" s="2" t="s">
        <v>385</v>
      </c>
      <c r="F2" s="1">
        <v>55.52170601675552</v>
      </c>
    </row>
    <row r="3">
      <c r="A3" s="2" t="s">
        <v>5</v>
      </c>
      <c r="B3" s="1" t="s">
        <v>402</v>
      </c>
      <c r="C3" s="1">
        <v>2009.0</v>
      </c>
      <c r="D3" s="2" t="s">
        <v>6</v>
      </c>
      <c r="E3" s="2" t="s">
        <v>385</v>
      </c>
      <c r="F3" s="1">
        <v>52.93515358361775</v>
      </c>
    </row>
    <row r="4">
      <c r="A4" s="2" t="s">
        <v>6</v>
      </c>
      <c r="B4" s="1" t="s">
        <v>403</v>
      </c>
      <c r="C4" s="1">
        <v>2009.0</v>
      </c>
      <c r="D4" s="2" t="s">
        <v>6</v>
      </c>
      <c r="E4" s="2" t="s">
        <v>385</v>
      </c>
      <c r="F4" s="1">
        <v>48.484848484848484</v>
      </c>
    </row>
    <row r="5">
      <c r="A5" s="2" t="s">
        <v>7</v>
      </c>
      <c r="B5" s="1" t="s">
        <v>404</v>
      </c>
      <c r="C5" s="1">
        <v>2009.0</v>
      </c>
      <c r="D5" s="2" t="s">
        <v>6</v>
      </c>
      <c r="E5" s="2" t="s">
        <v>385</v>
      </c>
      <c r="F5" s="1">
        <v>54.57170356111646</v>
      </c>
    </row>
    <row r="6">
      <c r="A6" s="2" t="s">
        <v>10</v>
      </c>
      <c r="B6" s="1" t="s">
        <v>407</v>
      </c>
      <c r="C6" s="1">
        <v>2009.0</v>
      </c>
      <c r="D6" s="2" t="s">
        <v>6</v>
      </c>
      <c r="E6" s="2" t="s">
        <v>385</v>
      </c>
      <c r="F6" s="1">
        <v>50.15595757953837</v>
      </c>
    </row>
    <row r="7">
      <c r="A7" s="2" t="s">
        <v>11</v>
      </c>
      <c r="B7" s="1" t="s">
        <v>406</v>
      </c>
      <c r="C7" s="1">
        <v>2009.0</v>
      </c>
      <c r="D7" s="2" t="s">
        <v>6</v>
      </c>
      <c r="E7" s="2" t="s">
        <v>385</v>
      </c>
      <c r="F7" s="1">
        <v>50.44389204545454</v>
      </c>
    </row>
    <row r="8">
      <c r="A8" s="2" t="s">
        <v>8</v>
      </c>
      <c r="B8" s="1" t="s">
        <v>408</v>
      </c>
      <c r="C8" s="1">
        <v>2009.0</v>
      </c>
      <c r="D8" s="2" t="s">
        <v>6</v>
      </c>
      <c r="E8" s="2" t="s">
        <v>385</v>
      </c>
      <c r="F8" s="1">
        <v>48.840351272235985</v>
      </c>
    </row>
    <row r="9">
      <c r="A9" s="2" t="s">
        <v>9</v>
      </c>
      <c r="B9" s="1" t="s">
        <v>409</v>
      </c>
      <c r="C9" s="1">
        <v>2009.0</v>
      </c>
      <c r="D9" s="2" t="s">
        <v>6</v>
      </c>
      <c r="E9" s="2" t="s">
        <v>385</v>
      </c>
      <c r="F9" s="1">
        <v>44.52347083926031</v>
      </c>
    </row>
    <row r="10">
      <c r="A10" s="2" t="s">
        <v>12</v>
      </c>
      <c r="B10" s="1" t="s">
        <v>405</v>
      </c>
      <c r="C10" s="1">
        <v>2009.0</v>
      </c>
      <c r="D10" s="2" t="s">
        <v>6</v>
      </c>
      <c r="E10" s="2" t="s">
        <v>385</v>
      </c>
      <c r="F10" s="1">
        <v>48.62820675987709</v>
      </c>
    </row>
    <row r="11">
      <c r="A11" s="2" t="s">
        <v>13</v>
      </c>
      <c r="B11" s="1" t="s">
        <v>410</v>
      </c>
      <c r="C11" s="1">
        <v>2009.0</v>
      </c>
      <c r="D11" s="2" t="s">
        <v>6</v>
      </c>
      <c r="E11" s="2" t="s">
        <v>385</v>
      </c>
      <c r="F11" s="1">
        <v>52.11822660098522</v>
      </c>
    </row>
    <row r="12">
      <c r="A12" s="2" t="s">
        <v>14</v>
      </c>
      <c r="B12" s="1" t="s">
        <v>412</v>
      </c>
      <c r="C12" s="1">
        <v>2009.0</v>
      </c>
      <c r="D12" s="2" t="s">
        <v>6</v>
      </c>
      <c r="E12" s="2" t="s">
        <v>385</v>
      </c>
      <c r="F12" s="1">
        <v>51.35456017269293</v>
      </c>
    </row>
    <row r="13">
      <c r="A13" s="2" t="s">
        <v>15</v>
      </c>
      <c r="B13" s="1" t="s">
        <v>411</v>
      </c>
      <c r="C13" s="1">
        <v>2009.0</v>
      </c>
      <c r="D13" s="2" t="s">
        <v>6</v>
      </c>
      <c r="E13" s="2" t="s">
        <v>385</v>
      </c>
      <c r="F13" s="1">
        <v>52.864044168392</v>
      </c>
    </row>
    <row r="14">
      <c r="A14" s="2" t="s">
        <v>16</v>
      </c>
      <c r="B14" s="1" t="s">
        <v>413</v>
      </c>
      <c r="C14" s="1">
        <v>2009.0</v>
      </c>
      <c r="D14" s="2" t="s">
        <v>6</v>
      </c>
      <c r="E14" s="2" t="s">
        <v>385</v>
      </c>
      <c r="F14" s="1">
        <v>58.9655172413793</v>
      </c>
    </row>
    <row r="15">
      <c r="A15" s="2" t="s">
        <v>17</v>
      </c>
      <c r="B15" s="1" t="s">
        <v>414</v>
      </c>
      <c r="C15" s="1">
        <v>2009.0</v>
      </c>
      <c r="D15" s="2" t="s">
        <v>6</v>
      </c>
      <c r="E15" s="2" t="s">
        <v>385</v>
      </c>
      <c r="F15" s="1">
        <v>48.18768619662364</v>
      </c>
    </row>
    <row r="16">
      <c r="A16" s="2" t="s">
        <v>18</v>
      </c>
      <c r="B16" s="1" t="s">
        <v>415</v>
      </c>
      <c r="C16" s="1">
        <v>2009.0</v>
      </c>
      <c r="D16" s="2" t="s">
        <v>6</v>
      </c>
      <c r="E16" s="2" t="s">
        <v>385</v>
      </c>
      <c r="F16" s="1">
        <v>54.480651731160904</v>
      </c>
    </row>
    <row r="17">
      <c r="A17" s="2" t="s">
        <v>19</v>
      </c>
      <c r="B17" s="1" t="s">
        <v>416</v>
      </c>
      <c r="C17" s="1">
        <v>2009.0</v>
      </c>
      <c r="D17" s="2" t="s">
        <v>6</v>
      </c>
      <c r="E17" s="2" t="s">
        <v>385</v>
      </c>
      <c r="F17" s="1">
        <v>53.17417254476398</v>
      </c>
    </row>
    <row r="18">
      <c r="A18" s="2" t="s">
        <v>20</v>
      </c>
      <c r="B18" s="1" t="s">
        <v>417</v>
      </c>
      <c r="C18" s="1">
        <v>2009.0</v>
      </c>
      <c r="D18" s="2" t="s">
        <v>6</v>
      </c>
      <c r="E18" s="2" t="s">
        <v>385</v>
      </c>
      <c r="F18" s="1">
        <v>53.978935049736684</v>
      </c>
    </row>
    <row r="19">
      <c r="A19" s="2" t="s">
        <v>21</v>
      </c>
      <c r="B19" s="1" t="s">
        <v>419</v>
      </c>
      <c r="C19" s="1">
        <v>2009.0</v>
      </c>
      <c r="D19" s="2" t="s">
        <v>6</v>
      </c>
      <c r="E19" s="2" t="s">
        <v>385</v>
      </c>
      <c r="F19" s="1">
        <v>62.219286657859975</v>
      </c>
    </row>
    <row r="20">
      <c r="A20" s="2" t="s">
        <v>22</v>
      </c>
      <c r="B20" s="1" t="s">
        <v>420</v>
      </c>
      <c r="C20" s="1">
        <v>2009.0</v>
      </c>
      <c r="D20" s="2" t="s">
        <v>6</v>
      </c>
      <c r="E20" s="2" t="s">
        <v>385</v>
      </c>
      <c r="F20" s="1">
        <v>48.741180839212774</v>
      </c>
    </row>
    <row r="21">
      <c r="A21" s="2" t="s">
        <v>23</v>
      </c>
      <c r="B21" s="1" t="s">
        <v>421</v>
      </c>
      <c r="C21" s="1">
        <v>2009.0</v>
      </c>
      <c r="D21" s="2" t="s">
        <v>6</v>
      </c>
      <c r="E21" s="2" t="s">
        <v>385</v>
      </c>
      <c r="F21" s="1">
        <v>47.365233192004844</v>
      </c>
    </row>
    <row r="22">
      <c r="A22" s="2" t="s">
        <v>24</v>
      </c>
      <c r="B22" s="1" t="s">
        <v>422</v>
      </c>
      <c r="C22" s="1">
        <v>2009.0</v>
      </c>
      <c r="D22" s="2" t="s">
        <v>6</v>
      </c>
      <c r="E22" s="2" t="s">
        <v>385</v>
      </c>
      <c r="F22" s="1">
        <v>55.42627605789875</v>
      </c>
    </row>
    <row r="23">
      <c r="A23" s="2" t="s">
        <v>25</v>
      </c>
      <c r="B23" s="1" t="s">
        <v>423</v>
      </c>
      <c r="C23" s="1">
        <v>2009.0</v>
      </c>
      <c r="D23" s="2" t="s">
        <v>6</v>
      </c>
      <c r="E23" s="2" t="s">
        <v>385</v>
      </c>
      <c r="F23" s="1">
        <v>50.24788568095655</v>
      </c>
    </row>
    <row r="24">
      <c r="A24" s="2" t="s">
        <v>26</v>
      </c>
      <c r="B24" s="1" t="s">
        <v>424</v>
      </c>
      <c r="C24" s="1">
        <v>2009.0</v>
      </c>
      <c r="D24" s="2" t="s">
        <v>6</v>
      </c>
      <c r="E24" s="2" t="s">
        <v>385</v>
      </c>
      <c r="F24" s="1">
        <v>50.45454545454545</v>
      </c>
    </row>
    <row r="25">
      <c r="A25" s="2" t="s">
        <v>27</v>
      </c>
      <c r="B25" s="1" t="s">
        <v>426</v>
      </c>
      <c r="C25" s="1">
        <v>2009.0</v>
      </c>
      <c r="D25" s="2" t="s">
        <v>6</v>
      </c>
      <c r="E25" s="2" t="s">
        <v>385</v>
      </c>
      <c r="F25" s="1">
        <v>52.227074235807855</v>
      </c>
    </row>
    <row r="26">
      <c r="A26" s="2" t="s">
        <v>28</v>
      </c>
      <c r="B26" s="1" t="s">
        <v>425</v>
      </c>
      <c r="C26" s="1">
        <v>2009.0</v>
      </c>
      <c r="D26" s="2" t="s">
        <v>6</v>
      </c>
      <c r="E26" s="2" t="s">
        <v>385</v>
      </c>
      <c r="F26" s="1">
        <v>50.73863636363637</v>
      </c>
    </row>
    <row r="27">
      <c r="A27" s="2" t="s">
        <v>29</v>
      </c>
      <c r="B27" s="1" t="s">
        <v>427</v>
      </c>
      <c r="C27" s="1">
        <v>2009.0</v>
      </c>
      <c r="D27" s="2" t="s">
        <v>6</v>
      </c>
      <c r="E27" s="2" t="s">
        <v>385</v>
      </c>
      <c r="F27" s="1">
        <v>49.799375835934015</v>
      </c>
    </row>
    <row r="28">
      <c r="A28" s="2" t="s">
        <v>30</v>
      </c>
      <c r="B28" s="1" t="s">
        <v>428</v>
      </c>
      <c r="C28" s="1">
        <v>2009.0</v>
      </c>
      <c r="D28" s="2" t="s">
        <v>6</v>
      </c>
      <c r="E28" s="2" t="s">
        <v>385</v>
      </c>
      <c r="F28" s="1">
        <v>50.67446043165468</v>
      </c>
    </row>
    <row r="29">
      <c r="A29" s="2" t="s">
        <v>31</v>
      </c>
      <c r="B29" s="1" t="s">
        <v>429</v>
      </c>
      <c r="C29" s="1">
        <v>2009.0</v>
      </c>
      <c r="D29" s="2" t="s">
        <v>6</v>
      </c>
      <c r="E29" s="2" t="s">
        <v>385</v>
      </c>
      <c r="F29" s="1">
        <v>58.56920684292379</v>
      </c>
    </row>
    <row r="30">
      <c r="A30" s="2" t="s">
        <v>32</v>
      </c>
      <c r="B30" s="1" t="s">
        <v>430</v>
      </c>
      <c r="C30" s="1">
        <v>2009.0</v>
      </c>
      <c r="D30" s="2" t="s">
        <v>6</v>
      </c>
      <c r="E30" s="2" t="s">
        <v>385</v>
      </c>
      <c r="F30" s="1">
        <v>53.51213282247765</v>
      </c>
    </row>
    <row r="31">
      <c r="A31" s="2" t="s">
        <v>33</v>
      </c>
      <c r="B31" s="1" t="s">
        <v>431</v>
      </c>
      <c r="C31" s="1">
        <v>2009.0</v>
      </c>
      <c r="D31" s="2" t="s">
        <v>6</v>
      </c>
      <c r="E31" s="2" t="s">
        <v>385</v>
      </c>
      <c r="F31" s="1">
        <v>54.87404162102957</v>
      </c>
    </row>
    <row r="32">
      <c r="A32" s="2" t="s">
        <v>34</v>
      </c>
      <c r="B32" s="1" t="s">
        <v>432</v>
      </c>
      <c r="C32" s="1">
        <v>2009.0</v>
      </c>
      <c r="D32" s="2" t="s">
        <v>6</v>
      </c>
      <c r="E32" s="2" t="s">
        <v>385</v>
      </c>
      <c r="F32" s="1">
        <v>50.76730347635453</v>
      </c>
    </row>
    <row r="33">
      <c r="A33" s="2" t="s">
        <v>35</v>
      </c>
      <c r="B33" s="1" t="s">
        <v>433</v>
      </c>
      <c r="C33" s="1">
        <v>2009.0</v>
      </c>
      <c r="D33" s="2" t="s">
        <v>6</v>
      </c>
      <c r="E33" s="2" t="s">
        <v>385</v>
      </c>
      <c r="F33" s="1">
        <v>54.45326278659613</v>
      </c>
    </row>
    <row r="34">
      <c r="A34" s="2" t="s">
        <v>3</v>
      </c>
      <c r="B34" s="1" t="s">
        <v>418</v>
      </c>
      <c r="C34" s="1">
        <v>2009.0</v>
      </c>
      <c r="D34" s="2" t="s">
        <v>6</v>
      </c>
      <c r="E34" s="2" t="s">
        <v>385</v>
      </c>
      <c r="F34" s="1">
        <v>51.39029618578695</v>
      </c>
    </row>
    <row r="35">
      <c r="A35" s="2" t="s">
        <v>4</v>
      </c>
      <c r="B35" s="1" t="s">
        <v>401</v>
      </c>
      <c r="C35" s="1">
        <v>2010.0</v>
      </c>
      <c r="D35" s="2" t="s">
        <v>6</v>
      </c>
      <c r="E35" s="2" t="s">
        <v>385</v>
      </c>
      <c r="F35" s="1">
        <v>56.9023569023569</v>
      </c>
    </row>
    <row r="36">
      <c r="A36" s="2" t="s">
        <v>5</v>
      </c>
      <c r="B36" s="1" t="s">
        <v>402</v>
      </c>
      <c r="C36" s="1">
        <v>2010.0</v>
      </c>
      <c r="D36" s="2" t="s">
        <v>6</v>
      </c>
      <c r="E36" s="2" t="s">
        <v>385</v>
      </c>
      <c r="F36" s="1">
        <v>53.16809216268109</v>
      </c>
    </row>
    <row r="37">
      <c r="A37" s="2" t="s">
        <v>6</v>
      </c>
      <c r="B37" s="1" t="s">
        <v>403</v>
      </c>
      <c r="C37" s="1">
        <v>2010.0</v>
      </c>
      <c r="D37" s="2" t="s">
        <v>6</v>
      </c>
      <c r="E37" s="2" t="s">
        <v>385</v>
      </c>
      <c r="F37" s="1">
        <v>53.103448275862064</v>
      </c>
    </row>
    <row r="38">
      <c r="A38" s="2" t="s">
        <v>7</v>
      </c>
      <c r="B38" s="1" t="s">
        <v>404</v>
      </c>
      <c r="C38" s="1">
        <v>2010.0</v>
      </c>
      <c r="D38" s="2" t="s">
        <v>6</v>
      </c>
      <c r="E38" s="2" t="s">
        <v>385</v>
      </c>
      <c r="F38" s="1">
        <v>56.718061674008815</v>
      </c>
    </row>
    <row r="39">
      <c r="A39" s="2" t="s">
        <v>10</v>
      </c>
      <c r="B39" s="1" t="s">
        <v>407</v>
      </c>
      <c r="C39" s="1">
        <v>2010.0</v>
      </c>
      <c r="D39" s="2" t="s">
        <v>6</v>
      </c>
      <c r="E39" s="2" t="s">
        <v>385</v>
      </c>
      <c r="F39" s="1">
        <v>50.268656716417915</v>
      </c>
    </row>
    <row r="40">
      <c r="A40" s="2" t="s">
        <v>11</v>
      </c>
      <c r="B40" s="1" t="s">
        <v>406</v>
      </c>
      <c r="C40" s="1">
        <v>2010.0</v>
      </c>
      <c r="D40" s="2" t="s">
        <v>6</v>
      </c>
      <c r="E40" s="2" t="s">
        <v>385</v>
      </c>
      <c r="F40" s="1">
        <v>52.17767023850675</v>
      </c>
    </row>
    <row r="41">
      <c r="A41" s="2" t="s">
        <v>8</v>
      </c>
      <c r="B41" s="1" t="s">
        <v>408</v>
      </c>
      <c r="C41" s="1">
        <v>2010.0</v>
      </c>
      <c r="D41" s="2" t="s">
        <v>6</v>
      </c>
      <c r="E41" s="2" t="s">
        <v>385</v>
      </c>
      <c r="F41" s="1">
        <v>50.01097694840835</v>
      </c>
    </row>
    <row r="42">
      <c r="A42" s="2" t="s">
        <v>9</v>
      </c>
      <c r="B42" s="1" t="s">
        <v>409</v>
      </c>
      <c r="C42" s="1">
        <v>2010.0</v>
      </c>
      <c r="D42" s="2" t="s">
        <v>6</v>
      </c>
      <c r="E42" s="2" t="s">
        <v>385</v>
      </c>
      <c r="F42" s="1">
        <v>47.11656441717791</v>
      </c>
    </row>
    <row r="43">
      <c r="A43" s="2" t="s">
        <v>12</v>
      </c>
      <c r="B43" s="1" t="s">
        <v>405</v>
      </c>
      <c r="C43" s="1">
        <v>2010.0</v>
      </c>
      <c r="D43" s="2" t="s">
        <v>6</v>
      </c>
      <c r="E43" s="2" t="s">
        <v>385</v>
      </c>
      <c r="F43" s="1">
        <v>49.643499930776684</v>
      </c>
    </row>
    <row r="44">
      <c r="A44" s="2" t="s">
        <v>13</v>
      </c>
      <c r="B44" s="1" t="s">
        <v>410</v>
      </c>
      <c r="C44" s="1">
        <v>2010.0</v>
      </c>
      <c r="D44" s="2" t="s">
        <v>6</v>
      </c>
      <c r="E44" s="2" t="s">
        <v>385</v>
      </c>
      <c r="F44" s="1">
        <v>52.25806451612903</v>
      </c>
    </row>
    <row r="45">
      <c r="A45" s="2" t="s">
        <v>14</v>
      </c>
      <c r="B45" s="1" t="s">
        <v>412</v>
      </c>
      <c r="C45" s="1">
        <v>2010.0</v>
      </c>
      <c r="D45" s="2" t="s">
        <v>6</v>
      </c>
      <c r="E45" s="2" t="s">
        <v>385</v>
      </c>
      <c r="F45" s="1">
        <v>52.193830805252986</v>
      </c>
    </row>
    <row r="46">
      <c r="A46" s="2" t="s">
        <v>15</v>
      </c>
      <c r="B46" s="1" t="s">
        <v>411</v>
      </c>
      <c r="C46" s="1">
        <v>2010.0</v>
      </c>
      <c r="D46" s="2" t="s">
        <v>6</v>
      </c>
      <c r="E46" s="2" t="s">
        <v>385</v>
      </c>
      <c r="F46" s="1">
        <v>58.36092715231788</v>
      </c>
    </row>
    <row r="47">
      <c r="A47" s="2" t="s">
        <v>16</v>
      </c>
      <c r="B47" s="1" t="s">
        <v>413</v>
      </c>
      <c r="C47" s="1">
        <v>2010.0</v>
      </c>
      <c r="D47" s="2" t="s">
        <v>6</v>
      </c>
      <c r="E47" s="2" t="s">
        <v>385</v>
      </c>
      <c r="F47" s="1">
        <v>59.20908092273892</v>
      </c>
    </row>
    <row r="48">
      <c r="A48" s="2" t="s">
        <v>17</v>
      </c>
      <c r="B48" s="1" t="s">
        <v>414</v>
      </c>
      <c r="C48" s="1">
        <v>2010.0</v>
      </c>
      <c r="D48" s="2" t="s">
        <v>6</v>
      </c>
      <c r="E48" s="2" t="s">
        <v>385</v>
      </c>
      <c r="F48" s="1">
        <v>49.8517158593419</v>
      </c>
    </row>
    <row r="49">
      <c r="A49" s="2" t="s">
        <v>18</v>
      </c>
      <c r="B49" s="1" t="s">
        <v>415</v>
      </c>
      <c r="C49" s="1">
        <v>2010.0</v>
      </c>
      <c r="D49" s="2" t="s">
        <v>6</v>
      </c>
      <c r="E49" s="2" t="s">
        <v>385</v>
      </c>
      <c r="F49" s="1">
        <v>55.50066833265531</v>
      </c>
    </row>
    <row r="50">
      <c r="A50" s="2" t="s">
        <v>19</v>
      </c>
      <c r="B50" s="1" t="s">
        <v>416</v>
      </c>
      <c r="C50" s="1">
        <v>2010.0</v>
      </c>
      <c r="D50" s="2" t="s">
        <v>6</v>
      </c>
      <c r="E50" s="2" t="s">
        <v>385</v>
      </c>
      <c r="F50" s="1">
        <v>51.118210862619804</v>
      </c>
    </row>
    <row r="51">
      <c r="A51" s="2" t="s">
        <v>20</v>
      </c>
      <c r="B51" s="1" t="s">
        <v>417</v>
      </c>
      <c r="C51" s="1">
        <v>2010.0</v>
      </c>
      <c r="D51" s="2" t="s">
        <v>6</v>
      </c>
      <c r="E51" s="2" t="s">
        <v>385</v>
      </c>
      <c r="F51" s="1">
        <v>53.31626120358515</v>
      </c>
    </row>
    <row r="52">
      <c r="A52" s="2" t="s">
        <v>21</v>
      </c>
      <c r="B52" s="1" t="s">
        <v>419</v>
      </c>
      <c r="C52" s="1">
        <v>2010.0</v>
      </c>
      <c r="D52" s="2" t="s">
        <v>6</v>
      </c>
      <c r="E52" s="2" t="s">
        <v>385</v>
      </c>
      <c r="F52" s="1">
        <v>57.66081871345029</v>
      </c>
    </row>
    <row r="53">
      <c r="A53" s="2" t="s">
        <v>22</v>
      </c>
      <c r="B53" s="1" t="s">
        <v>420</v>
      </c>
      <c r="C53" s="1">
        <v>2010.0</v>
      </c>
      <c r="D53" s="2" t="s">
        <v>6</v>
      </c>
      <c r="E53" s="2" t="s">
        <v>385</v>
      </c>
      <c r="F53" s="1">
        <v>50.47690421038289</v>
      </c>
    </row>
    <row r="54">
      <c r="A54" s="2" t="s">
        <v>23</v>
      </c>
      <c r="B54" s="1" t="s">
        <v>421</v>
      </c>
      <c r="C54" s="1">
        <v>2010.0</v>
      </c>
      <c r="D54" s="2" t="s">
        <v>6</v>
      </c>
      <c r="E54" s="2" t="s">
        <v>385</v>
      </c>
      <c r="F54" s="1">
        <v>52.55744996293551</v>
      </c>
    </row>
    <row r="55">
      <c r="A55" s="2" t="s">
        <v>24</v>
      </c>
      <c r="B55" s="1" t="s">
        <v>422</v>
      </c>
      <c r="C55" s="1">
        <v>2010.0</v>
      </c>
      <c r="D55" s="2" t="s">
        <v>6</v>
      </c>
      <c r="E55" s="2" t="s">
        <v>385</v>
      </c>
      <c r="F55" s="1">
        <v>55.39202008928571</v>
      </c>
    </row>
    <row r="56">
      <c r="A56" s="2" t="s">
        <v>25</v>
      </c>
      <c r="B56" s="1" t="s">
        <v>423</v>
      </c>
      <c r="C56" s="1">
        <v>2010.0</v>
      </c>
      <c r="D56" s="2" t="s">
        <v>6</v>
      </c>
      <c r="E56" s="2" t="s">
        <v>385</v>
      </c>
      <c r="F56" s="1">
        <v>49.208860759493675</v>
      </c>
    </row>
    <row r="57">
      <c r="A57" s="2" t="s">
        <v>26</v>
      </c>
      <c r="B57" s="1" t="s">
        <v>424</v>
      </c>
      <c r="C57" s="1">
        <v>2010.0</v>
      </c>
      <c r="D57" s="2" t="s">
        <v>6</v>
      </c>
      <c r="E57" s="2" t="s">
        <v>385</v>
      </c>
      <c r="F57" s="1">
        <v>56.64233576642336</v>
      </c>
    </row>
    <row r="58">
      <c r="A58" s="2" t="s">
        <v>27</v>
      </c>
      <c r="B58" s="1" t="s">
        <v>426</v>
      </c>
      <c r="C58" s="1">
        <v>2010.0</v>
      </c>
      <c r="D58" s="2" t="s">
        <v>6</v>
      </c>
      <c r="E58" s="2" t="s">
        <v>385</v>
      </c>
      <c r="F58" s="1">
        <v>49.95744680851064</v>
      </c>
    </row>
    <row r="59">
      <c r="A59" s="2" t="s">
        <v>28</v>
      </c>
      <c r="B59" s="1" t="s">
        <v>425</v>
      </c>
      <c r="C59" s="1">
        <v>2010.0</v>
      </c>
      <c r="D59" s="2" t="s">
        <v>6</v>
      </c>
      <c r="E59" s="2" t="s">
        <v>385</v>
      </c>
      <c r="F59" s="1">
        <v>48.09200209095661</v>
      </c>
    </row>
    <row r="60">
      <c r="A60" s="2" t="s">
        <v>29</v>
      </c>
      <c r="B60" s="1" t="s">
        <v>427</v>
      </c>
      <c r="C60" s="1">
        <v>2010.0</v>
      </c>
      <c r="D60" s="2" t="s">
        <v>6</v>
      </c>
      <c r="E60" s="2" t="s">
        <v>385</v>
      </c>
      <c r="F60" s="1">
        <v>52.77588941762973</v>
      </c>
    </row>
    <row r="61">
      <c r="A61" s="2" t="s">
        <v>30</v>
      </c>
      <c r="B61" s="1" t="s">
        <v>428</v>
      </c>
      <c r="C61" s="1">
        <v>2010.0</v>
      </c>
      <c r="D61" s="2" t="s">
        <v>6</v>
      </c>
      <c r="E61" s="2" t="s">
        <v>385</v>
      </c>
      <c r="F61" s="1">
        <v>53.48670021567218</v>
      </c>
    </row>
    <row r="62">
      <c r="A62" s="2" t="s">
        <v>31</v>
      </c>
      <c r="B62" s="1" t="s">
        <v>429</v>
      </c>
      <c r="C62" s="1">
        <v>2010.0</v>
      </c>
      <c r="D62" s="2" t="s">
        <v>6</v>
      </c>
      <c r="E62" s="2" t="s">
        <v>385</v>
      </c>
      <c r="F62" s="1">
        <v>58.76953834969102</v>
      </c>
    </row>
    <row r="63">
      <c r="A63" s="2" t="s">
        <v>32</v>
      </c>
      <c r="B63" s="1" t="s">
        <v>430</v>
      </c>
      <c r="C63" s="1">
        <v>2010.0</v>
      </c>
      <c r="D63" s="2" t="s">
        <v>6</v>
      </c>
      <c r="E63" s="2" t="s">
        <v>385</v>
      </c>
      <c r="F63" s="1">
        <v>55.42797494780793</v>
      </c>
    </row>
    <row r="64">
      <c r="A64" s="2" t="s">
        <v>33</v>
      </c>
      <c r="B64" s="1" t="s">
        <v>431</v>
      </c>
      <c r="C64" s="1">
        <v>2010.0</v>
      </c>
      <c r="D64" s="2" t="s">
        <v>6</v>
      </c>
      <c r="E64" s="2" t="s">
        <v>385</v>
      </c>
      <c r="F64" s="1">
        <v>55.05029040940643</v>
      </c>
    </row>
    <row r="65">
      <c r="A65" s="2" t="s">
        <v>34</v>
      </c>
      <c r="B65" s="1" t="s">
        <v>432</v>
      </c>
      <c r="C65" s="1">
        <v>2010.0</v>
      </c>
      <c r="D65" s="2" t="s">
        <v>6</v>
      </c>
      <c r="E65" s="2" t="s">
        <v>385</v>
      </c>
      <c r="F65" s="1">
        <v>51.62406815761449</v>
      </c>
    </row>
    <row r="66">
      <c r="A66" s="2" t="s">
        <v>35</v>
      </c>
      <c r="B66" s="1" t="s">
        <v>433</v>
      </c>
      <c r="C66" s="1">
        <v>2010.0</v>
      </c>
      <c r="D66" s="2" t="s">
        <v>6</v>
      </c>
      <c r="E66" s="2" t="s">
        <v>385</v>
      </c>
      <c r="F66" s="1">
        <v>57.43519781718963</v>
      </c>
    </row>
    <row r="67">
      <c r="A67" s="2" t="s">
        <v>3</v>
      </c>
      <c r="B67" s="1" t="s">
        <v>418</v>
      </c>
      <c r="C67" s="1">
        <v>2010.0</v>
      </c>
      <c r="D67" s="2" t="s">
        <v>6</v>
      </c>
      <c r="E67" s="2" t="s">
        <v>385</v>
      </c>
      <c r="F67" s="1">
        <v>52.27134109737064</v>
      </c>
    </row>
    <row r="68">
      <c r="A68" s="2" t="s">
        <v>4</v>
      </c>
      <c r="B68" s="1" t="s">
        <v>401</v>
      </c>
      <c r="C68" s="1">
        <v>2011.0</v>
      </c>
      <c r="D68" s="2" t="s">
        <v>6</v>
      </c>
      <c r="E68" s="2" t="s">
        <v>385</v>
      </c>
      <c r="F68" s="1">
        <v>56.34047481181239</v>
      </c>
    </row>
    <row r="69">
      <c r="A69" s="2" t="s">
        <v>5</v>
      </c>
      <c r="B69" s="1" t="s">
        <v>402</v>
      </c>
      <c r="C69" s="1">
        <v>2011.0</v>
      </c>
      <c r="D69" s="2" t="s">
        <v>6</v>
      </c>
      <c r="E69" s="2" t="s">
        <v>385</v>
      </c>
      <c r="F69" s="1">
        <v>54.054487179487175</v>
      </c>
    </row>
    <row r="70">
      <c r="A70" s="2" t="s">
        <v>6</v>
      </c>
      <c r="B70" s="1" t="s">
        <v>403</v>
      </c>
      <c r="C70" s="1">
        <v>2011.0</v>
      </c>
      <c r="D70" s="2" t="s">
        <v>6</v>
      </c>
      <c r="E70" s="2" t="s">
        <v>385</v>
      </c>
      <c r="F70" s="1">
        <v>53.699284009546545</v>
      </c>
    </row>
    <row r="71">
      <c r="A71" s="2" t="s">
        <v>7</v>
      </c>
      <c r="B71" s="1" t="s">
        <v>404</v>
      </c>
      <c r="C71" s="1">
        <v>2011.0</v>
      </c>
      <c r="D71" s="2" t="s">
        <v>6</v>
      </c>
      <c r="E71" s="2" t="s">
        <v>385</v>
      </c>
      <c r="F71" s="1">
        <v>54.95495495495496</v>
      </c>
    </row>
    <row r="72">
      <c r="A72" s="2" t="s">
        <v>10</v>
      </c>
      <c r="B72" s="1" t="s">
        <v>407</v>
      </c>
      <c r="C72" s="1">
        <v>2011.0</v>
      </c>
      <c r="D72" s="2" t="s">
        <v>6</v>
      </c>
      <c r="E72" s="2" t="s">
        <v>385</v>
      </c>
      <c r="F72" s="1">
        <v>51.831683168316836</v>
      </c>
    </row>
    <row r="73">
      <c r="A73" s="2" t="s">
        <v>11</v>
      </c>
      <c r="B73" s="1" t="s">
        <v>406</v>
      </c>
      <c r="C73" s="1">
        <v>2011.0</v>
      </c>
      <c r="D73" s="2" t="s">
        <v>6</v>
      </c>
      <c r="E73" s="2" t="s">
        <v>385</v>
      </c>
      <c r="F73" s="1">
        <v>51.3903345724907</v>
      </c>
    </row>
    <row r="74">
      <c r="A74" s="2" t="s">
        <v>8</v>
      </c>
      <c r="B74" s="1" t="s">
        <v>408</v>
      </c>
      <c r="C74" s="1">
        <v>2011.0</v>
      </c>
      <c r="D74" s="2" t="s">
        <v>6</v>
      </c>
      <c r="E74" s="2" t="s">
        <v>385</v>
      </c>
      <c r="F74" s="1">
        <v>51.00967606226335</v>
      </c>
    </row>
    <row r="75">
      <c r="A75" s="2" t="s">
        <v>9</v>
      </c>
      <c r="B75" s="1" t="s">
        <v>409</v>
      </c>
      <c r="C75" s="1">
        <v>2011.0</v>
      </c>
      <c r="D75" s="2" t="s">
        <v>6</v>
      </c>
      <c r="E75" s="2" t="s">
        <v>385</v>
      </c>
      <c r="F75" s="1">
        <v>49.48335246842709</v>
      </c>
    </row>
    <row r="76">
      <c r="A76" s="2" t="s">
        <v>12</v>
      </c>
      <c r="B76" s="1" t="s">
        <v>405</v>
      </c>
      <c r="C76" s="1">
        <v>2011.0</v>
      </c>
      <c r="D76" s="2" t="s">
        <v>6</v>
      </c>
      <c r="E76" s="2" t="s">
        <v>385</v>
      </c>
      <c r="F76" s="1">
        <v>49.68829858228755</v>
      </c>
    </row>
    <row r="77">
      <c r="A77" s="2" t="s">
        <v>13</v>
      </c>
      <c r="B77" s="1" t="s">
        <v>410</v>
      </c>
      <c r="C77" s="1">
        <v>2011.0</v>
      </c>
      <c r="D77" s="2" t="s">
        <v>6</v>
      </c>
      <c r="E77" s="2" t="s">
        <v>385</v>
      </c>
      <c r="F77" s="1">
        <v>54.31002589715131</v>
      </c>
    </row>
    <row r="78">
      <c r="A78" s="2" t="s">
        <v>14</v>
      </c>
      <c r="B78" s="1" t="s">
        <v>412</v>
      </c>
      <c r="C78" s="1">
        <v>2011.0</v>
      </c>
      <c r="D78" s="2" t="s">
        <v>6</v>
      </c>
      <c r="E78" s="2" t="s">
        <v>385</v>
      </c>
      <c r="F78" s="1">
        <v>51.906622023809526</v>
      </c>
    </row>
    <row r="79">
      <c r="A79" s="2" t="s">
        <v>15</v>
      </c>
      <c r="B79" s="1" t="s">
        <v>411</v>
      </c>
      <c r="C79" s="1">
        <v>2011.0</v>
      </c>
      <c r="D79" s="2" t="s">
        <v>6</v>
      </c>
      <c r="E79" s="2" t="s">
        <v>385</v>
      </c>
      <c r="F79" s="1">
        <v>58.03981623277183</v>
      </c>
    </row>
    <row r="80">
      <c r="A80" s="2" t="s">
        <v>16</v>
      </c>
      <c r="B80" s="1" t="s">
        <v>413</v>
      </c>
      <c r="C80" s="1">
        <v>2011.0</v>
      </c>
      <c r="D80" s="2" t="s">
        <v>6</v>
      </c>
      <c r="E80" s="2" t="s">
        <v>385</v>
      </c>
      <c r="F80" s="1">
        <v>56.060606060606055</v>
      </c>
    </row>
    <row r="81">
      <c r="A81" s="2" t="s">
        <v>17</v>
      </c>
      <c r="B81" s="1" t="s">
        <v>414</v>
      </c>
      <c r="C81" s="1">
        <v>2011.0</v>
      </c>
      <c r="D81" s="2" t="s">
        <v>6</v>
      </c>
      <c r="E81" s="2" t="s">
        <v>385</v>
      </c>
      <c r="F81" s="1">
        <v>49.7284048754637</v>
      </c>
    </row>
    <row r="82">
      <c r="A82" s="2" t="s">
        <v>18</v>
      </c>
      <c r="B82" s="1" t="s">
        <v>415</v>
      </c>
      <c r="C82" s="1">
        <v>2011.0</v>
      </c>
      <c r="D82" s="2" t="s">
        <v>6</v>
      </c>
      <c r="E82" s="2" t="s">
        <v>385</v>
      </c>
      <c r="F82" s="1">
        <v>55.28219971056439</v>
      </c>
    </row>
    <row r="83">
      <c r="A83" s="2" t="s">
        <v>19</v>
      </c>
      <c r="B83" s="1" t="s">
        <v>416</v>
      </c>
      <c r="C83" s="1">
        <v>2011.0</v>
      </c>
      <c r="D83" s="2" t="s">
        <v>6</v>
      </c>
      <c r="E83" s="2" t="s">
        <v>385</v>
      </c>
      <c r="F83" s="1">
        <v>51.636266094420606</v>
      </c>
    </row>
    <row r="84">
      <c r="A84" s="2" t="s">
        <v>20</v>
      </c>
      <c r="B84" s="1" t="s">
        <v>417</v>
      </c>
      <c r="C84" s="1">
        <v>2011.0</v>
      </c>
      <c r="D84" s="2" t="s">
        <v>6</v>
      </c>
      <c r="E84" s="2" t="s">
        <v>385</v>
      </c>
      <c r="F84" s="1">
        <v>54.2761692650334</v>
      </c>
    </row>
    <row r="85">
      <c r="A85" s="2" t="s">
        <v>21</v>
      </c>
      <c r="B85" s="1" t="s">
        <v>419</v>
      </c>
      <c r="C85" s="1">
        <v>2011.0</v>
      </c>
      <c r="D85" s="2" t="s">
        <v>6</v>
      </c>
      <c r="E85" s="2" t="s">
        <v>385</v>
      </c>
      <c r="F85" s="1">
        <v>58.80566801619433</v>
      </c>
    </row>
    <row r="86">
      <c r="A86" s="2" t="s">
        <v>22</v>
      </c>
      <c r="B86" s="1" t="s">
        <v>420</v>
      </c>
      <c r="C86" s="1">
        <v>2011.0</v>
      </c>
      <c r="D86" s="2" t="s">
        <v>6</v>
      </c>
      <c r="E86" s="2" t="s">
        <v>385</v>
      </c>
      <c r="F86" s="1">
        <v>50.39522114282266</v>
      </c>
    </row>
    <row r="87">
      <c r="A87" s="2" t="s">
        <v>23</v>
      </c>
      <c r="B87" s="1" t="s">
        <v>421</v>
      </c>
      <c r="C87" s="1">
        <v>2011.0</v>
      </c>
      <c r="D87" s="2" t="s">
        <v>6</v>
      </c>
      <c r="E87" s="2" t="s">
        <v>385</v>
      </c>
      <c r="F87" s="1">
        <v>53.74659400544959</v>
      </c>
    </row>
    <row r="88">
      <c r="A88" s="2" t="s">
        <v>24</v>
      </c>
      <c r="B88" s="1" t="s">
        <v>422</v>
      </c>
      <c r="C88" s="1">
        <v>2011.0</v>
      </c>
      <c r="D88" s="2" t="s">
        <v>6</v>
      </c>
      <c r="E88" s="2" t="s">
        <v>385</v>
      </c>
      <c r="F88" s="1">
        <v>56.57470004263353</v>
      </c>
    </row>
    <row r="89">
      <c r="A89" s="2" t="s">
        <v>25</v>
      </c>
      <c r="B89" s="1" t="s">
        <v>423</v>
      </c>
      <c r="C89" s="1">
        <v>2011.0</v>
      </c>
      <c r="D89" s="2" t="s">
        <v>6</v>
      </c>
      <c r="E89" s="2" t="s">
        <v>385</v>
      </c>
      <c r="F89" s="1">
        <v>49.31377188831046</v>
      </c>
    </row>
    <row r="90">
      <c r="A90" s="2" t="s">
        <v>26</v>
      </c>
      <c r="B90" s="1" t="s">
        <v>424</v>
      </c>
      <c r="C90" s="1">
        <v>2011.0</v>
      </c>
      <c r="D90" s="2" t="s">
        <v>6</v>
      </c>
      <c r="E90" s="2" t="s">
        <v>385</v>
      </c>
      <c r="F90" s="1">
        <v>57.9</v>
      </c>
    </row>
    <row r="91">
      <c r="A91" s="2" t="s">
        <v>27</v>
      </c>
      <c r="B91" s="1" t="s">
        <v>426</v>
      </c>
      <c r="C91" s="1">
        <v>2011.0</v>
      </c>
      <c r="D91" s="2" t="s">
        <v>6</v>
      </c>
      <c r="E91" s="2" t="s">
        <v>385</v>
      </c>
      <c r="F91" s="1">
        <v>49.4146144529673</v>
      </c>
    </row>
    <row r="92">
      <c r="A92" s="2" t="s">
        <v>28</v>
      </c>
      <c r="B92" s="1" t="s">
        <v>425</v>
      </c>
      <c r="C92" s="1">
        <v>2011.0</v>
      </c>
      <c r="D92" s="2" t="s">
        <v>6</v>
      </c>
      <c r="E92" s="2" t="s">
        <v>385</v>
      </c>
      <c r="F92" s="1">
        <v>43.12354312354312</v>
      </c>
    </row>
    <row r="93">
      <c r="A93" s="2" t="s">
        <v>29</v>
      </c>
      <c r="B93" s="1" t="s">
        <v>427</v>
      </c>
      <c r="C93" s="1">
        <v>2011.0</v>
      </c>
      <c r="D93" s="2" t="s">
        <v>6</v>
      </c>
      <c r="E93" s="2" t="s">
        <v>385</v>
      </c>
      <c r="F93" s="1">
        <v>51.738638201520295</v>
      </c>
    </row>
    <row r="94">
      <c r="A94" s="2" t="s">
        <v>30</v>
      </c>
      <c r="B94" s="1" t="s">
        <v>428</v>
      </c>
      <c r="C94" s="1">
        <v>2011.0</v>
      </c>
      <c r="D94" s="2" t="s">
        <v>6</v>
      </c>
      <c r="E94" s="2" t="s">
        <v>385</v>
      </c>
      <c r="F94" s="1">
        <v>50.71753587679384</v>
      </c>
    </row>
    <row r="95">
      <c r="A95" s="2" t="s">
        <v>31</v>
      </c>
      <c r="B95" s="1" t="s">
        <v>429</v>
      </c>
      <c r="C95" s="1">
        <v>2011.0</v>
      </c>
      <c r="D95" s="2" t="s">
        <v>6</v>
      </c>
      <c r="E95" s="2" t="s">
        <v>385</v>
      </c>
      <c r="F95" s="1">
        <v>60.67546932542891</v>
      </c>
    </row>
    <row r="96">
      <c r="A96" s="2" t="s">
        <v>32</v>
      </c>
      <c r="B96" s="1" t="s">
        <v>430</v>
      </c>
      <c r="C96" s="1">
        <v>2011.0</v>
      </c>
      <c r="D96" s="2" t="s">
        <v>6</v>
      </c>
      <c r="E96" s="2" t="s">
        <v>385</v>
      </c>
      <c r="F96" s="1">
        <v>55.12143611404435</v>
      </c>
    </row>
    <row r="97">
      <c r="A97" s="2" t="s">
        <v>33</v>
      </c>
      <c r="B97" s="1" t="s">
        <v>431</v>
      </c>
      <c r="C97" s="1">
        <v>2011.0</v>
      </c>
      <c r="D97" s="2" t="s">
        <v>6</v>
      </c>
      <c r="E97" s="2" t="s">
        <v>385</v>
      </c>
      <c r="F97" s="1">
        <v>54.77926007426765</v>
      </c>
    </row>
    <row r="98">
      <c r="A98" s="2" t="s">
        <v>34</v>
      </c>
      <c r="B98" s="1" t="s">
        <v>432</v>
      </c>
      <c r="C98" s="1">
        <v>2011.0</v>
      </c>
      <c r="D98" s="2" t="s">
        <v>6</v>
      </c>
      <c r="E98" s="2" t="s">
        <v>385</v>
      </c>
      <c r="F98" s="1">
        <v>53.58315098468272</v>
      </c>
    </row>
    <row r="99">
      <c r="A99" s="2" t="s">
        <v>35</v>
      </c>
      <c r="B99" s="1" t="s">
        <v>433</v>
      </c>
      <c r="C99" s="1">
        <v>2011.0</v>
      </c>
      <c r="D99" s="2" t="s">
        <v>6</v>
      </c>
      <c r="E99" s="2" t="s">
        <v>385</v>
      </c>
      <c r="F99" s="1">
        <v>57.988826815642454</v>
      </c>
    </row>
    <row r="100">
      <c r="A100" s="2" t="s">
        <v>3</v>
      </c>
      <c r="B100" s="1" t="s">
        <v>418</v>
      </c>
      <c r="C100" s="1">
        <v>2011.0</v>
      </c>
      <c r="D100" s="2" t="s">
        <v>6</v>
      </c>
      <c r="E100" s="2" t="s">
        <v>385</v>
      </c>
      <c r="F100" s="1">
        <v>52.43927474764241</v>
      </c>
    </row>
    <row r="101">
      <c r="A101" s="2" t="s">
        <v>4</v>
      </c>
      <c r="B101" s="1" t="s">
        <v>401</v>
      </c>
      <c r="C101" s="1">
        <v>2012.0</v>
      </c>
      <c r="D101" s="2" t="s">
        <v>6</v>
      </c>
      <c r="E101" s="2" t="s">
        <v>385</v>
      </c>
      <c r="F101" s="1">
        <v>58.19562304600267</v>
      </c>
    </row>
    <row r="102">
      <c r="A102" s="2" t="s">
        <v>5</v>
      </c>
      <c r="B102" s="1" t="s">
        <v>402</v>
      </c>
      <c r="C102" s="1">
        <v>2012.0</v>
      </c>
      <c r="D102" s="2" t="s">
        <v>6</v>
      </c>
      <c r="E102" s="2" t="s">
        <v>385</v>
      </c>
      <c r="F102" s="1">
        <v>50.981280193236714</v>
      </c>
    </row>
    <row r="103">
      <c r="A103" s="2" t="s">
        <v>6</v>
      </c>
      <c r="B103" s="1" t="s">
        <v>403</v>
      </c>
      <c r="C103" s="1">
        <v>2012.0</v>
      </c>
      <c r="D103" s="2" t="s">
        <v>6</v>
      </c>
      <c r="E103" s="2" t="s">
        <v>385</v>
      </c>
      <c r="F103" s="1">
        <v>50.92165898617511</v>
      </c>
    </row>
    <row r="104">
      <c r="A104" s="2" t="s">
        <v>7</v>
      </c>
      <c r="B104" s="1" t="s">
        <v>404</v>
      </c>
      <c r="C104" s="1">
        <v>2012.0</v>
      </c>
      <c r="D104" s="2" t="s">
        <v>6</v>
      </c>
      <c r="E104" s="2" t="s">
        <v>385</v>
      </c>
      <c r="F104" s="1">
        <v>51.41657922350472</v>
      </c>
    </row>
    <row r="105">
      <c r="A105" s="2" t="s">
        <v>10</v>
      </c>
      <c r="B105" s="1" t="s">
        <v>407</v>
      </c>
      <c r="C105" s="1">
        <v>2012.0</v>
      </c>
      <c r="D105" s="2" t="s">
        <v>6</v>
      </c>
      <c r="E105" s="2" t="s">
        <v>385</v>
      </c>
      <c r="F105" s="1">
        <v>52.03104786545924</v>
      </c>
    </row>
    <row r="106">
      <c r="A106" s="2" t="s">
        <v>11</v>
      </c>
      <c r="B106" s="1" t="s">
        <v>406</v>
      </c>
      <c r="C106" s="1">
        <v>2012.0</v>
      </c>
      <c r="D106" s="2" t="s">
        <v>6</v>
      </c>
      <c r="E106" s="2" t="s">
        <v>385</v>
      </c>
      <c r="F106" s="1">
        <v>53.13308421960333</v>
      </c>
    </row>
    <row r="107">
      <c r="A107" s="2" t="s">
        <v>8</v>
      </c>
      <c r="B107" s="1" t="s">
        <v>408</v>
      </c>
      <c r="C107" s="1">
        <v>2012.0</v>
      </c>
      <c r="D107" s="2" t="s">
        <v>6</v>
      </c>
      <c r="E107" s="2" t="s">
        <v>385</v>
      </c>
      <c r="F107" s="1">
        <v>49.228871067242444</v>
      </c>
    </row>
    <row r="108">
      <c r="A108" s="2" t="s">
        <v>9</v>
      </c>
      <c r="B108" s="1" t="s">
        <v>409</v>
      </c>
      <c r="C108" s="1">
        <v>2012.0</v>
      </c>
      <c r="D108" s="2" t="s">
        <v>6</v>
      </c>
      <c r="E108" s="2" t="s">
        <v>385</v>
      </c>
      <c r="F108" s="1">
        <v>52.649379932356254</v>
      </c>
    </row>
    <row r="109">
      <c r="A109" s="2" t="s">
        <v>12</v>
      </c>
      <c r="B109" s="1" t="s">
        <v>405</v>
      </c>
      <c r="C109" s="1">
        <v>2012.0</v>
      </c>
      <c r="D109" s="2" t="s">
        <v>6</v>
      </c>
      <c r="E109" s="2" t="s">
        <v>385</v>
      </c>
      <c r="F109" s="1">
        <v>50.12768090739609</v>
      </c>
    </row>
    <row r="110">
      <c r="A110" s="2" t="s">
        <v>13</v>
      </c>
      <c r="B110" s="1" t="s">
        <v>410</v>
      </c>
      <c r="C110" s="1">
        <v>2012.0</v>
      </c>
      <c r="D110" s="2" t="s">
        <v>6</v>
      </c>
      <c r="E110" s="2" t="s">
        <v>385</v>
      </c>
      <c r="F110" s="1">
        <v>54.30440771349863</v>
      </c>
    </row>
    <row r="111">
      <c r="A111" s="2" t="s">
        <v>14</v>
      </c>
      <c r="B111" s="1" t="s">
        <v>412</v>
      </c>
      <c r="C111" s="1">
        <v>2012.0</v>
      </c>
      <c r="D111" s="2" t="s">
        <v>6</v>
      </c>
      <c r="E111" s="2" t="s">
        <v>385</v>
      </c>
      <c r="F111" s="1">
        <v>52.95977011494253</v>
      </c>
    </row>
    <row r="112">
      <c r="A112" s="2" t="s">
        <v>15</v>
      </c>
      <c r="B112" s="1" t="s">
        <v>411</v>
      </c>
      <c r="C112" s="1">
        <v>2012.0</v>
      </c>
      <c r="D112" s="2" t="s">
        <v>6</v>
      </c>
      <c r="E112" s="2" t="s">
        <v>385</v>
      </c>
      <c r="F112" s="1">
        <v>57.47863247863248</v>
      </c>
    </row>
    <row r="113">
      <c r="A113" s="2" t="s">
        <v>16</v>
      </c>
      <c r="B113" s="1" t="s">
        <v>413</v>
      </c>
      <c r="C113" s="1">
        <v>2012.0</v>
      </c>
      <c r="D113" s="2" t="s">
        <v>6</v>
      </c>
      <c r="E113" s="2" t="s">
        <v>385</v>
      </c>
      <c r="F113" s="1">
        <v>56.738667477943416</v>
      </c>
    </row>
    <row r="114">
      <c r="A114" s="2" t="s">
        <v>17</v>
      </c>
      <c r="B114" s="1" t="s">
        <v>414</v>
      </c>
      <c r="C114" s="1">
        <v>2012.0</v>
      </c>
      <c r="D114" s="2" t="s">
        <v>6</v>
      </c>
      <c r="E114" s="2" t="s">
        <v>385</v>
      </c>
      <c r="F114" s="1">
        <v>49.922281543556124</v>
      </c>
    </row>
    <row r="115">
      <c r="A115" s="2" t="s">
        <v>18</v>
      </c>
      <c r="B115" s="1" t="s">
        <v>415</v>
      </c>
      <c r="C115" s="1">
        <v>2012.0</v>
      </c>
      <c r="D115" s="2" t="s">
        <v>6</v>
      </c>
      <c r="E115" s="2" t="s">
        <v>385</v>
      </c>
      <c r="F115" s="1">
        <v>53.73661936768733</v>
      </c>
    </row>
    <row r="116">
      <c r="A116" s="2" t="s">
        <v>19</v>
      </c>
      <c r="B116" s="1" t="s">
        <v>416</v>
      </c>
      <c r="C116" s="1">
        <v>2012.0</v>
      </c>
      <c r="D116" s="2" t="s">
        <v>6</v>
      </c>
      <c r="E116" s="2" t="s">
        <v>385</v>
      </c>
      <c r="F116" s="1">
        <v>49.828178694158076</v>
      </c>
    </row>
    <row r="117">
      <c r="A117" s="2" t="s">
        <v>20</v>
      </c>
      <c r="B117" s="1" t="s">
        <v>417</v>
      </c>
      <c r="C117" s="1">
        <v>2012.0</v>
      </c>
      <c r="D117" s="2" t="s">
        <v>6</v>
      </c>
      <c r="E117" s="2" t="s">
        <v>385</v>
      </c>
      <c r="F117" s="1">
        <v>55.67256109676138</v>
      </c>
    </row>
    <row r="118">
      <c r="A118" s="2" t="s">
        <v>21</v>
      </c>
      <c r="B118" s="1" t="s">
        <v>419</v>
      </c>
      <c r="C118" s="1">
        <v>2012.0</v>
      </c>
      <c r="D118" s="2" t="s">
        <v>6</v>
      </c>
      <c r="E118" s="2" t="s">
        <v>385</v>
      </c>
      <c r="F118" s="1">
        <v>55.932203389830505</v>
      </c>
    </row>
    <row r="119">
      <c r="A119" s="2" t="s">
        <v>22</v>
      </c>
      <c r="B119" s="1" t="s">
        <v>420</v>
      </c>
      <c r="C119" s="1">
        <v>2012.0</v>
      </c>
      <c r="D119" s="2" t="s">
        <v>6</v>
      </c>
      <c r="E119" s="2" t="s">
        <v>385</v>
      </c>
      <c r="F119" s="1">
        <v>47.6962676962677</v>
      </c>
    </row>
    <row r="120">
      <c r="A120" s="2" t="s">
        <v>23</v>
      </c>
      <c r="B120" s="1" t="s">
        <v>421</v>
      </c>
      <c r="C120" s="1">
        <v>2012.0</v>
      </c>
      <c r="D120" s="2" t="s">
        <v>6</v>
      </c>
      <c r="E120" s="2" t="s">
        <v>385</v>
      </c>
      <c r="F120" s="1">
        <v>54.51408855664175</v>
      </c>
    </row>
    <row r="121">
      <c r="A121" s="2" t="s">
        <v>24</v>
      </c>
      <c r="B121" s="1" t="s">
        <v>422</v>
      </c>
      <c r="C121" s="1">
        <v>2012.0</v>
      </c>
      <c r="D121" s="2" t="s">
        <v>6</v>
      </c>
      <c r="E121" s="2" t="s">
        <v>385</v>
      </c>
      <c r="F121" s="1">
        <v>56.78192244364958</v>
      </c>
    </row>
    <row r="122">
      <c r="A122" s="2" t="s">
        <v>25</v>
      </c>
      <c r="B122" s="1" t="s">
        <v>423</v>
      </c>
      <c r="C122" s="1">
        <v>2012.0</v>
      </c>
      <c r="D122" s="2" t="s">
        <v>6</v>
      </c>
      <c r="E122" s="2" t="s">
        <v>385</v>
      </c>
      <c r="F122" s="1">
        <v>49.67597208374875</v>
      </c>
    </row>
    <row r="123">
      <c r="A123" s="2" t="s">
        <v>26</v>
      </c>
      <c r="B123" s="1" t="s">
        <v>424</v>
      </c>
      <c r="C123" s="1">
        <v>2012.0</v>
      </c>
      <c r="D123" s="2" t="s">
        <v>6</v>
      </c>
      <c r="E123" s="2" t="s">
        <v>385</v>
      </c>
      <c r="F123" s="1">
        <v>53.118279569892465</v>
      </c>
    </row>
    <row r="124">
      <c r="A124" s="2" t="s">
        <v>27</v>
      </c>
      <c r="B124" s="1" t="s">
        <v>426</v>
      </c>
      <c r="C124" s="1">
        <v>2012.0</v>
      </c>
      <c r="D124" s="2" t="s">
        <v>6</v>
      </c>
      <c r="E124" s="2" t="s">
        <v>385</v>
      </c>
      <c r="F124" s="1">
        <v>51.70166545981173</v>
      </c>
    </row>
    <row r="125">
      <c r="A125" s="2" t="s">
        <v>28</v>
      </c>
      <c r="B125" s="1" t="s">
        <v>425</v>
      </c>
      <c r="C125" s="1">
        <v>2012.0</v>
      </c>
      <c r="D125" s="2" t="s">
        <v>6</v>
      </c>
      <c r="E125" s="2" t="s">
        <v>385</v>
      </c>
      <c r="F125" s="1">
        <v>44.638748274275194</v>
      </c>
    </row>
    <row r="126">
      <c r="A126" s="2" t="s">
        <v>29</v>
      </c>
      <c r="B126" s="1" t="s">
        <v>427</v>
      </c>
      <c r="C126" s="1">
        <v>2012.0</v>
      </c>
      <c r="D126" s="2" t="s">
        <v>6</v>
      </c>
      <c r="E126" s="2" t="s">
        <v>385</v>
      </c>
      <c r="F126" s="1">
        <v>53.705837173579106</v>
      </c>
    </row>
    <row r="127">
      <c r="A127" s="2" t="s">
        <v>30</v>
      </c>
      <c r="B127" s="1" t="s">
        <v>428</v>
      </c>
      <c r="C127" s="1">
        <v>2012.0</v>
      </c>
      <c r="D127" s="2" t="s">
        <v>6</v>
      </c>
      <c r="E127" s="2" t="s">
        <v>385</v>
      </c>
      <c r="F127" s="1">
        <v>53.937764118325006</v>
      </c>
    </row>
    <row r="128">
      <c r="A128" s="2" t="s">
        <v>31</v>
      </c>
      <c r="B128" s="1" t="s">
        <v>429</v>
      </c>
      <c r="C128" s="1">
        <v>2012.0</v>
      </c>
      <c r="D128" s="2" t="s">
        <v>6</v>
      </c>
      <c r="E128" s="2" t="s">
        <v>385</v>
      </c>
      <c r="F128" s="1">
        <v>58.37825943448124</v>
      </c>
    </row>
    <row r="129">
      <c r="A129" s="2" t="s">
        <v>32</v>
      </c>
      <c r="B129" s="1" t="s">
        <v>430</v>
      </c>
      <c r="C129" s="1">
        <v>2012.0</v>
      </c>
      <c r="D129" s="2" t="s">
        <v>6</v>
      </c>
      <c r="E129" s="2" t="s">
        <v>385</v>
      </c>
      <c r="F129" s="1">
        <v>52.93478260869565</v>
      </c>
    </row>
    <row r="130">
      <c r="A130" s="2" t="s">
        <v>33</v>
      </c>
      <c r="B130" s="1" t="s">
        <v>431</v>
      </c>
      <c r="C130" s="1">
        <v>2012.0</v>
      </c>
      <c r="D130" s="2" t="s">
        <v>6</v>
      </c>
      <c r="E130" s="2" t="s">
        <v>385</v>
      </c>
      <c r="F130" s="1">
        <v>53.66024029058396</v>
      </c>
    </row>
    <row r="131">
      <c r="A131" s="2" t="s">
        <v>34</v>
      </c>
      <c r="B131" s="1" t="s">
        <v>432</v>
      </c>
      <c r="C131" s="1">
        <v>2012.0</v>
      </c>
      <c r="D131" s="2" t="s">
        <v>6</v>
      </c>
      <c r="E131" s="2" t="s">
        <v>385</v>
      </c>
      <c r="F131" s="1">
        <v>51.86052563101743</v>
      </c>
    </row>
    <row r="132">
      <c r="A132" s="2" t="s">
        <v>35</v>
      </c>
      <c r="B132" s="1" t="s">
        <v>433</v>
      </c>
      <c r="C132" s="1">
        <v>2012.0</v>
      </c>
      <c r="D132" s="2" t="s">
        <v>6</v>
      </c>
      <c r="E132" s="2" t="s">
        <v>385</v>
      </c>
      <c r="F132" s="1">
        <v>53.49544072948328</v>
      </c>
    </row>
    <row r="133">
      <c r="A133" s="2" t="s">
        <v>3</v>
      </c>
      <c r="B133" s="1" t="s">
        <v>418</v>
      </c>
      <c r="C133" s="1">
        <v>2012.0</v>
      </c>
      <c r="D133" s="2" t="s">
        <v>6</v>
      </c>
      <c r="E133" s="2" t="s">
        <v>385</v>
      </c>
      <c r="F133" s="1">
        <v>52.10618806928411</v>
      </c>
    </row>
    <row r="134">
      <c r="A134" s="2" t="s">
        <v>4</v>
      </c>
      <c r="B134" s="1" t="s">
        <v>401</v>
      </c>
      <c r="C134" s="1">
        <v>2013.0</v>
      </c>
      <c r="D134" s="2" t="s">
        <v>6</v>
      </c>
      <c r="E134" s="2" t="s">
        <v>385</v>
      </c>
      <c r="F134" s="1">
        <v>59.87198424421467</v>
      </c>
    </row>
    <row r="135">
      <c r="A135" s="2" t="s">
        <v>5</v>
      </c>
      <c r="B135" s="1" t="s">
        <v>402</v>
      </c>
      <c r="C135" s="1">
        <v>2013.0</v>
      </c>
      <c r="D135" s="2" t="s">
        <v>6</v>
      </c>
      <c r="E135" s="2" t="s">
        <v>385</v>
      </c>
      <c r="F135" s="1">
        <v>52.59151279559443</v>
      </c>
    </row>
    <row r="136">
      <c r="A136" s="2" t="s">
        <v>6</v>
      </c>
      <c r="B136" s="1" t="s">
        <v>403</v>
      </c>
      <c r="C136" s="1">
        <v>2013.0</v>
      </c>
      <c r="D136" s="2" t="s">
        <v>6</v>
      </c>
      <c r="E136" s="2" t="s">
        <v>385</v>
      </c>
      <c r="F136" s="1">
        <v>46.49499284692418</v>
      </c>
    </row>
    <row r="137">
      <c r="A137" s="2" t="s">
        <v>7</v>
      </c>
      <c r="B137" s="1" t="s">
        <v>404</v>
      </c>
      <c r="C137" s="1">
        <v>2013.0</v>
      </c>
      <c r="D137" s="2" t="s">
        <v>6</v>
      </c>
      <c r="E137" s="2" t="s">
        <v>385</v>
      </c>
      <c r="F137" s="1">
        <v>50.91533180778032</v>
      </c>
    </row>
    <row r="138">
      <c r="A138" s="2" t="s">
        <v>10</v>
      </c>
      <c r="B138" s="1" t="s">
        <v>407</v>
      </c>
      <c r="C138" s="1">
        <v>2013.0</v>
      </c>
      <c r="D138" s="2" t="s">
        <v>6</v>
      </c>
      <c r="E138" s="2" t="s">
        <v>385</v>
      </c>
      <c r="F138" s="1">
        <v>50.37511032656664</v>
      </c>
    </row>
    <row r="139">
      <c r="A139" s="2" t="s">
        <v>11</v>
      </c>
      <c r="B139" s="1" t="s">
        <v>406</v>
      </c>
      <c r="C139" s="1">
        <v>2013.0</v>
      </c>
      <c r="D139" s="2" t="s">
        <v>6</v>
      </c>
      <c r="E139" s="2" t="s">
        <v>385</v>
      </c>
      <c r="F139" s="1">
        <v>54.41358789982643</v>
      </c>
    </row>
    <row r="140">
      <c r="A140" s="2" t="s">
        <v>8</v>
      </c>
      <c r="B140" s="1" t="s">
        <v>408</v>
      </c>
      <c r="C140" s="1">
        <v>2013.0</v>
      </c>
      <c r="D140" s="2" t="s">
        <v>6</v>
      </c>
      <c r="E140" s="2" t="s">
        <v>385</v>
      </c>
      <c r="F140" s="1">
        <v>50.08514664143803</v>
      </c>
    </row>
    <row r="141">
      <c r="A141" s="2" t="s">
        <v>9</v>
      </c>
      <c r="B141" s="1" t="s">
        <v>409</v>
      </c>
      <c r="C141" s="1">
        <v>2013.0</v>
      </c>
      <c r="D141" s="2" t="s">
        <v>6</v>
      </c>
      <c r="E141" s="2" t="s">
        <v>385</v>
      </c>
      <c r="F141" s="1">
        <v>48.676171079429736</v>
      </c>
    </row>
    <row r="142">
      <c r="A142" s="2" t="s">
        <v>12</v>
      </c>
      <c r="B142" s="1" t="s">
        <v>405</v>
      </c>
      <c r="C142" s="1">
        <v>2013.0</v>
      </c>
      <c r="D142" s="2" t="s">
        <v>6</v>
      </c>
      <c r="E142" s="2" t="s">
        <v>385</v>
      </c>
      <c r="F142" s="1">
        <v>50.463166488727</v>
      </c>
    </row>
    <row r="143">
      <c r="A143" s="2" t="s">
        <v>13</v>
      </c>
      <c r="B143" s="1" t="s">
        <v>410</v>
      </c>
      <c r="C143" s="1">
        <v>2013.0</v>
      </c>
      <c r="D143" s="2" t="s">
        <v>6</v>
      </c>
      <c r="E143" s="2" t="s">
        <v>385</v>
      </c>
      <c r="F143" s="1">
        <v>53.287536800785084</v>
      </c>
    </row>
    <row r="144">
      <c r="A144" s="2" t="s">
        <v>14</v>
      </c>
      <c r="B144" s="1" t="s">
        <v>412</v>
      </c>
      <c r="C144" s="1">
        <v>2013.0</v>
      </c>
      <c r="D144" s="2" t="s">
        <v>6</v>
      </c>
      <c r="E144" s="2" t="s">
        <v>385</v>
      </c>
      <c r="F144" s="1">
        <v>52.38462279603044</v>
      </c>
    </row>
    <row r="145">
      <c r="A145" s="2" t="s">
        <v>15</v>
      </c>
      <c r="B145" s="1" t="s">
        <v>411</v>
      </c>
      <c r="C145" s="1">
        <v>2013.0</v>
      </c>
      <c r="D145" s="2" t="s">
        <v>6</v>
      </c>
      <c r="E145" s="2" t="s">
        <v>385</v>
      </c>
      <c r="F145" s="1">
        <v>56.13138686131387</v>
      </c>
    </row>
    <row r="146">
      <c r="A146" s="2" t="s">
        <v>16</v>
      </c>
      <c r="B146" s="1" t="s">
        <v>413</v>
      </c>
      <c r="C146" s="1">
        <v>2013.0</v>
      </c>
      <c r="D146" s="2" t="s">
        <v>6</v>
      </c>
      <c r="E146" s="2" t="s">
        <v>385</v>
      </c>
      <c r="F146" s="1">
        <v>57.71157395201687</v>
      </c>
    </row>
    <row r="147">
      <c r="A147" s="2" t="s">
        <v>17</v>
      </c>
      <c r="B147" s="1" t="s">
        <v>414</v>
      </c>
      <c r="C147" s="1">
        <v>2013.0</v>
      </c>
      <c r="D147" s="2" t="s">
        <v>6</v>
      </c>
      <c r="E147" s="2" t="s">
        <v>385</v>
      </c>
      <c r="F147" s="1">
        <v>49.09644957834314</v>
      </c>
    </row>
    <row r="148">
      <c r="A148" s="2" t="s">
        <v>18</v>
      </c>
      <c r="B148" s="1" t="s">
        <v>415</v>
      </c>
      <c r="C148" s="1">
        <v>2013.0</v>
      </c>
      <c r="D148" s="2" t="s">
        <v>6</v>
      </c>
      <c r="E148" s="2" t="s">
        <v>385</v>
      </c>
      <c r="F148" s="1">
        <v>54.61856311369796</v>
      </c>
    </row>
    <row r="149">
      <c r="A149" s="2" t="s">
        <v>19</v>
      </c>
      <c r="B149" s="1" t="s">
        <v>416</v>
      </c>
      <c r="C149" s="1">
        <v>2013.0</v>
      </c>
      <c r="D149" s="2" t="s">
        <v>6</v>
      </c>
      <c r="E149" s="2" t="s">
        <v>385</v>
      </c>
      <c r="F149" s="1">
        <v>50.31895891809135</v>
      </c>
    </row>
    <row r="150">
      <c r="A150" s="2" t="s">
        <v>20</v>
      </c>
      <c r="B150" s="1" t="s">
        <v>417</v>
      </c>
      <c r="C150" s="1">
        <v>2013.0</v>
      </c>
      <c r="D150" s="2" t="s">
        <v>6</v>
      </c>
      <c r="E150" s="2" t="s">
        <v>385</v>
      </c>
      <c r="F150" s="1">
        <v>55.51695954229668</v>
      </c>
    </row>
    <row r="151">
      <c r="A151" s="2" t="s">
        <v>21</v>
      </c>
      <c r="B151" s="1" t="s">
        <v>419</v>
      </c>
      <c r="C151" s="1">
        <v>2013.0</v>
      </c>
      <c r="D151" s="2" t="s">
        <v>6</v>
      </c>
      <c r="E151" s="2" t="s">
        <v>385</v>
      </c>
      <c r="F151" s="1">
        <v>56.78294573643411</v>
      </c>
    </row>
    <row r="152">
      <c r="A152" s="2" t="s">
        <v>22</v>
      </c>
      <c r="B152" s="1" t="s">
        <v>420</v>
      </c>
      <c r="C152" s="1">
        <v>2013.0</v>
      </c>
      <c r="D152" s="2" t="s">
        <v>6</v>
      </c>
      <c r="E152" s="2" t="s">
        <v>385</v>
      </c>
      <c r="F152" s="1">
        <v>47.31743119266055</v>
      </c>
    </row>
    <row r="153">
      <c r="A153" s="2" t="s">
        <v>23</v>
      </c>
      <c r="B153" s="1" t="s">
        <v>421</v>
      </c>
      <c r="C153" s="1">
        <v>2013.0</v>
      </c>
      <c r="D153" s="2" t="s">
        <v>6</v>
      </c>
      <c r="E153" s="2" t="s">
        <v>385</v>
      </c>
      <c r="F153" s="1">
        <v>55.811518324607334</v>
      </c>
    </row>
    <row r="154">
      <c r="A154" s="2" t="s">
        <v>24</v>
      </c>
      <c r="B154" s="1" t="s">
        <v>422</v>
      </c>
      <c r="C154" s="1">
        <v>2013.0</v>
      </c>
      <c r="D154" s="2" t="s">
        <v>6</v>
      </c>
      <c r="E154" s="2" t="s">
        <v>385</v>
      </c>
      <c r="F154" s="1">
        <v>56.350824063828554</v>
      </c>
    </row>
    <row r="155">
      <c r="A155" s="2" t="s">
        <v>25</v>
      </c>
      <c r="B155" s="1" t="s">
        <v>423</v>
      </c>
      <c r="C155" s="1">
        <v>2013.0</v>
      </c>
      <c r="D155" s="2" t="s">
        <v>6</v>
      </c>
      <c r="E155" s="2" t="s">
        <v>385</v>
      </c>
      <c r="F155" s="1">
        <v>51.266137040715</v>
      </c>
    </row>
    <row r="156">
      <c r="A156" s="2" t="s">
        <v>26</v>
      </c>
      <c r="B156" s="1" t="s">
        <v>424</v>
      </c>
      <c r="C156" s="1">
        <v>2013.0</v>
      </c>
      <c r="D156" s="2" t="s">
        <v>6</v>
      </c>
      <c r="E156" s="2" t="s">
        <v>385</v>
      </c>
      <c r="F156" s="1">
        <v>55.23632993512512</v>
      </c>
    </row>
    <row r="157">
      <c r="A157" s="2" t="s">
        <v>27</v>
      </c>
      <c r="B157" s="1" t="s">
        <v>426</v>
      </c>
      <c r="C157" s="1">
        <v>2013.0</v>
      </c>
      <c r="D157" s="2" t="s">
        <v>6</v>
      </c>
      <c r="E157" s="2" t="s">
        <v>385</v>
      </c>
      <c r="F157" s="1">
        <v>52.55348516218081</v>
      </c>
    </row>
    <row r="158">
      <c r="A158" s="2" t="s">
        <v>28</v>
      </c>
      <c r="B158" s="1" t="s">
        <v>425</v>
      </c>
      <c r="C158" s="1">
        <v>2013.0</v>
      </c>
      <c r="D158" s="2" t="s">
        <v>6</v>
      </c>
      <c r="E158" s="2" t="s">
        <v>385</v>
      </c>
      <c r="F158" s="1">
        <v>46.14325068870524</v>
      </c>
    </row>
    <row r="159">
      <c r="A159" s="2" t="s">
        <v>29</v>
      </c>
      <c r="B159" s="1" t="s">
        <v>427</v>
      </c>
      <c r="C159" s="1">
        <v>2013.0</v>
      </c>
      <c r="D159" s="2" t="s">
        <v>6</v>
      </c>
      <c r="E159" s="2" t="s">
        <v>385</v>
      </c>
      <c r="F159" s="1">
        <v>54.70275066548358</v>
      </c>
    </row>
    <row r="160">
      <c r="A160" s="2" t="s">
        <v>30</v>
      </c>
      <c r="B160" s="1" t="s">
        <v>428</v>
      </c>
      <c r="C160" s="1">
        <v>2013.0</v>
      </c>
      <c r="D160" s="2" t="s">
        <v>6</v>
      </c>
      <c r="E160" s="2" t="s">
        <v>385</v>
      </c>
      <c r="F160" s="1">
        <v>49.47538337368846</v>
      </c>
    </row>
    <row r="161">
      <c r="A161" s="2" t="s">
        <v>31</v>
      </c>
      <c r="B161" s="1" t="s">
        <v>429</v>
      </c>
      <c r="C161" s="1">
        <v>2013.0</v>
      </c>
      <c r="D161" s="2" t="s">
        <v>6</v>
      </c>
      <c r="E161" s="2" t="s">
        <v>385</v>
      </c>
      <c r="F161" s="1">
        <v>57.44736842105264</v>
      </c>
    </row>
    <row r="162">
      <c r="A162" s="2" t="s">
        <v>32</v>
      </c>
      <c r="B162" s="1" t="s">
        <v>430</v>
      </c>
      <c r="C162" s="1">
        <v>2013.0</v>
      </c>
      <c r="D162" s="2" t="s">
        <v>6</v>
      </c>
      <c r="E162" s="2" t="s">
        <v>385</v>
      </c>
      <c r="F162" s="1">
        <v>55.48961424332344</v>
      </c>
    </row>
    <row r="163">
      <c r="A163" s="2" t="s">
        <v>33</v>
      </c>
      <c r="B163" s="1" t="s">
        <v>431</v>
      </c>
      <c r="C163" s="1">
        <v>2013.0</v>
      </c>
      <c r="D163" s="2" t="s">
        <v>6</v>
      </c>
      <c r="E163" s="2" t="s">
        <v>385</v>
      </c>
      <c r="F163" s="1">
        <v>55.27747551686616</v>
      </c>
    </row>
    <row r="164">
      <c r="A164" s="2" t="s">
        <v>34</v>
      </c>
      <c r="B164" s="1" t="s">
        <v>432</v>
      </c>
      <c r="C164" s="1">
        <v>2013.0</v>
      </c>
      <c r="D164" s="2" t="s">
        <v>6</v>
      </c>
      <c r="E164" s="2" t="s">
        <v>385</v>
      </c>
      <c r="F164" s="1">
        <v>51.693057247259446</v>
      </c>
    </row>
    <row r="165">
      <c r="A165" s="2" t="s">
        <v>35</v>
      </c>
      <c r="B165" s="1" t="s">
        <v>433</v>
      </c>
      <c r="C165" s="1">
        <v>2013.0</v>
      </c>
      <c r="D165" s="2" t="s">
        <v>6</v>
      </c>
      <c r="E165" s="2" t="s">
        <v>385</v>
      </c>
      <c r="F165" s="1">
        <v>55.88393336915637</v>
      </c>
    </row>
    <row r="166">
      <c r="A166" s="2" t="s">
        <v>3</v>
      </c>
      <c r="B166" s="1" t="s">
        <v>418</v>
      </c>
      <c r="C166" s="1">
        <v>2013.0</v>
      </c>
      <c r="D166" s="2" t="s">
        <v>6</v>
      </c>
      <c r="E166" s="2" t="s">
        <v>385</v>
      </c>
      <c r="F166" s="1">
        <v>52.31827086269257</v>
      </c>
    </row>
    <row r="167">
      <c r="A167" s="2" t="s">
        <v>4</v>
      </c>
      <c r="B167" s="1" t="s">
        <v>401</v>
      </c>
      <c r="C167" s="1">
        <v>2014.0</v>
      </c>
      <c r="D167" s="2" t="s">
        <v>6</v>
      </c>
      <c r="E167" s="2" t="s">
        <v>385</v>
      </c>
      <c r="F167" s="1">
        <v>58.04973821989529</v>
      </c>
    </row>
    <row r="168">
      <c r="A168" s="2" t="s">
        <v>5</v>
      </c>
      <c r="B168" s="1" t="s">
        <v>402</v>
      </c>
      <c r="C168" s="1">
        <v>2014.0</v>
      </c>
      <c r="D168" s="2" t="s">
        <v>6</v>
      </c>
      <c r="E168" s="2" t="s">
        <v>385</v>
      </c>
      <c r="F168" s="1">
        <v>50.47932893948472</v>
      </c>
    </row>
    <row r="169">
      <c r="A169" s="2" t="s">
        <v>6</v>
      </c>
      <c r="B169" s="1" t="s">
        <v>403</v>
      </c>
      <c r="C169" s="1">
        <v>2014.0</v>
      </c>
      <c r="D169" s="2" t="s">
        <v>6</v>
      </c>
      <c r="E169" s="2" t="s">
        <v>385</v>
      </c>
      <c r="F169" s="1">
        <v>44.57142857142857</v>
      </c>
    </row>
    <row r="170">
      <c r="A170" s="2" t="s">
        <v>7</v>
      </c>
      <c r="B170" s="1" t="s">
        <v>404</v>
      </c>
      <c r="C170" s="1">
        <v>2014.0</v>
      </c>
      <c r="D170" s="2" t="s">
        <v>6</v>
      </c>
      <c r="E170" s="2" t="s">
        <v>385</v>
      </c>
      <c r="F170" s="1">
        <v>49.82332155477032</v>
      </c>
    </row>
    <row r="171">
      <c r="A171" s="2" t="s">
        <v>10</v>
      </c>
      <c r="B171" s="1" t="s">
        <v>407</v>
      </c>
      <c r="C171" s="1">
        <v>2014.0</v>
      </c>
      <c r="D171" s="2" t="s">
        <v>6</v>
      </c>
      <c r="E171" s="2" t="s">
        <v>385</v>
      </c>
      <c r="F171" s="1">
        <v>49.06747120131651</v>
      </c>
    </row>
    <row r="172">
      <c r="A172" s="2" t="s">
        <v>11</v>
      </c>
      <c r="B172" s="1" t="s">
        <v>406</v>
      </c>
      <c r="C172" s="1">
        <v>2014.0</v>
      </c>
      <c r="D172" s="2" t="s">
        <v>6</v>
      </c>
      <c r="E172" s="2" t="s">
        <v>385</v>
      </c>
      <c r="F172" s="1">
        <v>55.30432089205514</v>
      </c>
    </row>
    <row r="173">
      <c r="A173" s="2" t="s">
        <v>8</v>
      </c>
      <c r="B173" s="1" t="s">
        <v>408</v>
      </c>
      <c r="C173" s="1">
        <v>2014.0</v>
      </c>
      <c r="D173" s="2" t="s">
        <v>6</v>
      </c>
      <c r="E173" s="2" t="s">
        <v>385</v>
      </c>
      <c r="F173" s="1">
        <v>48.898512521182454</v>
      </c>
    </row>
    <row r="174">
      <c r="A174" s="2" t="s">
        <v>9</v>
      </c>
      <c r="B174" s="1" t="s">
        <v>409</v>
      </c>
      <c r="C174" s="1">
        <v>2014.0</v>
      </c>
      <c r="D174" s="2" t="s">
        <v>6</v>
      </c>
      <c r="E174" s="2" t="s">
        <v>385</v>
      </c>
      <c r="F174" s="1">
        <v>45.3757225433526</v>
      </c>
    </row>
    <row r="175">
      <c r="A175" s="2" t="s">
        <v>12</v>
      </c>
      <c r="B175" s="1" t="s">
        <v>405</v>
      </c>
      <c r="C175" s="1">
        <v>2014.0</v>
      </c>
      <c r="D175" s="2" t="s">
        <v>6</v>
      </c>
      <c r="E175" s="2" t="s">
        <v>385</v>
      </c>
      <c r="F175" s="1">
        <v>50.13679110857794</v>
      </c>
    </row>
    <row r="176">
      <c r="A176" s="2" t="s">
        <v>13</v>
      </c>
      <c r="B176" s="1" t="s">
        <v>410</v>
      </c>
      <c r="C176" s="1">
        <v>2014.0</v>
      </c>
      <c r="D176" s="2" t="s">
        <v>6</v>
      </c>
      <c r="E176" s="2" t="s">
        <v>385</v>
      </c>
      <c r="F176" s="1">
        <v>53.42170160295932</v>
      </c>
    </row>
    <row r="177">
      <c r="A177" s="2" t="s">
        <v>14</v>
      </c>
      <c r="B177" s="1" t="s">
        <v>412</v>
      </c>
      <c r="C177" s="1">
        <v>2014.0</v>
      </c>
      <c r="D177" s="2" t="s">
        <v>6</v>
      </c>
      <c r="E177" s="2" t="s">
        <v>385</v>
      </c>
      <c r="F177" s="1">
        <v>50.9875789045001</v>
      </c>
    </row>
    <row r="178">
      <c r="A178" s="2" t="s">
        <v>15</v>
      </c>
      <c r="B178" s="1" t="s">
        <v>411</v>
      </c>
      <c r="C178" s="1">
        <v>2014.0</v>
      </c>
      <c r="D178" s="2" t="s">
        <v>6</v>
      </c>
      <c r="E178" s="2" t="s">
        <v>385</v>
      </c>
      <c r="F178" s="1">
        <v>58.52017937219731</v>
      </c>
    </row>
    <row r="179">
      <c r="A179" s="2" t="s">
        <v>16</v>
      </c>
      <c r="B179" s="1" t="s">
        <v>413</v>
      </c>
      <c r="C179" s="1">
        <v>2014.0</v>
      </c>
      <c r="D179" s="2" t="s">
        <v>6</v>
      </c>
      <c r="E179" s="2" t="s">
        <v>385</v>
      </c>
      <c r="F179" s="1">
        <v>57.74378585086042</v>
      </c>
    </row>
    <row r="180">
      <c r="A180" s="2" t="s">
        <v>17</v>
      </c>
      <c r="B180" s="1" t="s">
        <v>414</v>
      </c>
      <c r="C180" s="1">
        <v>2014.0</v>
      </c>
      <c r="D180" s="2" t="s">
        <v>6</v>
      </c>
      <c r="E180" s="2" t="s">
        <v>385</v>
      </c>
      <c r="F180" s="1">
        <v>48.19792711467736</v>
      </c>
    </row>
    <row r="181">
      <c r="A181" s="2" t="s">
        <v>18</v>
      </c>
      <c r="B181" s="1" t="s">
        <v>415</v>
      </c>
      <c r="C181" s="1">
        <v>2014.0</v>
      </c>
      <c r="D181" s="2" t="s">
        <v>6</v>
      </c>
      <c r="E181" s="2" t="s">
        <v>385</v>
      </c>
      <c r="F181" s="1">
        <v>55.82711602778493</v>
      </c>
    </row>
    <row r="182">
      <c r="A182" s="2" t="s">
        <v>19</v>
      </c>
      <c r="B182" s="1" t="s">
        <v>416</v>
      </c>
      <c r="C182" s="1">
        <v>2014.0</v>
      </c>
      <c r="D182" s="2" t="s">
        <v>6</v>
      </c>
      <c r="E182" s="2" t="s">
        <v>385</v>
      </c>
      <c r="F182" s="1">
        <v>52.259887005649716</v>
      </c>
    </row>
    <row r="183">
      <c r="A183" s="2" t="s">
        <v>20</v>
      </c>
      <c r="B183" s="1" t="s">
        <v>417</v>
      </c>
      <c r="C183" s="1">
        <v>2014.0</v>
      </c>
      <c r="D183" s="2" t="s">
        <v>6</v>
      </c>
      <c r="E183" s="2" t="s">
        <v>385</v>
      </c>
      <c r="F183" s="1">
        <v>53.5786905246035</v>
      </c>
    </row>
    <row r="184">
      <c r="A184" s="2" t="s">
        <v>21</v>
      </c>
      <c r="B184" s="1" t="s">
        <v>419</v>
      </c>
      <c r="C184" s="1">
        <v>2014.0</v>
      </c>
      <c r="D184" s="2" t="s">
        <v>6</v>
      </c>
      <c r="E184" s="2" t="s">
        <v>385</v>
      </c>
      <c r="F184" s="1">
        <v>58.93385982230998</v>
      </c>
    </row>
    <row r="185">
      <c r="A185" s="2" t="s">
        <v>22</v>
      </c>
      <c r="B185" s="1" t="s">
        <v>420</v>
      </c>
      <c r="C185" s="1">
        <v>2014.0</v>
      </c>
      <c r="D185" s="2" t="s">
        <v>6</v>
      </c>
      <c r="E185" s="2" t="s">
        <v>385</v>
      </c>
      <c r="F185" s="1">
        <v>49.45254248673339</v>
      </c>
    </row>
    <row r="186">
      <c r="A186" s="2" t="s">
        <v>23</v>
      </c>
      <c r="B186" s="1" t="s">
        <v>421</v>
      </c>
      <c r="C186" s="1">
        <v>2014.0</v>
      </c>
      <c r="D186" s="2" t="s">
        <v>6</v>
      </c>
      <c r="E186" s="2" t="s">
        <v>385</v>
      </c>
      <c r="F186" s="1">
        <v>56.51960784313725</v>
      </c>
    </row>
    <row r="187">
      <c r="A187" s="2" t="s">
        <v>24</v>
      </c>
      <c r="B187" s="1" t="s">
        <v>422</v>
      </c>
      <c r="C187" s="1">
        <v>2014.0</v>
      </c>
      <c r="D187" s="2" t="s">
        <v>6</v>
      </c>
      <c r="E187" s="2" t="s">
        <v>385</v>
      </c>
      <c r="F187" s="1">
        <v>56.087056391409206</v>
      </c>
    </row>
    <row r="188">
      <c r="A188" s="2" t="s">
        <v>25</v>
      </c>
      <c r="B188" s="1" t="s">
        <v>423</v>
      </c>
      <c r="C188" s="1">
        <v>2014.0</v>
      </c>
      <c r="D188" s="2" t="s">
        <v>6</v>
      </c>
      <c r="E188" s="2" t="s">
        <v>385</v>
      </c>
      <c r="F188" s="1">
        <v>51.88857412653447</v>
      </c>
    </row>
    <row r="189">
      <c r="A189" s="2" t="s">
        <v>26</v>
      </c>
      <c r="B189" s="1" t="s">
        <v>424</v>
      </c>
      <c r="C189" s="1">
        <v>2014.0</v>
      </c>
      <c r="D189" s="2" t="s">
        <v>6</v>
      </c>
      <c r="E189" s="2" t="s">
        <v>385</v>
      </c>
      <c r="F189" s="1">
        <v>56.592135697764064</v>
      </c>
    </row>
    <row r="190">
      <c r="A190" s="2" t="s">
        <v>27</v>
      </c>
      <c r="B190" s="1" t="s">
        <v>426</v>
      </c>
      <c r="C190" s="1">
        <v>2014.0</v>
      </c>
      <c r="D190" s="2" t="s">
        <v>6</v>
      </c>
      <c r="E190" s="2" t="s">
        <v>385</v>
      </c>
      <c r="F190" s="1">
        <v>51.59802306425041</v>
      </c>
    </row>
    <row r="191">
      <c r="A191" s="2" t="s">
        <v>28</v>
      </c>
      <c r="B191" s="1" t="s">
        <v>425</v>
      </c>
      <c r="C191" s="1">
        <v>2014.0</v>
      </c>
      <c r="D191" s="2" t="s">
        <v>6</v>
      </c>
      <c r="E191" s="2" t="s">
        <v>385</v>
      </c>
      <c r="F191" s="1">
        <v>47.56399669694467</v>
      </c>
    </row>
    <row r="192">
      <c r="A192" s="2" t="s">
        <v>29</v>
      </c>
      <c r="B192" s="1" t="s">
        <v>427</v>
      </c>
      <c r="C192" s="1">
        <v>2014.0</v>
      </c>
      <c r="D192" s="2" t="s">
        <v>6</v>
      </c>
      <c r="E192" s="2" t="s">
        <v>385</v>
      </c>
      <c r="F192" s="1">
        <v>53.143613500992714</v>
      </c>
    </row>
    <row r="193">
      <c r="A193" s="2" t="s">
        <v>30</v>
      </c>
      <c r="B193" s="1" t="s">
        <v>428</v>
      </c>
      <c r="C193" s="1">
        <v>2014.0</v>
      </c>
      <c r="D193" s="2" t="s">
        <v>6</v>
      </c>
      <c r="E193" s="2" t="s">
        <v>385</v>
      </c>
      <c r="F193" s="1">
        <v>49.668874172185426</v>
      </c>
    </row>
    <row r="194">
      <c r="A194" s="2" t="s">
        <v>31</v>
      </c>
      <c r="B194" s="1" t="s">
        <v>429</v>
      </c>
      <c r="C194" s="1">
        <v>2014.0</v>
      </c>
      <c r="D194" s="2" t="s">
        <v>6</v>
      </c>
      <c r="E194" s="2" t="s">
        <v>385</v>
      </c>
      <c r="F194" s="1">
        <v>57.23279439118615</v>
      </c>
    </row>
    <row r="195">
      <c r="A195" s="2" t="s">
        <v>32</v>
      </c>
      <c r="B195" s="1" t="s">
        <v>430</v>
      </c>
      <c r="C195" s="1">
        <v>2014.0</v>
      </c>
      <c r="D195" s="2" t="s">
        <v>6</v>
      </c>
      <c r="E195" s="2" t="s">
        <v>385</v>
      </c>
      <c r="F195" s="1">
        <v>57.25663716814159</v>
      </c>
    </row>
    <row r="196">
      <c r="A196" s="2" t="s">
        <v>33</v>
      </c>
      <c r="B196" s="1" t="s">
        <v>431</v>
      </c>
      <c r="C196" s="1">
        <v>2014.0</v>
      </c>
      <c r="D196" s="2" t="s">
        <v>6</v>
      </c>
      <c r="E196" s="2" t="s">
        <v>385</v>
      </c>
      <c r="F196" s="1">
        <v>55.74512084787385</v>
      </c>
    </row>
    <row r="197">
      <c r="A197" s="2" t="s">
        <v>34</v>
      </c>
      <c r="B197" s="1" t="s">
        <v>432</v>
      </c>
      <c r="C197" s="1">
        <v>2014.0</v>
      </c>
      <c r="D197" s="2" t="s">
        <v>6</v>
      </c>
      <c r="E197" s="2" t="s">
        <v>385</v>
      </c>
      <c r="F197" s="1">
        <v>53.42727489849535</v>
      </c>
    </row>
    <row r="198">
      <c r="A198" s="2" t="s">
        <v>35</v>
      </c>
      <c r="B198" s="1" t="s">
        <v>433</v>
      </c>
      <c r="C198" s="1">
        <v>2014.0</v>
      </c>
      <c r="D198" s="2" t="s">
        <v>6</v>
      </c>
      <c r="E198" s="2" t="s">
        <v>385</v>
      </c>
      <c r="F198" s="1">
        <v>53.67775831873905</v>
      </c>
    </row>
    <row r="199">
      <c r="A199" s="2" t="s">
        <v>3</v>
      </c>
      <c r="B199" s="1" t="s">
        <v>418</v>
      </c>
      <c r="C199" s="1">
        <v>2014.0</v>
      </c>
      <c r="D199" s="2" t="s">
        <v>6</v>
      </c>
      <c r="E199" s="2" t="s">
        <v>385</v>
      </c>
      <c r="F199" s="1">
        <v>52.172354308225046</v>
      </c>
    </row>
    <row r="200">
      <c r="A200" s="2" t="s">
        <v>4</v>
      </c>
      <c r="B200" s="1" t="s">
        <v>401</v>
      </c>
      <c r="C200" s="1">
        <v>2015.0</v>
      </c>
      <c r="D200" s="2" t="s">
        <v>6</v>
      </c>
      <c r="E200" s="2" t="s">
        <v>385</v>
      </c>
      <c r="F200" s="1">
        <v>53.040752351097176</v>
      </c>
    </row>
    <row r="201">
      <c r="A201" s="2" t="s">
        <v>5</v>
      </c>
      <c r="B201" s="1" t="s">
        <v>402</v>
      </c>
      <c r="C201" s="1">
        <v>2015.0</v>
      </c>
      <c r="D201" s="2" t="s">
        <v>6</v>
      </c>
      <c r="E201" s="2" t="s">
        <v>385</v>
      </c>
      <c r="F201" s="1">
        <v>50.824134280961744</v>
      </c>
    </row>
    <row r="202">
      <c r="A202" s="2" t="s">
        <v>6</v>
      </c>
      <c r="B202" s="1" t="s">
        <v>403</v>
      </c>
      <c r="C202" s="1">
        <v>2015.0</v>
      </c>
      <c r="D202" s="2" t="s">
        <v>6</v>
      </c>
      <c r="E202" s="2" t="s">
        <v>385</v>
      </c>
      <c r="F202" s="1">
        <v>48.357870894677234</v>
      </c>
    </row>
    <row r="203">
      <c r="A203" s="2" t="s">
        <v>7</v>
      </c>
      <c r="B203" s="1" t="s">
        <v>404</v>
      </c>
      <c r="C203" s="1">
        <v>2015.0</v>
      </c>
      <c r="D203" s="2" t="s">
        <v>6</v>
      </c>
      <c r="E203" s="2" t="s">
        <v>385</v>
      </c>
      <c r="F203" s="1">
        <v>53.75722543352601</v>
      </c>
    </row>
    <row r="204">
      <c r="A204" s="2" t="s">
        <v>10</v>
      </c>
      <c r="B204" s="1" t="s">
        <v>407</v>
      </c>
      <c r="C204" s="1">
        <v>2015.0</v>
      </c>
      <c r="D204" s="2" t="s">
        <v>6</v>
      </c>
      <c r="E204" s="2" t="s">
        <v>385</v>
      </c>
      <c r="F204" s="1">
        <v>51.88470066518847</v>
      </c>
    </row>
    <row r="205">
      <c r="A205" s="2" t="s">
        <v>11</v>
      </c>
      <c r="B205" s="1" t="s">
        <v>406</v>
      </c>
      <c r="C205" s="1">
        <v>2015.0</v>
      </c>
      <c r="D205" s="2" t="s">
        <v>6</v>
      </c>
      <c r="E205" s="2" t="s">
        <v>385</v>
      </c>
      <c r="F205" s="1">
        <v>54.421768707483</v>
      </c>
    </row>
    <row r="206">
      <c r="A206" s="2" t="s">
        <v>12</v>
      </c>
      <c r="B206" s="1" t="s">
        <v>405</v>
      </c>
      <c r="C206" s="1">
        <v>2015.0</v>
      </c>
      <c r="D206" s="2" t="s">
        <v>6</v>
      </c>
      <c r="E206" s="2" t="s">
        <v>385</v>
      </c>
      <c r="F206" s="1">
        <v>49.94285542422329</v>
      </c>
    </row>
    <row r="207">
      <c r="A207" s="2" t="s">
        <v>8</v>
      </c>
      <c r="B207" s="1" t="s">
        <v>408</v>
      </c>
      <c r="C207" s="1">
        <v>2015.0</v>
      </c>
      <c r="D207" s="2" t="s">
        <v>6</v>
      </c>
      <c r="E207" s="2" t="s">
        <v>385</v>
      </c>
      <c r="F207" s="1">
        <v>50.75439415150102</v>
      </c>
    </row>
    <row r="208">
      <c r="A208" s="2" t="s">
        <v>9</v>
      </c>
      <c r="B208" s="1" t="s">
        <v>409</v>
      </c>
      <c r="C208" s="1">
        <v>2015.0</v>
      </c>
      <c r="D208" s="2" t="s">
        <v>6</v>
      </c>
      <c r="E208" s="2" t="s">
        <v>385</v>
      </c>
      <c r="F208" s="1">
        <v>47.17741935483871</v>
      </c>
    </row>
    <row r="209">
      <c r="A209" s="2" t="s">
        <v>13</v>
      </c>
      <c r="B209" s="1" t="s">
        <v>410</v>
      </c>
      <c r="C209" s="1">
        <v>2015.0</v>
      </c>
      <c r="D209" s="2" t="s">
        <v>6</v>
      </c>
      <c r="E209" s="2" t="s">
        <v>385</v>
      </c>
      <c r="F209" s="1">
        <v>54.22472576341536</v>
      </c>
    </row>
    <row r="210">
      <c r="A210" s="2" t="s">
        <v>14</v>
      </c>
      <c r="B210" s="1" t="s">
        <v>412</v>
      </c>
      <c r="C210" s="1">
        <v>2015.0</v>
      </c>
      <c r="D210" s="2" t="s">
        <v>6</v>
      </c>
      <c r="E210" s="2" t="s">
        <v>385</v>
      </c>
      <c r="F210" s="1">
        <v>52.16995447647952</v>
      </c>
    </row>
    <row r="211">
      <c r="A211" s="2" t="s">
        <v>15</v>
      </c>
      <c r="B211" s="1" t="s">
        <v>411</v>
      </c>
      <c r="C211" s="1">
        <v>2015.0</v>
      </c>
      <c r="D211" s="2" t="s">
        <v>6</v>
      </c>
      <c r="E211" s="2" t="s">
        <v>385</v>
      </c>
      <c r="F211" s="1">
        <v>55.89798087141339</v>
      </c>
    </row>
    <row r="212">
      <c r="A212" s="2" t="s">
        <v>16</v>
      </c>
      <c r="B212" s="1" t="s">
        <v>413</v>
      </c>
      <c r="C212" s="1">
        <v>2015.0</v>
      </c>
      <c r="D212" s="2" t="s">
        <v>6</v>
      </c>
      <c r="E212" s="2" t="s">
        <v>385</v>
      </c>
      <c r="F212" s="1">
        <v>60.274275602742755</v>
      </c>
    </row>
    <row r="213">
      <c r="A213" s="2" t="s">
        <v>17</v>
      </c>
      <c r="B213" s="1" t="s">
        <v>414</v>
      </c>
      <c r="C213" s="1">
        <v>2015.0</v>
      </c>
      <c r="D213" s="2" t="s">
        <v>6</v>
      </c>
      <c r="E213" s="2" t="s">
        <v>385</v>
      </c>
      <c r="F213" s="1">
        <v>48.42045881910493</v>
      </c>
    </row>
    <row r="214">
      <c r="A214" s="2" t="s">
        <v>18</v>
      </c>
      <c r="B214" s="1" t="s">
        <v>415</v>
      </c>
      <c r="C214" s="1">
        <v>2015.0</v>
      </c>
      <c r="D214" s="2" t="s">
        <v>6</v>
      </c>
      <c r="E214" s="2" t="s">
        <v>385</v>
      </c>
      <c r="F214" s="1">
        <v>56.112906701141995</v>
      </c>
    </row>
    <row r="215">
      <c r="A215" s="2" t="s">
        <v>19</v>
      </c>
      <c r="B215" s="1" t="s">
        <v>416</v>
      </c>
      <c r="C215" s="1">
        <v>2015.0</v>
      </c>
      <c r="D215" s="2" t="s">
        <v>6</v>
      </c>
      <c r="E215" s="2" t="s">
        <v>385</v>
      </c>
      <c r="F215" s="1">
        <v>51.925518408802375</v>
      </c>
    </row>
    <row r="216">
      <c r="A216" s="2" t="s">
        <v>20</v>
      </c>
      <c r="B216" s="1" t="s">
        <v>417</v>
      </c>
      <c r="C216" s="1">
        <v>2015.0</v>
      </c>
      <c r="D216" s="2" t="s">
        <v>6</v>
      </c>
      <c r="E216" s="2" t="s">
        <v>385</v>
      </c>
      <c r="F216" s="1">
        <v>54.90705576654008</v>
      </c>
    </row>
    <row r="217">
      <c r="A217" s="2" t="s">
        <v>21</v>
      </c>
      <c r="B217" s="1" t="s">
        <v>419</v>
      </c>
      <c r="C217" s="1">
        <v>2015.0</v>
      </c>
      <c r="D217" s="2" t="s">
        <v>6</v>
      </c>
      <c r="E217" s="2" t="s">
        <v>385</v>
      </c>
      <c r="F217" s="1">
        <v>59.31495405179616</v>
      </c>
    </row>
    <row r="218">
      <c r="A218" s="2" t="s">
        <v>22</v>
      </c>
      <c r="B218" s="1" t="s">
        <v>420</v>
      </c>
      <c r="C218" s="1">
        <v>2015.0</v>
      </c>
      <c r="D218" s="2" t="s">
        <v>6</v>
      </c>
      <c r="E218" s="2" t="s">
        <v>385</v>
      </c>
      <c r="F218" s="1">
        <v>49.27669183543858</v>
      </c>
    </row>
    <row r="219">
      <c r="A219" s="2" t="s">
        <v>23</v>
      </c>
      <c r="B219" s="1" t="s">
        <v>421</v>
      </c>
      <c r="C219" s="1">
        <v>2015.0</v>
      </c>
      <c r="D219" s="2" t="s">
        <v>6</v>
      </c>
      <c r="E219" s="2" t="s">
        <v>385</v>
      </c>
      <c r="F219" s="1">
        <v>58.067542213883684</v>
      </c>
    </row>
    <row r="220">
      <c r="A220" s="2" t="s">
        <v>24</v>
      </c>
      <c r="B220" s="1" t="s">
        <v>422</v>
      </c>
      <c r="C220" s="1">
        <v>2015.0</v>
      </c>
      <c r="D220" s="2" t="s">
        <v>6</v>
      </c>
      <c r="E220" s="2" t="s">
        <v>385</v>
      </c>
      <c r="F220" s="1">
        <v>57.597579425113466</v>
      </c>
    </row>
    <row r="221">
      <c r="A221" s="2" t="s">
        <v>25</v>
      </c>
      <c r="B221" s="1" t="s">
        <v>423</v>
      </c>
      <c r="C221" s="1">
        <v>2015.0</v>
      </c>
      <c r="D221" s="2" t="s">
        <v>6</v>
      </c>
      <c r="E221" s="2" t="s">
        <v>385</v>
      </c>
      <c r="F221" s="1">
        <v>51.547987616099064</v>
      </c>
    </row>
    <row r="222">
      <c r="A222" s="2" t="s">
        <v>26</v>
      </c>
      <c r="B222" s="1" t="s">
        <v>424</v>
      </c>
      <c r="C222" s="1">
        <v>2015.0</v>
      </c>
      <c r="D222" s="2" t="s">
        <v>6</v>
      </c>
      <c r="E222" s="2" t="s">
        <v>385</v>
      </c>
      <c r="F222" s="1">
        <v>54.78615071283096</v>
      </c>
    </row>
    <row r="223">
      <c r="A223" s="2" t="s">
        <v>27</v>
      </c>
      <c r="B223" s="1" t="s">
        <v>426</v>
      </c>
      <c r="C223" s="1">
        <v>2015.0</v>
      </c>
      <c r="D223" s="2" t="s">
        <v>6</v>
      </c>
      <c r="E223" s="2" t="s">
        <v>385</v>
      </c>
      <c r="F223" s="1">
        <v>51.94130235402018</v>
      </c>
    </row>
    <row r="224">
      <c r="A224" s="2" t="s">
        <v>28</v>
      </c>
      <c r="B224" s="1" t="s">
        <v>425</v>
      </c>
      <c r="C224" s="1">
        <v>2015.0</v>
      </c>
      <c r="D224" s="2" t="s">
        <v>6</v>
      </c>
      <c r="E224" s="2" t="s">
        <v>385</v>
      </c>
      <c r="F224" s="1">
        <v>48.84252643612461</v>
      </c>
    </row>
    <row r="225">
      <c r="A225" s="2" t="s">
        <v>29</v>
      </c>
      <c r="B225" s="1" t="s">
        <v>427</v>
      </c>
      <c r="C225" s="1">
        <v>2015.0</v>
      </c>
      <c r="D225" s="2" t="s">
        <v>6</v>
      </c>
      <c r="E225" s="2" t="s">
        <v>385</v>
      </c>
      <c r="F225" s="1">
        <v>52.30557467309016</v>
      </c>
    </row>
    <row r="226">
      <c r="A226" s="2" t="s">
        <v>30</v>
      </c>
      <c r="B226" s="1" t="s">
        <v>428</v>
      </c>
      <c r="C226" s="1">
        <v>2015.0</v>
      </c>
      <c r="D226" s="2" t="s">
        <v>6</v>
      </c>
      <c r="E226" s="2" t="s">
        <v>385</v>
      </c>
      <c r="F226" s="1">
        <v>49.29876753081173</v>
      </c>
    </row>
    <row r="227">
      <c r="A227" s="2" t="s">
        <v>31</v>
      </c>
      <c r="B227" s="1" t="s">
        <v>429</v>
      </c>
      <c r="C227" s="1">
        <v>2015.0</v>
      </c>
      <c r="D227" s="2" t="s">
        <v>6</v>
      </c>
      <c r="E227" s="2" t="s">
        <v>385</v>
      </c>
      <c r="F227" s="1">
        <v>58.90732059141723</v>
      </c>
    </row>
    <row r="228">
      <c r="A228" s="2" t="s">
        <v>32</v>
      </c>
      <c r="B228" s="1" t="s">
        <v>430</v>
      </c>
      <c r="C228" s="1">
        <v>2015.0</v>
      </c>
      <c r="D228" s="2" t="s">
        <v>6</v>
      </c>
      <c r="E228" s="2" t="s">
        <v>385</v>
      </c>
      <c r="F228" s="1">
        <v>56.66942833471417</v>
      </c>
    </row>
    <row r="229">
      <c r="A229" s="2" t="s">
        <v>33</v>
      </c>
      <c r="B229" s="1" t="s">
        <v>431</v>
      </c>
      <c r="C229" s="1">
        <v>2015.0</v>
      </c>
      <c r="D229" s="2" t="s">
        <v>6</v>
      </c>
      <c r="E229" s="2" t="s">
        <v>385</v>
      </c>
      <c r="F229" s="1">
        <v>54.91726870193428</v>
      </c>
    </row>
    <row r="230">
      <c r="A230" s="2" t="s">
        <v>34</v>
      </c>
      <c r="B230" s="1" t="s">
        <v>432</v>
      </c>
      <c r="C230" s="1">
        <v>2015.0</v>
      </c>
      <c r="D230" s="2" t="s">
        <v>6</v>
      </c>
      <c r="E230" s="2" t="s">
        <v>385</v>
      </c>
      <c r="F230" s="1">
        <v>53.242320819112635</v>
      </c>
    </row>
    <row r="231">
      <c r="A231" s="2" t="s">
        <v>35</v>
      </c>
      <c r="B231" s="1" t="s">
        <v>433</v>
      </c>
      <c r="C231" s="1">
        <v>2015.0</v>
      </c>
      <c r="D231" s="2" t="s">
        <v>6</v>
      </c>
      <c r="E231" s="2" t="s">
        <v>385</v>
      </c>
      <c r="F231" s="1">
        <v>58.26017557861133</v>
      </c>
    </row>
    <row r="232">
      <c r="A232" s="2" t="s">
        <v>3</v>
      </c>
      <c r="B232" s="1" t="s">
        <v>418</v>
      </c>
      <c r="C232" s="1">
        <v>2015.0</v>
      </c>
      <c r="D232" s="2" t="s">
        <v>6</v>
      </c>
      <c r="E232" s="2" t="s">
        <v>385</v>
      </c>
      <c r="F232" s="1">
        <v>52.46762647453676</v>
      </c>
    </row>
    <row r="233">
      <c r="A233" s="2" t="s">
        <v>4</v>
      </c>
      <c r="B233" s="1" t="s">
        <v>401</v>
      </c>
      <c r="C233" s="1">
        <v>2016.0</v>
      </c>
      <c r="D233" s="2" t="s">
        <v>6</v>
      </c>
      <c r="E233" s="2" t="s">
        <v>385</v>
      </c>
      <c r="F233" s="1">
        <v>56.15176151761517</v>
      </c>
    </row>
    <row r="234">
      <c r="A234" s="2" t="s">
        <v>5</v>
      </c>
      <c r="B234" s="1" t="s">
        <v>402</v>
      </c>
      <c r="C234" s="1">
        <v>2016.0</v>
      </c>
      <c r="D234" s="2" t="s">
        <v>6</v>
      </c>
      <c r="E234" s="2" t="s">
        <v>385</v>
      </c>
      <c r="F234" s="1">
        <v>49.85436149011191</v>
      </c>
    </row>
    <row r="235">
      <c r="A235" s="2" t="s">
        <v>6</v>
      </c>
      <c r="B235" s="1" t="s">
        <v>403</v>
      </c>
      <c r="C235" s="1">
        <v>2016.0</v>
      </c>
      <c r="D235" s="2" t="s">
        <v>6</v>
      </c>
      <c r="E235" s="2" t="s">
        <v>385</v>
      </c>
      <c r="F235" s="1">
        <v>48.642779587404995</v>
      </c>
    </row>
    <row r="236">
      <c r="A236" s="2" t="s">
        <v>7</v>
      </c>
      <c r="B236" s="1" t="s">
        <v>404</v>
      </c>
      <c r="C236" s="1">
        <v>2016.0</v>
      </c>
      <c r="D236" s="2" t="s">
        <v>6</v>
      </c>
      <c r="E236" s="2" t="s">
        <v>385</v>
      </c>
      <c r="F236" s="1">
        <v>52.892561983471076</v>
      </c>
    </row>
    <row r="237">
      <c r="A237" s="2" t="s">
        <v>10</v>
      </c>
      <c r="B237" s="1" t="s">
        <v>407</v>
      </c>
      <c r="C237" s="1">
        <v>2016.0</v>
      </c>
      <c r="D237" s="2" t="s">
        <v>6</v>
      </c>
      <c r="E237" s="2" t="s">
        <v>385</v>
      </c>
      <c r="F237" s="1">
        <v>50.602409638554214</v>
      </c>
    </row>
    <row r="238">
      <c r="A238" s="2" t="s">
        <v>11</v>
      </c>
      <c r="B238" s="1" t="s">
        <v>406</v>
      </c>
      <c r="C238" s="1">
        <v>2016.0</v>
      </c>
      <c r="D238" s="2" t="s">
        <v>6</v>
      </c>
      <c r="E238" s="2" t="s">
        <v>385</v>
      </c>
      <c r="F238" s="1">
        <v>53.732081067721204</v>
      </c>
    </row>
    <row r="239">
      <c r="A239" s="2" t="s">
        <v>12</v>
      </c>
      <c r="B239" s="1" t="s">
        <v>405</v>
      </c>
      <c r="C239" s="1">
        <v>2016.0</v>
      </c>
      <c r="D239" s="2" t="s">
        <v>6</v>
      </c>
      <c r="E239" s="2" t="s">
        <v>385</v>
      </c>
      <c r="F239" s="1">
        <v>50.095246218582965</v>
      </c>
    </row>
    <row r="240">
      <c r="A240" s="2" t="s">
        <v>8</v>
      </c>
      <c r="B240" s="1" t="s">
        <v>408</v>
      </c>
      <c r="C240" s="1">
        <v>2016.0</v>
      </c>
      <c r="D240" s="2" t="s">
        <v>6</v>
      </c>
      <c r="E240" s="2" t="s">
        <v>385</v>
      </c>
      <c r="F240" s="1">
        <v>50.12544802867384</v>
      </c>
    </row>
    <row r="241">
      <c r="A241" s="2" t="s">
        <v>9</v>
      </c>
      <c r="B241" s="1" t="s">
        <v>409</v>
      </c>
      <c r="C241" s="1">
        <v>2016.0</v>
      </c>
      <c r="D241" s="2" t="s">
        <v>6</v>
      </c>
      <c r="E241" s="2" t="s">
        <v>385</v>
      </c>
      <c r="F241" s="1">
        <v>45.42253521126761</v>
      </c>
    </row>
    <row r="242">
      <c r="A242" s="2" t="s">
        <v>13</v>
      </c>
      <c r="B242" s="1" t="s">
        <v>410</v>
      </c>
      <c r="C242" s="1">
        <v>2016.0</v>
      </c>
      <c r="D242" s="2" t="s">
        <v>6</v>
      </c>
      <c r="E242" s="2" t="s">
        <v>385</v>
      </c>
      <c r="F242" s="1">
        <v>57.188841201716734</v>
      </c>
    </row>
    <row r="243">
      <c r="A243" s="2" t="s">
        <v>14</v>
      </c>
      <c r="B243" s="1" t="s">
        <v>412</v>
      </c>
      <c r="C243" s="1">
        <v>2016.0</v>
      </c>
      <c r="D243" s="2" t="s">
        <v>6</v>
      </c>
      <c r="E243" s="2" t="s">
        <v>385</v>
      </c>
      <c r="F243" s="1">
        <v>52.32656913638509</v>
      </c>
    </row>
    <row r="244">
      <c r="A244" s="2" t="s">
        <v>15</v>
      </c>
      <c r="B244" s="1" t="s">
        <v>411</v>
      </c>
      <c r="C244" s="1">
        <v>2016.0</v>
      </c>
      <c r="D244" s="2" t="s">
        <v>6</v>
      </c>
      <c r="E244" s="2" t="s">
        <v>385</v>
      </c>
      <c r="F244" s="1">
        <v>57.28813559322033</v>
      </c>
    </row>
    <row r="245">
      <c r="A245" s="2" t="s">
        <v>16</v>
      </c>
      <c r="B245" s="1" t="s">
        <v>413</v>
      </c>
      <c r="C245" s="1">
        <v>2016.0</v>
      </c>
      <c r="D245" s="2" t="s">
        <v>6</v>
      </c>
      <c r="E245" s="2" t="s">
        <v>385</v>
      </c>
      <c r="F245" s="1">
        <v>61.151679532651784</v>
      </c>
    </row>
    <row r="246">
      <c r="A246" s="2" t="s">
        <v>17</v>
      </c>
      <c r="B246" s="1" t="s">
        <v>414</v>
      </c>
      <c r="C246" s="1">
        <v>2016.0</v>
      </c>
      <c r="D246" s="2" t="s">
        <v>6</v>
      </c>
      <c r="E246" s="2" t="s">
        <v>385</v>
      </c>
      <c r="F246" s="1">
        <v>49.343430834433406</v>
      </c>
    </row>
    <row r="247">
      <c r="A247" s="2" t="s">
        <v>18</v>
      </c>
      <c r="B247" s="1" t="s">
        <v>415</v>
      </c>
      <c r="C247" s="1">
        <v>2016.0</v>
      </c>
      <c r="D247" s="2" t="s">
        <v>6</v>
      </c>
      <c r="E247" s="2" t="s">
        <v>385</v>
      </c>
      <c r="F247" s="1">
        <v>56.093705670165775</v>
      </c>
    </row>
    <row r="248">
      <c r="A248" s="2" t="s">
        <v>19</v>
      </c>
      <c r="B248" s="1" t="s">
        <v>416</v>
      </c>
      <c r="C248" s="1">
        <v>2016.0</v>
      </c>
      <c r="D248" s="2" t="s">
        <v>6</v>
      </c>
      <c r="E248" s="2" t="s">
        <v>385</v>
      </c>
      <c r="F248" s="1">
        <v>50.075708414449494</v>
      </c>
    </row>
    <row r="249">
      <c r="A249" s="2" t="s">
        <v>20</v>
      </c>
      <c r="B249" s="1" t="s">
        <v>417</v>
      </c>
      <c r="C249" s="1">
        <v>2016.0</v>
      </c>
      <c r="D249" s="2" t="s">
        <v>6</v>
      </c>
      <c r="E249" s="2" t="s">
        <v>385</v>
      </c>
      <c r="F249" s="1">
        <v>55.66740487215623</v>
      </c>
    </row>
    <row r="250">
      <c r="A250" s="2" t="s">
        <v>21</v>
      </c>
      <c r="B250" s="1" t="s">
        <v>419</v>
      </c>
      <c r="C250" s="1">
        <v>2016.0</v>
      </c>
      <c r="D250" s="2" t="s">
        <v>6</v>
      </c>
      <c r="E250" s="2" t="s">
        <v>385</v>
      </c>
      <c r="F250" s="1">
        <v>63.42592592592593</v>
      </c>
    </row>
    <row r="251">
      <c r="A251" s="2" t="s">
        <v>22</v>
      </c>
      <c r="B251" s="1" t="s">
        <v>420</v>
      </c>
      <c r="C251" s="1">
        <v>2016.0</v>
      </c>
      <c r="D251" s="2" t="s">
        <v>6</v>
      </c>
      <c r="E251" s="2" t="s">
        <v>385</v>
      </c>
      <c r="F251" s="1">
        <v>50.03650167907724</v>
      </c>
    </row>
    <row r="252">
      <c r="A252" s="2" t="s">
        <v>23</v>
      </c>
      <c r="B252" s="1" t="s">
        <v>421</v>
      </c>
      <c r="C252" s="1">
        <v>2016.0</v>
      </c>
      <c r="D252" s="2" t="s">
        <v>6</v>
      </c>
      <c r="E252" s="2" t="s">
        <v>385</v>
      </c>
      <c r="F252" s="1">
        <v>60.48534798534798</v>
      </c>
    </row>
    <row r="253">
      <c r="A253" s="2" t="s">
        <v>24</v>
      </c>
      <c r="B253" s="1" t="s">
        <v>422</v>
      </c>
      <c r="C253" s="1">
        <v>2016.0</v>
      </c>
      <c r="D253" s="2" t="s">
        <v>6</v>
      </c>
      <c r="E253" s="2" t="s">
        <v>385</v>
      </c>
      <c r="F253" s="1">
        <v>57.76835277240691</v>
      </c>
    </row>
    <row r="254">
      <c r="A254" s="2" t="s">
        <v>25</v>
      </c>
      <c r="B254" s="1" t="s">
        <v>423</v>
      </c>
      <c r="C254" s="1">
        <v>2016.0</v>
      </c>
      <c r="D254" s="2" t="s">
        <v>6</v>
      </c>
      <c r="E254" s="2" t="s">
        <v>385</v>
      </c>
      <c r="F254" s="1">
        <v>53.25273459988485</v>
      </c>
    </row>
    <row r="255">
      <c r="A255" s="2" t="s">
        <v>26</v>
      </c>
      <c r="B255" s="1" t="s">
        <v>424</v>
      </c>
      <c r="C255" s="1">
        <v>2016.0</v>
      </c>
      <c r="D255" s="2" t="s">
        <v>6</v>
      </c>
      <c r="E255" s="2" t="s">
        <v>385</v>
      </c>
      <c r="F255" s="1">
        <v>52.90697674418605</v>
      </c>
    </row>
    <row r="256">
      <c r="A256" s="2" t="s">
        <v>27</v>
      </c>
      <c r="B256" s="1" t="s">
        <v>426</v>
      </c>
      <c r="C256" s="1">
        <v>2016.0</v>
      </c>
      <c r="D256" s="2" t="s">
        <v>6</v>
      </c>
      <c r="E256" s="2" t="s">
        <v>385</v>
      </c>
      <c r="F256" s="1">
        <v>50.33196332595637</v>
      </c>
    </row>
    <row r="257">
      <c r="A257" s="2" t="s">
        <v>28</v>
      </c>
      <c r="B257" s="1" t="s">
        <v>425</v>
      </c>
      <c r="C257" s="1">
        <v>2016.0</v>
      </c>
      <c r="D257" s="2" t="s">
        <v>6</v>
      </c>
      <c r="E257" s="2" t="s">
        <v>385</v>
      </c>
      <c r="F257" s="1">
        <v>48.64154250657318</v>
      </c>
    </row>
    <row r="258">
      <c r="A258" s="2" t="s">
        <v>29</v>
      </c>
      <c r="B258" s="1" t="s">
        <v>427</v>
      </c>
      <c r="C258" s="1">
        <v>2016.0</v>
      </c>
      <c r="D258" s="2" t="s">
        <v>6</v>
      </c>
      <c r="E258" s="2" t="s">
        <v>385</v>
      </c>
      <c r="F258" s="1">
        <v>53.05810397553516</v>
      </c>
    </row>
    <row r="259">
      <c r="A259" s="2" t="s">
        <v>30</v>
      </c>
      <c r="B259" s="1" t="s">
        <v>428</v>
      </c>
      <c r="C259" s="1">
        <v>2016.0</v>
      </c>
      <c r="D259" s="2" t="s">
        <v>6</v>
      </c>
      <c r="E259" s="2" t="s">
        <v>385</v>
      </c>
      <c r="F259" s="1">
        <v>49.08456843940715</v>
      </c>
    </row>
    <row r="260">
      <c r="A260" s="2" t="s">
        <v>31</v>
      </c>
      <c r="B260" s="1" t="s">
        <v>429</v>
      </c>
      <c r="C260" s="1">
        <v>2016.0</v>
      </c>
      <c r="D260" s="2" t="s">
        <v>6</v>
      </c>
      <c r="E260" s="2" t="s">
        <v>385</v>
      </c>
      <c r="F260" s="1">
        <v>57.345761207279175</v>
      </c>
    </row>
    <row r="261">
      <c r="A261" s="2" t="s">
        <v>32</v>
      </c>
      <c r="B261" s="1" t="s">
        <v>430</v>
      </c>
      <c r="C261" s="1">
        <v>2016.0</v>
      </c>
      <c r="D261" s="2" t="s">
        <v>6</v>
      </c>
      <c r="E261" s="2" t="s">
        <v>385</v>
      </c>
      <c r="F261" s="1">
        <v>54.660700969425804</v>
      </c>
    </row>
    <row r="262">
      <c r="A262" s="2" t="s">
        <v>33</v>
      </c>
      <c r="B262" s="1" t="s">
        <v>431</v>
      </c>
      <c r="C262" s="1">
        <v>2016.0</v>
      </c>
      <c r="D262" s="2" t="s">
        <v>6</v>
      </c>
      <c r="E262" s="2" t="s">
        <v>385</v>
      </c>
      <c r="F262" s="1">
        <v>54.925335675743504</v>
      </c>
    </row>
    <row r="263">
      <c r="A263" s="2" t="s">
        <v>34</v>
      </c>
      <c r="B263" s="1" t="s">
        <v>432</v>
      </c>
      <c r="C263" s="1">
        <v>2016.0</v>
      </c>
      <c r="D263" s="2" t="s">
        <v>6</v>
      </c>
      <c r="E263" s="2" t="s">
        <v>385</v>
      </c>
      <c r="F263" s="1">
        <v>51.508120649651964</v>
      </c>
    </row>
    <row r="264">
      <c r="A264" s="2" t="s">
        <v>35</v>
      </c>
      <c r="B264" s="1" t="s">
        <v>433</v>
      </c>
      <c r="C264" s="1">
        <v>2016.0</v>
      </c>
      <c r="D264" s="2" t="s">
        <v>6</v>
      </c>
      <c r="E264" s="2" t="s">
        <v>385</v>
      </c>
      <c r="F264" s="1">
        <v>57.95197100135931</v>
      </c>
    </row>
    <row r="265">
      <c r="A265" s="2" t="s">
        <v>3</v>
      </c>
      <c r="B265" s="1" t="s">
        <v>418</v>
      </c>
      <c r="C265" s="1">
        <v>2016.0</v>
      </c>
      <c r="D265" s="2" t="s">
        <v>6</v>
      </c>
      <c r="E265" s="2" t="s">
        <v>385</v>
      </c>
      <c r="F265" s="1">
        <v>52.56413476673699</v>
      </c>
    </row>
    <row r="266">
      <c r="A266" s="2" t="s">
        <v>4</v>
      </c>
      <c r="B266" s="1" t="s">
        <v>401</v>
      </c>
      <c r="C266" s="1">
        <v>2017.0</v>
      </c>
      <c r="D266" s="2" t="s">
        <v>6</v>
      </c>
      <c r="E266" s="2" t="s">
        <v>385</v>
      </c>
      <c r="F266" s="1">
        <v>55.536231884057976</v>
      </c>
    </row>
    <row r="267">
      <c r="A267" s="2" t="s">
        <v>5</v>
      </c>
      <c r="B267" s="1" t="s">
        <v>402</v>
      </c>
      <c r="C267" s="1">
        <v>2017.0</v>
      </c>
      <c r="D267" s="2" t="s">
        <v>6</v>
      </c>
      <c r="E267" s="2" t="s">
        <v>385</v>
      </c>
      <c r="F267" s="1">
        <v>51.92067457838851</v>
      </c>
    </row>
    <row r="268">
      <c r="A268" s="2" t="s">
        <v>6</v>
      </c>
      <c r="B268" s="1" t="s">
        <v>403</v>
      </c>
      <c r="C268" s="1">
        <v>2017.0</v>
      </c>
      <c r="D268" s="2" t="s">
        <v>6</v>
      </c>
      <c r="E268" s="2" t="s">
        <v>385</v>
      </c>
      <c r="F268" s="1">
        <v>48.223350253807105</v>
      </c>
    </row>
    <row r="269">
      <c r="A269" s="2" t="s">
        <v>7</v>
      </c>
      <c r="B269" s="1" t="s">
        <v>404</v>
      </c>
      <c r="C269" s="1">
        <v>2017.0</v>
      </c>
      <c r="D269" s="2" t="s">
        <v>6</v>
      </c>
      <c r="E269" s="2" t="s">
        <v>385</v>
      </c>
      <c r="F269" s="1">
        <v>51.00830367734282</v>
      </c>
    </row>
    <row r="270">
      <c r="A270" s="2" t="s">
        <v>10</v>
      </c>
      <c r="B270" s="1" t="s">
        <v>407</v>
      </c>
      <c r="C270" s="1">
        <v>2017.0</v>
      </c>
      <c r="D270" s="2" t="s">
        <v>6</v>
      </c>
      <c r="E270" s="2" t="s">
        <v>385</v>
      </c>
      <c r="F270" s="1">
        <v>52.00717649697242</v>
      </c>
    </row>
    <row r="271">
      <c r="A271" s="2" t="s">
        <v>11</v>
      </c>
      <c r="B271" s="1" t="s">
        <v>406</v>
      </c>
      <c r="C271" s="1">
        <v>2017.0</v>
      </c>
      <c r="D271" s="2" t="s">
        <v>6</v>
      </c>
      <c r="E271" s="2" t="s">
        <v>385</v>
      </c>
      <c r="F271" s="1">
        <v>54.353470659511856</v>
      </c>
    </row>
    <row r="272">
      <c r="A272" s="2" t="s">
        <v>12</v>
      </c>
      <c r="B272" s="1" t="s">
        <v>405</v>
      </c>
      <c r="C272" s="1">
        <v>2017.0</v>
      </c>
      <c r="D272" s="2" t="s">
        <v>6</v>
      </c>
      <c r="E272" s="2" t="s">
        <v>385</v>
      </c>
      <c r="F272" s="1">
        <v>49.68423024432016</v>
      </c>
    </row>
    <row r="273">
      <c r="A273" s="2" t="s">
        <v>8</v>
      </c>
      <c r="B273" s="1" t="s">
        <v>408</v>
      </c>
      <c r="C273" s="1">
        <v>2017.0</v>
      </c>
      <c r="D273" s="2" t="s">
        <v>6</v>
      </c>
      <c r="E273" s="2" t="s">
        <v>385</v>
      </c>
      <c r="F273" s="1">
        <v>50.915415598681804</v>
      </c>
    </row>
    <row r="274">
      <c r="A274" s="2" t="s">
        <v>9</v>
      </c>
      <c r="B274" s="1" t="s">
        <v>409</v>
      </c>
      <c r="C274" s="1">
        <v>2017.0</v>
      </c>
      <c r="D274" s="2" t="s">
        <v>6</v>
      </c>
      <c r="E274" s="2" t="s">
        <v>385</v>
      </c>
      <c r="F274" s="1">
        <v>47.429305912596405</v>
      </c>
    </row>
    <row r="275">
      <c r="A275" s="2" t="s">
        <v>13</v>
      </c>
      <c r="B275" s="1" t="s">
        <v>410</v>
      </c>
      <c r="C275" s="1">
        <v>2017.0</v>
      </c>
      <c r="D275" s="2" t="s">
        <v>6</v>
      </c>
      <c r="E275" s="2" t="s">
        <v>385</v>
      </c>
      <c r="F275" s="1">
        <v>54.000565450947136</v>
      </c>
    </row>
    <row r="276">
      <c r="A276" s="2" t="s">
        <v>14</v>
      </c>
      <c r="B276" s="1" t="s">
        <v>412</v>
      </c>
      <c r="C276" s="1">
        <v>2017.0</v>
      </c>
      <c r="D276" s="2" t="s">
        <v>6</v>
      </c>
      <c r="E276" s="2" t="s">
        <v>385</v>
      </c>
      <c r="F276" s="1">
        <v>51.565135895032796</v>
      </c>
    </row>
    <row r="277">
      <c r="A277" s="2" t="s">
        <v>15</v>
      </c>
      <c r="B277" s="1" t="s">
        <v>411</v>
      </c>
      <c r="C277" s="1">
        <v>2017.0</v>
      </c>
      <c r="D277" s="2" t="s">
        <v>6</v>
      </c>
      <c r="E277" s="2" t="s">
        <v>385</v>
      </c>
      <c r="F277" s="1">
        <v>57.4685534591195</v>
      </c>
    </row>
    <row r="278">
      <c r="A278" s="2" t="s">
        <v>16</v>
      </c>
      <c r="B278" s="1" t="s">
        <v>413</v>
      </c>
      <c r="C278" s="1">
        <v>2017.0</v>
      </c>
      <c r="D278" s="2" t="s">
        <v>6</v>
      </c>
      <c r="E278" s="2" t="s">
        <v>385</v>
      </c>
      <c r="F278" s="1">
        <v>59.45945945945946</v>
      </c>
    </row>
    <row r="279">
      <c r="A279" s="2" t="s">
        <v>17</v>
      </c>
      <c r="B279" s="1" t="s">
        <v>414</v>
      </c>
      <c r="C279" s="1">
        <v>2017.0</v>
      </c>
      <c r="D279" s="2" t="s">
        <v>6</v>
      </c>
      <c r="E279" s="2" t="s">
        <v>385</v>
      </c>
      <c r="F279" s="1">
        <v>49.418197112014575</v>
      </c>
    </row>
    <row r="280">
      <c r="A280" s="2" t="s">
        <v>18</v>
      </c>
      <c r="B280" s="1" t="s">
        <v>415</v>
      </c>
      <c r="C280" s="1">
        <v>2017.0</v>
      </c>
      <c r="D280" s="2" t="s">
        <v>6</v>
      </c>
      <c r="E280" s="2" t="s">
        <v>385</v>
      </c>
      <c r="F280" s="1">
        <v>54.791916353266934</v>
      </c>
    </row>
    <row r="281">
      <c r="A281" s="2" t="s">
        <v>19</v>
      </c>
      <c r="B281" s="1" t="s">
        <v>416</v>
      </c>
      <c r="C281" s="1">
        <v>2017.0</v>
      </c>
      <c r="D281" s="2" t="s">
        <v>6</v>
      </c>
      <c r="E281" s="2" t="s">
        <v>385</v>
      </c>
      <c r="F281" s="1">
        <v>53.36225596529284</v>
      </c>
    </row>
    <row r="282">
      <c r="A282" s="2" t="s">
        <v>20</v>
      </c>
      <c r="B282" s="1" t="s">
        <v>417</v>
      </c>
      <c r="C282" s="1">
        <v>2017.0</v>
      </c>
      <c r="D282" s="2" t="s">
        <v>6</v>
      </c>
      <c r="E282" s="2" t="s">
        <v>385</v>
      </c>
      <c r="F282" s="1">
        <v>54.301300881242135</v>
      </c>
    </row>
    <row r="283">
      <c r="A283" s="2" t="s">
        <v>21</v>
      </c>
      <c r="B283" s="1" t="s">
        <v>419</v>
      </c>
      <c r="C283" s="1">
        <v>2017.0</v>
      </c>
      <c r="D283" s="2" t="s">
        <v>6</v>
      </c>
      <c r="E283" s="2" t="s">
        <v>385</v>
      </c>
      <c r="F283" s="1">
        <v>56.97211155378486</v>
      </c>
    </row>
    <row r="284">
      <c r="A284" s="2" t="s">
        <v>22</v>
      </c>
      <c r="B284" s="1" t="s">
        <v>420</v>
      </c>
      <c r="C284" s="1">
        <v>2017.0</v>
      </c>
      <c r="D284" s="2" t="s">
        <v>6</v>
      </c>
      <c r="E284" s="2" t="s">
        <v>385</v>
      </c>
      <c r="F284" s="1">
        <v>48.04157294656015</v>
      </c>
    </row>
    <row r="285">
      <c r="A285" s="2" t="s">
        <v>23</v>
      </c>
      <c r="B285" s="1" t="s">
        <v>421</v>
      </c>
      <c r="C285" s="1">
        <v>2017.0</v>
      </c>
      <c r="D285" s="2" t="s">
        <v>6</v>
      </c>
      <c r="E285" s="2" t="s">
        <v>385</v>
      </c>
      <c r="F285" s="1">
        <v>57.39673390970221</v>
      </c>
    </row>
    <row r="286">
      <c r="A286" s="2" t="s">
        <v>24</v>
      </c>
      <c r="B286" s="1" t="s">
        <v>422</v>
      </c>
      <c r="C286" s="1">
        <v>2017.0</v>
      </c>
      <c r="D286" s="2" t="s">
        <v>6</v>
      </c>
      <c r="E286" s="2" t="s">
        <v>385</v>
      </c>
      <c r="F286" s="1">
        <v>56.233079798891325</v>
      </c>
    </row>
    <row r="287">
      <c r="A287" s="2" t="s">
        <v>25</v>
      </c>
      <c r="B287" s="1" t="s">
        <v>423</v>
      </c>
      <c r="C287" s="1">
        <v>2017.0</v>
      </c>
      <c r="D287" s="2" t="s">
        <v>6</v>
      </c>
      <c r="E287" s="2" t="s">
        <v>385</v>
      </c>
      <c r="F287" s="1">
        <v>51.58859470468432</v>
      </c>
    </row>
    <row r="288">
      <c r="A288" s="2" t="s">
        <v>26</v>
      </c>
      <c r="B288" s="1" t="s">
        <v>424</v>
      </c>
      <c r="C288" s="1">
        <v>2017.0</v>
      </c>
      <c r="D288" s="2" t="s">
        <v>6</v>
      </c>
      <c r="E288" s="2" t="s">
        <v>385</v>
      </c>
      <c r="F288" s="1">
        <v>54.83110761979576</v>
      </c>
    </row>
    <row r="289">
      <c r="A289" s="2" t="s">
        <v>27</v>
      </c>
      <c r="B289" s="1" t="s">
        <v>426</v>
      </c>
      <c r="C289" s="1">
        <v>2017.0</v>
      </c>
      <c r="D289" s="2" t="s">
        <v>6</v>
      </c>
      <c r="E289" s="2" t="s">
        <v>385</v>
      </c>
      <c r="F289" s="1">
        <v>50.77160493827161</v>
      </c>
    </row>
    <row r="290">
      <c r="A290" s="2" t="s">
        <v>28</v>
      </c>
      <c r="B290" s="1" t="s">
        <v>425</v>
      </c>
      <c r="C290" s="1">
        <v>2017.0</v>
      </c>
      <c r="D290" s="2" t="s">
        <v>6</v>
      </c>
      <c r="E290" s="2" t="s">
        <v>385</v>
      </c>
      <c r="F290" s="1">
        <v>48.132337246531485</v>
      </c>
    </row>
    <row r="291">
      <c r="A291" s="2" t="s">
        <v>29</v>
      </c>
      <c r="B291" s="1" t="s">
        <v>427</v>
      </c>
      <c r="C291" s="1">
        <v>2017.0</v>
      </c>
      <c r="D291" s="2" t="s">
        <v>6</v>
      </c>
      <c r="E291" s="2" t="s">
        <v>385</v>
      </c>
      <c r="F291" s="1">
        <v>50.15982951518381</v>
      </c>
    </row>
    <row r="292">
      <c r="A292" s="2" t="s">
        <v>30</v>
      </c>
      <c r="B292" s="1" t="s">
        <v>428</v>
      </c>
      <c r="C292" s="1">
        <v>2017.0</v>
      </c>
      <c r="D292" s="2" t="s">
        <v>6</v>
      </c>
      <c r="E292" s="2" t="s">
        <v>385</v>
      </c>
      <c r="F292" s="1">
        <v>49.7990174184904</v>
      </c>
    </row>
    <row r="293">
      <c r="A293" s="2" t="s">
        <v>31</v>
      </c>
      <c r="B293" s="1" t="s">
        <v>429</v>
      </c>
      <c r="C293" s="1">
        <v>2017.0</v>
      </c>
      <c r="D293" s="2" t="s">
        <v>6</v>
      </c>
      <c r="E293" s="2" t="s">
        <v>385</v>
      </c>
      <c r="F293" s="1">
        <v>58.47977980097395</v>
      </c>
    </row>
    <row r="294">
      <c r="A294" s="2" t="s">
        <v>32</v>
      </c>
      <c r="B294" s="1" t="s">
        <v>430</v>
      </c>
      <c r="C294" s="1">
        <v>2017.0</v>
      </c>
      <c r="D294" s="2" t="s">
        <v>6</v>
      </c>
      <c r="E294" s="2" t="s">
        <v>385</v>
      </c>
      <c r="F294" s="1">
        <v>54.30968726163235</v>
      </c>
    </row>
    <row r="295">
      <c r="A295" s="2" t="s">
        <v>33</v>
      </c>
      <c r="B295" s="1" t="s">
        <v>431</v>
      </c>
      <c r="C295" s="1">
        <v>2017.0</v>
      </c>
      <c r="D295" s="2" t="s">
        <v>6</v>
      </c>
      <c r="E295" s="2" t="s">
        <v>385</v>
      </c>
      <c r="F295" s="1">
        <v>54.89755452742895</v>
      </c>
    </row>
    <row r="296">
      <c r="A296" s="2" t="s">
        <v>34</v>
      </c>
      <c r="B296" s="1" t="s">
        <v>432</v>
      </c>
      <c r="C296" s="1">
        <v>2017.0</v>
      </c>
      <c r="D296" s="2" t="s">
        <v>6</v>
      </c>
      <c r="E296" s="2" t="s">
        <v>385</v>
      </c>
      <c r="F296" s="1">
        <v>53.34456207892204</v>
      </c>
    </row>
    <row r="297">
      <c r="A297" s="2" t="s">
        <v>35</v>
      </c>
      <c r="B297" s="1" t="s">
        <v>433</v>
      </c>
      <c r="C297" s="1">
        <v>2017.0</v>
      </c>
      <c r="D297" s="2" t="s">
        <v>6</v>
      </c>
      <c r="E297" s="2" t="s">
        <v>385</v>
      </c>
      <c r="F297" s="1">
        <v>55.82479030754893</v>
      </c>
    </row>
    <row r="298">
      <c r="A298" s="2" t="s">
        <v>3</v>
      </c>
      <c r="B298" s="1" t="s">
        <v>418</v>
      </c>
      <c r="C298" s="1">
        <v>2017.0</v>
      </c>
      <c r="D298" s="2" t="s">
        <v>6</v>
      </c>
      <c r="E298" s="2" t="s">
        <v>385</v>
      </c>
      <c r="F298" s="1">
        <v>51.97792855118609</v>
      </c>
    </row>
    <row r="299">
      <c r="A299" s="2" t="s">
        <v>4</v>
      </c>
      <c r="B299" s="1" t="s">
        <v>401</v>
      </c>
      <c r="C299" s="1">
        <v>2018.0</v>
      </c>
      <c r="D299" s="2" t="s">
        <v>6</v>
      </c>
      <c r="E299" s="2" t="s">
        <v>385</v>
      </c>
      <c r="F299" s="1">
        <v>55.15151515151515</v>
      </c>
    </row>
    <row r="300">
      <c r="A300" s="2" t="s">
        <v>5</v>
      </c>
      <c r="B300" s="1" t="s">
        <v>402</v>
      </c>
      <c r="C300" s="1">
        <v>2018.0</v>
      </c>
      <c r="D300" s="2" t="s">
        <v>6</v>
      </c>
      <c r="E300" s="2" t="s">
        <v>385</v>
      </c>
      <c r="F300" s="1">
        <v>51.18807268209349</v>
      </c>
    </row>
    <row r="301">
      <c r="A301" s="2" t="s">
        <v>6</v>
      </c>
      <c r="B301" s="1" t="s">
        <v>403</v>
      </c>
      <c r="C301" s="1">
        <v>2018.0</v>
      </c>
      <c r="D301" s="2" t="s">
        <v>6</v>
      </c>
      <c r="E301" s="2" t="s">
        <v>385</v>
      </c>
      <c r="F301" s="1">
        <v>50.68243858052776</v>
      </c>
    </row>
    <row r="302">
      <c r="A302" s="2" t="s">
        <v>7</v>
      </c>
      <c r="B302" s="1" t="s">
        <v>404</v>
      </c>
      <c r="C302" s="1">
        <v>2018.0</v>
      </c>
      <c r="D302" s="2" t="s">
        <v>6</v>
      </c>
      <c r="E302" s="2" t="s">
        <v>385</v>
      </c>
      <c r="F302" s="1">
        <v>50.777934936350775</v>
      </c>
    </row>
    <row r="303">
      <c r="A303" s="2" t="s">
        <v>10</v>
      </c>
      <c r="B303" s="1" t="s">
        <v>407</v>
      </c>
      <c r="C303" s="1">
        <v>2018.0</v>
      </c>
      <c r="D303" s="2" t="s">
        <v>6</v>
      </c>
      <c r="E303" s="2" t="s">
        <v>385</v>
      </c>
      <c r="F303" s="1">
        <v>52.42764888782588</v>
      </c>
    </row>
    <row r="304">
      <c r="A304" s="2" t="s">
        <v>11</v>
      </c>
      <c r="B304" s="1" t="s">
        <v>406</v>
      </c>
      <c r="C304" s="1">
        <v>2018.0</v>
      </c>
      <c r="D304" s="2" t="s">
        <v>6</v>
      </c>
      <c r="E304" s="2" t="s">
        <v>385</v>
      </c>
      <c r="F304" s="1">
        <v>55.7504873294347</v>
      </c>
    </row>
    <row r="305">
      <c r="A305" s="2" t="s">
        <v>12</v>
      </c>
      <c r="B305" s="1" t="s">
        <v>405</v>
      </c>
      <c r="C305" s="1">
        <v>2018.0</v>
      </c>
      <c r="D305" s="2" t="s">
        <v>6</v>
      </c>
      <c r="E305" s="2" t="s">
        <v>385</v>
      </c>
      <c r="F305" s="1">
        <v>49.945328161203825</v>
      </c>
    </row>
    <row r="306">
      <c r="A306" s="2" t="s">
        <v>8</v>
      </c>
      <c r="B306" s="1" t="s">
        <v>408</v>
      </c>
      <c r="C306" s="1">
        <v>2018.0</v>
      </c>
      <c r="D306" s="2" t="s">
        <v>6</v>
      </c>
      <c r="E306" s="2" t="s">
        <v>385</v>
      </c>
      <c r="F306" s="1">
        <v>50.35017982207079</v>
      </c>
    </row>
    <row r="307">
      <c r="A307" s="2" t="s">
        <v>9</v>
      </c>
      <c r="B307" s="1" t="s">
        <v>409</v>
      </c>
      <c r="C307" s="1">
        <v>2018.0</v>
      </c>
      <c r="D307" s="2" t="s">
        <v>6</v>
      </c>
      <c r="E307" s="2" t="s">
        <v>385</v>
      </c>
      <c r="F307" s="1">
        <v>49.94011976047904</v>
      </c>
    </row>
    <row r="308">
      <c r="A308" s="2" t="s">
        <v>13</v>
      </c>
      <c r="B308" s="1" t="s">
        <v>410</v>
      </c>
      <c r="C308" s="1">
        <v>2018.0</v>
      </c>
      <c r="D308" s="2" t="s">
        <v>6</v>
      </c>
      <c r="E308" s="2" t="s">
        <v>385</v>
      </c>
      <c r="F308" s="1">
        <v>55.63646170442287</v>
      </c>
    </row>
    <row r="309">
      <c r="A309" s="2" t="s">
        <v>14</v>
      </c>
      <c r="B309" s="1" t="s">
        <v>412</v>
      </c>
      <c r="C309" s="1">
        <v>2018.0</v>
      </c>
      <c r="D309" s="2" t="s">
        <v>6</v>
      </c>
      <c r="E309" s="2" t="s">
        <v>385</v>
      </c>
      <c r="F309" s="1">
        <v>50.95256609642301</v>
      </c>
    </row>
    <row r="310">
      <c r="A310" s="2" t="s">
        <v>15</v>
      </c>
      <c r="B310" s="1" t="s">
        <v>411</v>
      </c>
      <c r="C310" s="1">
        <v>2018.0</v>
      </c>
      <c r="D310" s="2" t="s">
        <v>6</v>
      </c>
      <c r="E310" s="2" t="s">
        <v>385</v>
      </c>
      <c r="F310" s="1">
        <v>57.25235849056604</v>
      </c>
    </row>
    <row r="311">
      <c r="A311" s="2" t="s">
        <v>16</v>
      </c>
      <c r="B311" s="1" t="s">
        <v>413</v>
      </c>
      <c r="C311" s="1">
        <v>2018.0</v>
      </c>
      <c r="D311" s="2" t="s">
        <v>6</v>
      </c>
      <c r="E311" s="2" t="s">
        <v>385</v>
      </c>
      <c r="F311" s="1">
        <v>58.770718232044196</v>
      </c>
    </row>
    <row r="312">
      <c r="A312" s="2" t="s">
        <v>17</v>
      </c>
      <c r="B312" s="1" t="s">
        <v>414</v>
      </c>
      <c r="C312" s="1">
        <v>2018.0</v>
      </c>
      <c r="D312" s="2" t="s">
        <v>6</v>
      </c>
      <c r="E312" s="2" t="s">
        <v>385</v>
      </c>
      <c r="F312" s="1">
        <v>48.92443078642268</v>
      </c>
    </row>
    <row r="313">
      <c r="A313" s="2" t="s">
        <v>18</v>
      </c>
      <c r="B313" s="1" t="s">
        <v>415</v>
      </c>
      <c r="C313" s="1">
        <v>2018.0</v>
      </c>
      <c r="D313" s="2" t="s">
        <v>6</v>
      </c>
      <c r="E313" s="2" t="s">
        <v>385</v>
      </c>
      <c r="F313" s="1">
        <v>54.90800246500572</v>
      </c>
    </row>
    <row r="314">
      <c r="A314" s="2" t="s">
        <v>19</v>
      </c>
      <c r="B314" s="1" t="s">
        <v>416</v>
      </c>
      <c r="C314" s="1">
        <v>2018.0</v>
      </c>
      <c r="D314" s="2" t="s">
        <v>6</v>
      </c>
      <c r="E314" s="2" t="s">
        <v>385</v>
      </c>
      <c r="F314" s="1">
        <v>55.53757641136282</v>
      </c>
    </row>
    <row r="315">
      <c r="A315" s="2" t="s">
        <v>20</v>
      </c>
      <c r="B315" s="1" t="s">
        <v>417</v>
      </c>
      <c r="C315" s="1">
        <v>2018.0</v>
      </c>
      <c r="D315" s="2" t="s">
        <v>6</v>
      </c>
      <c r="E315" s="2" t="s">
        <v>385</v>
      </c>
      <c r="F315" s="1">
        <v>54.674508213344154</v>
      </c>
    </row>
    <row r="316">
      <c r="A316" s="2" t="s">
        <v>21</v>
      </c>
      <c r="B316" s="1" t="s">
        <v>419</v>
      </c>
      <c r="C316" s="1">
        <v>2018.0</v>
      </c>
      <c r="D316" s="2" t="s">
        <v>6</v>
      </c>
      <c r="E316" s="2" t="s">
        <v>385</v>
      </c>
      <c r="F316" s="1">
        <v>58.45070422535211</v>
      </c>
    </row>
    <row r="317">
      <c r="A317" s="2" t="s">
        <v>22</v>
      </c>
      <c r="B317" s="1" t="s">
        <v>420</v>
      </c>
      <c r="C317" s="1">
        <v>2018.0</v>
      </c>
      <c r="D317" s="2" t="s">
        <v>6</v>
      </c>
      <c r="E317" s="2" t="s">
        <v>385</v>
      </c>
      <c r="F317" s="1">
        <v>47.492338739816134</v>
      </c>
    </row>
    <row r="318">
      <c r="A318" s="2" t="s">
        <v>23</v>
      </c>
      <c r="B318" s="1" t="s">
        <v>421</v>
      </c>
      <c r="C318" s="1">
        <v>2018.0</v>
      </c>
      <c r="D318" s="2" t="s">
        <v>6</v>
      </c>
      <c r="E318" s="2" t="s">
        <v>385</v>
      </c>
      <c r="F318" s="1">
        <v>60.298777727478495</v>
      </c>
    </row>
    <row r="319">
      <c r="A319" s="2" t="s">
        <v>24</v>
      </c>
      <c r="B319" s="1" t="s">
        <v>422</v>
      </c>
      <c r="C319" s="1">
        <v>2018.0</v>
      </c>
      <c r="D319" s="2" t="s">
        <v>6</v>
      </c>
      <c r="E319" s="2" t="s">
        <v>385</v>
      </c>
      <c r="F319" s="1">
        <v>55.35256842389106</v>
      </c>
    </row>
    <row r="320">
      <c r="A320" s="2" t="s">
        <v>25</v>
      </c>
      <c r="B320" s="1" t="s">
        <v>423</v>
      </c>
      <c r="C320" s="1">
        <v>2018.0</v>
      </c>
      <c r="D320" s="2" t="s">
        <v>6</v>
      </c>
      <c r="E320" s="2" t="s">
        <v>385</v>
      </c>
      <c r="F320" s="1">
        <v>54.705383637134375</v>
      </c>
    </row>
    <row r="321">
      <c r="A321" s="2" t="s">
        <v>26</v>
      </c>
      <c r="B321" s="1" t="s">
        <v>424</v>
      </c>
      <c r="C321" s="1">
        <v>2018.0</v>
      </c>
      <c r="D321" s="2" t="s">
        <v>6</v>
      </c>
      <c r="E321" s="2" t="s">
        <v>385</v>
      </c>
      <c r="F321" s="1">
        <v>53.574504737295435</v>
      </c>
    </row>
    <row r="322">
      <c r="A322" s="2" t="s">
        <v>27</v>
      </c>
      <c r="B322" s="1" t="s">
        <v>426</v>
      </c>
      <c r="C322" s="1">
        <v>2018.0</v>
      </c>
      <c r="D322" s="2" t="s">
        <v>6</v>
      </c>
      <c r="E322" s="2" t="s">
        <v>385</v>
      </c>
      <c r="F322" s="1">
        <v>52.088772845953</v>
      </c>
    </row>
    <row r="323">
      <c r="A323" s="2" t="s">
        <v>28</v>
      </c>
      <c r="B323" s="1" t="s">
        <v>425</v>
      </c>
      <c r="C323" s="1">
        <v>2018.0</v>
      </c>
      <c r="D323" s="2" t="s">
        <v>6</v>
      </c>
      <c r="E323" s="2" t="s">
        <v>385</v>
      </c>
      <c r="F323" s="1">
        <v>48.712206047032474</v>
      </c>
    </row>
    <row r="324">
      <c r="A324" s="2" t="s">
        <v>29</v>
      </c>
      <c r="B324" s="1" t="s">
        <v>427</v>
      </c>
      <c r="C324" s="1">
        <v>2018.0</v>
      </c>
      <c r="D324" s="2" t="s">
        <v>6</v>
      </c>
      <c r="E324" s="2" t="s">
        <v>385</v>
      </c>
      <c r="F324" s="1">
        <v>52.60869565217391</v>
      </c>
    </row>
    <row r="325">
      <c r="A325" s="2" t="s">
        <v>30</v>
      </c>
      <c r="B325" s="1" t="s">
        <v>428</v>
      </c>
      <c r="C325" s="1">
        <v>2018.0</v>
      </c>
      <c r="D325" s="2" t="s">
        <v>6</v>
      </c>
      <c r="E325" s="2" t="s">
        <v>385</v>
      </c>
      <c r="F325" s="1">
        <v>47.539461467038066</v>
      </c>
    </row>
    <row r="326">
      <c r="A326" s="2" t="s">
        <v>31</v>
      </c>
      <c r="B326" s="1" t="s">
        <v>429</v>
      </c>
      <c r="C326" s="1">
        <v>2018.0</v>
      </c>
      <c r="D326" s="2" t="s">
        <v>6</v>
      </c>
      <c r="E326" s="2" t="s">
        <v>385</v>
      </c>
      <c r="F326" s="1">
        <v>56.31801021541195</v>
      </c>
    </row>
    <row r="327">
      <c r="A327" s="2" t="s">
        <v>32</v>
      </c>
      <c r="B327" s="1" t="s">
        <v>430</v>
      </c>
      <c r="C327" s="1">
        <v>2018.0</v>
      </c>
      <c r="D327" s="2" t="s">
        <v>6</v>
      </c>
      <c r="E327" s="2" t="s">
        <v>385</v>
      </c>
      <c r="F327" s="1">
        <v>55.62753036437247</v>
      </c>
    </row>
    <row r="328">
      <c r="A328" s="2" t="s">
        <v>33</v>
      </c>
      <c r="B328" s="1" t="s">
        <v>431</v>
      </c>
      <c r="C328" s="1">
        <v>2018.0</v>
      </c>
      <c r="D328" s="2" t="s">
        <v>6</v>
      </c>
      <c r="E328" s="2" t="s">
        <v>385</v>
      </c>
      <c r="F328" s="1">
        <v>54.173720536528194</v>
      </c>
    </row>
    <row r="329">
      <c r="A329" s="2" t="s">
        <v>34</v>
      </c>
      <c r="B329" s="1" t="s">
        <v>432</v>
      </c>
      <c r="C329" s="1">
        <v>2018.0</v>
      </c>
      <c r="D329" s="2" t="s">
        <v>6</v>
      </c>
      <c r="E329" s="2" t="s">
        <v>385</v>
      </c>
      <c r="F329" s="1">
        <v>54.79480305217571</v>
      </c>
    </row>
    <row r="330">
      <c r="A330" s="2" t="s">
        <v>35</v>
      </c>
      <c r="B330" s="1" t="s">
        <v>433</v>
      </c>
      <c r="C330" s="1">
        <v>2018.0</v>
      </c>
      <c r="D330" s="2" t="s">
        <v>6</v>
      </c>
      <c r="E330" s="2" t="s">
        <v>385</v>
      </c>
      <c r="F330" s="1">
        <v>55.565489494859186</v>
      </c>
    </row>
    <row r="331">
      <c r="A331" s="2" t="s">
        <v>3</v>
      </c>
      <c r="B331" s="1" t="s">
        <v>418</v>
      </c>
      <c r="C331" s="1">
        <v>2018.0</v>
      </c>
      <c r="D331" s="2" t="s">
        <v>6</v>
      </c>
      <c r="E331" s="2" t="s">
        <v>385</v>
      </c>
      <c r="F331" s="1">
        <v>52.088679605683865</v>
      </c>
    </row>
    <row r="332">
      <c r="A332" s="2" t="s">
        <v>4</v>
      </c>
      <c r="B332" s="1" t="s">
        <v>401</v>
      </c>
      <c r="C332" s="1">
        <v>2019.0</v>
      </c>
      <c r="D332" s="2" t="s">
        <v>6</v>
      </c>
      <c r="E332" s="2" t="s">
        <v>385</v>
      </c>
      <c r="F332" s="1">
        <v>53.979400749063664</v>
      </c>
    </row>
    <row r="333">
      <c r="A333" s="2" t="s">
        <v>5</v>
      </c>
      <c r="B333" s="1" t="s">
        <v>402</v>
      </c>
      <c r="C333" s="1">
        <v>2019.0</v>
      </c>
      <c r="D333" s="2" t="s">
        <v>6</v>
      </c>
      <c r="E333" s="2" t="s">
        <v>385</v>
      </c>
      <c r="F333" s="1">
        <v>52.24314806308376</v>
      </c>
    </row>
    <row r="334">
      <c r="A334" s="2" t="s">
        <v>6</v>
      </c>
      <c r="B334" s="1" t="s">
        <v>403</v>
      </c>
      <c r="C334" s="1">
        <v>2019.0</v>
      </c>
      <c r="D334" s="2" t="s">
        <v>6</v>
      </c>
      <c r="E334" s="2" t="s">
        <v>385</v>
      </c>
      <c r="F334" s="1">
        <v>56.16197183098591</v>
      </c>
    </row>
    <row r="335">
      <c r="A335" s="2" t="s">
        <v>7</v>
      </c>
      <c r="B335" s="1" t="s">
        <v>404</v>
      </c>
      <c r="C335" s="1">
        <v>2019.0</v>
      </c>
      <c r="D335" s="2" t="s">
        <v>6</v>
      </c>
      <c r="E335" s="2" t="s">
        <v>385</v>
      </c>
      <c r="F335" s="1">
        <v>49.328859060402685</v>
      </c>
    </row>
    <row r="336">
      <c r="A336" s="2" t="s">
        <v>10</v>
      </c>
      <c r="B336" s="1" t="s">
        <v>407</v>
      </c>
      <c r="C336" s="1">
        <v>2019.0</v>
      </c>
      <c r="D336" s="2" t="s">
        <v>6</v>
      </c>
      <c r="E336" s="2" t="s">
        <v>385</v>
      </c>
      <c r="F336" s="1">
        <v>52.8175313059034</v>
      </c>
    </row>
    <row r="337">
      <c r="A337" s="2" t="s">
        <v>11</v>
      </c>
      <c r="B337" s="1" t="s">
        <v>406</v>
      </c>
      <c r="C337" s="1">
        <v>2019.0</v>
      </c>
      <c r="D337" s="2" t="s">
        <v>6</v>
      </c>
      <c r="E337" s="2" t="s">
        <v>385</v>
      </c>
      <c r="F337" s="1">
        <v>57.152635181382614</v>
      </c>
    </row>
    <row r="338">
      <c r="A338" s="2" t="s">
        <v>12</v>
      </c>
      <c r="B338" s="1" t="s">
        <v>405</v>
      </c>
      <c r="C338" s="1">
        <v>2019.0</v>
      </c>
      <c r="D338" s="2" t="s">
        <v>6</v>
      </c>
      <c r="E338" s="2" t="s">
        <v>385</v>
      </c>
      <c r="F338" s="1">
        <v>49.906273835533206</v>
      </c>
    </row>
    <row r="339">
      <c r="A339" s="2" t="s">
        <v>8</v>
      </c>
      <c r="B339" s="1" t="s">
        <v>408</v>
      </c>
      <c r="C339" s="1">
        <v>2019.0</v>
      </c>
      <c r="D339" s="2" t="s">
        <v>6</v>
      </c>
      <c r="E339" s="2" t="s">
        <v>385</v>
      </c>
      <c r="F339" s="1">
        <v>51.83236233790641</v>
      </c>
    </row>
    <row r="340">
      <c r="A340" s="2" t="s">
        <v>9</v>
      </c>
      <c r="B340" s="1" t="s">
        <v>409</v>
      </c>
      <c r="C340" s="1">
        <v>2019.0</v>
      </c>
      <c r="D340" s="2" t="s">
        <v>6</v>
      </c>
      <c r="E340" s="2" t="s">
        <v>385</v>
      </c>
      <c r="F340" s="1">
        <v>52.19512195121951</v>
      </c>
    </row>
    <row r="341">
      <c r="A341" s="2" t="s">
        <v>13</v>
      </c>
      <c r="B341" s="1" t="s">
        <v>410</v>
      </c>
      <c r="C341" s="1">
        <v>2019.0</v>
      </c>
      <c r="D341" s="2" t="s">
        <v>6</v>
      </c>
      <c r="E341" s="2" t="s">
        <v>385</v>
      </c>
      <c r="F341" s="1">
        <v>58.04303278688525</v>
      </c>
    </row>
    <row r="342">
      <c r="A342" s="2" t="s">
        <v>14</v>
      </c>
      <c r="B342" s="1" t="s">
        <v>412</v>
      </c>
      <c r="C342" s="1">
        <v>2019.0</v>
      </c>
      <c r="D342" s="2" t="s">
        <v>6</v>
      </c>
      <c r="E342" s="2" t="s">
        <v>385</v>
      </c>
      <c r="F342" s="1">
        <v>52.36449618042924</v>
      </c>
    </row>
    <row r="343">
      <c r="A343" s="2" t="s">
        <v>15</v>
      </c>
      <c r="B343" s="1" t="s">
        <v>411</v>
      </c>
      <c r="C343" s="1">
        <v>2019.0</v>
      </c>
      <c r="D343" s="2" t="s">
        <v>6</v>
      </c>
      <c r="E343" s="2" t="s">
        <v>385</v>
      </c>
      <c r="F343" s="1">
        <v>56.426799007444174</v>
      </c>
    </row>
    <row r="344">
      <c r="A344" s="2" t="s">
        <v>16</v>
      </c>
      <c r="B344" s="1" t="s">
        <v>413</v>
      </c>
      <c r="C344" s="1">
        <v>2019.0</v>
      </c>
      <c r="D344" s="2" t="s">
        <v>6</v>
      </c>
      <c r="E344" s="2" t="s">
        <v>385</v>
      </c>
      <c r="F344" s="1">
        <v>58.10867733782645</v>
      </c>
    </row>
    <row r="345">
      <c r="A345" s="2" t="s">
        <v>17</v>
      </c>
      <c r="B345" s="1" t="s">
        <v>414</v>
      </c>
      <c r="C345" s="1">
        <v>2019.0</v>
      </c>
      <c r="D345" s="2" t="s">
        <v>6</v>
      </c>
      <c r="E345" s="2" t="s">
        <v>385</v>
      </c>
      <c r="F345" s="1">
        <v>49.39942012978048</v>
      </c>
    </row>
    <row r="346">
      <c r="A346" s="2" t="s">
        <v>18</v>
      </c>
      <c r="B346" s="1" t="s">
        <v>415</v>
      </c>
      <c r="C346" s="1">
        <v>2019.0</v>
      </c>
      <c r="D346" s="2" t="s">
        <v>6</v>
      </c>
      <c r="E346" s="2" t="s">
        <v>385</v>
      </c>
      <c r="F346" s="1">
        <v>56.15837026934879</v>
      </c>
    </row>
    <row r="347">
      <c r="A347" s="2" t="s">
        <v>19</v>
      </c>
      <c r="B347" s="1" t="s">
        <v>416</v>
      </c>
      <c r="C347" s="1">
        <v>2019.0</v>
      </c>
      <c r="D347" s="2" t="s">
        <v>6</v>
      </c>
      <c r="E347" s="2" t="s">
        <v>385</v>
      </c>
      <c r="F347" s="1">
        <v>55.27794204612655</v>
      </c>
    </row>
    <row r="348">
      <c r="A348" s="2" t="s">
        <v>20</v>
      </c>
      <c r="B348" s="1" t="s">
        <v>417</v>
      </c>
      <c r="C348" s="1">
        <v>2019.0</v>
      </c>
      <c r="D348" s="2" t="s">
        <v>6</v>
      </c>
      <c r="E348" s="2" t="s">
        <v>385</v>
      </c>
      <c r="F348" s="1">
        <v>56.14674962454409</v>
      </c>
    </row>
    <row r="349">
      <c r="A349" s="2" t="s">
        <v>21</v>
      </c>
      <c r="B349" s="1" t="s">
        <v>419</v>
      </c>
      <c r="C349" s="1">
        <v>2019.0</v>
      </c>
      <c r="D349" s="2" t="s">
        <v>6</v>
      </c>
      <c r="E349" s="2" t="s">
        <v>385</v>
      </c>
      <c r="F349" s="1">
        <v>58.97959183673469</v>
      </c>
    </row>
    <row r="350">
      <c r="A350" s="2" t="s">
        <v>22</v>
      </c>
      <c r="B350" s="1" t="s">
        <v>420</v>
      </c>
      <c r="C350" s="1">
        <v>2019.0</v>
      </c>
      <c r="D350" s="2" t="s">
        <v>6</v>
      </c>
      <c r="E350" s="2" t="s">
        <v>385</v>
      </c>
      <c r="F350" s="1">
        <v>48.10393769561103</v>
      </c>
    </row>
    <row r="351">
      <c r="A351" s="2" t="s">
        <v>23</v>
      </c>
      <c r="B351" s="1" t="s">
        <v>421</v>
      </c>
      <c r="C351" s="1">
        <v>2019.0</v>
      </c>
      <c r="D351" s="2" t="s">
        <v>6</v>
      </c>
      <c r="E351" s="2" t="s">
        <v>385</v>
      </c>
      <c r="F351" s="1">
        <v>56.582388840453355</v>
      </c>
    </row>
    <row r="352">
      <c r="A352" s="2" t="s">
        <v>24</v>
      </c>
      <c r="B352" s="1" t="s">
        <v>422</v>
      </c>
      <c r="C352" s="1">
        <v>2019.0</v>
      </c>
      <c r="D352" s="2" t="s">
        <v>6</v>
      </c>
      <c r="E352" s="2" t="s">
        <v>385</v>
      </c>
      <c r="F352" s="1">
        <v>56.627127385250134</v>
      </c>
    </row>
    <row r="353">
      <c r="A353" s="2" t="s">
        <v>25</v>
      </c>
      <c r="B353" s="1" t="s">
        <v>423</v>
      </c>
      <c r="C353" s="1">
        <v>2019.0</v>
      </c>
      <c r="D353" s="2" t="s">
        <v>6</v>
      </c>
      <c r="E353" s="2" t="s">
        <v>385</v>
      </c>
      <c r="F353" s="1">
        <v>54.70949831449534</v>
      </c>
    </row>
    <row r="354">
      <c r="A354" s="2" t="s">
        <v>26</v>
      </c>
      <c r="B354" s="1" t="s">
        <v>424</v>
      </c>
      <c r="C354" s="1">
        <v>2019.0</v>
      </c>
      <c r="D354" s="2" t="s">
        <v>6</v>
      </c>
      <c r="E354" s="2" t="s">
        <v>385</v>
      </c>
      <c r="F354" s="1">
        <v>53.7828947368421</v>
      </c>
    </row>
    <row r="355">
      <c r="A355" s="2" t="s">
        <v>27</v>
      </c>
      <c r="B355" s="1" t="s">
        <v>426</v>
      </c>
      <c r="C355" s="1">
        <v>2019.0</v>
      </c>
      <c r="D355" s="2" t="s">
        <v>6</v>
      </c>
      <c r="E355" s="2" t="s">
        <v>385</v>
      </c>
      <c r="F355" s="1">
        <v>54.106280193236714</v>
      </c>
    </row>
    <row r="356">
      <c r="A356" s="2" t="s">
        <v>28</v>
      </c>
      <c r="B356" s="1" t="s">
        <v>425</v>
      </c>
      <c r="C356" s="1">
        <v>2019.0</v>
      </c>
      <c r="D356" s="2" t="s">
        <v>6</v>
      </c>
      <c r="E356" s="2" t="s">
        <v>385</v>
      </c>
      <c r="F356" s="1">
        <v>49.67049060288016</v>
      </c>
    </row>
    <row r="357">
      <c r="A357" s="2" t="s">
        <v>29</v>
      </c>
      <c r="B357" s="1" t="s">
        <v>427</v>
      </c>
      <c r="C357" s="1">
        <v>2019.0</v>
      </c>
      <c r="D357" s="2" t="s">
        <v>6</v>
      </c>
      <c r="E357" s="2" t="s">
        <v>385</v>
      </c>
      <c r="F357" s="1">
        <v>51.097074468085104</v>
      </c>
    </row>
    <row r="358">
      <c r="A358" s="2" t="s">
        <v>30</v>
      </c>
      <c r="B358" s="1" t="s">
        <v>428</v>
      </c>
      <c r="C358" s="1">
        <v>2019.0</v>
      </c>
      <c r="D358" s="2" t="s">
        <v>6</v>
      </c>
      <c r="E358" s="2" t="s">
        <v>385</v>
      </c>
      <c r="F358" s="1">
        <v>50.35175879396985</v>
      </c>
    </row>
    <row r="359">
      <c r="A359" s="2" t="s">
        <v>31</v>
      </c>
      <c r="B359" s="1" t="s">
        <v>429</v>
      </c>
      <c r="C359" s="1">
        <v>2019.0</v>
      </c>
      <c r="D359" s="2" t="s">
        <v>6</v>
      </c>
      <c r="E359" s="2" t="s">
        <v>385</v>
      </c>
      <c r="F359" s="1">
        <v>56.622335580251416</v>
      </c>
    </row>
    <row r="360">
      <c r="A360" s="2" t="s">
        <v>32</v>
      </c>
      <c r="B360" s="1" t="s">
        <v>430</v>
      </c>
      <c r="C360" s="1">
        <v>2019.0</v>
      </c>
      <c r="D360" s="2" t="s">
        <v>6</v>
      </c>
      <c r="E360" s="2" t="s">
        <v>385</v>
      </c>
      <c r="F360" s="1">
        <v>53.09060118543607</v>
      </c>
    </row>
    <row r="361">
      <c r="A361" s="2" t="s">
        <v>33</v>
      </c>
      <c r="B361" s="1" t="s">
        <v>431</v>
      </c>
      <c r="C361" s="1">
        <v>2019.0</v>
      </c>
      <c r="D361" s="2" t="s">
        <v>6</v>
      </c>
      <c r="E361" s="2" t="s">
        <v>385</v>
      </c>
      <c r="F361" s="1">
        <v>55.20564680331207</v>
      </c>
    </row>
    <row r="362">
      <c r="A362" s="2" t="s">
        <v>34</v>
      </c>
      <c r="B362" s="1" t="s">
        <v>432</v>
      </c>
      <c r="C362" s="1">
        <v>2019.0</v>
      </c>
      <c r="D362" s="2" t="s">
        <v>6</v>
      </c>
      <c r="E362" s="2" t="s">
        <v>385</v>
      </c>
      <c r="F362" s="1">
        <v>53.137103020914026</v>
      </c>
    </row>
    <row r="363">
      <c r="A363" s="2" t="s">
        <v>35</v>
      </c>
      <c r="B363" s="1" t="s">
        <v>433</v>
      </c>
      <c r="C363" s="1">
        <v>2019.0</v>
      </c>
      <c r="D363" s="2" t="s">
        <v>6</v>
      </c>
      <c r="E363" s="2" t="s">
        <v>385</v>
      </c>
      <c r="F363" s="1">
        <v>56.34774609015639</v>
      </c>
    </row>
    <row r="364">
      <c r="A364" s="2" t="s">
        <v>3</v>
      </c>
      <c r="B364" s="1" t="s">
        <v>418</v>
      </c>
      <c r="C364" s="1">
        <v>2019.0</v>
      </c>
      <c r="D364" s="2" t="s">
        <v>6</v>
      </c>
      <c r="E364" s="2" t="s">
        <v>385</v>
      </c>
      <c r="F364" s="1">
        <v>52.62682547234475</v>
      </c>
    </row>
    <row r="365">
      <c r="A365" s="2" t="s">
        <v>4</v>
      </c>
      <c r="B365" s="1" t="s">
        <v>401</v>
      </c>
      <c r="C365" s="1">
        <v>2020.0</v>
      </c>
      <c r="D365" s="2" t="s">
        <v>6</v>
      </c>
      <c r="E365" s="2" t="s">
        <v>385</v>
      </c>
      <c r="F365" s="1">
        <v>57.326892109500804</v>
      </c>
    </row>
    <row r="366">
      <c r="A366" s="2" t="s">
        <v>5</v>
      </c>
      <c r="B366" s="1" t="s">
        <v>402</v>
      </c>
      <c r="C366" s="1">
        <v>2020.0</v>
      </c>
      <c r="D366" s="2" t="s">
        <v>6</v>
      </c>
      <c r="E366" s="2" t="s">
        <v>385</v>
      </c>
      <c r="F366" s="1">
        <v>54.2741451709658</v>
      </c>
    </row>
    <row r="367">
      <c r="A367" s="2" t="s">
        <v>6</v>
      </c>
      <c r="B367" s="1" t="s">
        <v>403</v>
      </c>
      <c r="C367" s="1">
        <v>2020.0</v>
      </c>
      <c r="D367" s="2" t="s">
        <v>6</v>
      </c>
      <c r="E367" s="2" t="s">
        <v>385</v>
      </c>
      <c r="F367" s="1">
        <v>54.23728813559322</v>
      </c>
    </row>
    <row r="368">
      <c r="A368" s="2" t="s">
        <v>7</v>
      </c>
      <c r="B368" s="1" t="s">
        <v>404</v>
      </c>
      <c r="C368" s="1">
        <v>2020.0</v>
      </c>
      <c r="D368" s="2" t="s">
        <v>6</v>
      </c>
      <c r="E368" s="2" t="s">
        <v>385</v>
      </c>
      <c r="F368" s="1">
        <v>47.1608832807571</v>
      </c>
    </row>
    <row r="369">
      <c r="A369" s="2" t="s">
        <v>10</v>
      </c>
      <c r="B369" s="1" t="s">
        <v>407</v>
      </c>
      <c r="C369" s="1">
        <v>2020.0</v>
      </c>
      <c r="D369" s="2" t="s">
        <v>6</v>
      </c>
      <c r="E369" s="2" t="s">
        <v>385</v>
      </c>
      <c r="F369" s="1">
        <v>52.7013251783894</v>
      </c>
    </row>
    <row r="370">
      <c r="A370" s="2" t="s">
        <v>11</v>
      </c>
      <c r="B370" s="1" t="s">
        <v>406</v>
      </c>
      <c r="C370" s="1">
        <v>2020.0</v>
      </c>
      <c r="D370" s="2" t="s">
        <v>6</v>
      </c>
      <c r="E370" s="2" t="s">
        <v>385</v>
      </c>
      <c r="F370" s="1">
        <v>57.73573390296003</v>
      </c>
    </row>
    <row r="371">
      <c r="A371" s="2" t="s">
        <v>12</v>
      </c>
      <c r="B371" s="1" t="s">
        <v>405</v>
      </c>
      <c r="C371" s="1">
        <v>2020.0</v>
      </c>
      <c r="D371" s="2" t="s">
        <v>6</v>
      </c>
      <c r="E371" s="2" t="s">
        <v>385</v>
      </c>
      <c r="F371" s="1">
        <v>50.190470693486475</v>
      </c>
    </row>
    <row r="372">
      <c r="A372" s="2" t="s">
        <v>8</v>
      </c>
      <c r="B372" s="1" t="s">
        <v>408</v>
      </c>
      <c r="C372" s="1">
        <v>2020.0</v>
      </c>
      <c r="D372" s="2" t="s">
        <v>6</v>
      </c>
      <c r="E372" s="2" t="s">
        <v>385</v>
      </c>
      <c r="F372" s="1">
        <v>53.702229299363054</v>
      </c>
    </row>
    <row r="373">
      <c r="A373" s="2" t="s">
        <v>9</v>
      </c>
      <c r="B373" s="1" t="s">
        <v>409</v>
      </c>
      <c r="C373" s="1">
        <v>2020.0</v>
      </c>
      <c r="D373" s="2" t="s">
        <v>6</v>
      </c>
      <c r="E373" s="2" t="s">
        <v>385</v>
      </c>
      <c r="F373" s="1">
        <v>53.00448430493273</v>
      </c>
    </row>
    <row r="374">
      <c r="A374" s="2" t="s">
        <v>13</v>
      </c>
      <c r="B374" s="1" t="s">
        <v>410</v>
      </c>
      <c r="C374" s="1">
        <v>2020.0</v>
      </c>
      <c r="D374" s="2" t="s">
        <v>6</v>
      </c>
      <c r="E374" s="2" t="s">
        <v>385</v>
      </c>
      <c r="F374" s="1">
        <v>57.948717948717956</v>
      </c>
    </row>
    <row r="375">
      <c r="A375" s="2" t="s">
        <v>14</v>
      </c>
      <c r="B375" s="1" t="s">
        <v>412</v>
      </c>
      <c r="C375" s="1">
        <v>2020.0</v>
      </c>
      <c r="D375" s="2" t="s">
        <v>6</v>
      </c>
      <c r="E375" s="2" t="s">
        <v>385</v>
      </c>
      <c r="F375" s="1">
        <v>53.625826228565955</v>
      </c>
    </row>
    <row r="376">
      <c r="A376" s="2" t="s">
        <v>15</v>
      </c>
      <c r="B376" s="1" t="s">
        <v>411</v>
      </c>
      <c r="C376" s="1">
        <v>2020.0</v>
      </c>
      <c r="D376" s="2" t="s">
        <v>6</v>
      </c>
      <c r="E376" s="2" t="s">
        <v>385</v>
      </c>
      <c r="F376" s="1">
        <v>57.3943661971831</v>
      </c>
    </row>
    <row r="377">
      <c r="A377" s="2" t="s">
        <v>16</v>
      </c>
      <c r="B377" s="1" t="s">
        <v>413</v>
      </c>
      <c r="C377" s="1">
        <v>2020.0</v>
      </c>
      <c r="D377" s="2" t="s">
        <v>6</v>
      </c>
      <c r="E377" s="2" t="s">
        <v>385</v>
      </c>
      <c r="F377" s="1">
        <v>61.58165652784277</v>
      </c>
    </row>
    <row r="378">
      <c r="A378" s="2" t="s">
        <v>17</v>
      </c>
      <c r="B378" s="1" t="s">
        <v>414</v>
      </c>
      <c r="C378" s="1">
        <v>2020.0</v>
      </c>
      <c r="D378" s="2" t="s">
        <v>6</v>
      </c>
      <c r="E378" s="2" t="s">
        <v>385</v>
      </c>
      <c r="F378" s="1">
        <v>50.20066426792139</v>
      </c>
    </row>
    <row r="379">
      <c r="A379" s="2" t="s">
        <v>18</v>
      </c>
      <c r="B379" s="1" t="s">
        <v>415</v>
      </c>
      <c r="C379" s="1">
        <v>2020.0</v>
      </c>
      <c r="D379" s="2" t="s">
        <v>6</v>
      </c>
      <c r="E379" s="2" t="s">
        <v>385</v>
      </c>
      <c r="F379" s="1">
        <v>57.98079745084064</v>
      </c>
    </row>
    <row r="380">
      <c r="A380" s="2" t="s">
        <v>19</v>
      </c>
      <c r="B380" s="1" t="s">
        <v>416</v>
      </c>
      <c r="C380" s="1">
        <v>2020.0</v>
      </c>
      <c r="D380" s="2" t="s">
        <v>6</v>
      </c>
      <c r="E380" s="2" t="s">
        <v>385</v>
      </c>
      <c r="F380" s="1">
        <v>56.707712248865846</v>
      </c>
    </row>
    <row r="381">
      <c r="A381" s="2" t="s">
        <v>20</v>
      </c>
      <c r="B381" s="1" t="s">
        <v>417</v>
      </c>
      <c r="C381" s="1">
        <v>2020.0</v>
      </c>
      <c r="D381" s="2" t="s">
        <v>6</v>
      </c>
      <c r="E381" s="2" t="s">
        <v>385</v>
      </c>
      <c r="F381" s="1">
        <v>54.67445742904842</v>
      </c>
    </row>
    <row r="382">
      <c r="A382" s="2" t="s">
        <v>21</v>
      </c>
      <c r="B382" s="1" t="s">
        <v>419</v>
      </c>
      <c r="C382" s="1">
        <v>2020.0</v>
      </c>
      <c r="D382" s="2" t="s">
        <v>6</v>
      </c>
      <c r="E382" s="2" t="s">
        <v>385</v>
      </c>
      <c r="F382" s="1">
        <v>59.843290891283054</v>
      </c>
    </row>
    <row r="383">
      <c r="A383" s="2" t="s">
        <v>22</v>
      </c>
      <c r="B383" s="1" t="s">
        <v>420</v>
      </c>
      <c r="C383" s="1">
        <v>2020.0</v>
      </c>
      <c r="D383" s="2" t="s">
        <v>6</v>
      </c>
      <c r="E383" s="2" t="s">
        <v>385</v>
      </c>
      <c r="F383" s="1">
        <v>50.35292565472657</v>
      </c>
    </row>
    <row r="384">
      <c r="A384" s="2" t="s">
        <v>23</v>
      </c>
      <c r="B384" s="1" t="s">
        <v>421</v>
      </c>
      <c r="C384" s="1">
        <v>2020.0</v>
      </c>
      <c r="D384" s="2" t="s">
        <v>6</v>
      </c>
      <c r="E384" s="2" t="s">
        <v>385</v>
      </c>
      <c r="F384" s="1">
        <v>55.51429632380245</v>
      </c>
    </row>
    <row r="385">
      <c r="A385" s="2" t="s">
        <v>24</v>
      </c>
      <c r="B385" s="1" t="s">
        <v>422</v>
      </c>
      <c r="C385" s="1">
        <v>2020.0</v>
      </c>
      <c r="D385" s="2" t="s">
        <v>6</v>
      </c>
      <c r="E385" s="2" t="s">
        <v>385</v>
      </c>
      <c r="F385" s="1">
        <v>57.412283823215425</v>
      </c>
    </row>
    <row r="386">
      <c r="A386" s="2" t="s">
        <v>25</v>
      </c>
      <c r="B386" s="1" t="s">
        <v>423</v>
      </c>
      <c r="C386" s="1">
        <v>2020.0</v>
      </c>
      <c r="D386" s="2" t="s">
        <v>6</v>
      </c>
      <c r="E386" s="2" t="s">
        <v>385</v>
      </c>
      <c r="F386" s="1">
        <v>53.4468438538206</v>
      </c>
    </row>
    <row r="387">
      <c r="A387" s="2" t="s">
        <v>26</v>
      </c>
      <c r="B387" s="1" t="s">
        <v>424</v>
      </c>
      <c r="C387" s="1">
        <v>2020.0</v>
      </c>
      <c r="D387" s="2" t="s">
        <v>6</v>
      </c>
      <c r="E387" s="2" t="s">
        <v>385</v>
      </c>
      <c r="F387" s="1">
        <v>54.98426023084995</v>
      </c>
    </row>
    <row r="388">
      <c r="A388" s="2" t="s">
        <v>27</v>
      </c>
      <c r="B388" s="1" t="s">
        <v>426</v>
      </c>
      <c r="C388" s="1">
        <v>2020.0</v>
      </c>
      <c r="D388" s="2" t="s">
        <v>6</v>
      </c>
      <c r="E388" s="2" t="s">
        <v>385</v>
      </c>
      <c r="F388" s="1">
        <v>53.597339782345834</v>
      </c>
    </row>
    <row r="389">
      <c r="A389" s="2" t="s">
        <v>28</v>
      </c>
      <c r="B389" s="1" t="s">
        <v>425</v>
      </c>
      <c r="C389" s="1">
        <v>2020.0</v>
      </c>
      <c r="D389" s="2" t="s">
        <v>6</v>
      </c>
      <c r="E389" s="2" t="s">
        <v>385</v>
      </c>
      <c r="F389" s="1">
        <v>48.212867355043684</v>
      </c>
    </row>
    <row r="390">
      <c r="A390" s="2" t="s">
        <v>29</v>
      </c>
      <c r="B390" s="1" t="s">
        <v>427</v>
      </c>
      <c r="C390" s="1">
        <v>2020.0</v>
      </c>
      <c r="D390" s="2" t="s">
        <v>6</v>
      </c>
      <c r="E390" s="2" t="s">
        <v>385</v>
      </c>
      <c r="F390" s="1">
        <v>52.04460966542751</v>
      </c>
    </row>
    <row r="391">
      <c r="A391" s="2" t="s">
        <v>30</v>
      </c>
      <c r="B391" s="1" t="s">
        <v>428</v>
      </c>
      <c r="C391" s="1">
        <v>2020.0</v>
      </c>
      <c r="D391" s="2" t="s">
        <v>6</v>
      </c>
      <c r="E391" s="2" t="s">
        <v>385</v>
      </c>
      <c r="F391" s="1">
        <v>50.26423957721667</v>
      </c>
    </row>
    <row r="392">
      <c r="A392" s="2" t="s">
        <v>31</v>
      </c>
      <c r="B392" s="1" t="s">
        <v>429</v>
      </c>
      <c r="C392" s="1">
        <v>2020.0</v>
      </c>
      <c r="D392" s="2" t="s">
        <v>6</v>
      </c>
      <c r="E392" s="2" t="s">
        <v>385</v>
      </c>
      <c r="F392" s="1">
        <v>59.24203273040482</v>
      </c>
    </row>
    <row r="393">
      <c r="A393" s="2" t="s">
        <v>32</v>
      </c>
      <c r="B393" s="1" t="s">
        <v>430</v>
      </c>
      <c r="C393" s="1">
        <v>2020.0</v>
      </c>
      <c r="D393" s="2" t="s">
        <v>6</v>
      </c>
      <c r="E393" s="2" t="s">
        <v>385</v>
      </c>
      <c r="F393" s="1">
        <v>53.37301587301587</v>
      </c>
    </row>
    <row r="394">
      <c r="A394" s="2" t="s">
        <v>33</v>
      </c>
      <c r="B394" s="1" t="s">
        <v>431</v>
      </c>
      <c r="C394" s="1">
        <v>2020.0</v>
      </c>
      <c r="D394" s="2" t="s">
        <v>6</v>
      </c>
      <c r="E394" s="2" t="s">
        <v>385</v>
      </c>
      <c r="F394" s="1">
        <v>54.47031271525004</v>
      </c>
    </row>
    <row r="395">
      <c r="A395" s="2" t="s">
        <v>34</v>
      </c>
      <c r="B395" s="1" t="s">
        <v>432</v>
      </c>
      <c r="C395" s="1">
        <v>2020.0</v>
      </c>
      <c r="D395" s="2" t="s">
        <v>6</v>
      </c>
      <c r="E395" s="2" t="s">
        <v>385</v>
      </c>
      <c r="F395" s="1">
        <v>54.105691056910565</v>
      </c>
    </row>
    <row r="396">
      <c r="A396" s="2" t="s">
        <v>35</v>
      </c>
      <c r="B396" s="1" t="s">
        <v>433</v>
      </c>
      <c r="C396" s="1">
        <v>2020.0</v>
      </c>
      <c r="D396" s="2" t="s">
        <v>6</v>
      </c>
      <c r="E396" s="2" t="s">
        <v>385</v>
      </c>
      <c r="F396" s="1">
        <v>56.195701874714224</v>
      </c>
    </row>
    <row r="397">
      <c r="A397" s="2" t="s">
        <v>3</v>
      </c>
      <c r="B397" s="1" t="s">
        <v>418</v>
      </c>
      <c r="C397" s="1">
        <v>2020.0</v>
      </c>
      <c r="D397" s="2" t="s">
        <v>6</v>
      </c>
      <c r="E397" s="2" t="s">
        <v>385</v>
      </c>
      <c r="F397" s="1">
        <v>53.48072676169444</v>
      </c>
    </row>
    <row r="398">
      <c r="A398" s="2" t="s">
        <v>4</v>
      </c>
      <c r="B398" s="1" t="s">
        <v>401</v>
      </c>
      <c r="C398" s="1">
        <v>2021.0</v>
      </c>
      <c r="D398" s="2" t="s">
        <v>6</v>
      </c>
      <c r="E398" s="2" t="s">
        <v>385</v>
      </c>
      <c r="F398" s="1">
        <v>53.31866519985332</v>
      </c>
    </row>
    <row r="399">
      <c r="A399" s="2" t="s">
        <v>5</v>
      </c>
      <c r="B399" s="1" t="s">
        <v>402</v>
      </c>
      <c r="C399" s="1">
        <v>2021.0</v>
      </c>
      <c r="D399" s="2" t="s">
        <v>6</v>
      </c>
      <c r="E399" s="2" t="s">
        <v>385</v>
      </c>
      <c r="F399" s="1">
        <v>56.1864539339903</v>
      </c>
    </row>
    <row r="400">
      <c r="A400" s="2" t="s">
        <v>6</v>
      </c>
      <c r="B400" s="1" t="s">
        <v>403</v>
      </c>
      <c r="C400" s="1">
        <v>2021.0</v>
      </c>
      <c r="D400" s="2" t="s">
        <v>6</v>
      </c>
      <c r="E400" s="2" t="s">
        <v>385</v>
      </c>
      <c r="F400" s="1">
        <v>61.23234916559692</v>
      </c>
    </row>
    <row r="401">
      <c r="A401" s="2" t="s">
        <v>7</v>
      </c>
      <c r="B401" s="1" t="s">
        <v>404</v>
      </c>
      <c r="C401" s="1">
        <v>2021.0</v>
      </c>
      <c r="D401" s="2" t="s">
        <v>6</v>
      </c>
      <c r="E401" s="2" t="s">
        <v>385</v>
      </c>
      <c r="F401" s="1">
        <v>52.16178521617852</v>
      </c>
    </row>
    <row r="402">
      <c r="A402" s="2" t="s">
        <v>10</v>
      </c>
      <c r="B402" s="1" t="s">
        <v>407</v>
      </c>
      <c r="C402" s="1">
        <v>2021.0</v>
      </c>
      <c r="D402" s="2" t="s">
        <v>6</v>
      </c>
      <c r="E402" s="2" t="s">
        <v>385</v>
      </c>
      <c r="F402" s="1">
        <v>52.575250836120404</v>
      </c>
    </row>
    <row r="403">
      <c r="A403" s="2" t="s">
        <v>11</v>
      </c>
      <c r="B403" s="1" t="s">
        <v>406</v>
      </c>
      <c r="C403" s="1">
        <v>2021.0</v>
      </c>
      <c r="D403" s="2" t="s">
        <v>6</v>
      </c>
      <c r="E403" s="2" t="s">
        <v>385</v>
      </c>
      <c r="F403" s="1">
        <v>57.19303847996168</v>
      </c>
    </row>
    <row r="404">
      <c r="A404" s="2" t="s">
        <v>12</v>
      </c>
      <c r="B404" s="1" t="s">
        <v>405</v>
      </c>
      <c r="C404" s="1">
        <v>2021.0</v>
      </c>
      <c r="D404" s="2" t="s">
        <v>6</v>
      </c>
      <c r="E404" s="2" t="s">
        <v>385</v>
      </c>
      <c r="F404" s="1">
        <v>50.95380871681223</v>
      </c>
    </row>
    <row r="405">
      <c r="A405" s="2" t="s">
        <v>8</v>
      </c>
      <c r="B405" s="1" t="s">
        <v>408</v>
      </c>
      <c r="C405" s="1">
        <v>2021.0</v>
      </c>
      <c r="D405" s="2" t="s">
        <v>6</v>
      </c>
      <c r="E405" s="2" t="s">
        <v>385</v>
      </c>
      <c r="F405" s="1">
        <v>52.55379265377091</v>
      </c>
    </row>
    <row r="406">
      <c r="A406" s="2" t="s">
        <v>9</v>
      </c>
      <c r="B406" s="1" t="s">
        <v>409</v>
      </c>
      <c r="C406" s="1">
        <v>2021.0</v>
      </c>
      <c r="D406" s="2" t="s">
        <v>6</v>
      </c>
      <c r="E406" s="2" t="s">
        <v>385</v>
      </c>
      <c r="F406" s="1">
        <v>51.344086021505376</v>
      </c>
    </row>
    <row r="407">
      <c r="A407" s="2" t="s">
        <v>13</v>
      </c>
      <c r="B407" s="1" t="s">
        <v>410</v>
      </c>
      <c r="C407" s="1">
        <v>2021.0</v>
      </c>
      <c r="D407" s="2" t="s">
        <v>6</v>
      </c>
      <c r="E407" s="2" t="s">
        <v>385</v>
      </c>
      <c r="F407" s="1">
        <v>57.41097208854667</v>
      </c>
    </row>
    <row r="408">
      <c r="A408" s="2" t="s">
        <v>14</v>
      </c>
      <c r="B408" s="1" t="s">
        <v>412</v>
      </c>
      <c r="C408" s="1">
        <v>2021.0</v>
      </c>
      <c r="D408" s="2" t="s">
        <v>6</v>
      </c>
      <c r="E408" s="2" t="s">
        <v>385</v>
      </c>
      <c r="F408" s="1">
        <v>55.6847804291157</v>
      </c>
    </row>
    <row r="409">
      <c r="A409" s="2" t="s">
        <v>15</v>
      </c>
      <c r="B409" s="1" t="s">
        <v>411</v>
      </c>
      <c r="C409" s="1">
        <v>2021.0</v>
      </c>
      <c r="D409" s="2" t="s">
        <v>6</v>
      </c>
      <c r="E409" s="2" t="s">
        <v>385</v>
      </c>
      <c r="F409" s="1">
        <v>57.285928893340014</v>
      </c>
    </row>
    <row r="410">
      <c r="A410" s="2" t="s">
        <v>16</v>
      </c>
      <c r="B410" s="1" t="s">
        <v>413</v>
      </c>
      <c r="C410" s="1">
        <v>2021.0</v>
      </c>
      <c r="D410" s="2" t="s">
        <v>6</v>
      </c>
      <c r="E410" s="2" t="s">
        <v>385</v>
      </c>
      <c r="F410" s="1">
        <v>61.66934927569556</v>
      </c>
    </row>
    <row r="411">
      <c r="A411" s="2" t="s">
        <v>17</v>
      </c>
      <c r="B411" s="1" t="s">
        <v>414</v>
      </c>
      <c r="C411" s="1">
        <v>2021.0</v>
      </c>
      <c r="D411" s="2" t="s">
        <v>6</v>
      </c>
      <c r="E411" s="2" t="s">
        <v>385</v>
      </c>
      <c r="F411" s="1">
        <v>51.12035112035112</v>
      </c>
    </row>
    <row r="412">
      <c r="A412" s="2" t="s">
        <v>18</v>
      </c>
      <c r="B412" s="1" t="s">
        <v>415</v>
      </c>
      <c r="C412" s="1">
        <v>2021.0</v>
      </c>
      <c r="D412" s="2" t="s">
        <v>6</v>
      </c>
      <c r="E412" s="2" t="s">
        <v>385</v>
      </c>
      <c r="F412" s="1">
        <v>58.00409988818487</v>
      </c>
    </row>
    <row r="413">
      <c r="A413" s="2" t="s">
        <v>19</v>
      </c>
      <c r="B413" s="1" t="s">
        <v>416</v>
      </c>
      <c r="C413" s="1">
        <v>2021.0</v>
      </c>
      <c r="D413" s="2" t="s">
        <v>6</v>
      </c>
      <c r="E413" s="2" t="s">
        <v>385</v>
      </c>
      <c r="F413" s="1">
        <v>58.11555304421528</v>
      </c>
    </row>
    <row r="414">
      <c r="A414" s="2" t="s">
        <v>20</v>
      </c>
      <c r="B414" s="1" t="s">
        <v>417</v>
      </c>
      <c r="C414" s="1">
        <v>2021.0</v>
      </c>
      <c r="D414" s="2" t="s">
        <v>6</v>
      </c>
      <c r="E414" s="2" t="s">
        <v>385</v>
      </c>
      <c r="F414" s="1">
        <v>55.245579567779956</v>
      </c>
    </row>
    <row r="415">
      <c r="A415" s="2" t="s">
        <v>21</v>
      </c>
      <c r="B415" s="1" t="s">
        <v>419</v>
      </c>
      <c r="C415" s="1">
        <v>2021.0</v>
      </c>
      <c r="D415" s="2" t="s">
        <v>6</v>
      </c>
      <c r="E415" s="2" t="s">
        <v>385</v>
      </c>
      <c r="F415" s="1">
        <v>60.87420042643923</v>
      </c>
    </row>
    <row r="416">
      <c r="A416" s="2" t="s">
        <v>22</v>
      </c>
      <c r="B416" s="1" t="s">
        <v>420</v>
      </c>
      <c r="C416" s="1">
        <v>2021.0</v>
      </c>
      <c r="D416" s="2" t="s">
        <v>6</v>
      </c>
      <c r="E416" s="2" t="s">
        <v>385</v>
      </c>
      <c r="F416" s="1">
        <v>52.81005454114299</v>
      </c>
    </row>
    <row r="417">
      <c r="A417" s="2" t="s">
        <v>23</v>
      </c>
      <c r="B417" s="1" t="s">
        <v>421</v>
      </c>
      <c r="C417" s="1">
        <v>2021.0</v>
      </c>
      <c r="D417" s="2" t="s">
        <v>6</v>
      </c>
      <c r="E417" s="2" t="s">
        <v>385</v>
      </c>
      <c r="F417" s="1">
        <v>57.43665075284613</v>
      </c>
    </row>
    <row r="418">
      <c r="A418" s="2" t="s">
        <v>24</v>
      </c>
      <c r="B418" s="1" t="s">
        <v>422</v>
      </c>
      <c r="C418" s="1">
        <v>2021.0</v>
      </c>
      <c r="D418" s="2" t="s">
        <v>6</v>
      </c>
      <c r="E418" s="2" t="s">
        <v>385</v>
      </c>
      <c r="F418" s="1">
        <v>57.86854047723613</v>
      </c>
    </row>
    <row r="419">
      <c r="A419" s="2" t="s">
        <v>25</v>
      </c>
      <c r="B419" s="1" t="s">
        <v>423</v>
      </c>
      <c r="C419" s="1">
        <v>2021.0</v>
      </c>
      <c r="D419" s="2" t="s">
        <v>6</v>
      </c>
      <c r="E419" s="2" t="s">
        <v>385</v>
      </c>
      <c r="F419" s="1">
        <v>55.36141254368218</v>
      </c>
    </row>
    <row r="420">
      <c r="A420" s="2" t="s">
        <v>26</v>
      </c>
      <c r="B420" s="1" t="s">
        <v>424</v>
      </c>
      <c r="C420" s="1">
        <v>2021.0</v>
      </c>
      <c r="D420" s="2" t="s">
        <v>6</v>
      </c>
      <c r="E420" s="2" t="s">
        <v>385</v>
      </c>
      <c r="F420" s="1">
        <v>46.2890625</v>
      </c>
    </row>
    <row r="421">
      <c r="A421" s="2" t="s">
        <v>27</v>
      </c>
      <c r="B421" s="1" t="s">
        <v>426</v>
      </c>
      <c r="C421" s="1">
        <v>2021.0</v>
      </c>
      <c r="D421" s="2" t="s">
        <v>6</v>
      </c>
      <c r="E421" s="2" t="s">
        <v>385</v>
      </c>
      <c r="F421" s="1">
        <v>54.70745470745471</v>
      </c>
    </row>
    <row r="422">
      <c r="A422" s="2" t="s">
        <v>28</v>
      </c>
      <c r="B422" s="1" t="s">
        <v>425</v>
      </c>
      <c r="C422" s="1">
        <v>2021.0</v>
      </c>
      <c r="D422" s="2" t="s">
        <v>6</v>
      </c>
      <c r="E422" s="2" t="s">
        <v>385</v>
      </c>
      <c r="F422" s="1">
        <v>48.775055679287306</v>
      </c>
    </row>
    <row r="423">
      <c r="A423" s="2" t="s">
        <v>29</v>
      </c>
      <c r="B423" s="1" t="s">
        <v>427</v>
      </c>
      <c r="C423" s="1">
        <v>2021.0</v>
      </c>
      <c r="D423" s="2" t="s">
        <v>6</v>
      </c>
      <c r="E423" s="2" t="s">
        <v>385</v>
      </c>
      <c r="F423" s="1">
        <v>53.817914831130686</v>
      </c>
    </row>
    <row r="424">
      <c r="A424" s="2" t="s">
        <v>30</v>
      </c>
      <c r="B424" s="1" t="s">
        <v>428</v>
      </c>
      <c r="C424" s="1">
        <v>2021.0</v>
      </c>
      <c r="D424" s="2" t="s">
        <v>6</v>
      </c>
      <c r="E424" s="2" t="s">
        <v>385</v>
      </c>
      <c r="F424" s="1">
        <v>52.59884495779653</v>
      </c>
    </row>
    <row r="425">
      <c r="A425" s="2" t="s">
        <v>31</v>
      </c>
      <c r="B425" s="1" t="s">
        <v>429</v>
      </c>
      <c r="C425" s="1">
        <v>2021.0</v>
      </c>
      <c r="D425" s="2" t="s">
        <v>6</v>
      </c>
      <c r="E425" s="2" t="s">
        <v>385</v>
      </c>
      <c r="F425" s="1">
        <v>58.77770083102492</v>
      </c>
    </row>
    <row r="426">
      <c r="A426" s="2" t="s">
        <v>32</v>
      </c>
      <c r="B426" s="1" t="s">
        <v>430</v>
      </c>
      <c r="C426" s="1">
        <v>2021.0</v>
      </c>
      <c r="D426" s="2" t="s">
        <v>6</v>
      </c>
      <c r="E426" s="2" t="s">
        <v>385</v>
      </c>
      <c r="F426" s="1">
        <v>53.30882352941176</v>
      </c>
    </row>
    <row r="427">
      <c r="A427" s="2" t="s">
        <v>33</v>
      </c>
      <c r="B427" s="1" t="s">
        <v>431</v>
      </c>
      <c r="C427" s="1">
        <v>2021.0</v>
      </c>
      <c r="D427" s="2" t="s">
        <v>6</v>
      </c>
      <c r="E427" s="2" t="s">
        <v>385</v>
      </c>
      <c r="F427" s="1">
        <v>55.92773308716866</v>
      </c>
    </row>
    <row r="428">
      <c r="A428" s="2" t="s">
        <v>34</v>
      </c>
      <c r="B428" s="1" t="s">
        <v>432</v>
      </c>
      <c r="C428" s="1">
        <v>2021.0</v>
      </c>
      <c r="D428" s="2" t="s">
        <v>6</v>
      </c>
      <c r="E428" s="2" t="s">
        <v>385</v>
      </c>
      <c r="F428" s="1">
        <v>56.062449310624494</v>
      </c>
    </row>
    <row r="429">
      <c r="A429" s="2" t="s">
        <v>35</v>
      </c>
      <c r="B429" s="1" t="s">
        <v>433</v>
      </c>
      <c r="C429" s="1">
        <v>2021.0</v>
      </c>
      <c r="D429" s="2" t="s">
        <v>6</v>
      </c>
      <c r="E429" s="2" t="s">
        <v>385</v>
      </c>
      <c r="F429" s="1">
        <v>57.14285714285714</v>
      </c>
    </row>
    <row r="430">
      <c r="A430" s="2" t="s">
        <v>3</v>
      </c>
      <c r="B430" s="1" t="s">
        <v>418</v>
      </c>
      <c r="C430" s="1">
        <v>2021.0</v>
      </c>
      <c r="D430" s="2" t="s">
        <v>6</v>
      </c>
      <c r="E430" s="2" t="s">
        <v>385</v>
      </c>
      <c r="F430" s="1">
        <v>54.206896551724135</v>
      </c>
    </row>
    <row r="431">
      <c r="A431" s="2" t="s">
        <v>4</v>
      </c>
      <c r="B431" s="1" t="s">
        <v>401</v>
      </c>
      <c r="C431" s="1">
        <v>2022.0</v>
      </c>
      <c r="D431" s="2" t="s">
        <v>6</v>
      </c>
      <c r="E431" s="2" t="s">
        <v>385</v>
      </c>
      <c r="F431" s="1">
        <v>53.030895580758695</v>
      </c>
    </row>
    <row r="432">
      <c r="A432" s="2" t="s">
        <v>5</v>
      </c>
      <c r="B432" s="1" t="s">
        <v>402</v>
      </c>
      <c r="C432" s="1">
        <v>2022.0</v>
      </c>
      <c r="D432" s="2" t="s">
        <v>6</v>
      </c>
      <c r="E432" s="2" t="s">
        <v>385</v>
      </c>
      <c r="F432" s="1">
        <v>57.55468882482619</v>
      </c>
    </row>
    <row r="433">
      <c r="A433" s="2" t="s">
        <v>6</v>
      </c>
      <c r="B433" s="1" t="s">
        <v>403</v>
      </c>
      <c r="C433" s="1">
        <v>2022.0</v>
      </c>
      <c r="D433" s="2" t="s">
        <v>6</v>
      </c>
      <c r="E433" s="2" t="s">
        <v>385</v>
      </c>
      <c r="F433" s="1">
        <v>58.9572192513369</v>
      </c>
    </row>
    <row r="434">
      <c r="A434" s="2" t="s">
        <v>7</v>
      </c>
      <c r="B434" s="1" t="s">
        <v>404</v>
      </c>
      <c r="C434" s="1">
        <v>2022.0</v>
      </c>
      <c r="D434" s="2" t="s">
        <v>6</v>
      </c>
      <c r="E434" s="2" t="s">
        <v>385</v>
      </c>
      <c r="F434" s="1">
        <v>55.639097744360896</v>
      </c>
    </row>
    <row r="435">
      <c r="A435" s="2" t="s">
        <v>10</v>
      </c>
      <c r="B435" s="1" t="s">
        <v>407</v>
      </c>
      <c r="C435" s="1">
        <v>2022.0</v>
      </c>
      <c r="D435" s="2" t="s">
        <v>6</v>
      </c>
      <c r="E435" s="2" t="s">
        <v>385</v>
      </c>
      <c r="F435" s="1">
        <v>52.0164397636784</v>
      </c>
    </row>
    <row r="436">
      <c r="A436" s="2" t="s">
        <v>11</v>
      </c>
      <c r="B436" s="1" t="s">
        <v>406</v>
      </c>
      <c r="C436" s="1">
        <v>2022.0</v>
      </c>
      <c r="D436" s="2" t="s">
        <v>6</v>
      </c>
      <c r="E436" s="2" t="s">
        <v>385</v>
      </c>
      <c r="F436" s="1">
        <v>56.50255867301923</v>
      </c>
    </row>
    <row r="437">
      <c r="A437" s="2" t="s">
        <v>12</v>
      </c>
      <c r="B437" s="1" t="s">
        <v>405</v>
      </c>
      <c r="C437" s="1">
        <v>2022.0</v>
      </c>
      <c r="D437" s="2" t="s">
        <v>6</v>
      </c>
      <c r="E437" s="2" t="s">
        <v>385</v>
      </c>
      <c r="F437" s="1">
        <v>51.552864670927235</v>
      </c>
    </row>
    <row r="438">
      <c r="A438" s="2" t="s">
        <v>8</v>
      </c>
      <c r="B438" s="1" t="s">
        <v>408</v>
      </c>
      <c r="C438" s="1">
        <v>2022.0</v>
      </c>
      <c r="D438" s="2" t="s">
        <v>6</v>
      </c>
      <c r="E438" s="2" t="s">
        <v>385</v>
      </c>
      <c r="F438" s="1">
        <v>55.415713196033565</v>
      </c>
    </row>
    <row r="439">
      <c r="A439" s="2" t="s">
        <v>9</v>
      </c>
      <c r="B439" s="1" t="s">
        <v>409</v>
      </c>
      <c r="C439" s="1">
        <v>2022.0</v>
      </c>
      <c r="D439" s="2" t="s">
        <v>6</v>
      </c>
      <c r="E439" s="2" t="s">
        <v>385</v>
      </c>
      <c r="F439" s="1">
        <v>49.321266968325794</v>
      </c>
    </row>
    <row r="440">
      <c r="A440" s="2" t="s">
        <v>13</v>
      </c>
      <c r="B440" s="1" t="s">
        <v>410</v>
      </c>
      <c r="C440" s="1">
        <v>2022.0</v>
      </c>
      <c r="D440" s="2" t="s">
        <v>6</v>
      </c>
      <c r="E440" s="2" t="s">
        <v>385</v>
      </c>
      <c r="F440" s="1">
        <v>57.15856004396812</v>
      </c>
    </row>
    <row r="441">
      <c r="A441" s="2" t="s">
        <v>14</v>
      </c>
      <c r="B441" s="1" t="s">
        <v>412</v>
      </c>
      <c r="C441" s="1">
        <v>2022.0</v>
      </c>
      <c r="D441" s="2" t="s">
        <v>6</v>
      </c>
      <c r="E441" s="2" t="s">
        <v>385</v>
      </c>
      <c r="F441" s="1">
        <v>53.83136740934906</v>
      </c>
    </row>
    <row r="442">
      <c r="A442" s="2" t="s">
        <v>15</v>
      </c>
      <c r="B442" s="1" t="s">
        <v>411</v>
      </c>
      <c r="C442" s="1">
        <v>2022.0</v>
      </c>
      <c r="D442" s="2" t="s">
        <v>6</v>
      </c>
      <c r="E442" s="2" t="s">
        <v>385</v>
      </c>
      <c r="F442" s="1">
        <v>56.95889053987122</v>
      </c>
    </row>
    <row r="443">
      <c r="A443" s="2" t="s">
        <v>16</v>
      </c>
      <c r="B443" s="1" t="s">
        <v>413</v>
      </c>
      <c r="C443" s="1">
        <v>2022.0</v>
      </c>
      <c r="D443" s="2" t="s">
        <v>6</v>
      </c>
      <c r="E443" s="2" t="s">
        <v>385</v>
      </c>
      <c r="F443" s="1">
        <v>62.16959187989004</v>
      </c>
    </row>
    <row r="444">
      <c r="A444" s="2" t="s">
        <v>17</v>
      </c>
      <c r="B444" s="1" t="s">
        <v>414</v>
      </c>
      <c r="C444" s="1">
        <v>2022.0</v>
      </c>
      <c r="D444" s="2" t="s">
        <v>6</v>
      </c>
      <c r="E444" s="2" t="s">
        <v>385</v>
      </c>
      <c r="F444" s="1">
        <v>51.72098904186569</v>
      </c>
    </row>
    <row r="445">
      <c r="A445" s="2" t="s">
        <v>18</v>
      </c>
      <c r="B445" s="1" t="s">
        <v>415</v>
      </c>
      <c r="C445" s="1">
        <v>2022.0</v>
      </c>
      <c r="D445" s="2" t="s">
        <v>6</v>
      </c>
      <c r="E445" s="2" t="s">
        <v>385</v>
      </c>
      <c r="F445" s="1">
        <v>58.475518391415726</v>
      </c>
    </row>
    <row r="446">
      <c r="A446" s="2" t="s">
        <v>19</v>
      </c>
      <c r="B446" s="1" t="s">
        <v>416</v>
      </c>
      <c r="C446" s="1">
        <v>2022.0</v>
      </c>
      <c r="D446" s="2" t="s">
        <v>6</v>
      </c>
      <c r="E446" s="2" t="s">
        <v>385</v>
      </c>
      <c r="F446" s="1">
        <v>57.426459933343</v>
      </c>
    </row>
    <row r="447">
      <c r="A447" s="2" t="s">
        <v>20</v>
      </c>
      <c r="B447" s="1" t="s">
        <v>417</v>
      </c>
      <c r="C447" s="1">
        <v>2022.0</v>
      </c>
      <c r="D447" s="2" t="s">
        <v>6</v>
      </c>
      <c r="E447" s="2" t="s">
        <v>385</v>
      </c>
      <c r="F447" s="1">
        <v>54.934782608695656</v>
      </c>
    </row>
    <row r="448">
      <c r="A448" s="2" t="s">
        <v>21</v>
      </c>
      <c r="B448" s="1" t="s">
        <v>419</v>
      </c>
      <c r="C448" s="1">
        <v>2022.0</v>
      </c>
      <c r="D448" s="2" t="s">
        <v>6</v>
      </c>
      <c r="E448" s="2" t="s">
        <v>385</v>
      </c>
      <c r="F448" s="1">
        <v>56.73758865248227</v>
      </c>
    </row>
    <row r="449">
      <c r="A449" s="2" t="s">
        <v>22</v>
      </c>
      <c r="B449" s="1" t="s">
        <v>420</v>
      </c>
      <c r="C449" s="1">
        <v>2022.0</v>
      </c>
      <c r="D449" s="2" t="s">
        <v>6</v>
      </c>
      <c r="E449" s="2" t="s">
        <v>385</v>
      </c>
      <c r="F449" s="1">
        <v>53.2512645499421</v>
      </c>
    </row>
    <row r="450">
      <c r="A450" s="2" t="s">
        <v>23</v>
      </c>
      <c r="B450" s="1" t="s">
        <v>421</v>
      </c>
      <c r="C450" s="1">
        <v>2022.0</v>
      </c>
      <c r="D450" s="2" t="s">
        <v>6</v>
      </c>
      <c r="E450" s="2" t="s">
        <v>385</v>
      </c>
      <c r="F450" s="1">
        <v>56.69264656048797</v>
      </c>
    </row>
    <row r="451">
      <c r="A451" s="2" t="s">
        <v>24</v>
      </c>
      <c r="B451" s="1" t="s">
        <v>422</v>
      </c>
      <c r="C451" s="1">
        <v>2022.0</v>
      </c>
      <c r="D451" s="2" t="s">
        <v>6</v>
      </c>
      <c r="E451" s="2" t="s">
        <v>385</v>
      </c>
      <c r="F451" s="1">
        <v>58.90971773324715</v>
      </c>
    </row>
    <row r="452">
      <c r="A452" s="2" t="s">
        <v>25</v>
      </c>
      <c r="B452" s="1" t="s">
        <v>423</v>
      </c>
      <c r="C452" s="1">
        <v>2022.0</v>
      </c>
      <c r="D452" s="2" t="s">
        <v>6</v>
      </c>
      <c r="E452" s="2" t="s">
        <v>385</v>
      </c>
      <c r="F452" s="1">
        <v>55.79601053820098</v>
      </c>
    </row>
    <row r="453">
      <c r="A453" s="2" t="s">
        <v>26</v>
      </c>
      <c r="B453" s="1" t="s">
        <v>424</v>
      </c>
      <c r="C453" s="1">
        <v>2022.0</v>
      </c>
      <c r="D453" s="2" t="s">
        <v>6</v>
      </c>
      <c r="E453" s="2" t="s">
        <v>385</v>
      </c>
      <c r="F453" s="1">
        <v>54.71698113207547</v>
      </c>
    </row>
    <row r="454">
      <c r="A454" s="2" t="s">
        <v>27</v>
      </c>
      <c r="B454" s="1" t="s">
        <v>426</v>
      </c>
      <c r="C454" s="1">
        <v>2022.0</v>
      </c>
      <c r="D454" s="2" t="s">
        <v>6</v>
      </c>
      <c r="E454" s="2" t="s">
        <v>385</v>
      </c>
      <c r="F454" s="1">
        <v>54.2485838053982</v>
      </c>
    </row>
    <row r="455">
      <c r="A455" s="2" t="s">
        <v>28</v>
      </c>
      <c r="B455" s="1" t="s">
        <v>425</v>
      </c>
      <c r="C455" s="1">
        <v>2022.0</v>
      </c>
      <c r="D455" s="2" t="s">
        <v>6</v>
      </c>
      <c r="E455" s="2" t="s">
        <v>385</v>
      </c>
      <c r="F455" s="1">
        <v>49.05015197568389</v>
      </c>
    </row>
    <row r="456">
      <c r="A456" s="2" t="s">
        <v>29</v>
      </c>
      <c r="B456" s="1" t="s">
        <v>427</v>
      </c>
      <c r="C456" s="1">
        <v>2022.0</v>
      </c>
      <c r="D456" s="2" t="s">
        <v>6</v>
      </c>
      <c r="E456" s="2" t="s">
        <v>385</v>
      </c>
      <c r="F456" s="1">
        <v>56.412053258584436</v>
      </c>
    </row>
    <row r="457">
      <c r="A457" s="2" t="s">
        <v>30</v>
      </c>
      <c r="B457" s="1" t="s">
        <v>428</v>
      </c>
      <c r="C457" s="1">
        <v>2022.0</v>
      </c>
      <c r="D457" s="2" t="s">
        <v>6</v>
      </c>
      <c r="E457" s="2" t="s">
        <v>385</v>
      </c>
      <c r="F457" s="1">
        <v>55.26002381897578</v>
      </c>
    </row>
    <row r="458">
      <c r="A458" s="2" t="s">
        <v>31</v>
      </c>
      <c r="B458" s="1" t="s">
        <v>429</v>
      </c>
      <c r="C458" s="1">
        <v>2022.0</v>
      </c>
      <c r="D458" s="2" t="s">
        <v>6</v>
      </c>
      <c r="E458" s="2" t="s">
        <v>385</v>
      </c>
      <c r="F458" s="1">
        <v>60.66287649691545</v>
      </c>
    </row>
    <row r="459">
      <c r="A459" s="2" t="s">
        <v>32</v>
      </c>
      <c r="B459" s="1" t="s">
        <v>430</v>
      </c>
      <c r="C459" s="1">
        <v>2022.0</v>
      </c>
      <c r="D459" s="2" t="s">
        <v>6</v>
      </c>
      <c r="E459" s="2" t="s">
        <v>385</v>
      </c>
      <c r="F459" s="1">
        <v>55.42949756888168</v>
      </c>
    </row>
    <row r="460">
      <c r="A460" s="2" t="s">
        <v>33</v>
      </c>
      <c r="B460" s="1" t="s">
        <v>431</v>
      </c>
      <c r="C460" s="1">
        <v>2022.0</v>
      </c>
      <c r="D460" s="2" t="s">
        <v>6</v>
      </c>
      <c r="E460" s="2" t="s">
        <v>385</v>
      </c>
      <c r="F460" s="1">
        <v>57.168550873586845</v>
      </c>
    </row>
    <row r="461">
      <c r="A461" s="2" t="s">
        <v>34</v>
      </c>
      <c r="B461" s="1" t="s">
        <v>432</v>
      </c>
      <c r="C461" s="1">
        <v>2022.0</v>
      </c>
      <c r="D461" s="2" t="s">
        <v>6</v>
      </c>
      <c r="E461" s="2" t="s">
        <v>385</v>
      </c>
      <c r="F461" s="1">
        <v>55.892327257312424</v>
      </c>
    </row>
    <row r="462">
      <c r="A462" s="2" t="s">
        <v>35</v>
      </c>
      <c r="B462" s="1" t="s">
        <v>433</v>
      </c>
      <c r="C462" s="1">
        <v>2022.0</v>
      </c>
      <c r="D462" s="2" t="s">
        <v>6</v>
      </c>
      <c r="E462" s="2" t="s">
        <v>385</v>
      </c>
      <c r="F462" s="1">
        <v>54.346978557504876</v>
      </c>
    </row>
    <row r="463">
      <c r="A463" s="2" t="s">
        <v>3</v>
      </c>
      <c r="B463" s="1" t="s">
        <v>418</v>
      </c>
      <c r="C463" s="1">
        <v>2022.0</v>
      </c>
      <c r="D463" s="2" t="s">
        <v>6</v>
      </c>
      <c r="E463" s="2" t="s">
        <v>385</v>
      </c>
      <c r="F463" s="1">
        <v>54.74122900276419</v>
      </c>
    </row>
    <row r="464">
      <c r="A464" s="2" t="s">
        <v>4</v>
      </c>
      <c r="B464" s="1" t="s">
        <v>401</v>
      </c>
      <c r="C464" s="1">
        <v>2023.0</v>
      </c>
      <c r="D464" s="2" t="s">
        <v>6</v>
      </c>
      <c r="E464" s="2" t="s">
        <v>385</v>
      </c>
      <c r="F464" s="1">
        <v>54.65510742555597</v>
      </c>
    </row>
    <row r="465">
      <c r="A465" s="2" t="s">
        <v>5</v>
      </c>
      <c r="B465" s="1" t="s">
        <v>402</v>
      </c>
      <c r="C465" s="1">
        <v>2023.0</v>
      </c>
      <c r="D465" s="2" t="s">
        <v>6</v>
      </c>
      <c r="E465" s="2" t="s">
        <v>385</v>
      </c>
      <c r="F465" s="1">
        <v>57.296029485675994</v>
      </c>
    </row>
    <row r="466">
      <c r="A466" s="2" t="s">
        <v>6</v>
      </c>
      <c r="B466" s="1" t="s">
        <v>403</v>
      </c>
      <c r="C466" s="1">
        <v>2023.0</v>
      </c>
      <c r="D466" s="2" t="s">
        <v>6</v>
      </c>
      <c r="E466" s="2" t="s">
        <v>385</v>
      </c>
      <c r="F466" s="1">
        <v>61.74496644295302</v>
      </c>
    </row>
    <row r="467">
      <c r="A467" s="2" t="s">
        <v>7</v>
      </c>
      <c r="B467" s="1" t="s">
        <v>404</v>
      </c>
      <c r="C467" s="1">
        <v>2023.0</v>
      </c>
      <c r="D467" s="2" t="s">
        <v>6</v>
      </c>
      <c r="E467" s="2" t="s">
        <v>385</v>
      </c>
      <c r="F467" s="1">
        <v>56.79806918744972</v>
      </c>
    </row>
    <row r="468">
      <c r="A468" s="2" t="s">
        <v>10</v>
      </c>
      <c r="B468" s="1" t="s">
        <v>407</v>
      </c>
      <c r="C468" s="1">
        <v>2023.0</v>
      </c>
      <c r="D468" s="2" t="s">
        <v>6</v>
      </c>
      <c r="E468" s="2" t="s">
        <v>385</v>
      </c>
      <c r="F468" s="1">
        <v>53.05800045136538</v>
      </c>
    </row>
    <row r="469">
      <c r="A469" s="2" t="s">
        <v>11</v>
      </c>
      <c r="B469" s="1" t="s">
        <v>406</v>
      </c>
      <c r="C469" s="1">
        <v>2023.0</v>
      </c>
      <c r="D469" s="2" t="s">
        <v>6</v>
      </c>
      <c r="E469" s="2" t="s">
        <v>385</v>
      </c>
      <c r="F469" s="1">
        <v>55.74567723342939</v>
      </c>
    </row>
    <row r="470">
      <c r="A470" s="2" t="s">
        <v>12</v>
      </c>
      <c r="B470" s="1" t="s">
        <v>405</v>
      </c>
      <c r="C470" s="1">
        <v>2023.0</v>
      </c>
      <c r="D470" s="2" t="s">
        <v>6</v>
      </c>
      <c r="E470" s="2" t="s">
        <v>385</v>
      </c>
      <c r="F470" s="1">
        <v>51.81476651763537</v>
      </c>
    </row>
    <row r="471">
      <c r="A471" s="2" t="s">
        <v>8</v>
      </c>
      <c r="B471" s="1" t="s">
        <v>408</v>
      </c>
      <c r="C471" s="1">
        <v>2023.0</v>
      </c>
      <c r="D471" s="2" t="s">
        <v>6</v>
      </c>
      <c r="E471" s="2" t="s">
        <v>385</v>
      </c>
      <c r="F471" s="1">
        <v>56.44125425009444</v>
      </c>
    </row>
    <row r="472">
      <c r="A472" s="2" t="s">
        <v>9</v>
      </c>
      <c r="B472" s="1" t="s">
        <v>409</v>
      </c>
      <c r="C472" s="1">
        <v>2023.0</v>
      </c>
      <c r="D472" s="2" t="s">
        <v>6</v>
      </c>
      <c r="E472" s="2" t="s">
        <v>385</v>
      </c>
      <c r="F472" s="1">
        <v>49.643493761140824</v>
      </c>
    </row>
    <row r="473">
      <c r="A473" s="2" t="s">
        <v>13</v>
      </c>
      <c r="B473" s="1" t="s">
        <v>410</v>
      </c>
      <c r="C473" s="1">
        <v>2023.0</v>
      </c>
      <c r="D473" s="2" t="s">
        <v>6</v>
      </c>
      <c r="E473" s="2" t="s">
        <v>385</v>
      </c>
      <c r="F473" s="1">
        <v>56.19136960600375</v>
      </c>
    </row>
    <row r="474">
      <c r="A474" s="2" t="s">
        <v>14</v>
      </c>
      <c r="B474" s="1" t="s">
        <v>412</v>
      </c>
      <c r="C474" s="1">
        <v>2023.0</v>
      </c>
      <c r="D474" s="2" t="s">
        <v>6</v>
      </c>
      <c r="E474" s="2" t="s">
        <v>385</v>
      </c>
      <c r="F474" s="1">
        <v>54.47216564833673</v>
      </c>
    </row>
    <row r="475">
      <c r="A475" s="2" t="s">
        <v>15</v>
      </c>
      <c r="B475" s="1" t="s">
        <v>411</v>
      </c>
      <c r="C475" s="1">
        <v>2023.0</v>
      </c>
      <c r="D475" s="2" t="s">
        <v>6</v>
      </c>
      <c r="E475" s="2" t="s">
        <v>385</v>
      </c>
      <c r="F475" s="1">
        <v>57.30818688384055</v>
      </c>
    </row>
    <row r="476">
      <c r="A476" s="2" t="s">
        <v>16</v>
      </c>
      <c r="B476" s="1" t="s">
        <v>413</v>
      </c>
      <c r="C476" s="1">
        <v>2023.0</v>
      </c>
      <c r="D476" s="2" t="s">
        <v>6</v>
      </c>
      <c r="E476" s="2" t="s">
        <v>385</v>
      </c>
      <c r="F476" s="1">
        <v>62.62331838565023</v>
      </c>
    </row>
    <row r="477">
      <c r="A477" s="2" t="s">
        <v>17</v>
      </c>
      <c r="B477" s="1" t="s">
        <v>414</v>
      </c>
      <c r="C477" s="1">
        <v>2023.0</v>
      </c>
      <c r="D477" s="2" t="s">
        <v>6</v>
      </c>
      <c r="E477" s="2" t="s">
        <v>385</v>
      </c>
      <c r="F477" s="1">
        <v>52.43107769423558</v>
      </c>
    </row>
    <row r="478">
      <c r="A478" s="2" t="s">
        <v>18</v>
      </c>
      <c r="B478" s="1" t="s">
        <v>415</v>
      </c>
      <c r="C478" s="1">
        <v>2023.0</v>
      </c>
      <c r="D478" s="2" t="s">
        <v>6</v>
      </c>
      <c r="E478" s="2" t="s">
        <v>385</v>
      </c>
      <c r="F478" s="1">
        <v>59.663188068258165</v>
      </c>
    </row>
    <row r="479">
      <c r="A479" s="2" t="s">
        <v>19</v>
      </c>
      <c r="B479" s="1" t="s">
        <v>416</v>
      </c>
      <c r="C479" s="1">
        <v>2023.0</v>
      </c>
      <c r="D479" s="2" t="s">
        <v>6</v>
      </c>
      <c r="E479" s="2" t="s">
        <v>385</v>
      </c>
      <c r="F479" s="1">
        <v>55.02669039145908</v>
      </c>
    </row>
    <row r="480">
      <c r="A480" s="2" t="s">
        <v>20</v>
      </c>
      <c r="B480" s="1" t="s">
        <v>417</v>
      </c>
      <c r="C480" s="1">
        <v>2023.0</v>
      </c>
      <c r="D480" s="2" t="s">
        <v>6</v>
      </c>
      <c r="E480" s="2" t="s">
        <v>385</v>
      </c>
      <c r="F480" s="1">
        <v>56.49159663865546</v>
      </c>
    </row>
    <row r="481">
      <c r="A481" s="2" t="s">
        <v>21</v>
      </c>
      <c r="B481" s="1" t="s">
        <v>419</v>
      </c>
      <c r="C481" s="1">
        <v>2023.0</v>
      </c>
      <c r="D481" s="2" t="s">
        <v>6</v>
      </c>
      <c r="E481" s="2" t="s">
        <v>385</v>
      </c>
      <c r="F481" s="1">
        <v>53.55064027939464</v>
      </c>
    </row>
    <row r="482">
      <c r="A482" s="2" t="s">
        <v>22</v>
      </c>
      <c r="B482" s="1" t="s">
        <v>420</v>
      </c>
      <c r="C482" s="1">
        <v>2023.0</v>
      </c>
      <c r="D482" s="2" t="s">
        <v>6</v>
      </c>
      <c r="E482" s="2" t="s">
        <v>385</v>
      </c>
      <c r="F482" s="1">
        <v>53.85957768599848</v>
      </c>
    </row>
    <row r="483">
      <c r="A483" s="2" t="s">
        <v>23</v>
      </c>
      <c r="B483" s="1" t="s">
        <v>421</v>
      </c>
      <c r="C483" s="1">
        <v>2023.0</v>
      </c>
      <c r="D483" s="2" t="s">
        <v>6</v>
      </c>
      <c r="E483" s="2" t="s">
        <v>385</v>
      </c>
      <c r="F483" s="1">
        <v>55.94555873925502</v>
      </c>
    </row>
    <row r="484">
      <c r="A484" s="2" t="s">
        <v>24</v>
      </c>
      <c r="B484" s="1" t="s">
        <v>422</v>
      </c>
      <c r="C484" s="1">
        <v>2023.0</v>
      </c>
      <c r="D484" s="2" t="s">
        <v>6</v>
      </c>
      <c r="E484" s="2" t="s">
        <v>385</v>
      </c>
      <c r="F484" s="1">
        <v>59.303680350901246</v>
      </c>
    </row>
    <row r="485">
      <c r="A485" s="2" t="s">
        <v>25</v>
      </c>
      <c r="B485" s="1" t="s">
        <v>423</v>
      </c>
      <c r="C485" s="1">
        <v>2023.0</v>
      </c>
      <c r="D485" s="2" t="s">
        <v>6</v>
      </c>
      <c r="E485" s="2" t="s">
        <v>385</v>
      </c>
      <c r="F485" s="1">
        <v>55.380476556495005</v>
      </c>
    </row>
    <row r="486">
      <c r="A486" s="2" t="s">
        <v>26</v>
      </c>
      <c r="B486" s="1" t="s">
        <v>424</v>
      </c>
      <c r="C486" s="1">
        <v>2023.0</v>
      </c>
      <c r="D486" s="2" t="s">
        <v>6</v>
      </c>
      <c r="E486" s="2" t="s">
        <v>385</v>
      </c>
      <c r="F486" s="1">
        <v>55.05263157894736</v>
      </c>
    </row>
    <row r="487">
      <c r="A487" s="2" t="s">
        <v>27</v>
      </c>
      <c r="B487" s="1" t="s">
        <v>426</v>
      </c>
      <c r="C487" s="1">
        <v>2023.0</v>
      </c>
      <c r="D487" s="2" t="s">
        <v>6</v>
      </c>
      <c r="E487" s="2" t="s">
        <v>385</v>
      </c>
      <c r="F487" s="1">
        <v>52.83018867924528</v>
      </c>
    </row>
    <row r="488">
      <c r="A488" s="2" t="s">
        <v>28</v>
      </c>
      <c r="B488" s="1" t="s">
        <v>425</v>
      </c>
      <c r="C488" s="1">
        <v>2023.0</v>
      </c>
      <c r="D488" s="2" t="s">
        <v>6</v>
      </c>
      <c r="E488" s="2" t="s">
        <v>385</v>
      </c>
      <c r="F488" s="1">
        <v>46.61320593755332</v>
      </c>
    </row>
    <row r="489">
      <c r="A489" s="2" t="s">
        <v>29</v>
      </c>
      <c r="B489" s="1" t="s">
        <v>427</v>
      </c>
      <c r="C489" s="1">
        <v>2023.0</v>
      </c>
      <c r="D489" s="2" t="s">
        <v>6</v>
      </c>
      <c r="E489" s="2" t="s">
        <v>385</v>
      </c>
      <c r="F489" s="1">
        <v>54.94963529003126</v>
      </c>
    </row>
    <row r="490">
      <c r="A490" s="2" t="s">
        <v>30</v>
      </c>
      <c r="B490" s="1" t="s">
        <v>428</v>
      </c>
      <c r="C490" s="1">
        <v>2023.0</v>
      </c>
      <c r="D490" s="2" t="s">
        <v>6</v>
      </c>
      <c r="E490" s="2" t="s">
        <v>385</v>
      </c>
      <c r="F490" s="1">
        <v>53.5377358490566</v>
      </c>
    </row>
    <row r="491">
      <c r="A491" s="2" t="s">
        <v>31</v>
      </c>
      <c r="B491" s="1" t="s">
        <v>429</v>
      </c>
      <c r="C491" s="1">
        <v>2023.0</v>
      </c>
      <c r="D491" s="2" t="s">
        <v>6</v>
      </c>
      <c r="E491" s="2" t="s">
        <v>385</v>
      </c>
      <c r="F491" s="1">
        <v>61.50729335494327</v>
      </c>
    </row>
    <row r="492">
      <c r="A492" s="2" t="s">
        <v>32</v>
      </c>
      <c r="B492" s="1" t="s">
        <v>430</v>
      </c>
      <c r="C492" s="1">
        <v>2023.0</v>
      </c>
      <c r="D492" s="2" t="s">
        <v>6</v>
      </c>
      <c r="E492" s="2" t="s">
        <v>385</v>
      </c>
      <c r="F492" s="1">
        <v>55.61918396564066</v>
      </c>
    </row>
    <row r="493">
      <c r="A493" s="2" t="s">
        <v>33</v>
      </c>
      <c r="B493" s="1" t="s">
        <v>431</v>
      </c>
      <c r="C493" s="1">
        <v>2023.0</v>
      </c>
      <c r="D493" s="2" t="s">
        <v>6</v>
      </c>
      <c r="E493" s="2" t="s">
        <v>385</v>
      </c>
      <c r="F493" s="1">
        <v>57.10152220405082</v>
      </c>
    </row>
    <row r="494">
      <c r="A494" s="2" t="s">
        <v>34</v>
      </c>
      <c r="B494" s="1" t="s">
        <v>432</v>
      </c>
      <c r="C494" s="1">
        <v>2023.0</v>
      </c>
      <c r="D494" s="2" t="s">
        <v>6</v>
      </c>
      <c r="E494" s="2" t="s">
        <v>385</v>
      </c>
      <c r="F494" s="1">
        <v>54.767516605956715</v>
      </c>
    </row>
    <row r="495">
      <c r="A495" s="2" t="s">
        <v>35</v>
      </c>
      <c r="B495" s="1" t="s">
        <v>433</v>
      </c>
      <c r="C495" s="1">
        <v>2023.0</v>
      </c>
      <c r="D495" s="2" t="s">
        <v>6</v>
      </c>
      <c r="E495" s="2" t="s">
        <v>385</v>
      </c>
      <c r="F495" s="1">
        <v>52.460202604920404</v>
      </c>
    </row>
    <row r="496">
      <c r="A496" s="2" t="s">
        <v>3</v>
      </c>
      <c r="B496" s="1" t="s">
        <v>418</v>
      </c>
      <c r="C496" s="1">
        <v>2023.0</v>
      </c>
      <c r="D496" s="2" t="s">
        <v>6</v>
      </c>
      <c r="E496" s="2" t="s">
        <v>385</v>
      </c>
      <c r="F496" s="1">
        <v>54.87706270627063</v>
      </c>
    </row>
  </sheetData>
  <autoFilter ref="$A$1:$F$430"/>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399</v>
      </c>
      <c r="C1" s="1" t="s">
        <v>0</v>
      </c>
      <c r="D1" s="34" t="s">
        <v>36</v>
      </c>
      <c r="E1" s="34" t="s">
        <v>38</v>
      </c>
      <c r="F1" s="1" t="s">
        <v>400</v>
      </c>
    </row>
    <row r="2">
      <c r="A2" s="2" t="s">
        <v>4</v>
      </c>
      <c r="B2" s="1" t="s">
        <v>401</v>
      </c>
      <c r="C2" s="1">
        <v>2009.0</v>
      </c>
      <c r="D2" s="192" t="s">
        <v>6</v>
      </c>
      <c r="E2" s="192" t="s">
        <v>389</v>
      </c>
      <c r="F2" s="1">
        <v>51.68115417119401</v>
      </c>
    </row>
    <row r="3">
      <c r="A3" s="2" t="s">
        <v>5</v>
      </c>
      <c r="B3" s="1" t="s">
        <v>402</v>
      </c>
      <c r="C3" s="1">
        <v>2009.0</v>
      </c>
      <c r="D3" s="192" t="s">
        <v>6</v>
      </c>
      <c r="E3" s="192" t="s">
        <v>389</v>
      </c>
      <c r="F3" s="1">
        <v>49.65832039595027</v>
      </c>
    </row>
    <row r="4">
      <c r="A4" s="2" t="s">
        <v>6</v>
      </c>
      <c r="B4" s="1" t="s">
        <v>403</v>
      </c>
      <c r="C4" s="1">
        <v>2009.0</v>
      </c>
      <c r="D4" s="192" t="s">
        <v>6</v>
      </c>
      <c r="E4" s="192" t="s">
        <v>389</v>
      </c>
      <c r="F4" s="1">
        <v>50.78432638306113</v>
      </c>
    </row>
    <row r="5">
      <c r="A5" s="2" t="s">
        <v>7</v>
      </c>
      <c r="B5" s="1" t="s">
        <v>404</v>
      </c>
      <c r="C5" s="1">
        <v>2009.0</v>
      </c>
      <c r="D5" s="192" t="s">
        <v>6</v>
      </c>
      <c r="E5" s="192" t="s">
        <v>389</v>
      </c>
      <c r="F5" s="1">
        <v>50.03117206982544</v>
      </c>
    </row>
    <row r="6">
      <c r="A6" s="2" t="s">
        <v>10</v>
      </c>
      <c r="B6" s="1" t="s">
        <v>407</v>
      </c>
      <c r="C6" s="1">
        <v>2009.0</v>
      </c>
      <c r="D6" s="192" t="s">
        <v>6</v>
      </c>
      <c r="E6" s="192" t="s">
        <v>389</v>
      </c>
      <c r="F6" s="1">
        <v>49.160096515899</v>
      </c>
    </row>
    <row r="7">
      <c r="A7" s="2" t="s">
        <v>11</v>
      </c>
      <c r="B7" s="1" t="s">
        <v>406</v>
      </c>
      <c r="C7" s="1">
        <v>2009.0</v>
      </c>
      <c r="D7" s="192" t="s">
        <v>6</v>
      </c>
      <c r="E7" s="192" t="s">
        <v>389</v>
      </c>
      <c r="F7" s="1">
        <v>48.685573759293206</v>
      </c>
    </row>
    <row r="8">
      <c r="A8" s="2" t="s">
        <v>8</v>
      </c>
      <c r="B8" s="1" t="s">
        <v>408</v>
      </c>
      <c r="C8" s="1">
        <v>2009.0</v>
      </c>
      <c r="D8" s="192" t="s">
        <v>6</v>
      </c>
      <c r="E8" s="192" t="s">
        <v>389</v>
      </c>
      <c r="F8" s="1">
        <v>46.439876642167185</v>
      </c>
    </row>
    <row r="9">
      <c r="A9" s="2" t="s">
        <v>9</v>
      </c>
      <c r="B9" s="1" t="s">
        <v>409</v>
      </c>
      <c r="C9" s="1">
        <v>2009.0</v>
      </c>
      <c r="D9" s="192" t="s">
        <v>6</v>
      </c>
      <c r="E9" s="192" t="s">
        <v>389</v>
      </c>
      <c r="F9" s="1">
        <v>50.6092700148047</v>
      </c>
    </row>
    <row r="10">
      <c r="A10" s="2" t="s">
        <v>12</v>
      </c>
      <c r="B10" s="1" t="s">
        <v>405</v>
      </c>
      <c r="C10" s="1">
        <v>2009.0</v>
      </c>
      <c r="D10" s="192" t="s">
        <v>6</v>
      </c>
      <c r="E10" s="192" t="s">
        <v>389</v>
      </c>
      <c r="F10" s="1">
        <v>49.731439923478774</v>
      </c>
    </row>
    <row r="11">
      <c r="A11" s="2" t="s">
        <v>13</v>
      </c>
      <c r="B11" s="1" t="s">
        <v>410</v>
      </c>
      <c r="C11" s="1">
        <v>2009.0</v>
      </c>
      <c r="D11" s="192" t="s">
        <v>6</v>
      </c>
      <c r="E11" s="192" t="s">
        <v>389</v>
      </c>
      <c r="F11" s="1">
        <v>49.61534012031467</v>
      </c>
    </row>
    <row r="12">
      <c r="A12" s="2" t="s">
        <v>14</v>
      </c>
      <c r="B12" s="1" t="s">
        <v>412</v>
      </c>
      <c r="C12" s="1">
        <v>2009.0</v>
      </c>
      <c r="D12" s="192" t="s">
        <v>6</v>
      </c>
      <c r="E12" s="192" t="s">
        <v>389</v>
      </c>
      <c r="F12" s="1">
        <v>51.77219422484416</v>
      </c>
    </row>
    <row r="13">
      <c r="A13" s="2" t="s">
        <v>15</v>
      </c>
      <c r="B13" s="1" t="s">
        <v>411</v>
      </c>
      <c r="C13" s="1">
        <v>2009.0</v>
      </c>
      <c r="D13" s="192" t="s">
        <v>6</v>
      </c>
      <c r="E13" s="192" t="s">
        <v>389</v>
      </c>
      <c r="F13" s="1">
        <v>54.19282511210762</v>
      </c>
    </row>
    <row r="14">
      <c r="A14" s="2" t="s">
        <v>16</v>
      </c>
      <c r="B14" s="1" t="s">
        <v>413</v>
      </c>
      <c r="C14" s="1">
        <v>2009.0</v>
      </c>
      <c r="D14" s="192" t="s">
        <v>6</v>
      </c>
      <c r="E14" s="192" t="s">
        <v>389</v>
      </c>
      <c r="F14" s="1">
        <v>53.097418679254694</v>
      </c>
    </row>
    <row r="15">
      <c r="A15" s="2" t="s">
        <v>17</v>
      </c>
      <c r="B15" s="1" t="s">
        <v>414</v>
      </c>
      <c r="C15" s="1">
        <v>2009.0</v>
      </c>
      <c r="D15" s="192" t="s">
        <v>6</v>
      </c>
      <c r="E15" s="192" t="s">
        <v>389</v>
      </c>
      <c r="F15" s="1">
        <v>49.79035030663446</v>
      </c>
    </row>
    <row r="16">
      <c r="A16" s="2" t="s">
        <v>18</v>
      </c>
      <c r="B16" s="1" t="s">
        <v>415</v>
      </c>
      <c r="C16" s="1">
        <v>2009.0</v>
      </c>
      <c r="D16" s="192" t="s">
        <v>6</v>
      </c>
      <c r="E16" s="192" t="s">
        <v>389</v>
      </c>
      <c r="F16" s="1">
        <v>50.58213636168354</v>
      </c>
    </row>
    <row r="17">
      <c r="A17" s="2" t="s">
        <v>19</v>
      </c>
      <c r="B17" s="1" t="s">
        <v>416</v>
      </c>
      <c r="C17" s="1">
        <v>2009.0</v>
      </c>
      <c r="D17" s="192" t="s">
        <v>6</v>
      </c>
      <c r="E17" s="192" t="s">
        <v>389</v>
      </c>
      <c r="F17" s="1">
        <v>51.57359504970582</v>
      </c>
    </row>
    <row r="18">
      <c r="A18" s="2" t="s">
        <v>20</v>
      </c>
      <c r="B18" s="1" t="s">
        <v>417</v>
      </c>
      <c r="C18" s="1">
        <v>2009.0</v>
      </c>
      <c r="D18" s="192" t="s">
        <v>6</v>
      </c>
      <c r="E18" s="192" t="s">
        <v>389</v>
      </c>
      <c r="F18" s="1">
        <v>51.184771033013845</v>
      </c>
    </row>
    <row r="19">
      <c r="A19" s="2" t="s">
        <v>21</v>
      </c>
      <c r="B19" s="1" t="s">
        <v>419</v>
      </c>
      <c r="C19" s="1">
        <v>2009.0</v>
      </c>
      <c r="D19" s="192" t="s">
        <v>6</v>
      </c>
      <c r="E19" s="192" t="s">
        <v>389</v>
      </c>
      <c r="F19" s="1">
        <v>51.97497066875244</v>
      </c>
    </row>
    <row r="20">
      <c r="A20" s="2" t="s">
        <v>22</v>
      </c>
      <c r="B20" s="1" t="s">
        <v>420</v>
      </c>
      <c r="C20" s="1">
        <v>2009.0</v>
      </c>
      <c r="D20" s="192" t="s">
        <v>6</v>
      </c>
      <c r="E20" s="192" t="s">
        <v>389</v>
      </c>
      <c r="F20" s="1">
        <v>47.81301956771966</v>
      </c>
    </row>
    <row r="21">
      <c r="A21" s="2" t="s">
        <v>23</v>
      </c>
      <c r="B21" s="1" t="s">
        <v>421</v>
      </c>
      <c r="C21" s="1">
        <v>2009.0</v>
      </c>
      <c r="D21" s="192" t="s">
        <v>6</v>
      </c>
      <c r="E21" s="192" t="s">
        <v>389</v>
      </c>
      <c r="F21" s="1">
        <v>50.5521042960889</v>
      </c>
    </row>
    <row r="22">
      <c r="A22" s="2" t="s">
        <v>24</v>
      </c>
      <c r="B22" s="1" t="s">
        <v>422</v>
      </c>
      <c r="C22" s="1">
        <v>2009.0</v>
      </c>
      <c r="D22" s="192" t="s">
        <v>6</v>
      </c>
      <c r="E22" s="192" t="s">
        <v>389</v>
      </c>
      <c r="F22" s="1">
        <v>50.40060231514886</v>
      </c>
    </row>
    <row r="23">
      <c r="A23" s="2" t="s">
        <v>25</v>
      </c>
      <c r="B23" s="1" t="s">
        <v>423</v>
      </c>
      <c r="C23" s="1">
        <v>2009.0</v>
      </c>
      <c r="D23" s="192" t="s">
        <v>6</v>
      </c>
      <c r="E23" s="192" t="s">
        <v>389</v>
      </c>
      <c r="F23" s="1">
        <v>49.45934559752844</v>
      </c>
    </row>
    <row r="24">
      <c r="A24" s="2" t="s">
        <v>26</v>
      </c>
      <c r="B24" s="1" t="s">
        <v>424</v>
      </c>
      <c r="C24" s="1">
        <v>2009.0</v>
      </c>
      <c r="D24" s="192" t="s">
        <v>6</v>
      </c>
      <c r="E24" s="192" t="s">
        <v>389</v>
      </c>
      <c r="F24" s="1">
        <v>49.12920959024345</v>
      </c>
    </row>
    <row r="25">
      <c r="A25" s="2" t="s">
        <v>27</v>
      </c>
      <c r="B25" s="1" t="s">
        <v>426</v>
      </c>
      <c r="C25" s="1">
        <v>2009.0</v>
      </c>
      <c r="D25" s="192" t="s">
        <v>6</v>
      </c>
      <c r="E25" s="192" t="s">
        <v>389</v>
      </c>
      <c r="F25" s="1">
        <v>50.80412295771044</v>
      </c>
    </row>
    <row r="26">
      <c r="A26" s="2" t="s">
        <v>28</v>
      </c>
      <c r="B26" s="1" t="s">
        <v>425</v>
      </c>
      <c r="C26" s="1">
        <v>2009.0</v>
      </c>
      <c r="D26" s="192" t="s">
        <v>6</v>
      </c>
      <c r="E26" s="192" t="s">
        <v>389</v>
      </c>
      <c r="F26" s="1">
        <v>49.3325174519525</v>
      </c>
    </row>
    <row r="27">
      <c r="A27" s="2" t="s">
        <v>29</v>
      </c>
      <c r="B27" s="1" t="s">
        <v>427</v>
      </c>
      <c r="C27" s="1">
        <v>2009.0</v>
      </c>
      <c r="D27" s="192" t="s">
        <v>6</v>
      </c>
      <c r="E27" s="192" t="s">
        <v>389</v>
      </c>
      <c r="F27" s="1">
        <v>48.2811200443582</v>
      </c>
    </row>
    <row r="28">
      <c r="A28" s="2" t="s">
        <v>30</v>
      </c>
      <c r="B28" s="1" t="s">
        <v>428</v>
      </c>
      <c r="C28" s="1">
        <v>2009.0</v>
      </c>
      <c r="D28" s="192" t="s">
        <v>6</v>
      </c>
      <c r="E28" s="192" t="s">
        <v>389</v>
      </c>
      <c r="F28" s="1">
        <v>49.393132991497374</v>
      </c>
    </row>
    <row r="29">
      <c r="A29" s="2" t="s">
        <v>31</v>
      </c>
      <c r="B29" s="1" t="s">
        <v>429</v>
      </c>
      <c r="C29" s="1">
        <v>2009.0</v>
      </c>
      <c r="D29" s="192" t="s">
        <v>6</v>
      </c>
      <c r="E29" s="192" t="s">
        <v>389</v>
      </c>
      <c r="F29" s="1">
        <v>48.7964229124612</v>
      </c>
    </row>
    <row r="30">
      <c r="A30" s="2" t="s">
        <v>32</v>
      </c>
      <c r="B30" s="1" t="s">
        <v>430</v>
      </c>
      <c r="C30" s="1">
        <v>2009.0</v>
      </c>
      <c r="D30" s="192" t="s">
        <v>6</v>
      </c>
      <c r="E30" s="192" t="s">
        <v>389</v>
      </c>
      <c r="F30" s="1">
        <v>53.5028155018218</v>
      </c>
    </row>
    <row r="31">
      <c r="A31" s="2" t="s">
        <v>33</v>
      </c>
      <c r="B31" s="1" t="s">
        <v>431</v>
      </c>
      <c r="C31" s="1">
        <v>2009.0</v>
      </c>
      <c r="D31" s="192" t="s">
        <v>6</v>
      </c>
      <c r="E31" s="192" t="s">
        <v>389</v>
      </c>
      <c r="F31" s="1">
        <v>48.89999790542286</v>
      </c>
    </row>
    <row r="32">
      <c r="A32" s="2" t="s">
        <v>34</v>
      </c>
      <c r="B32" s="1" t="s">
        <v>432</v>
      </c>
      <c r="C32" s="1">
        <v>2009.0</v>
      </c>
      <c r="D32" s="192" t="s">
        <v>6</v>
      </c>
      <c r="E32" s="192" t="s">
        <v>389</v>
      </c>
      <c r="F32" s="1">
        <v>48.80772251058206</v>
      </c>
    </row>
    <row r="33">
      <c r="A33" s="2" t="s">
        <v>35</v>
      </c>
      <c r="B33" s="1" t="s">
        <v>433</v>
      </c>
      <c r="C33" s="1">
        <v>2009.0</v>
      </c>
      <c r="D33" s="192" t="s">
        <v>6</v>
      </c>
      <c r="E33" s="192" t="s">
        <v>389</v>
      </c>
      <c r="F33" s="1">
        <v>52.05336668751303</v>
      </c>
    </row>
    <row r="34">
      <c r="A34" s="2" t="s">
        <v>3</v>
      </c>
      <c r="B34" s="1" t="s">
        <v>418</v>
      </c>
      <c r="C34" s="1">
        <v>2009.0</v>
      </c>
      <c r="D34" s="192" t="s">
        <v>6</v>
      </c>
      <c r="E34" s="192" t="s">
        <v>389</v>
      </c>
      <c r="F34" s="1">
        <v>49.91646482299558</v>
      </c>
    </row>
    <row r="35">
      <c r="A35" s="2" t="s">
        <v>4</v>
      </c>
      <c r="B35" s="1" t="s">
        <v>401</v>
      </c>
      <c r="C35" s="1">
        <v>2010.0</v>
      </c>
      <c r="D35" s="192" t="s">
        <v>6</v>
      </c>
      <c r="E35" s="192" t="s">
        <v>389</v>
      </c>
      <c r="F35" s="1">
        <v>51.10940869367836</v>
      </c>
    </row>
    <row r="36">
      <c r="A36" s="2" t="s">
        <v>5</v>
      </c>
      <c r="B36" s="1" t="s">
        <v>402</v>
      </c>
      <c r="C36" s="1">
        <v>2010.0</v>
      </c>
      <c r="D36" s="192" t="s">
        <v>6</v>
      </c>
      <c r="E36" s="192" t="s">
        <v>389</v>
      </c>
      <c r="F36" s="1">
        <v>49.91212874394316</v>
      </c>
    </row>
    <row r="37">
      <c r="A37" s="2" t="s">
        <v>6</v>
      </c>
      <c r="B37" s="1" t="s">
        <v>403</v>
      </c>
      <c r="C37" s="1">
        <v>2010.0</v>
      </c>
      <c r="D37" s="192" t="s">
        <v>6</v>
      </c>
      <c r="E37" s="192" t="s">
        <v>389</v>
      </c>
      <c r="F37" s="1">
        <v>49.8304248627983</v>
      </c>
    </row>
    <row r="38">
      <c r="A38" s="2" t="s">
        <v>7</v>
      </c>
      <c r="B38" s="1" t="s">
        <v>404</v>
      </c>
      <c r="C38" s="1">
        <v>2010.0</v>
      </c>
      <c r="D38" s="192" t="s">
        <v>6</v>
      </c>
      <c r="E38" s="192" t="s">
        <v>389</v>
      </c>
      <c r="F38" s="1">
        <v>49.04055728877302</v>
      </c>
    </row>
    <row r="39">
      <c r="A39" s="2" t="s">
        <v>10</v>
      </c>
      <c r="B39" s="1" t="s">
        <v>407</v>
      </c>
      <c r="C39" s="1">
        <v>2010.0</v>
      </c>
      <c r="D39" s="192" t="s">
        <v>6</v>
      </c>
      <c r="E39" s="192" t="s">
        <v>389</v>
      </c>
      <c r="F39" s="1">
        <v>48.114467504014165</v>
      </c>
    </row>
    <row r="40">
      <c r="A40" s="2" t="s">
        <v>11</v>
      </c>
      <c r="B40" s="1" t="s">
        <v>406</v>
      </c>
      <c r="C40" s="1">
        <v>2010.0</v>
      </c>
      <c r="D40" s="192" t="s">
        <v>6</v>
      </c>
      <c r="E40" s="192" t="s">
        <v>389</v>
      </c>
      <c r="F40" s="1">
        <v>48.11039471276493</v>
      </c>
    </row>
    <row r="41">
      <c r="A41" s="2" t="s">
        <v>8</v>
      </c>
      <c r="B41" s="1" t="s">
        <v>408</v>
      </c>
      <c r="C41" s="1">
        <v>2010.0</v>
      </c>
      <c r="D41" s="192" t="s">
        <v>6</v>
      </c>
      <c r="E41" s="192" t="s">
        <v>389</v>
      </c>
      <c r="F41" s="1">
        <v>46.42598156013675</v>
      </c>
    </row>
    <row r="42">
      <c r="A42" s="2" t="s">
        <v>9</v>
      </c>
      <c r="B42" s="1" t="s">
        <v>409</v>
      </c>
      <c r="C42" s="1">
        <v>2010.0</v>
      </c>
      <c r="D42" s="192" t="s">
        <v>6</v>
      </c>
      <c r="E42" s="192" t="s">
        <v>389</v>
      </c>
      <c r="F42" s="1">
        <v>50.62708801139164</v>
      </c>
    </row>
    <row r="43">
      <c r="A43" s="2" t="s">
        <v>12</v>
      </c>
      <c r="B43" s="1" t="s">
        <v>405</v>
      </c>
      <c r="C43" s="1">
        <v>2010.0</v>
      </c>
      <c r="D43" s="192" t="s">
        <v>6</v>
      </c>
      <c r="E43" s="192" t="s">
        <v>389</v>
      </c>
      <c r="F43" s="1">
        <v>49.59127661519231</v>
      </c>
    </row>
    <row r="44">
      <c r="A44" s="2" t="s">
        <v>13</v>
      </c>
      <c r="B44" s="1" t="s">
        <v>410</v>
      </c>
      <c r="C44" s="1">
        <v>2010.0</v>
      </c>
      <c r="D44" s="192" t="s">
        <v>6</v>
      </c>
      <c r="E44" s="192" t="s">
        <v>389</v>
      </c>
      <c r="F44" s="1">
        <v>49.00977826745627</v>
      </c>
    </row>
    <row r="45">
      <c r="A45" s="2" t="s">
        <v>14</v>
      </c>
      <c r="B45" s="1" t="s">
        <v>412</v>
      </c>
      <c r="C45" s="1">
        <v>2010.0</v>
      </c>
      <c r="D45" s="192" t="s">
        <v>6</v>
      </c>
      <c r="E45" s="192" t="s">
        <v>389</v>
      </c>
      <c r="F45" s="1">
        <v>51.069613259668515</v>
      </c>
    </row>
    <row r="46">
      <c r="A46" s="2" t="s">
        <v>15</v>
      </c>
      <c r="B46" s="1" t="s">
        <v>411</v>
      </c>
      <c r="C46" s="1">
        <v>2010.0</v>
      </c>
      <c r="D46" s="192" t="s">
        <v>6</v>
      </c>
      <c r="E46" s="192" t="s">
        <v>389</v>
      </c>
      <c r="F46" s="1">
        <v>53.357853662179565</v>
      </c>
    </row>
    <row r="47">
      <c r="A47" s="2" t="s">
        <v>16</v>
      </c>
      <c r="B47" s="1" t="s">
        <v>413</v>
      </c>
      <c r="C47" s="1">
        <v>2010.0</v>
      </c>
      <c r="D47" s="192" t="s">
        <v>6</v>
      </c>
      <c r="E47" s="192" t="s">
        <v>389</v>
      </c>
      <c r="F47" s="1">
        <v>52.280309706659956</v>
      </c>
    </row>
    <row r="48">
      <c r="A48" s="2" t="s">
        <v>17</v>
      </c>
      <c r="B48" s="1" t="s">
        <v>414</v>
      </c>
      <c r="C48" s="1">
        <v>2010.0</v>
      </c>
      <c r="D48" s="192" t="s">
        <v>6</v>
      </c>
      <c r="E48" s="192" t="s">
        <v>389</v>
      </c>
      <c r="F48" s="1">
        <v>49.625112968190386</v>
      </c>
    </row>
    <row r="49">
      <c r="A49" s="2" t="s">
        <v>18</v>
      </c>
      <c r="B49" s="1" t="s">
        <v>415</v>
      </c>
      <c r="C49" s="1">
        <v>2010.0</v>
      </c>
      <c r="D49" s="192" t="s">
        <v>6</v>
      </c>
      <c r="E49" s="192" t="s">
        <v>389</v>
      </c>
      <c r="F49" s="1">
        <v>50.42941483188401</v>
      </c>
    </row>
    <row r="50">
      <c r="A50" s="2" t="s">
        <v>19</v>
      </c>
      <c r="B50" s="1" t="s">
        <v>416</v>
      </c>
      <c r="C50" s="1">
        <v>2010.0</v>
      </c>
      <c r="D50" s="192" t="s">
        <v>6</v>
      </c>
      <c r="E50" s="192" t="s">
        <v>389</v>
      </c>
      <c r="F50" s="1">
        <v>49.87495662370918</v>
      </c>
    </row>
    <row r="51">
      <c r="A51" s="2" t="s">
        <v>20</v>
      </c>
      <c r="B51" s="1" t="s">
        <v>417</v>
      </c>
      <c r="C51" s="1">
        <v>2010.0</v>
      </c>
      <c r="D51" s="192" t="s">
        <v>6</v>
      </c>
      <c r="E51" s="192" t="s">
        <v>389</v>
      </c>
      <c r="F51" s="1">
        <v>51.07244637768111</v>
      </c>
    </row>
    <row r="52">
      <c r="A52" s="2" t="s">
        <v>21</v>
      </c>
      <c r="B52" s="1" t="s">
        <v>419</v>
      </c>
      <c r="C52" s="1">
        <v>2010.0</v>
      </c>
      <c r="D52" s="192" t="s">
        <v>6</v>
      </c>
      <c r="E52" s="192" t="s">
        <v>389</v>
      </c>
      <c r="F52" s="1">
        <v>51.31867760780738</v>
      </c>
    </row>
    <row r="53">
      <c r="A53" s="2" t="s">
        <v>22</v>
      </c>
      <c r="B53" s="1" t="s">
        <v>420</v>
      </c>
      <c r="C53" s="1">
        <v>2010.0</v>
      </c>
      <c r="D53" s="192" t="s">
        <v>6</v>
      </c>
      <c r="E53" s="192" t="s">
        <v>389</v>
      </c>
      <c r="F53" s="1">
        <v>48.071531408653485</v>
      </c>
    </row>
    <row r="54">
      <c r="A54" s="2" t="s">
        <v>23</v>
      </c>
      <c r="B54" s="1" t="s">
        <v>421</v>
      </c>
      <c r="C54" s="1">
        <v>2010.0</v>
      </c>
      <c r="D54" s="192" t="s">
        <v>6</v>
      </c>
      <c r="E54" s="192" t="s">
        <v>389</v>
      </c>
      <c r="F54" s="1">
        <v>50.024929938276905</v>
      </c>
    </row>
    <row r="55">
      <c r="A55" s="2" t="s">
        <v>24</v>
      </c>
      <c r="B55" s="1" t="s">
        <v>422</v>
      </c>
      <c r="C55" s="1">
        <v>2010.0</v>
      </c>
      <c r="D55" s="192" t="s">
        <v>6</v>
      </c>
      <c r="E55" s="192" t="s">
        <v>389</v>
      </c>
      <c r="F55" s="1">
        <v>50.535225292506844</v>
      </c>
    </row>
    <row r="56">
      <c r="A56" s="2" t="s">
        <v>25</v>
      </c>
      <c r="B56" s="1" t="s">
        <v>423</v>
      </c>
      <c r="C56" s="1">
        <v>2010.0</v>
      </c>
      <c r="D56" s="192" t="s">
        <v>6</v>
      </c>
      <c r="E56" s="192" t="s">
        <v>389</v>
      </c>
      <c r="F56" s="1">
        <v>48.84795612084044</v>
      </c>
    </row>
    <row r="57">
      <c r="A57" s="2" t="s">
        <v>26</v>
      </c>
      <c r="B57" s="1" t="s">
        <v>424</v>
      </c>
      <c r="C57" s="1">
        <v>2010.0</v>
      </c>
      <c r="D57" s="192" t="s">
        <v>6</v>
      </c>
      <c r="E57" s="192" t="s">
        <v>389</v>
      </c>
      <c r="F57" s="1">
        <v>48.23573730693567</v>
      </c>
    </row>
    <row r="58">
      <c r="A58" s="2" t="s">
        <v>27</v>
      </c>
      <c r="B58" s="1" t="s">
        <v>426</v>
      </c>
      <c r="C58" s="1">
        <v>2010.0</v>
      </c>
      <c r="D58" s="192" t="s">
        <v>6</v>
      </c>
      <c r="E58" s="192" t="s">
        <v>389</v>
      </c>
      <c r="F58" s="1">
        <v>50.67644916224373</v>
      </c>
    </row>
    <row r="59">
      <c r="A59" s="2" t="s">
        <v>28</v>
      </c>
      <c r="B59" s="1" t="s">
        <v>425</v>
      </c>
      <c r="C59" s="1">
        <v>2010.0</v>
      </c>
      <c r="D59" s="192" t="s">
        <v>6</v>
      </c>
      <c r="E59" s="192" t="s">
        <v>389</v>
      </c>
      <c r="F59" s="1">
        <v>48.76577401021096</v>
      </c>
    </row>
    <row r="60">
      <c r="A60" s="2" t="s">
        <v>29</v>
      </c>
      <c r="B60" s="1" t="s">
        <v>427</v>
      </c>
      <c r="C60" s="1">
        <v>2010.0</v>
      </c>
      <c r="D60" s="192" t="s">
        <v>6</v>
      </c>
      <c r="E60" s="192" t="s">
        <v>389</v>
      </c>
      <c r="F60" s="1">
        <v>47.93022926691197</v>
      </c>
    </row>
    <row r="61">
      <c r="A61" s="2" t="s">
        <v>30</v>
      </c>
      <c r="B61" s="1" t="s">
        <v>428</v>
      </c>
      <c r="C61" s="1">
        <v>2010.0</v>
      </c>
      <c r="D61" s="192" t="s">
        <v>6</v>
      </c>
      <c r="E61" s="192" t="s">
        <v>389</v>
      </c>
      <c r="F61" s="1">
        <v>48.865331513631894</v>
      </c>
    </row>
    <row r="62">
      <c r="A62" s="2" t="s">
        <v>31</v>
      </c>
      <c r="B62" s="1" t="s">
        <v>429</v>
      </c>
      <c r="C62" s="1">
        <v>2010.0</v>
      </c>
      <c r="D62" s="192" t="s">
        <v>6</v>
      </c>
      <c r="E62" s="192" t="s">
        <v>389</v>
      </c>
      <c r="F62" s="1">
        <v>48.0126255500162</v>
      </c>
    </row>
    <row r="63">
      <c r="A63" s="2" t="s">
        <v>32</v>
      </c>
      <c r="B63" s="1" t="s">
        <v>430</v>
      </c>
      <c r="C63" s="1">
        <v>2010.0</v>
      </c>
      <c r="D63" s="192" t="s">
        <v>6</v>
      </c>
      <c r="E63" s="192" t="s">
        <v>389</v>
      </c>
      <c r="F63" s="1">
        <v>52.74325073232523</v>
      </c>
    </row>
    <row r="64">
      <c r="A64" s="2" t="s">
        <v>33</v>
      </c>
      <c r="B64" s="1" t="s">
        <v>431</v>
      </c>
      <c r="C64" s="1">
        <v>2010.0</v>
      </c>
      <c r="D64" s="192" t="s">
        <v>6</v>
      </c>
      <c r="E64" s="192" t="s">
        <v>389</v>
      </c>
      <c r="F64" s="1">
        <v>48.844370838903636</v>
      </c>
    </row>
    <row r="65">
      <c r="A65" s="2" t="s">
        <v>34</v>
      </c>
      <c r="B65" s="1" t="s">
        <v>432</v>
      </c>
      <c r="C65" s="1">
        <v>2010.0</v>
      </c>
      <c r="D65" s="192" t="s">
        <v>6</v>
      </c>
      <c r="E65" s="192" t="s">
        <v>389</v>
      </c>
      <c r="F65" s="1">
        <v>48.53808788222814</v>
      </c>
    </row>
    <row r="66">
      <c r="A66" s="2" t="s">
        <v>35</v>
      </c>
      <c r="B66" s="1" t="s">
        <v>433</v>
      </c>
      <c r="C66" s="1">
        <v>2010.0</v>
      </c>
      <c r="D66" s="192" t="s">
        <v>6</v>
      </c>
      <c r="E66" s="192" t="s">
        <v>389</v>
      </c>
      <c r="F66" s="1">
        <v>50.90347906865242</v>
      </c>
    </row>
    <row r="67">
      <c r="A67" s="2" t="s">
        <v>3</v>
      </c>
      <c r="B67" s="1" t="s">
        <v>418</v>
      </c>
      <c r="C67" s="1">
        <v>2010.0</v>
      </c>
      <c r="D67" s="192" t="s">
        <v>6</v>
      </c>
      <c r="E67" s="192" t="s">
        <v>389</v>
      </c>
      <c r="F67" s="1">
        <v>49.58670622785862</v>
      </c>
    </row>
    <row r="68">
      <c r="A68" s="2" t="s">
        <v>4</v>
      </c>
      <c r="B68" s="1" t="s">
        <v>401</v>
      </c>
      <c r="C68" s="1">
        <v>2011.0</v>
      </c>
      <c r="D68" s="192" t="s">
        <v>6</v>
      </c>
      <c r="E68" s="192" t="s">
        <v>389</v>
      </c>
      <c r="F68" s="1">
        <v>50.08735854635379</v>
      </c>
    </row>
    <row r="69">
      <c r="A69" s="2" t="s">
        <v>5</v>
      </c>
      <c r="B69" s="1" t="s">
        <v>402</v>
      </c>
      <c r="C69" s="1">
        <v>2011.0</v>
      </c>
      <c r="D69" s="192" t="s">
        <v>6</v>
      </c>
      <c r="E69" s="192" t="s">
        <v>389</v>
      </c>
      <c r="F69" s="1">
        <v>49.68038629570016</v>
      </c>
    </row>
    <row r="70">
      <c r="A70" s="2" t="s">
        <v>6</v>
      </c>
      <c r="B70" s="1" t="s">
        <v>403</v>
      </c>
      <c r="C70" s="1">
        <v>2011.0</v>
      </c>
      <c r="D70" s="192" t="s">
        <v>6</v>
      </c>
      <c r="E70" s="192" t="s">
        <v>389</v>
      </c>
      <c r="F70" s="1">
        <v>49.552155771905426</v>
      </c>
    </row>
    <row r="71">
      <c r="A71" s="2" t="s">
        <v>7</v>
      </c>
      <c r="B71" s="1" t="s">
        <v>404</v>
      </c>
      <c r="C71" s="1">
        <v>2011.0</v>
      </c>
      <c r="D71" s="192" t="s">
        <v>6</v>
      </c>
      <c r="E71" s="192" t="s">
        <v>389</v>
      </c>
      <c r="F71" s="1">
        <v>48.811852345083025</v>
      </c>
    </row>
    <row r="72">
      <c r="A72" s="2" t="s">
        <v>10</v>
      </c>
      <c r="B72" s="1" t="s">
        <v>407</v>
      </c>
      <c r="C72" s="1">
        <v>2011.0</v>
      </c>
      <c r="D72" s="192" t="s">
        <v>6</v>
      </c>
      <c r="E72" s="192" t="s">
        <v>389</v>
      </c>
      <c r="F72" s="1">
        <v>48.54422735346359</v>
      </c>
    </row>
    <row r="73">
      <c r="A73" s="2" t="s">
        <v>11</v>
      </c>
      <c r="B73" s="1" t="s">
        <v>406</v>
      </c>
      <c r="C73" s="1">
        <v>2011.0</v>
      </c>
      <c r="D73" s="192" t="s">
        <v>6</v>
      </c>
      <c r="E73" s="192" t="s">
        <v>389</v>
      </c>
      <c r="F73" s="1">
        <v>47.7120251228614</v>
      </c>
    </row>
    <row r="74">
      <c r="A74" s="2" t="s">
        <v>8</v>
      </c>
      <c r="B74" s="1" t="s">
        <v>408</v>
      </c>
      <c r="C74" s="1">
        <v>2011.0</v>
      </c>
      <c r="D74" s="192" t="s">
        <v>6</v>
      </c>
      <c r="E74" s="192" t="s">
        <v>389</v>
      </c>
      <c r="F74" s="1">
        <v>46.43749450715012</v>
      </c>
    </row>
    <row r="75">
      <c r="A75" s="2" t="s">
        <v>9</v>
      </c>
      <c r="B75" s="1" t="s">
        <v>409</v>
      </c>
      <c r="C75" s="1">
        <v>2011.0</v>
      </c>
      <c r="D75" s="192" t="s">
        <v>6</v>
      </c>
      <c r="E75" s="192" t="s">
        <v>389</v>
      </c>
      <c r="F75" s="1">
        <v>50.7297354052919</v>
      </c>
    </row>
    <row r="76">
      <c r="A76" s="2" t="s">
        <v>12</v>
      </c>
      <c r="B76" s="1" t="s">
        <v>405</v>
      </c>
      <c r="C76" s="1">
        <v>2011.0</v>
      </c>
      <c r="D76" s="192" t="s">
        <v>6</v>
      </c>
      <c r="E76" s="192" t="s">
        <v>389</v>
      </c>
      <c r="F76" s="1">
        <v>49.38093764980648</v>
      </c>
    </row>
    <row r="77">
      <c r="A77" s="2" t="s">
        <v>13</v>
      </c>
      <c r="B77" s="1" t="s">
        <v>410</v>
      </c>
      <c r="C77" s="1">
        <v>2011.0</v>
      </c>
      <c r="D77" s="192" t="s">
        <v>6</v>
      </c>
      <c r="E77" s="192" t="s">
        <v>389</v>
      </c>
      <c r="F77" s="1">
        <v>48.9667994687915</v>
      </c>
    </row>
    <row r="78">
      <c r="A78" s="2" t="s">
        <v>14</v>
      </c>
      <c r="B78" s="1" t="s">
        <v>412</v>
      </c>
      <c r="C78" s="1">
        <v>2011.0</v>
      </c>
      <c r="D78" s="192" t="s">
        <v>6</v>
      </c>
      <c r="E78" s="192" t="s">
        <v>389</v>
      </c>
      <c r="F78" s="1">
        <v>50.13146362839615</v>
      </c>
    </row>
    <row r="79">
      <c r="A79" s="2" t="s">
        <v>15</v>
      </c>
      <c r="B79" s="1" t="s">
        <v>411</v>
      </c>
      <c r="C79" s="1">
        <v>2011.0</v>
      </c>
      <c r="D79" s="192" t="s">
        <v>6</v>
      </c>
      <c r="E79" s="192" t="s">
        <v>389</v>
      </c>
      <c r="F79" s="1">
        <v>52.27573148512021</v>
      </c>
    </row>
    <row r="80">
      <c r="A80" s="2" t="s">
        <v>16</v>
      </c>
      <c r="B80" s="1" t="s">
        <v>413</v>
      </c>
      <c r="C80" s="1">
        <v>2011.0</v>
      </c>
      <c r="D80" s="192" t="s">
        <v>6</v>
      </c>
      <c r="E80" s="192" t="s">
        <v>389</v>
      </c>
      <c r="F80" s="1">
        <v>51.971283633451</v>
      </c>
    </row>
    <row r="81">
      <c r="A81" s="2" t="s">
        <v>17</v>
      </c>
      <c r="B81" s="1" t="s">
        <v>414</v>
      </c>
      <c r="C81" s="1">
        <v>2011.0</v>
      </c>
      <c r="D81" s="192" t="s">
        <v>6</v>
      </c>
      <c r="E81" s="192" t="s">
        <v>389</v>
      </c>
      <c r="F81" s="1">
        <v>49.7145705440999</v>
      </c>
    </row>
    <row r="82">
      <c r="A82" s="2" t="s">
        <v>18</v>
      </c>
      <c r="B82" s="1" t="s">
        <v>415</v>
      </c>
      <c r="C82" s="1">
        <v>2011.0</v>
      </c>
      <c r="D82" s="192" t="s">
        <v>6</v>
      </c>
      <c r="E82" s="192" t="s">
        <v>389</v>
      </c>
      <c r="F82" s="1">
        <v>50.609616977387454</v>
      </c>
    </row>
    <row r="83">
      <c r="A83" s="2" t="s">
        <v>19</v>
      </c>
      <c r="B83" s="1" t="s">
        <v>416</v>
      </c>
      <c r="C83" s="1">
        <v>2011.0</v>
      </c>
      <c r="D83" s="192" t="s">
        <v>6</v>
      </c>
      <c r="E83" s="192" t="s">
        <v>389</v>
      </c>
      <c r="F83" s="1">
        <v>49.944012797074954</v>
      </c>
    </row>
    <row r="84">
      <c r="A84" s="2" t="s">
        <v>20</v>
      </c>
      <c r="B84" s="1" t="s">
        <v>417</v>
      </c>
      <c r="C84" s="1">
        <v>2011.0</v>
      </c>
      <c r="D84" s="192" t="s">
        <v>6</v>
      </c>
      <c r="E84" s="192" t="s">
        <v>389</v>
      </c>
      <c r="F84" s="1">
        <v>50.81145970404229</v>
      </c>
    </row>
    <row r="85">
      <c r="A85" s="2" t="s">
        <v>21</v>
      </c>
      <c r="B85" s="1" t="s">
        <v>419</v>
      </c>
      <c r="C85" s="1">
        <v>2011.0</v>
      </c>
      <c r="D85" s="192" t="s">
        <v>6</v>
      </c>
      <c r="E85" s="192" t="s">
        <v>389</v>
      </c>
      <c r="F85" s="1">
        <v>50.75090072414654</v>
      </c>
    </row>
    <row r="86">
      <c r="A86" s="2" t="s">
        <v>22</v>
      </c>
      <c r="B86" s="1" t="s">
        <v>420</v>
      </c>
      <c r="C86" s="1">
        <v>2011.0</v>
      </c>
      <c r="D86" s="192" t="s">
        <v>6</v>
      </c>
      <c r="E86" s="192" t="s">
        <v>389</v>
      </c>
      <c r="F86" s="1">
        <v>47.20307487055685</v>
      </c>
    </row>
    <row r="87">
      <c r="A87" s="2" t="s">
        <v>23</v>
      </c>
      <c r="B87" s="1" t="s">
        <v>421</v>
      </c>
      <c r="C87" s="1">
        <v>2011.0</v>
      </c>
      <c r="D87" s="192" t="s">
        <v>6</v>
      </c>
      <c r="E87" s="192" t="s">
        <v>389</v>
      </c>
      <c r="F87" s="1">
        <v>50.1338257216425</v>
      </c>
    </row>
    <row r="88">
      <c r="A88" s="2" t="s">
        <v>24</v>
      </c>
      <c r="B88" s="1" t="s">
        <v>422</v>
      </c>
      <c r="C88" s="1">
        <v>2011.0</v>
      </c>
      <c r="D88" s="192" t="s">
        <v>6</v>
      </c>
      <c r="E88" s="192" t="s">
        <v>389</v>
      </c>
      <c r="F88" s="1">
        <v>50.200385843228226</v>
      </c>
    </row>
    <row r="89">
      <c r="A89" s="2" t="s">
        <v>25</v>
      </c>
      <c r="B89" s="1" t="s">
        <v>423</v>
      </c>
      <c r="C89" s="1">
        <v>2011.0</v>
      </c>
      <c r="D89" s="192" t="s">
        <v>6</v>
      </c>
      <c r="E89" s="192" t="s">
        <v>389</v>
      </c>
      <c r="F89" s="1">
        <v>48.38495173998025</v>
      </c>
    </row>
    <row r="90">
      <c r="A90" s="2" t="s">
        <v>26</v>
      </c>
      <c r="B90" s="1" t="s">
        <v>424</v>
      </c>
      <c r="C90" s="1">
        <v>2011.0</v>
      </c>
      <c r="D90" s="192" t="s">
        <v>6</v>
      </c>
      <c r="E90" s="192" t="s">
        <v>389</v>
      </c>
      <c r="F90" s="1">
        <v>47.6860677347394</v>
      </c>
    </row>
    <row r="91">
      <c r="A91" s="2" t="s">
        <v>27</v>
      </c>
      <c r="B91" s="1" t="s">
        <v>426</v>
      </c>
      <c r="C91" s="1">
        <v>2011.0</v>
      </c>
      <c r="D91" s="192" t="s">
        <v>6</v>
      </c>
      <c r="E91" s="192" t="s">
        <v>389</v>
      </c>
      <c r="F91" s="1">
        <v>50.157330623750376</v>
      </c>
    </row>
    <row r="92">
      <c r="A92" s="2" t="s">
        <v>28</v>
      </c>
      <c r="B92" s="1" t="s">
        <v>425</v>
      </c>
      <c r="C92" s="1">
        <v>2011.0</v>
      </c>
      <c r="D92" s="192" t="s">
        <v>6</v>
      </c>
      <c r="E92" s="192" t="s">
        <v>389</v>
      </c>
      <c r="F92" s="1">
        <v>49.01641452020743</v>
      </c>
    </row>
    <row r="93">
      <c r="A93" s="2" t="s">
        <v>29</v>
      </c>
      <c r="B93" s="1" t="s">
        <v>427</v>
      </c>
      <c r="C93" s="1">
        <v>2011.0</v>
      </c>
      <c r="D93" s="192" t="s">
        <v>6</v>
      </c>
      <c r="E93" s="192" t="s">
        <v>389</v>
      </c>
      <c r="F93" s="1">
        <v>48.20529620529621</v>
      </c>
    </row>
    <row r="94">
      <c r="A94" s="2" t="s">
        <v>30</v>
      </c>
      <c r="B94" s="1" t="s">
        <v>428</v>
      </c>
      <c r="C94" s="1">
        <v>2011.0</v>
      </c>
      <c r="D94" s="192" t="s">
        <v>6</v>
      </c>
      <c r="E94" s="192" t="s">
        <v>389</v>
      </c>
      <c r="F94" s="1">
        <v>48.56797602046421</v>
      </c>
    </row>
    <row r="95">
      <c r="A95" s="2" t="s">
        <v>31</v>
      </c>
      <c r="B95" s="1" t="s">
        <v>429</v>
      </c>
      <c r="C95" s="1">
        <v>2011.0</v>
      </c>
      <c r="D95" s="192" t="s">
        <v>6</v>
      </c>
      <c r="E95" s="192" t="s">
        <v>389</v>
      </c>
      <c r="F95" s="1">
        <v>47.016434133354686</v>
      </c>
    </row>
    <row r="96">
      <c r="A96" s="2" t="s">
        <v>32</v>
      </c>
      <c r="B96" s="1" t="s">
        <v>430</v>
      </c>
      <c r="C96" s="1">
        <v>2011.0</v>
      </c>
      <c r="D96" s="192" t="s">
        <v>6</v>
      </c>
      <c r="E96" s="192" t="s">
        <v>389</v>
      </c>
      <c r="F96" s="1">
        <v>52.66998465741122</v>
      </c>
    </row>
    <row r="97">
      <c r="A97" s="2" t="s">
        <v>33</v>
      </c>
      <c r="B97" s="1" t="s">
        <v>431</v>
      </c>
      <c r="C97" s="1">
        <v>2011.0</v>
      </c>
      <c r="D97" s="192" t="s">
        <v>6</v>
      </c>
      <c r="E97" s="192" t="s">
        <v>389</v>
      </c>
      <c r="F97" s="1">
        <v>48.01268167121825</v>
      </c>
    </row>
    <row r="98">
      <c r="A98" s="2" t="s">
        <v>34</v>
      </c>
      <c r="B98" s="1" t="s">
        <v>432</v>
      </c>
      <c r="C98" s="1">
        <v>2011.0</v>
      </c>
      <c r="D98" s="192" t="s">
        <v>6</v>
      </c>
      <c r="E98" s="192" t="s">
        <v>389</v>
      </c>
      <c r="F98" s="1">
        <v>48.53317367876775</v>
      </c>
    </row>
    <row r="99">
      <c r="A99" s="2" t="s">
        <v>35</v>
      </c>
      <c r="B99" s="1" t="s">
        <v>433</v>
      </c>
      <c r="C99" s="1">
        <v>2011.0</v>
      </c>
      <c r="D99" s="192" t="s">
        <v>6</v>
      </c>
      <c r="E99" s="192" t="s">
        <v>389</v>
      </c>
      <c r="F99" s="1">
        <v>50.48392671966816</v>
      </c>
    </row>
    <row r="100">
      <c r="A100" s="2" t="s">
        <v>3</v>
      </c>
      <c r="B100" s="1" t="s">
        <v>418</v>
      </c>
      <c r="C100" s="1">
        <v>2011.0</v>
      </c>
      <c r="D100" s="192" t="s">
        <v>6</v>
      </c>
      <c r="E100" s="192" t="s">
        <v>389</v>
      </c>
      <c r="F100" s="1">
        <v>49.32679774671635</v>
      </c>
    </row>
    <row r="101">
      <c r="A101" s="2" t="s">
        <v>4</v>
      </c>
      <c r="B101" s="1" t="s">
        <v>401</v>
      </c>
      <c r="C101" s="1">
        <v>2012.0</v>
      </c>
      <c r="D101" s="192" t="s">
        <v>6</v>
      </c>
      <c r="E101" s="192" t="s">
        <v>389</v>
      </c>
      <c r="F101" s="1">
        <v>49.776044287871166</v>
      </c>
    </row>
    <row r="102">
      <c r="A102" s="2" t="s">
        <v>5</v>
      </c>
      <c r="B102" s="1" t="s">
        <v>402</v>
      </c>
      <c r="C102" s="1">
        <v>2012.0</v>
      </c>
      <c r="D102" s="192" t="s">
        <v>6</v>
      </c>
      <c r="E102" s="192" t="s">
        <v>389</v>
      </c>
      <c r="F102" s="1">
        <v>49.724489905096135</v>
      </c>
    </row>
    <row r="103">
      <c r="A103" s="2" t="s">
        <v>6</v>
      </c>
      <c r="B103" s="1" t="s">
        <v>403</v>
      </c>
      <c r="C103" s="1">
        <v>2012.0</v>
      </c>
      <c r="D103" s="192" t="s">
        <v>6</v>
      </c>
      <c r="E103" s="192" t="s">
        <v>389</v>
      </c>
      <c r="F103" s="1">
        <v>49.06251688550278</v>
      </c>
    </row>
    <row r="104">
      <c r="A104" s="2" t="s">
        <v>7</v>
      </c>
      <c r="B104" s="1" t="s">
        <v>404</v>
      </c>
      <c r="C104" s="1">
        <v>2012.0</v>
      </c>
      <c r="D104" s="192" t="s">
        <v>6</v>
      </c>
      <c r="E104" s="192" t="s">
        <v>389</v>
      </c>
      <c r="F104" s="1">
        <v>48.477531308831956</v>
      </c>
    </row>
    <row r="105">
      <c r="A105" s="2" t="s">
        <v>10</v>
      </c>
      <c r="B105" s="1" t="s">
        <v>407</v>
      </c>
      <c r="C105" s="1">
        <v>2012.0</v>
      </c>
      <c r="D105" s="192" t="s">
        <v>6</v>
      </c>
      <c r="E105" s="192" t="s">
        <v>389</v>
      </c>
      <c r="F105" s="1">
        <v>48.07183051969546</v>
      </c>
    </row>
    <row r="106">
      <c r="A106" s="2" t="s">
        <v>11</v>
      </c>
      <c r="B106" s="1" t="s">
        <v>406</v>
      </c>
      <c r="C106" s="1">
        <v>2012.0</v>
      </c>
      <c r="D106" s="192" t="s">
        <v>6</v>
      </c>
      <c r="E106" s="192" t="s">
        <v>389</v>
      </c>
      <c r="F106" s="1">
        <v>47.288565003273646</v>
      </c>
    </row>
    <row r="107">
      <c r="A107" s="2" t="s">
        <v>8</v>
      </c>
      <c r="B107" s="1" t="s">
        <v>408</v>
      </c>
      <c r="C107" s="1">
        <v>2012.0</v>
      </c>
      <c r="D107" s="192" t="s">
        <v>6</v>
      </c>
      <c r="E107" s="192" t="s">
        <v>389</v>
      </c>
      <c r="F107" s="1">
        <v>46.131610480414075</v>
      </c>
    </row>
    <row r="108">
      <c r="A108" s="2" t="s">
        <v>9</v>
      </c>
      <c r="B108" s="1" t="s">
        <v>409</v>
      </c>
      <c r="C108" s="1">
        <v>2012.0</v>
      </c>
      <c r="D108" s="192" t="s">
        <v>6</v>
      </c>
      <c r="E108" s="192" t="s">
        <v>389</v>
      </c>
      <c r="F108" s="1">
        <v>50.62344139650873</v>
      </c>
    </row>
    <row r="109">
      <c r="A109" s="2" t="s">
        <v>12</v>
      </c>
      <c r="B109" s="1" t="s">
        <v>405</v>
      </c>
      <c r="C109" s="1">
        <v>2012.0</v>
      </c>
      <c r="D109" s="192" t="s">
        <v>6</v>
      </c>
      <c r="E109" s="192" t="s">
        <v>389</v>
      </c>
      <c r="F109" s="1">
        <v>49.14661216534474</v>
      </c>
    </row>
    <row r="110">
      <c r="A110" s="2" t="s">
        <v>13</v>
      </c>
      <c r="B110" s="1" t="s">
        <v>410</v>
      </c>
      <c r="C110" s="1">
        <v>2012.0</v>
      </c>
      <c r="D110" s="192" t="s">
        <v>6</v>
      </c>
      <c r="E110" s="192" t="s">
        <v>389</v>
      </c>
      <c r="F110" s="1">
        <v>48.47039150108204</v>
      </c>
    </row>
    <row r="111">
      <c r="A111" s="2" t="s">
        <v>14</v>
      </c>
      <c r="B111" s="1" t="s">
        <v>412</v>
      </c>
      <c r="C111" s="1">
        <v>2012.0</v>
      </c>
      <c r="D111" s="192" t="s">
        <v>6</v>
      </c>
      <c r="E111" s="192" t="s">
        <v>389</v>
      </c>
      <c r="F111" s="1">
        <v>49.73570830175131</v>
      </c>
    </row>
    <row r="112">
      <c r="A112" s="2" t="s">
        <v>15</v>
      </c>
      <c r="B112" s="1" t="s">
        <v>411</v>
      </c>
      <c r="C112" s="1">
        <v>2012.0</v>
      </c>
      <c r="D112" s="192" t="s">
        <v>6</v>
      </c>
      <c r="E112" s="192" t="s">
        <v>389</v>
      </c>
      <c r="F112" s="1">
        <v>51.92026716760593</v>
      </c>
    </row>
    <row r="113">
      <c r="A113" s="2" t="s">
        <v>16</v>
      </c>
      <c r="B113" s="1" t="s">
        <v>413</v>
      </c>
      <c r="C113" s="1">
        <v>2012.0</v>
      </c>
      <c r="D113" s="192" t="s">
        <v>6</v>
      </c>
      <c r="E113" s="192" t="s">
        <v>389</v>
      </c>
      <c r="F113" s="1">
        <v>51.13634810654203</v>
      </c>
    </row>
    <row r="114">
      <c r="A114" s="2" t="s">
        <v>17</v>
      </c>
      <c r="B114" s="1" t="s">
        <v>414</v>
      </c>
      <c r="C114" s="1">
        <v>2012.0</v>
      </c>
      <c r="D114" s="192" t="s">
        <v>6</v>
      </c>
      <c r="E114" s="192" t="s">
        <v>389</v>
      </c>
      <c r="F114" s="1">
        <v>49.2103725903538</v>
      </c>
    </row>
    <row r="115">
      <c r="A115" s="2" t="s">
        <v>18</v>
      </c>
      <c r="B115" s="1" t="s">
        <v>415</v>
      </c>
      <c r="C115" s="1">
        <v>2012.0</v>
      </c>
      <c r="D115" s="192" t="s">
        <v>6</v>
      </c>
      <c r="E115" s="192" t="s">
        <v>389</v>
      </c>
      <c r="F115" s="1">
        <v>50.434132614175994</v>
      </c>
    </row>
    <row r="116">
      <c r="A116" s="2" t="s">
        <v>19</v>
      </c>
      <c r="B116" s="1" t="s">
        <v>416</v>
      </c>
      <c r="C116" s="1">
        <v>2012.0</v>
      </c>
      <c r="D116" s="192" t="s">
        <v>6</v>
      </c>
      <c r="E116" s="192" t="s">
        <v>389</v>
      </c>
      <c r="F116" s="1">
        <v>49.78571274739948</v>
      </c>
    </row>
    <row r="117">
      <c r="A117" s="2" t="s">
        <v>20</v>
      </c>
      <c r="B117" s="1" t="s">
        <v>417</v>
      </c>
      <c r="C117" s="1">
        <v>2012.0</v>
      </c>
      <c r="D117" s="192" t="s">
        <v>6</v>
      </c>
      <c r="E117" s="192" t="s">
        <v>389</v>
      </c>
      <c r="F117" s="1">
        <v>50.21755822882007</v>
      </c>
    </row>
    <row r="118">
      <c r="A118" s="2" t="s">
        <v>21</v>
      </c>
      <c r="B118" s="1" t="s">
        <v>419</v>
      </c>
      <c r="C118" s="1">
        <v>2012.0</v>
      </c>
      <c r="D118" s="192" t="s">
        <v>6</v>
      </c>
      <c r="E118" s="192" t="s">
        <v>389</v>
      </c>
      <c r="F118" s="1">
        <v>49.29792531120332</v>
      </c>
    </row>
    <row r="119">
      <c r="A119" s="2" t="s">
        <v>22</v>
      </c>
      <c r="B119" s="1" t="s">
        <v>420</v>
      </c>
      <c r="C119" s="1">
        <v>2012.0</v>
      </c>
      <c r="D119" s="192" t="s">
        <v>6</v>
      </c>
      <c r="E119" s="192" t="s">
        <v>389</v>
      </c>
      <c r="F119" s="1">
        <v>47.798475604055916</v>
      </c>
    </row>
    <row r="120">
      <c r="A120" s="2" t="s">
        <v>23</v>
      </c>
      <c r="B120" s="1" t="s">
        <v>421</v>
      </c>
      <c r="C120" s="1">
        <v>2012.0</v>
      </c>
      <c r="D120" s="192" t="s">
        <v>6</v>
      </c>
      <c r="E120" s="192" t="s">
        <v>389</v>
      </c>
      <c r="F120" s="1">
        <v>50.2706771734256</v>
      </c>
    </row>
    <row r="121">
      <c r="A121" s="2" t="s">
        <v>24</v>
      </c>
      <c r="B121" s="1" t="s">
        <v>422</v>
      </c>
      <c r="C121" s="1">
        <v>2012.0</v>
      </c>
      <c r="D121" s="192" t="s">
        <v>6</v>
      </c>
      <c r="E121" s="192" t="s">
        <v>389</v>
      </c>
      <c r="F121" s="1">
        <v>50.32828798780723</v>
      </c>
    </row>
    <row r="122">
      <c r="A122" s="2" t="s">
        <v>25</v>
      </c>
      <c r="B122" s="1" t="s">
        <v>423</v>
      </c>
      <c r="C122" s="1">
        <v>2012.0</v>
      </c>
      <c r="D122" s="192" t="s">
        <v>6</v>
      </c>
      <c r="E122" s="192" t="s">
        <v>389</v>
      </c>
      <c r="F122" s="1">
        <v>47.75576682701413</v>
      </c>
    </row>
    <row r="123">
      <c r="A123" s="2" t="s">
        <v>26</v>
      </c>
      <c r="B123" s="1" t="s">
        <v>424</v>
      </c>
      <c r="C123" s="1">
        <v>2012.0</v>
      </c>
      <c r="D123" s="192" t="s">
        <v>6</v>
      </c>
      <c r="E123" s="192" t="s">
        <v>389</v>
      </c>
      <c r="F123" s="1">
        <v>47.27191078512087</v>
      </c>
    </row>
    <row r="124">
      <c r="A124" s="2" t="s">
        <v>27</v>
      </c>
      <c r="B124" s="1" t="s">
        <v>426</v>
      </c>
      <c r="C124" s="1">
        <v>2012.0</v>
      </c>
      <c r="D124" s="192" t="s">
        <v>6</v>
      </c>
      <c r="E124" s="192" t="s">
        <v>389</v>
      </c>
      <c r="F124" s="1">
        <v>49.93709109209864</v>
      </c>
    </row>
    <row r="125">
      <c r="A125" s="2" t="s">
        <v>28</v>
      </c>
      <c r="B125" s="1" t="s">
        <v>425</v>
      </c>
      <c r="C125" s="1">
        <v>2012.0</v>
      </c>
      <c r="D125" s="192" t="s">
        <v>6</v>
      </c>
      <c r="E125" s="192" t="s">
        <v>389</v>
      </c>
      <c r="F125" s="1">
        <v>48.63532670686003</v>
      </c>
    </row>
    <row r="126">
      <c r="A126" s="2" t="s">
        <v>29</v>
      </c>
      <c r="B126" s="1" t="s">
        <v>427</v>
      </c>
      <c r="C126" s="1">
        <v>2012.0</v>
      </c>
      <c r="D126" s="192" t="s">
        <v>6</v>
      </c>
      <c r="E126" s="192" t="s">
        <v>389</v>
      </c>
      <c r="F126" s="1">
        <v>48.035338662179214</v>
      </c>
    </row>
    <row r="127">
      <c r="A127" s="2" t="s">
        <v>30</v>
      </c>
      <c r="B127" s="1" t="s">
        <v>428</v>
      </c>
      <c r="C127" s="1">
        <v>2012.0</v>
      </c>
      <c r="D127" s="192" t="s">
        <v>6</v>
      </c>
      <c r="E127" s="192" t="s">
        <v>389</v>
      </c>
      <c r="F127" s="1">
        <v>48.900957206353056</v>
      </c>
    </row>
    <row r="128">
      <c r="A128" s="2" t="s">
        <v>31</v>
      </c>
      <c r="B128" s="1" t="s">
        <v>429</v>
      </c>
      <c r="C128" s="1">
        <v>2012.0</v>
      </c>
      <c r="D128" s="192" t="s">
        <v>6</v>
      </c>
      <c r="E128" s="192" t="s">
        <v>389</v>
      </c>
      <c r="F128" s="1">
        <v>47.25068622949859</v>
      </c>
    </row>
    <row r="129">
      <c r="A129" s="2" t="s">
        <v>32</v>
      </c>
      <c r="B129" s="1" t="s">
        <v>430</v>
      </c>
      <c r="C129" s="1">
        <v>2012.0</v>
      </c>
      <c r="D129" s="192" t="s">
        <v>6</v>
      </c>
      <c r="E129" s="192" t="s">
        <v>389</v>
      </c>
      <c r="F129" s="1">
        <v>52.738738738738746</v>
      </c>
    </row>
    <row r="130">
      <c r="A130" s="2" t="s">
        <v>33</v>
      </c>
      <c r="B130" s="1" t="s">
        <v>431</v>
      </c>
      <c r="C130" s="1">
        <v>2012.0</v>
      </c>
      <c r="D130" s="192" t="s">
        <v>6</v>
      </c>
      <c r="E130" s="192" t="s">
        <v>389</v>
      </c>
      <c r="F130" s="1">
        <v>47.61013407626676</v>
      </c>
    </row>
    <row r="131">
      <c r="A131" s="2" t="s">
        <v>34</v>
      </c>
      <c r="B131" s="1" t="s">
        <v>432</v>
      </c>
      <c r="C131" s="1">
        <v>2012.0</v>
      </c>
      <c r="D131" s="192" t="s">
        <v>6</v>
      </c>
      <c r="E131" s="192" t="s">
        <v>389</v>
      </c>
      <c r="F131" s="1">
        <v>47.96805221573342</v>
      </c>
    </row>
    <row r="132">
      <c r="A132" s="2" t="s">
        <v>35</v>
      </c>
      <c r="B132" s="1" t="s">
        <v>433</v>
      </c>
      <c r="C132" s="1">
        <v>2012.0</v>
      </c>
      <c r="D132" s="192" t="s">
        <v>6</v>
      </c>
      <c r="E132" s="192" t="s">
        <v>389</v>
      </c>
      <c r="F132" s="1">
        <v>49.4703677549025</v>
      </c>
    </row>
    <row r="133">
      <c r="A133" s="2" t="s">
        <v>3</v>
      </c>
      <c r="B133" s="1" t="s">
        <v>418</v>
      </c>
      <c r="C133" s="1">
        <v>2012.0</v>
      </c>
      <c r="D133" s="192" t="s">
        <v>6</v>
      </c>
      <c r="E133" s="192" t="s">
        <v>389</v>
      </c>
      <c r="F133" s="1">
        <v>49.1141700868992</v>
      </c>
    </row>
    <row r="134">
      <c r="A134" s="2" t="s">
        <v>4</v>
      </c>
      <c r="B134" s="1" t="s">
        <v>401</v>
      </c>
      <c r="C134" s="1">
        <v>2013.0</v>
      </c>
      <c r="D134" s="192" t="s">
        <v>6</v>
      </c>
      <c r="E134" s="192" t="s">
        <v>389</v>
      </c>
      <c r="F134" s="1">
        <v>49.55608776640782</v>
      </c>
    </row>
    <row r="135">
      <c r="A135" s="2" t="s">
        <v>5</v>
      </c>
      <c r="B135" s="1" t="s">
        <v>402</v>
      </c>
      <c r="C135" s="1">
        <v>2013.0</v>
      </c>
      <c r="D135" s="192" t="s">
        <v>6</v>
      </c>
      <c r="E135" s="192" t="s">
        <v>389</v>
      </c>
      <c r="F135" s="1">
        <v>49.62148428144492</v>
      </c>
    </row>
    <row r="136">
      <c r="A136" s="2" t="s">
        <v>6</v>
      </c>
      <c r="B136" s="1" t="s">
        <v>403</v>
      </c>
      <c r="C136" s="1">
        <v>2013.0</v>
      </c>
      <c r="D136" s="192" t="s">
        <v>6</v>
      </c>
      <c r="E136" s="192" t="s">
        <v>389</v>
      </c>
      <c r="F136" s="1">
        <v>48.843241000103745</v>
      </c>
    </row>
    <row r="137">
      <c r="A137" s="2" t="s">
        <v>7</v>
      </c>
      <c r="B137" s="1" t="s">
        <v>404</v>
      </c>
      <c r="C137" s="1">
        <v>2013.0</v>
      </c>
      <c r="D137" s="192" t="s">
        <v>6</v>
      </c>
      <c r="E137" s="192" t="s">
        <v>389</v>
      </c>
      <c r="F137" s="1">
        <v>48.92185954500495</v>
      </c>
    </row>
    <row r="138">
      <c r="A138" s="2" t="s">
        <v>10</v>
      </c>
      <c r="B138" s="1" t="s">
        <v>407</v>
      </c>
      <c r="C138" s="1">
        <v>2013.0</v>
      </c>
      <c r="D138" s="192" t="s">
        <v>6</v>
      </c>
      <c r="E138" s="192" t="s">
        <v>389</v>
      </c>
      <c r="F138" s="1">
        <v>48.197790496472784</v>
      </c>
    </row>
    <row r="139">
      <c r="A139" s="2" t="s">
        <v>11</v>
      </c>
      <c r="B139" s="1" t="s">
        <v>406</v>
      </c>
      <c r="C139" s="1">
        <v>2013.0</v>
      </c>
      <c r="D139" s="192" t="s">
        <v>6</v>
      </c>
      <c r="E139" s="192" t="s">
        <v>389</v>
      </c>
      <c r="F139" s="1">
        <v>48.06739615656813</v>
      </c>
    </row>
    <row r="140">
      <c r="A140" s="2" t="s">
        <v>8</v>
      </c>
      <c r="B140" s="1" t="s">
        <v>408</v>
      </c>
      <c r="C140" s="1">
        <v>2013.0</v>
      </c>
      <c r="D140" s="192" t="s">
        <v>6</v>
      </c>
      <c r="E140" s="192" t="s">
        <v>389</v>
      </c>
      <c r="F140" s="1">
        <v>46.162478883887964</v>
      </c>
    </row>
    <row r="141">
      <c r="A141" s="2" t="s">
        <v>9</v>
      </c>
      <c r="B141" s="1" t="s">
        <v>409</v>
      </c>
      <c r="C141" s="1">
        <v>2013.0</v>
      </c>
      <c r="D141" s="192" t="s">
        <v>6</v>
      </c>
      <c r="E141" s="192" t="s">
        <v>389</v>
      </c>
      <c r="F141" s="1">
        <v>50.89705053541236</v>
      </c>
    </row>
    <row r="142">
      <c r="A142" s="2" t="s">
        <v>12</v>
      </c>
      <c r="B142" s="1" t="s">
        <v>405</v>
      </c>
      <c r="C142" s="1">
        <v>2013.0</v>
      </c>
      <c r="D142" s="192" t="s">
        <v>6</v>
      </c>
      <c r="E142" s="192" t="s">
        <v>389</v>
      </c>
      <c r="F142" s="1">
        <v>49.0824666312561</v>
      </c>
    </row>
    <row r="143">
      <c r="A143" s="2" t="s">
        <v>13</v>
      </c>
      <c r="B143" s="1" t="s">
        <v>410</v>
      </c>
      <c r="C143" s="1">
        <v>2013.0</v>
      </c>
      <c r="D143" s="192" t="s">
        <v>6</v>
      </c>
      <c r="E143" s="192" t="s">
        <v>389</v>
      </c>
      <c r="F143" s="1">
        <v>47.868207643373964</v>
      </c>
    </row>
    <row r="144">
      <c r="A144" s="2" t="s">
        <v>14</v>
      </c>
      <c r="B144" s="1" t="s">
        <v>412</v>
      </c>
      <c r="C144" s="1">
        <v>2013.0</v>
      </c>
      <c r="D144" s="192" t="s">
        <v>6</v>
      </c>
      <c r="E144" s="192" t="s">
        <v>389</v>
      </c>
      <c r="F144" s="1">
        <v>49.935716615815636</v>
      </c>
    </row>
    <row r="145">
      <c r="A145" s="2" t="s">
        <v>15</v>
      </c>
      <c r="B145" s="1" t="s">
        <v>411</v>
      </c>
      <c r="C145" s="1">
        <v>2013.0</v>
      </c>
      <c r="D145" s="192" t="s">
        <v>6</v>
      </c>
      <c r="E145" s="192" t="s">
        <v>389</v>
      </c>
      <c r="F145" s="1">
        <v>51.66474740900215</v>
      </c>
    </row>
    <row r="146">
      <c r="A146" s="2" t="s">
        <v>16</v>
      </c>
      <c r="B146" s="1" t="s">
        <v>413</v>
      </c>
      <c r="C146" s="1">
        <v>2013.0</v>
      </c>
      <c r="D146" s="192" t="s">
        <v>6</v>
      </c>
      <c r="E146" s="192" t="s">
        <v>389</v>
      </c>
      <c r="F146" s="1">
        <v>50.862541597072585</v>
      </c>
    </row>
    <row r="147">
      <c r="A147" s="2" t="s">
        <v>17</v>
      </c>
      <c r="B147" s="1" t="s">
        <v>414</v>
      </c>
      <c r="C147" s="1">
        <v>2013.0</v>
      </c>
      <c r="D147" s="192" t="s">
        <v>6</v>
      </c>
      <c r="E147" s="192" t="s">
        <v>389</v>
      </c>
      <c r="F147" s="1">
        <v>49.1126224052021</v>
      </c>
    </row>
    <row r="148">
      <c r="A148" s="2" t="s">
        <v>18</v>
      </c>
      <c r="B148" s="1" t="s">
        <v>415</v>
      </c>
      <c r="C148" s="1">
        <v>2013.0</v>
      </c>
      <c r="D148" s="192" t="s">
        <v>6</v>
      </c>
      <c r="E148" s="192" t="s">
        <v>389</v>
      </c>
      <c r="F148" s="1">
        <v>50.45334513127514</v>
      </c>
    </row>
    <row r="149">
      <c r="A149" s="2" t="s">
        <v>19</v>
      </c>
      <c r="B149" s="1" t="s">
        <v>416</v>
      </c>
      <c r="C149" s="1">
        <v>2013.0</v>
      </c>
      <c r="D149" s="192" t="s">
        <v>6</v>
      </c>
      <c r="E149" s="192" t="s">
        <v>389</v>
      </c>
      <c r="F149" s="1">
        <v>49.45346928194937</v>
      </c>
    </row>
    <row r="150">
      <c r="A150" s="2" t="s">
        <v>20</v>
      </c>
      <c r="B150" s="1" t="s">
        <v>417</v>
      </c>
      <c r="C150" s="1">
        <v>2013.0</v>
      </c>
      <c r="D150" s="192" t="s">
        <v>6</v>
      </c>
      <c r="E150" s="192" t="s">
        <v>389</v>
      </c>
      <c r="F150" s="1">
        <v>50.628588828954236</v>
      </c>
    </row>
    <row r="151">
      <c r="A151" s="2" t="s">
        <v>21</v>
      </c>
      <c r="B151" s="1" t="s">
        <v>419</v>
      </c>
      <c r="C151" s="1">
        <v>2013.0</v>
      </c>
      <c r="D151" s="192" t="s">
        <v>6</v>
      </c>
      <c r="E151" s="192" t="s">
        <v>389</v>
      </c>
      <c r="F151" s="1">
        <v>48.8525641025641</v>
      </c>
    </row>
    <row r="152">
      <c r="A152" s="2" t="s">
        <v>22</v>
      </c>
      <c r="B152" s="1" t="s">
        <v>420</v>
      </c>
      <c r="C152" s="1">
        <v>2013.0</v>
      </c>
      <c r="D152" s="192" t="s">
        <v>6</v>
      </c>
      <c r="E152" s="192" t="s">
        <v>389</v>
      </c>
      <c r="F152" s="1">
        <v>47.42949045802703</v>
      </c>
    </row>
    <row r="153">
      <c r="A153" s="2" t="s">
        <v>23</v>
      </c>
      <c r="B153" s="1" t="s">
        <v>421</v>
      </c>
      <c r="C153" s="1">
        <v>2013.0</v>
      </c>
      <c r="D153" s="192" t="s">
        <v>6</v>
      </c>
      <c r="E153" s="192" t="s">
        <v>389</v>
      </c>
      <c r="F153" s="1">
        <v>50.12873773832278</v>
      </c>
    </row>
    <row r="154">
      <c r="A154" s="2" t="s">
        <v>24</v>
      </c>
      <c r="B154" s="1" t="s">
        <v>422</v>
      </c>
      <c r="C154" s="1">
        <v>2013.0</v>
      </c>
      <c r="D154" s="192" t="s">
        <v>6</v>
      </c>
      <c r="E154" s="192" t="s">
        <v>389</v>
      </c>
      <c r="F154" s="1">
        <v>49.96178426812808</v>
      </c>
    </row>
    <row r="155">
      <c r="A155" s="2" t="s">
        <v>25</v>
      </c>
      <c r="B155" s="1" t="s">
        <v>423</v>
      </c>
      <c r="C155" s="1">
        <v>2013.0</v>
      </c>
      <c r="D155" s="192" t="s">
        <v>6</v>
      </c>
      <c r="E155" s="192" t="s">
        <v>389</v>
      </c>
      <c r="F155" s="1">
        <v>48.1150506512301</v>
      </c>
    </row>
    <row r="156">
      <c r="A156" s="2" t="s">
        <v>26</v>
      </c>
      <c r="B156" s="1" t="s">
        <v>424</v>
      </c>
      <c r="C156" s="1">
        <v>2013.0</v>
      </c>
      <c r="D156" s="192" t="s">
        <v>6</v>
      </c>
      <c r="E156" s="192" t="s">
        <v>389</v>
      </c>
      <c r="F156" s="1">
        <v>47.66452919338508</v>
      </c>
    </row>
    <row r="157">
      <c r="A157" s="2" t="s">
        <v>27</v>
      </c>
      <c r="B157" s="1" t="s">
        <v>426</v>
      </c>
      <c r="C157" s="1">
        <v>2013.0</v>
      </c>
      <c r="D157" s="192" t="s">
        <v>6</v>
      </c>
      <c r="E157" s="192" t="s">
        <v>389</v>
      </c>
      <c r="F157" s="1">
        <v>50.58151765589783</v>
      </c>
    </row>
    <row r="158">
      <c r="A158" s="2" t="s">
        <v>28</v>
      </c>
      <c r="B158" s="1" t="s">
        <v>425</v>
      </c>
      <c r="C158" s="1">
        <v>2013.0</v>
      </c>
      <c r="D158" s="192" t="s">
        <v>6</v>
      </c>
      <c r="E158" s="192" t="s">
        <v>389</v>
      </c>
      <c r="F158" s="1">
        <v>49.25600107798033</v>
      </c>
    </row>
    <row r="159">
      <c r="A159" s="2" t="s">
        <v>29</v>
      </c>
      <c r="B159" s="1" t="s">
        <v>427</v>
      </c>
      <c r="C159" s="1">
        <v>2013.0</v>
      </c>
      <c r="D159" s="192" t="s">
        <v>6</v>
      </c>
      <c r="E159" s="192" t="s">
        <v>389</v>
      </c>
      <c r="F159" s="1">
        <v>48.593252967397234</v>
      </c>
    </row>
    <row r="160">
      <c r="A160" s="2" t="s">
        <v>30</v>
      </c>
      <c r="B160" s="1" t="s">
        <v>428</v>
      </c>
      <c r="C160" s="1">
        <v>2013.0</v>
      </c>
      <c r="D160" s="192" t="s">
        <v>6</v>
      </c>
      <c r="E160" s="192" t="s">
        <v>389</v>
      </c>
      <c r="F160" s="1">
        <v>49.07656393132591</v>
      </c>
    </row>
    <row r="161">
      <c r="A161" s="2" t="s">
        <v>31</v>
      </c>
      <c r="B161" s="1" t="s">
        <v>429</v>
      </c>
      <c r="C161" s="1">
        <v>2013.0</v>
      </c>
      <c r="D161" s="192" t="s">
        <v>6</v>
      </c>
      <c r="E161" s="192" t="s">
        <v>389</v>
      </c>
      <c r="F161" s="1">
        <v>47.59661894757414</v>
      </c>
    </row>
    <row r="162">
      <c r="A162" s="2" t="s">
        <v>32</v>
      </c>
      <c r="B162" s="1" t="s">
        <v>430</v>
      </c>
      <c r="C162" s="1">
        <v>2013.0</v>
      </c>
      <c r="D162" s="192" t="s">
        <v>6</v>
      </c>
      <c r="E162" s="192" t="s">
        <v>389</v>
      </c>
      <c r="F162" s="1">
        <v>52.05557332196283</v>
      </c>
    </row>
    <row r="163">
      <c r="A163" s="2" t="s">
        <v>33</v>
      </c>
      <c r="B163" s="1" t="s">
        <v>431</v>
      </c>
      <c r="C163" s="1">
        <v>2013.0</v>
      </c>
      <c r="D163" s="192" t="s">
        <v>6</v>
      </c>
      <c r="E163" s="192" t="s">
        <v>389</v>
      </c>
      <c r="F163" s="1">
        <v>47.44414445430989</v>
      </c>
    </row>
    <row r="164">
      <c r="A164" s="2" t="s">
        <v>34</v>
      </c>
      <c r="B164" s="1" t="s">
        <v>432</v>
      </c>
      <c r="C164" s="1">
        <v>2013.0</v>
      </c>
      <c r="D164" s="192" t="s">
        <v>6</v>
      </c>
      <c r="E164" s="192" t="s">
        <v>389</v>
      </c>
      <c r="F164" s="1">
        <v>48.11855248075979</v>
      </c>
    </row>
    <row r="165">
      <c r="A165" s="2" t="s">
        <v>35</v>
      </c>
      <c r="B165" s="1" t="s">
        <v>433</v>
      </c>
      <c r="C165" s="1">
        <v>2013.0</v>
      </c>
      <c r="D165" s="192" t="s">
        <v>6</v>
      </c>
      <c r="E165" s="192" t="s">
        <v>389</v>
      </c>
      <c r="F165" s="1">
        <v>49.911696437581995</v>
      </c>
    </row>
    <row r="166">
      <c r="A166" s="2" t="s">
        <v>3</v>
      </c>
      <c r="B166" s="1" t="s">
        <v>418</v>
      </c>
      <c r="C166" s="1">
        <v>2013.0</v>
      </c>
      <c r="D166" s="192" t="s">
        <v>6</v>
      </c>
      <c r="E166" s="192" t="s">
        <v>389</v>
      </c>
      <c r="F166" s="1">
        <v>49.138358530369665</v>
      </c>
    </row>
    <row r="167">
      <c r="A167" s="2" t="s">
        <v>4</v>
      </c>
      <c r="B167" s="1" t="s">
        <v>401</v>
      </c>
      <c r="C167" s="1">
        <v>2014.0</v>
      </c>
      <c r="D167" s="192" t="s">
        <v>6</v>
      </c>
      <c r="E167" s="192" t="s">
        <v>389</v>
      </c>
      <c r="F167" s="1">
        <v>49.26235812338313</v>
      </c>
    </row>
    <row r="168">
      <c r="A168" s="2" t="s">
        <v>5</v>
      </c>
      <c r="B168" s="1" t="s">
        <v>402</v>
      </c>
      <c r="C168" s="1">
        <v>2014.0</v>
      </c>
      <c r="D168" s="192" t="s">
        <v>6</v>
      </c>
      <c r="E168" s="192" t="s">
        <v>389</v>
      </c>
      <c r="F168" s="1">
        <v>49.54406686352034</v>
      </c>
    </row>
    <row r="169">
      <c r="A169" s="2" t="s">
        <v>6</v>
      </c>
      <c r="B169" s="1" t="s">
        <v>403</v>
      </c>
      <c r="C169" s="1">
        <v>2014.0</v>
      </c>
      <c r="D169" s="192" t="s">
        <v>6</v>
      </c>
      <c r="E169" s="192" t="s">
        <v>389</v>
      </c>
      <c r="F169" s="1">
        <v>49.4920245398773</v>
      </c>
    </row>
    <row r="170">
      <c r="A170" s="2" t="s">
        <v>7</v>
      </c>
      <c r="B170" s="1" t="s">
        <v>404</v>
      </c>
      <c r="C170" s="1">
        <v>2014.0</v>
      </c>
      <c r="D170" s="192" t="s">
        <v>6</v>
      </c>
      <c r="E170" s="192" t="s">
        <v>389</v>
      </c>
      <c r="F170" s="1">
        <v>48.73037410350843</v>
      </c>
    </row>
    <row r="171">
      <c r="A171" s="2" t="s">
        <v>10</v>
      </c>
      <c r="B171" s="1" t="s">
        <v>407</v>
      </c>
      <c r="C171" s="1">
        <v>2014.0</v>
      </c>
      <c r="D171" s="192" t="s">
        <v>6</v>
      </c>
      <c r="E171" s="192" t="s">
        <v>389</v>
      </c>
      <c r="F171" s="1">
        <v>47.28127249758894</v>
      </c>
    </row>
    <row r="172">
      <c r="A172" s="2" t="s">
        <v>11</v>
      </c>
      <c r="B172" s="1" t="s">
        <v>406</v>
      </c>
      <c r="C172" s="1">
        <v>2014.0</v>
      </c>
      <c r="D172" s="192" t="s">
        <v>6</v>
      </c>
      <c r="E172" s="192" t="s">
        <v>389</v>
      </c>
      <c r="F172" s="1">
        <v>48.33973619626582</v>
      </c>
    </row>
    <row r="173">
      <c r="A173" s="2" t="s">
        <v>8</v>
      </c>
      <c r="B173" s="1" t="s">
        <v>408</v>
      </c>
      <c r="C173" s="1">
        <v>2014.0</v>
      </c>
      <c r="D173" s="192" t="s">
        <v>6</v>
      </c>
      <c r="E173" s="192" t="s">
        <v>389</v>
      </c>
      <c r="F173" s="1">
        <v>46.166370117108</v>
      </c>
    </row>
    <row r="174">
      <c r="A174" s="2" t="s">
        <v>9</v>
      </c>
      <c r="B174" s="1" t="s">
        <v>409</v>
      </c>
      <c r="C174" s="1">
        <v>2014.0</v>
      </c>
      <c r="D174" s="192" t="s">
        <v>6</v>
      </c>
      <c r="E174" s="192" t="s">
        <v>389</v>
      </c>
      <c r="F174" s="1">
        <v>48.77262469488325</v>
      </c>
    </row>
    <row r="175">
      <c r="A175" s="2" t="s">
        <v>12</v>
      </c>
      <c r="B175" s="1" t="s">
        <v>405</v>
      </c>
      <c r="C175" s="1">
        <v>2014.0</v>
      </c>
      <c r="D175" s="192" t="s">
        <v>6</v>
      </c>
      <c r="E175" s="192" t="s">
        <v>389</v>
      </c>
      <c r="F175" s="1">
        <v>49.03521539831853</v>
      </c>
    </row>
    <row r="176">
      <c r="A176" s="2" t="s">
        <v>13</v>
      </c>
      <c r="B176" s="1" t="s">
        <v>410</v>
      </c>
      <c r="C176" s="1">
        <v>2014.0</v>
      </c>
      <c r="D176" s="192" t="s">
        <v>6</v>
      </c>
      <c r="E176" s="192" t="s">
        <v>389</v>
      </c>
      <c r="F176" s="1">
        <v>47.88485086523578</v>
      </c>
    </row>
    <row r="177">
      <c r="A177" s="2" t="s">
        <v>14</v>
      </c>
      <c r="B177" s="1" t="s">
        <v>412</v>
      </c>
      <c r="C177" s="1">
        <v>2014.0</v>
      </c>
      <c r="D177" s="192" t="s">
        <v>6</v>
      </c>
      <c r="E177" s="192" t="s">
        <v>389</v>
      </c>
      <c r="F177" s="1">
        <v>49.66147343221052</v>
      </c>
    </row>
    <row r="178">
      <c r="A178" s="2" t="s">
        <v>15</v>
      </c>
      <c r="B178" s="1" t="s">
        <v>411</v>
      </c>
      <c r="C178" s="1">
        <v>2014.0</v>
      </c>
      <c r="D178" s="192" t="s">
        <v>6</v>
      </c>
      <c r="E178" s="192" t="s">
        <v>389</v>
      </c>
      <c r="F178" s="1">
        <v>51.287726028295545</v>
      </c>
    </row>
    <row r="179">
      <c r="A179" s="2" t="s">
        <v>16</v>
      </c>
      <c r="B179" s="1" t="s">
        <v>413</v>
      </c>
      <c r="C179" s="1">
        <v>2014.0</v>
      </c>
      <c r="D179" s="192" t="s">
        <v>6</v>
      </c>
      <c r="E179" s="192" t="s">
        <v>389</v>
      </c>
      <c r="F179" s="1">
        <v>50.549687174763434</v>
      </c>
    </row>
    <row r="180">
      <c r="A180" s="2" t="s">
        <v>17</v>
      </c>
      <c r="B180" s="1" t="s">
        <v>414</v>
      </c>
      <c r="C180" s="1">
        <v>2014.0</v>
      </c>
      <c r="D180" s="192" t="s">
        <v>6</v>
      </c>
      <c r="E180" s="192" t="s">
        <v>389</v>
      </c>
      <c r="F180" s="1">
        <v>49.28632341222687</v>
      </c>
    </row>
    <row r="181">
      <c r="A181" s="2" t="s">
        <v>18</v>
      </c>
      <c r="B181" s="1" t="s">
        <v>415</v>
      </c>
      <c r="C181" s="1">
        <v>2014.0</v>
      </c>
      <c r="D181" s="192" t="s">
        <v>6</v>
      </c>
      <c r="E181" s="192" t="s">
        <v>389</v>
      </c>
      <c r="F181" s="1">
        <v>50.08261511483501</v>
      </c>
    </row>
    <row r="182">
      <c r="A182" s="2" t="s">
        <v>19</v>
      </c>
      <c r="B182" s="1" t="s">
        <v>416</v>
      </c>
      <c r="C182" s="1">
        <v>2014.0</v>
      </c>
      <c r="D182" s="192" t="s">
        <v>6</v>
      </c>
      <c r="E182" s="192" t="s">
        <v>389</v>
      </c>
      <c r="F182" s="1">
        <v>48.90738037653025</v>
      </c>
    </row>
    <row r="183">
      <c r="A183" s="2" t="s">
        <v>20</v>
      </c>
      <c r="B183" s="1" t="s">
        <v>417</v>
      </c>
      <c r="C183" s="1">
        <v>2014.0</v>
      </c>
      <c r="D183" s="192" t="s">
        <v>6</v>
      </c>
      <c r="E183" s="192" t="s">
        <v>389</v>
      </c>
      <c r="F183" s="1">
        <v>51.145894861193156</v>
      </c>
    </row>
    <row r="184">
      <c r="A184" s="2" t="s">
        <v>21</v>
      </c>
      <c r="B184" s="1" t="s">
        <v>419</v>
      </c>
      <c r="C184" s="1">
        <v>2014.0</v>
      </c>
      <c r="D184" s="192" t="s">
        <v>6</v>
      </c>
      <c r="E184" s="192" t="s">
        <v>389</v>
      </c>
      <c r="F184" s="1">
        <v>49.36430010070493</v>
      </c>
    </row>
    <row r="185">
      <c r="A185" s="2" t="s">
        <v>22</v>
      </c>
      <c r="B185" s="1" t="s">
        <v>420</v>
      </c>
      <c r="C185" s="1">
        <v>2014.0</v>
      </c>
      <c r="D185" s="192" t="s">
        <v>6</v>
      </c>
      <c r="E185" s="192" t="s">
        <v>389</v>
      </c>
      <c r="F185" s="1">
        <v>47.50018176089959</v>
      </c>
    </row>
    <row r="186">
      <c r="A186" s="2" t="s">
        <v>23</v>
      </c>
      <c r="B186" s="1" t="s">
        <v>421</v>
      </c>
      <c r="C186" s="1">
        <v>2014.0</v>
      </c>
      <c r="D186" s="192" t="s">
        <v>6</v>
      </c>
      <c r="E186" s="192" t="s">
        <v>389</v>
      </c>
      <c r="F186" s="1">
        <v>50.88751117915448</v>
      </c>
    </row>
    <row r="187">
      <c r="A187" s="2" t="s">
        <v>24</v>
      </c>
      <c r="B187" s="1" t="s">
        <v>422</v>
      </c>
      <c r="C187" s="1">
        <v>2014.0</v>
      </c>
      <c r="D187" s="192" t="s">
        <v>6</v>
      </c>
      <c r="E187" s="192" t="s">
        <v>389</v>
      </c>
      <c r="F187" s="1">
        <v>50.00752328326459</v>
      </c>
    </row>
    <row r="188">
      <c r="A188" s="2" t="s">
        <v>25</v>
      </c>
      <c r="B188" s="1" t="s">
        <v>423</v>
      </c>
      <c r="C188" s="1">
        <v>2014.0</v>
      </c>
      <c r="D188" s="192" t="s">
        <v>6</v>
      </c>
      <c r="E188" s="192" t="s">
        <v>389</v>
      </c>
      <c r="F188" s="1">
        <v>48.32293291731669</v>
      </c>
    </row>
    <row r="189">
      <c r="A189" s="2" t="s">
        <v>26</v>
      </c>
      <c r="B189" s="1" t="s">
        <v>424</v>
      </c>
      <c r="C189" s="1">
        <v>2014.0</v>
      </c>
      <c r="D189" s="192" t="s">
        <v>6</v>
      </c>
      <c r="E189" s="192" t="s">
        <v>389</v>
      </c>
      <c r="F189" s="1">
        <v>48.97432670526051</v>
      </c>
    </row>
    <row r="190">
      <c r="A190" s="2" t="s">
        <v>27</v>
      </c>
      <c r="B190" s="1" t="s">
        <v>426</v>
      </c>
      <c r="C190" s="1">
        <v>2014.0</v>
      </c>
      <c r="D190" s="192" t="s">
        <v>6</v>
      </c>
      <c r="E190" s="192" t="s">
        <v>389</v>
      </c>
      <c r="F190" s="1">
        <v>50.5116576545148</v>
      </c>
    </row>
    <row r="191">
      <c r="A191" s="2" t="s">
        <v>28</v>
      </c>
      <c r="B191" s="1" t="s">
        <v>425</v>
      </c>
      <c r="C191" s="1">
        <v>2014.0</v>
      </c>
      <c r="D191" s="192" t="s">
        <v>6</v>
      </c>
      <c r="E191" s="192" t="s">
        <v>389</v>
      </c>
      <c r="F191" s="1">
        <v>49.01992872208888</v>
      </c>
    </row>
    <row r="192">
      <c r="A192" s="2" t="s">
        <v>29</v>
      </c>
      <c r="B192" s="1" t="s">
        <v>427</v>
      </c>
      <c r="C192" s="1">
        <v>2014.0</v>
      </c>
      <c r="D192" s="192" t="s">
        <v>6</v>
      </c>
      <c r="E192" s="192" t="s">
        <v>389</v>
      </c>
      <c r="F192" s="1">
        <v>48.379844882026546</v>
      </c>
    </row>
    <row r="193">
      <c r="A193" s="2" t="s">
        <v>30</v>
      </c>
      <c r="B193" s="1" t="s">
        <v>428</v>
      </c>
      <c r="C193" s="1">
        <v>2014.0</v>
      </c>
      <c r="D193" s="192" t="s">
        <v>6</v>
      </c>
      <c r="E193" s="192" t="s">
        <v>389</v>
      </c>
      <c r="F193" s="1">
        <v>48.45307443365696</v>
      </c>
    </row>
    <row r="194">
      <c r="A194" s="2" t="s">
        <v>31</v>
      </c>
      <c r="B194" s="1" t="s">
        <v>429</v>
      </c>
      <c r="C194" s="1">
        <v>2014.0</v>
      </c>
      <c r="D194" s="192" t="s">
        <v>6</v>
      </c>
      <c r="E194" s="192" t="s">
        <v>389</v>
      </c>
      <c r="F194" s="1">
        <v>48.54277444975432</v>
      </c>
    </row>
    <row r="195">
      <c r="A195" s="2" t="s">
        <v>32</v>
      </c>
      <c r="B195" s="1" t="s">
        <v>430</v>
      </c>
      <c r="C195" s="1">
        <v>2014.0</v>
      </c>
      <c r="D195" s="192" t="s">
        <v>6</v>
      </c>
      <c r="E195" s="192" t="s">
        <v>389</v>
      </c>
      <c r="F195" s="1">
        <v>52.003241833750316</v>
      </c>
    </row>
    <row r="196">
      <c r="A196" s="2" t="s">
        <v>33</v>
      </c>
      <c r="B196" s="1" t="s">
        <v>431</v>
      </c>
      <c r="C196" s="1">
        <v>2014.0</v>
      </c>
      <c r="D196" s="192" t="s">
        <v>6</v>
      </c>
      <c r="E196" s="192" t="s">
        <v>389</v>
      </c>
      <c r="F196" s="1">
        <v>47.45703568001396</v>
      </c>
    </row>
    <row r="197">
      <c r="A197" s="2" t="s">
        <v>34</v>
      </c>
      <c r="B197" s="1" t="s">
        <v>432</v>
      </c>
      <c r="C197" s="1">
        <v>2014.0</v>
      </c>
      <c r="D197" s="192" t="s">
        <v>6</v>
      </c>
      <c r="E197" s="192" t="s">
        <v>389</v>
      </c>
      <c r="F197" s="1">
        <v>48.575562851052574</v>
      </c>
    </row>
    <row r="198">
      <c r="A198" s="2" t="s">
        <v>35</v>
      </c>
      <c r="B198" s="1" t="s">
        <v>433</v>
      </c>
      <c r="C198" s="1">
        <v>2014.0</v>
      </c>
      <c r="D198" s="192" t="s">
        <v>6</v>
      </c>
      <c r="E198" s="192" t="s">
        <v>389</v>
      </c>
      <c r="F198" s="1">
        <v>49.60041860907621</v>
      </c>
    </row>
    <row r="199">
      <c r="A199" s="2" t="s">
        <v>3</v>
      </c>
      <c r="B199" s="1" t="s">
        <v>418</v>
      </c>
      <c r="C199" s="1">
        <v>2014.0</v>
      </c>
      <c r="D199" s="192" t="s">
        <v>6</v>
      </c>
      <c r="E199" s="192" t="s">
        <v>389</v>
      </c>
      <c r="F199" s="1">
        <v>49.09546409721347</v>
      </c>
    </row>
    <row r="200">
      <c r="A200" s="2" t="s">
        <v>4</v>
      </c>
      <c r="B200" s="1" t="s">
        <v>401</v>
      </c>
      <c r="C200" s="1">
        <v>2015.0</v>
      </c>
      <c r="D200" s="192" t="s">
        <v>6</v>
      </c>
      <c r="E200" s="192" t="s">
        <v>389</v>
      </c>
      <c r="F200" s="1">
        <v>49.731562588301784</v>
      </c>
    </row>
    <row r="201">
      <c r="A201" s="2" t="s">
        <v>5</v>
      </c>
      <c r="B201" s="1" t="s">
        <v>402</v>
      </c>
      <c r="C201" s="1">
        <v>2015.0</v>
      </c>
      <c r="D201" s="192" t="s">
        <v>6</v>
      </c>
      <c r="E201" s="192" t="s">
        <v>389</v>
      </c>
      <c r="F201" s="1">
        <v>49.95274715093116</v>
      </c>
    </row>
    <row r="202">
      <c r="A202" s="2" t="s">
        <v>6</v>
      </c>
      <c r="B202" s="1" t="s">
        <v>403</v>
      </c>
      <c r="C202" s="1">
        <v>2015.0</v>
      </c>
      <c r="D202" s="192" t="s">
        <v>6</v>
      </c>
      <c r="E202" s="192" t="s">
        <v>389</v>
      </c>
      <c r="F202" s="1">
        <v>49.59668018837134</v>
      </c>
    </row>
    <row r="203">
      <c r="A203" s="2" t="s">
        <v>7</v>
      </c>
      <c r="B203" s="1" t="s">
        <v>404</v>
      </c>
      <c r="C203" s="1">
        <v>2015.0</v>
      </c>
      <c r="D203" s="192" t="s">
        <v>6</v>
      </c>
      <c r="E203" s="192" t="s">
        <v>389</v>
      </c>
      <c r="F203" s="1">
        <v>48.351150228534735</v>
      </c>
    </row>
    <row r="204">
      <c r="A204" s="2" t="s">
        <v>10</v>
      </c>
      <c r="B204" s="1" t="s">
        <v>407</v>
      </c>
      <c r="C204" s="1">
        <v>2015.0</v>
      </c>
      <c r="D204" s="192" t="s">
        <v>6</v>
      </c>
      <c r="E204" s="192" t="s">
        <v>389</v>
      </c>
      <c r="F204" s="1">
        <v>47.048939298466706</v>
      </c>
    </row>
    <row r="205">
      <c r="A205" s="2" t="s">
        <v>11</v>
      </c>
      <c r="B205" s="1" t="s">
        <v>406</v>
      </c>
      <c r="C205" s="1">
        <v>2015.0</v>
      </c>
      <c r="D205" s="192" t="s">
        <v>6</v>
      </c>
      <c r="E205" s="192" t="s">
        <v>389</v>
      </c>
      <c r="F205" s="1">
        <v>48.372925341995234</v>
      </c>
    </row>
    <row r="206">
      <c r="A206" s="2" t="s">
        <v>12</v>
      </c>
      <c r="B206" s="1" t="s">
        <v>405</v>
      </c>
      <c r="C206" s="1">
        <v>2015.0</v>
      </c>
      <c r="D206" s="192" t="s">
        <v>6</v>
      </c>
      <c r="E206" s="192" t="s">
        <v>389</v>
      </c>
      <c r="F206" s="1">
        <v>48.57012801539464</v>
      </c>
    </row>
    <row r="207">
      <c r="A207" s="2" t="s">
        <v>8</v>
      </c>
      <c r="B207" s="1" t="s">
        <v>408</v>
      </c>
      <c r="C207" s="1">
        <v>2015.0</v>
      </c>
      <c r="D207" s="192" t="s">
        <v>6</v>
      </c>
      <c r="E207" s="192" t="s">
        <v>389</v>
      </c>
      <c r="F207" s="1">
        <v>46.45156225467106</v>
      </c>
    </row>
    <row r="208">
      <c r="A208" s="2" t="s">
        <v>9</v>
      </c>
      <c r="B208" s="1" t="s">
        <v>409</v>
      </c>
      <c r="C208" s="1">
        <v>2015.0</v>
      </c>
      <c r="D208" s="192" t="s">
        <v>6</v>
      </c>
      <c r="E208" s="192" t="s">
        <v>389</v>
      </c>
      <c r="F208" s="1">
        <v>48.71256647075287</v>
      </c>
    </row>
    <row r="209">
      <c r="A209" s="2" t="s">
        <v>13</v>
      </c>
      <c r="B209" s="1" t="s">
        <v>410</v>
      </c>
      <c r="C209" s="1">
        <v>2015.0</v>
      </c>
      <c r="D209" s="192" t="s">
        <v>6</v>
      </c>
      <c r="E209" s="192" t="s">
        <v>389</v>
      </c>
      <c r="F209" s="1">
        <v>48.555489141263195</v>
      </c>
    </row>
    <row r="210">
      <c r="A210" s="2" t="s">
        <v>14</v>
      </c>
      <c r="B210" s="1" t="s">
        <v>412</v>
      </c>
      <c r="C210" s="1">
        <v>2015.0</v>
      </c>
      <c r="D210" s="192" t="s">
        <v>6</v>
      </c>
      <c r="E210" s="192" t="s">
        <v>389</v>
      </c>
      <c r="F210" s="1">
        <v>49.85989372426401</v>
      </c>
    </row>
    <row r="211">
      <c r="A211" s="2" t="s">
        <v>15</v>
      </c>
      <c r="B211" s="1" t="s">
        <v>411</v>
      </c>
      <c r="C211" s="1">
        <v>2015.0</v>
      </c>
      <c r="D211" s="192" t="s">
        <v>6</v>
      </c>
      <c r="E211" s="192" t="s">
        <v>389</v>
      </c>
      <c r="F211" s="1">
        <v>51.713205706621146</v>
      </c>
    </row>
    <row r="212">
      <c r="A212" s="2" t="s">
        <v>16</v>
      </c>
      <c r="B212" s="1" t="s">
        <v>413</v>
      </c>
      <c r="C212" s="1">
        <v>2015.0</v>
      </c>
      <c r="D212" s="192" t="s">
        <v>6</v>
      </c>
      <c r="E212" s="192" t="s">
        <v>389</v>
      </c>
      <c r="F212" s="1">
        <v>50.32112341862401</v>
      </c>
    </row>
    <row r="213">
      <c r="A213" s="2" t="s">
        <v>17</v>
      </c>
      <c r="B213" s="1" t="s">
        <v>414</v>
      </c>
      <c r="C213" s="1">
        <v>2015.0</v>
      </c>
      <c r="D213" s="192" t="s">
        <v>6</v>
      </c>
      <c r="E213" s="192" t="s">
        <v>389</v>
      </c>
      <c r="F213" s="1">
        <v>49.39918051257053</v>
      </c>
    </row>
    <row r="214">
      <c r="A214" s="2" t="s">
        <v>18</v>
      </c>
      <c r="B214" s="1" t="s">
        <v>415</v>
      </c>
      <c r="C214" s="1">
        <v>2015.0</v>
      </c>
      <c r="D214" s="192" t="s">
        <v>6</v>
      </c>
      <c r="E214" s="192" t="s">
        <v>389</v>
      </c>
      <c r="F214" s="1">
        <v>50.05864444637093</v>
      </c>
    </row>
    <row r="215">
      <c r="A215" s="2" t="s">
        <v>19</v>
      </c>
      <c r="B215" s="1" t="s">
        <v>416</v>
      </c>
      <c r="C215" s="1">
        <v>2015.0</v>
      </c>
      <c r="D215" s="192" t="s">
        <v>6</v>
      </c>
      <c r="E215" s="192" t="s">
        <v>389</v>
      </c>
      <c r="F215" s="1">
        <v>49.27111966736462</v>
      </c>
    </row>
    <row r="216">
      <c r="A216" s="2" t="s">
        <v>20</v>
      </c>
      <c r="B216" s="1" t="s">
        <v>417</v>
      </c>
      <c r="C216" s="1">
        <v>2015.0</v>
      </c>
      <c r="D216" s="192" t="s">
        <v>6</v>
      </c>
      <c r="E216" s="192" t="s">
        <v>389</v>
      </c>
      <c r="F216" s="1">
        <v>51.41070611560165</v>
      </c>
    </row>
    <row r="217">
      <c r="A217" s="2" t="s">
        <v>21</v>
      </c>
      <c r="B217" s="1" t="s">
        <v>419</v>
      </c>
      <c r="C217" s="1">
        <v>2015.0</v>
      </c>
      <c r="D217" s="192" t="s">
        <v>6</v>
      </c>
      <c r="E217" s="192" t="s">
        <v>389</v>
      </c>
      <c r="F217" s="1">
        <v>49.09605058303943</v>
      </c>
    </row>
    <row r="218">
      <c r="A218" s="2" t="s">
        <v>22</v>
      </c>
      <c r="B218" s="1" t="s">
        <v>420</v>
      </c>
      <c r="C218" s="1">
        <v>2015.0</v>
      </c>
      <c r="D218" s="192" t="s">
        <v>6</v>
      </c>
      <c r="E218" s="192" t="s">
        <v>389</v>
      </c>
      <c r="F218" s="1">
        <v>47.379170671426614</v>
      </c>
    </row>
    <row r="219">
      <c r="A219" s="2" t="s">
        <v>23</v>
      </c>
      <c r="B219" s="1" t="s">
        <v>421</v>
      </c>
      <c r="C219" s="1">
        <v>2015.0</v>
      </c>
      <c r="D219" s="192" t="s">
        <v>6</v>
      </c>
      <c r="E219" s="192" t="s">
        <v>389</v>
      </c>
      <c r="F219" s="1">
        <v>51.04240308176191</v>
      </c>
    </row>
    <row r="220">
      <c r="A220" s="2" t="s">
        <v>24</v>
      </c>
      <c r="B220" s="1" t="s">
        <v>422</v>
      </c>
      <c r="C220" s="1">
        <v>2015.0</v>
      </c>
      <c r="D220" s="192" t="s">
        <v>6</v>
      </c>
      <c r="E220" s="192" t="s">
        <v>389</v>
      </c>
      <c r="F220" s="1">
        <v>50.25418218360229</v>
      </c>
    </row>
    <row r="221">
      <c r="A221" s="2" t="s">
        <v>25</v>
      </c>
      <c r="B221" s="1" t="s">
        <v>423</v>
      </c>
      <c r="C221" s="1">
        <v>2015.0</v>
      </c>
      <c r="D221" s="192" t="s">
        <v>6</v>
      </c>
      <c r="E221" s="192" t="s">
        <v>389</v>
      </c>
      <c r="F221" s="1">
        <v>49.76002501367935</v>
      </c>
    </row>
    <row r="222">
      <c r="A222" s="2" t="s">
        <v>26</v>
      </c>
      <c r="B222" s="1" t="s">
        <v>424</v>
      </c>
      <c r="C222" s="1">
        <v>2015.0</v>
      </c>
      <c r="D222" s="192" t="s">
        <v>6</v>
      </c>
      <c r="E222" s="192" t="s">
        <v>389</v>
      </c>
      <c r="F222" s="1">
        <v>48.59984065626015</v>
      </c>
    </row>
    <row r="223">
      <c r="A223" s="2" t="s">
        <v>27</v>
      </c>
      <c r="B223" s="1" t="s">
        <v>426</v>
      </c>
      <c r="C223" s="1">
        <v>2015.0</v>
      </c>
      <c r="D223" s="192" t="s">
        <v>6</v>
      </c>
      <c r="E223" s="192" t="s">
        <v>389</v>
      </c>
      <c r="F223" s="1">
        <v>50.312508798108055</v>
      </c>
    </row>
    <row r="224">
      <c r="A224" s="2" t="s">
        <v>28</v>
      </c>
      <c r="B224" s="1" t="s">
        <v>425</v>
      </c>
      <c r="C224" s="1">
        <v>2015.0</v>
      </c>
      <c r="D224" s="192" t="s">
        <v>6</v>
      </c>
      <c r="E224" s="192" t="s">
        <v>389</v>
      </c>
      <c r="F224" s="1">
        <v>49.392965155073355</v>
      </c>
    </row>
    <row r="225">
      <c r="A225" s="2" t="s">
        <v>29</v>
      </c>
      <c r="B225" s="1" t="s">
        <v>427</v>
      </c>
      <c r="C225" s="1">
        <v>2015.0</v>
      </c>
      <c r="D225" s="192" t="s">
        <v>6</v>
      </c>
      <c r="E225" s="192" t="s">
        <v>389</v>
      </c>
      <c r="F225" s="1">
        <v>48.525537939403506</v>
      </c>
    </row>
    <row r="226">
      <c r="A226" s="2" t="s">
        <v>30</v>
      </c>
      <c r="B226" s="1" t="s">
        <v>428</v>
      </c>
      <c r="C226" s="1">
        <v>2015.0</v>
      </c>
      <c r="D226" s="192" t="s">
        <v>6</v>
      </c>
      <c r="E226" s="192" t="s">
        <v>389</v>
      </c>
      <c r="F226" s="1">
        <v>48.09737817162339</v>
      </c>
    </row>
    <row r="227">
      <c r="A227" s="2" t="s">
        <v>31</v>
      </c>
      <c r="B227" s="1" t="s">
        <v>429</v>
      </c>
      <c r="C227" s="1">
        <v>2015.0</v>
      </c>
      <c r="D227" s="192" t="s">
        <v>6</v>
      </c>
      <c r="E227" s="192" t="s">
        <v>389</v>
      </c>
      <c r="F227" s="1">
        <v>48.4310138278805</v>
      </c>
    </row>
    <row r="228">
      <c r="A228" s="2" t="s">
        <v>32</v>
      </c>
      <c r="B228" s="1" t="s">
        <v>430</v>
      </c>
      <c r="C228" s="1">
        <v>2015.0</v>
      </c>
      <c r="D228" s="192" t="s">
        <v>6</v>
      </c>
      <c r="E228" s="192" t="s">
        <v>389</v>
      </c>
      <c r="F228" s="1">
        <v>52.1002425222312</v>
      </c>
    </row>
    <row r="229">
      <c r="A229" s="2" t="s">
        <v>33</v>
      </c>
      <c r="B229" s="1" t="s">
        <v>431</v>
      </c>
      <c r="C229" s="1">
        <v>2015.0</v>
      </c>
      <c r="D229" s="192" t="s">
        <v>6</v>
      </c>
      <c r="E229" s="192" t="s">
        <v>389</v>
      </c>
      <c r="F229" s="1">
        <v>47.21155624814319</v>
      </c>
    </row>
    <row r="230">
      <c r="A230" s="2" t="s">
        <v>34</v>
      </c>
      <c r="B230" s="1" t="s">
        <v>432</v>
      </c>
      <c r="C230" s="1">
        <v>2015.0</v>
      </c>
      <c r="D230" s="192" t="s">
        <v>6</v>
      </c>
      <c r="E230" s="192" t="s">
        <v>389</v>
      </c>
      <c r="F230" s="1">
        <v>48.616761594792514</v>
      </c>
    </row>
    <row r="231">
      <c r="A231" s="2" t="s">
        <v>35</v>
      </c>
      <c r="B231" s="1" t="s">
        <v>433</v>
      </c>
      <c r="C231" s="1">
        <v>2015.0</v>
      </c>
      <c r="D231" s="192" t="s">
        <v>6</v>
      </c>
      <c r="E231" s="192" t="s">
        <v>389</v>
      </c>
      <c r="F231" s="1">
        <v>50.33185840707964</v>
      </c>
    </row>
    <row r="232">
      <c r="A232" s="2" t="s">
        <v>3</v>
      </c>
      <c r="B232" s="1" t="s">
        <v>418</v>
      </c>
      <c r="C232" s="1">
        <v>2015.0</v>
      </c>
      <c r="D232" s="192" t="s">
        <v>6</v>
      </c>
      <c r="E232" s="192" t="s">
        <v>389</v>
      </c>
      <c r="F232" s="1">
        <v>49.12708481858092</v>
      </c>
    </row>
    <row r="233">
      <c r="A233" s="2" t="s">
        <v>4</v>
      </c>
      <c r="B233" s="1" t="s">
        <v>401</v>
      </c>
      <c r="C233" s="1">
        <v>2016.0</v>
      </c>
      <c r="D233" s="192" t="s">
        <v>6</v>
      </c>
      <c r="E233" s="192" t="s">
        <v>389</v>
      </c>
      <c r="F233" s="1">
        <v>50.007096080935874</v>
      </c>
    </row>
    <row r="234">
      <c r="A234" s="2" t="s">
        <v>5</v>
      </c>
      <c r="B234" s="1" t="s">
        <v>402</v>
      </c>
      <c r="C234" s="1">
        <v>2016.0</v>
      </c>
      <c r="D234" s="192" t="s">
        <v>6</v>
      </c>
      <c r="E234" s="192" t="s">
        <v>389</v>
      </c>
      <c r="F234" s="1">
        <v>50.07739587765114</v>
      </c>
    </row>
    <row r="235">
      <c r="A235" s="2" t="s">
        <v>6</v>
      </c>
      <c r="B235" s="1" t="s">
        <v>403</v>
      </c>
      <c r="C235" s="1">
        <v>2016.0</v>
      </c>
      <c r="D235" s="192" t="s">
        <v>6</v>
      </c>
      <c r="E235" s="192" t="s">
        <v>389</v>
      </c>
      <c r="F235" s="1">
        <v>50.295777211503456</v>
      </c>
    </row>
    <row r="236">
      <c r="A236" s="2" t="s">
        <v>7</v>
      </c>
      <c r="B236" s="1" t="s">
        <v>404</v>
      </c>
      <c r="C236" s="1">
        <v>2016.0</v>
      </c>
      <c r="D236" s="192" t="s">
        <v>6</v>
      </c>
      <c r="E236" s="192" t="s">
        <v>389</v>
      </c>
      <c r="F236" s="1">
        <v>48.79196620469873</v>
      </c>
    </row>
    <row r="237">
      <c r="A237" s="2" t="s">
        <v>10</v>
      </c>
      <c r="B237" s="1" t="s">
        <v>407</v>
      </c>
      <c r="C237" s="1">
        <v>2016.0</v>
      </c>
      <c r="D237" s="192" t="s">
        <v>6</v>
      </c>
      <c r="E237" s="192" t="s">
        <v>389</v>
      </c>
      <c r="F237" s="1">
        <v>47.32326654818376</v>
      </c>
    </row>
    <row r="238">
      <c r="A238" s="2" t="s">
        <v>11</v>
      </c>
      <c r="B238" s="1" t="s">
        <v>406</v>
      </c>
      <c r="C238" s="1">
        <v>2016.0</v>
      </c>
      <c r="D238" s="192" t="s">
        <v>6</v>
      </c>
      <c r="E238" s="192" t="s">
        <v>389</v>
      </c>
      <c r="F238" s="1">
        <v>48.97409832066035</v>
      </c>
    </row>
    <row r="239">
      <c r="A239" s="2" t="s">
        <v>12</v>
      </c>
      <c r="B239" s="1" t="s">
        <v>405</v>
      </c>
      <c r="C239" s="1">
        <v>2016.0</v>
      </c>
      <c r="D239" s="192" t="s">
        <v>6</v>
      </c>
      <c r="E239" s="192" t="s">
        <v>389</v>
      </c>
      <c r="F239" s="1">
        <v>48.637772898905176</v>
      </c>
    </row>
    <row r="240">
      <c r="A240" s="2" t="s">
        <v>8</v>
      </c>
      <c r="B240" s="1" t="s">
        <v>408</v>
      </c>
      <c r="C240" s="1">
        <v>2016.0</v>
      </c>
      <c r="D240" s="192" t="s">
        <v>6</v>
      </c>
      <c r="E240" s="192" t="s">
        <v>389</v>
      </c>
      <c r="F240" s="1">
        <v>46.44729178800233</v>
      </c>
    </row>
    <row r="241">
      <c r="A241" s="2" t="s">
        <v>9</v>
      </c>
      <c r="B241" s="1" t="s">
        <v>409</v>
      </c>
      <c r="C241" s="1">
        <v>2016.0</v>
      </c>
      <c r="D241" s="192" t="s">
        <v>6</v>
      </c>
      <c r="E241" s="192" t="s">
        <v>389</v>
      </c>
      <c r="F241" s="1">
        <v>50.5725099410722</v>
      </c>
    </row>
    <row r="242">
      <c r="A242" s="2" t="s">
        <v>13</v>
      </c>
      <c r="B242" s="1" t="s">
        <v>410</v>
      </c>
      <c r="C242" s="1">
        <v>2016.0</v>
      </c>
      <c r="D242" s="192" t="s">
        <v>6</v>
      </c>
      <c r="E242" s="192" t="s">
        <v>389</v>
      </c>
      <c r="F242" s="1">
        <v>48.32722569519293</v>
      </c>
    </row>
    <row r="243">
      <c r="A243" s="2" t="s">
        <v>14</v>
      </c>
      <c r="B243" s="1" t="s">
        <v>412</v>
      </c>
      <c r="C243" s="1">
        <v>2016.0</v>
      </c>
      <c r="D243" s="192" t="s">
        <v>6</v>
      </c>
      <c r="E243" s="192" t="s">
        <v>389</v>
      </c>
      <c r="F243" s="1">
        <v>49.17798649382908</v>
      </c>
    </row>
    <row r="244">
      <c r="A244" s="2" t="s">
        <v>15</v>
      </c>
      <c r="B244" s="1" t="s">
        <v>411</v>
      </c>
      <c r="C244" s="1">
        <v>2016.0</v>
      </c>
      <c r="D244" s="192" t="s">
        <v>6</v>
      </c>
      <c r="E244" s="192" t="s">
        <v>389</v>
      </c>
      <c r="F244" s="1">
        <v>51.82542340794245</v>
      </c>
    </row>
    <row r="245">
      <c r="A245" s="2" t="s">
        <v>16</v>
      </c>
      <c r="B245" s="1" t="s">
        <v>413</v>
      </c>
      <c r="C245" s="1">
        <v>2016.0</v>
      </c>
      <c r="D245" s="192" t="s">
        <v>6</v>
      </c>
      <c r="E245" s="192" t="s">
        <v>389</v>
      </c>
      <c r="F245" s="1">
        <v>50.65956700850206</v>
      </c>
    </row>
    <row r="246">
      <c r="A246" s="2" t="s">
        <v>17</v>
      </c>
      <c r="B246" s="1" t="s">
        <v>414</v>
      </c>
      <c r="C246" s="1">
        <v>2016.0</v>
      </c>
      <c r="D246" s="192" t="s">
        <v>6</v>
      </c>
      <c r="E246" s="192" t="s">
        <v>389</v>
      </c>
      <c r="F246" s="1">
        <v>49.99523803044939</v>
      </c>
    </row>
    <row r="247">
      <c r="A247" s="2" t="s">
        <v>18</v>
      </c>
      <c r="B247" s="1" t="s">
        <v>415</v>
      </c>
      <c r="C247" s="1">
        <v>2016.0</v>
      </c>
      <c r="D247" s="192" t="s">
        <v>6</v>
      </c>
      <c r="E247" s="192" t="s">
        <v>389</v>
      </c>
      <c r="F247" s="1">
        <v>50.05661434018004</v>
      </c>
    </row>
    <row r="248">
      <c r="A248" s="2" t="s">
        <v>19</v>
      </c>
      <c r="B248" s="1" t="s">
        <v>416</v>
      </c>
      <c r="C248" s="1">
        <v>2016.0</v>
      </c>
      <c r="D248" s="192" t="s">
        <v>6</v>
      </c>
      <c r="E248" s="192" t="s">
        <v>389</v>
      </c>
      <c r="F248" s="1">
        <v>49.31579777584983</v>
      </c>
    </row>
    <row r="249">
      <c r="A249" s="2" t="s">
        <v>20</v>
      </c>
      <c r="B249" s="1" t="s">
        <v>417</v>
      </c>
      <c r="C249" s="1">
        <v>2016.0</v>
      </c>
      <c r="D249" s="192" t="s">
        <v>6</v>
      </c>
      <c r="E249" s="192" t="s">
        <v>389</v>
      </c>
      <c r="F249" s="1">
        <v>51.567501833074026</v>
      </c>
    </row>
    <row r="250">
      <c r="A250" s="2" t="s">
        <v>21</v>
      </c>
      <c r="B250" s="1" t="s">
        <v>419</v>
      </c>
      <c r="C250" s="1">
        <v>2016.0</v>
      </c>
      <c r="D250" s="192" t="s">
        <v>6</v>
      </c>
      <c r="E250" s="192" t="s">
        <v>389</v>
      </c>
      <c r="F250" s="1">
        <v>49.61810987393025</v>
      </c>
    </row>
    <row r="251">
      <c r="A251" s="2" t="s">
        <v>22</v>
      </c>
      <c r="B251" s="1" t="s">
        <v>420</v>
      </c>
      <c r="C251" s="1">
        <v>2016.0</v>
      </c>
      <c r="D251" s="192" t="s">
        <v>6</v>
      </c>
      <c r="E251" s="192" t="s">
        <v>389</v>
      </c>
      <c r="F251" s="1">
        <v>48.041689702928025</v>
      </c>
    </row>
    <row r="252">
      <c r="A252" s="2" t="s">
        <v>23</v>
      </c>
      <c r="B252" s="1" t="s">
        <v>421</v>
      </c>
      <c r="C252" s="1">
        <v>2016.0</v>
      </c>
      <c r="D252" s="192" t="s">
        <v>6</v>
      </c>
      <c r="E252" s="192" t="s">
        <v>389</v>
      </c>
      <c r="F252" s="1">
        <v>50.77128845296478</v>
      </c>
    </row>
    <row r="253">
      <c r="A253" s="2" t="s">
        <v>24</v>
      </c>
      <c r="B253" s="1" t="s">
        <v>422</v>
      </c>
      <c r="C253" s="1">
        <v>2016.0</v>
      </c>
      <c r="D253" s="192" t="s">
        <v>6</v>
      </c>
      <c r="E253" s="192" t="s">
        <v>389</v>
      </c>
      <c r="F253" s="1">
        <v>50.75597774207819</v>
      </c>
    </row>
    <row r="254">
      <c r="A254" s="2" t="s">
        <v>25</v>
      </c>
      <c r="B254" s="1" t="s">
        <v>423</v>
      </c>
      <c r="C254" s="1">
        <v>2016.0</v>
      </c>
      <c r="D254" s="192" t="s">
        <v>6</v>
      </c>
      <c r="E254" s="192" t="s">
        <v>389</v>
      </c>
      <c r="F254" s="1">
        <v>49.58926821915743</v>
      </c>
    </row>
    <row r="255">
      <c r="A255" s="2" t="s">
        <v>26</v>
      </c>
      <c r="B255" s="1" t="s">
        <v>424</v>
      </c>
      <c r="C255" s="1">
        <v>2016.0</v>
      </c>
      <c r="D255" s="192" t="s">
        <v>6</v>
      </c>
      <c r="E255" s="192" t="s">
        <v>389</v>
      </c>
      <c r="F255" s="1">
        <v>48.50512775942986</v>
      </c>
    </row>
    <row r="256">
      <c r="A256" s="2" t="s">
        <v>27</v>
      </c>
      <c r="B256" s="1" t="s">
        <v>426</v>
      </c>
      <c r="C256" s="1">
        <v>2016.0</v>
      </c>
      <c r="D256" s="192" t="s">
        <v>6</v>
      </c>
      <c r="E256" s="192" t="s">
        <v>389</v>
      </c>
      <c r="F256" s="1">
        <v>50.493705257961</v>
      </c>
    </row>
    <row r="257">
      <c r="A257" s="2" t="s">
        <v>28</v>
      </c>
      <c r="B257" s="1" t="s">
        <v>425</v>
      </c>
      <c r="C257" s="1">
        <v>2016.0</v>
      </c>
      <c r="D257" s="192" t="s">
        <v>6</v>
      </c>
      <c r="E257" s="192" t="s">
        <v>389</v>
      </c>
      <c r="F257" s="1">
        <v>49.600937984171516</v>
      </c>
    </row>
    <row r="258">
      <c r="A258" s="2" t="s">
        <v>29</v>
      </c>
      <c r="B258" s="1" t="s">
        <v>427</v>
      </c>
      <c r="C258" s="1">
        <v>2016.0</v>
      </c>
      <c r="D258" s="192" t="s">
        <v>6</v>
      </c>
      <c r="E258" s="192" t="s">
        <v>389</v>
      </c>
      <c r="F258" s="1">
        <v>48.98373394415611</v>
      </c>
    </row>
    <row r="259">
      <c r="A259" s="2" t="s">
        <v>30</v>
      </c>
      <c r="B259" s="1" t="s">
        <v>428</v>
      </c>
      <c r="C259" s="1">
        <v>2016.0</v>
      </c>
      <c r="D259" s="192" t="s">
        <v>6</v>
      </c>
      <c r="E259" s="192" t="s">
        <v>389</v>
      </c>
      <c r="F259" s="1">
        <v>48.12049470471059</v>
      </c>
    </row>
    <row r="260">
      <c r="A260" s="2" t="s">
        <v>31</v>
      </c>
      <c r="B260" s="1" t="s">
        <v>429</v>
      </c>
      <c r="C260" s="1">
        <v>2016.0</v>
      </c>
      <c r="D260" s="192" t="s">
        <v>6</v>
      </c>
      <c r="E260" s="192" t="s">
        <v>389</v>
      </c>
      <c r="F260" s="1">
        <v>49.021204193271004</v>
      </c>
    </row>
    <row r="261">
      <c r="A261" s="2" t="s">
        <v>32</v>
      </c>
      <c r="B261" s="1" t="s">
        <v>430</v>
      </c>
      <c r="C261" s="1">
        <v>2016.0</v>
      </c>
      <c r="D261" s="192" t="s">
        <v>6</v>
      </c>
      <c r="E261" s="192" t="s">
        <v>389</v>
      </c>
      <c r="F261" s="1">
        <v>51.66431247313149</v>
      </c>
    </row>
    <row r="262">
      <c r="A262" s="2" t="s">
        <v>33</v>
      </c>
      <c r="B262" s="1" t="s">
        <v>431</v>
      </c>
      <c r="C262" s="1">
        <v>2016.0</v>
      </c>
      <c r="D262" s="192" t="s">
        <v>6</v>
      </c>
      <c r="E262" s="192" t="s">
        <v>389</v>
      </c>
      <c r="F262" s="1">
        <v>47.30847713259105</v>
      </c>
    </row>
    <row r="263">
      <c r="A263" s="2" t="s">
        <v>34</v>
      </c>
      <c r="B263" s="1" t="s">
        <v>432</v>
      </c>
      <c r="C263" s="1">
        <v>2016.0</v>
      </c>
      <c r="D263" s="192" t="s">
        <v>6</v>
      </c>
      <c r="E263" s="192" t="s">
        <v>389</v>
      </c>
      <c r="F263" s="1">
        <v>49.073756687879104</v>
      </c>
    </row>
    <row r="264">
      <c r="A264" s="2" t="s">
        <v>35</v>
      </c>
      <c r="B264" s="1" t="s">
        <v>433</v>
      </c>
      <c r="C264" s="1">
        <v>2016.0</v>
      </c>
      <c r="D264" s="192" t="s">
        <v>6</v>
      </c>
      <c r="E264" s="192" t="s">
        <v>389</v>
      </c>
      <c r="F264" s="1">
        <v>50.61209294176905</v>
      </c>
    </row>
    <row r="265">
      <c r="A265" s="2" t="s">
        <v>3</v>
      </c>
      <c r="B265" s="1" t="s">
        <v>418</v>
      </c>
      <c r="C265" s="1">
        <v>2016.0</v>
      </c>
      <c r="D265" s="192" t="s">
        <v>6</v>
      </c>
      <c r="E265" s="192" t="s">
        <v>389</v>
      </c>
      <c r="F265" s="1">
        <v>49.337009660290704</v>
      </c>
    </row>
    <row r="266">
      <c r="A266" s="2" t="s">
        <v>4</v>
      </c>
      <c r="B266" s="1" t="s">
        <v>401</v>
      </c>
      <c r="C266" s="1">
        <v>2017.0</v>
      </c>
      <c r="D266" s="192" t="s">
        <v>6</v>
      </c>
      <c r="E266" s="192" t="s">
        <v>389</v>
      </c>
      <c r="F266" s="1">
        <v>50.64996641510925</v>
      </c>
    </row>
    <row r="267">
      <c r="A267" s="2" t="s">
        <v>5</v>
      </c>
      <c r="B267" s="1" t="s">
        <v>402</v>
      </c>
      <c r="C267" s="1">
        <v>2017.0</v>
      </c>
      <c r="D267" s="192" t="s">
        <v>6</v>
      </c>
      <c r="E267" s="192" t="s">
        <v>389</v>
      </c>
      <c r="F267" s="1">
        <v>50.32452581001121</v>
      </c>
    </row>
    <row r="268">
      <c r="A268" s="2" t="s">
        <v>6</v>
      </c>
      <c r="B268" s="1" t="s">
        <v>403</v>
      </c>
      <c r="C268" s="1">
        <v>2017.0</v>
      </c>
      <c r="D268" s="192" t="s">
        <v>6</v>
      </c>
      <c r="E268" s="192" t="s">
        <v>389</v>
      </c>
      <c r="F268" s="1">
        <v>50.48956051325614</v>
      </c>
    </row>
    <row r="269">
      <c r="A269" s="2" t="s">
        <v>7</v>
      </c>
      <c r="B269" s="1" t="s">
        <v>404</v>
      </c>
      <c r="C269" s="1">
        <v>2017.0</v>
      </c>
      <c r="D269" s="192" t="s">
        <v>6</v>
      </c>
      <c r="E269" s="192" t="s">
        <v>389</v>
      </c>
      <c r="F269" s="1">
        <v>48.38093812001647</v>
      </c>
    </row>
    <row r="270">
      <c r="A270" s="2" t="s">
        <v>10</v>
      </c>
      <c r="B270" s="1" t="s">
        <v>407</v>
      </c>
      <c r="C270" s="1">
        <v>2017.0</v>
      </c>
      <c r="D270" s="192" t="s">
        <v>6</v>
      </c>
      <c r="E270" s="192" t="s">
        <v>389</v>
      </c>
      <c r="F270" s="1">
        <v>47.53160089829965</v>
      </c>
    </row>
    <row r="271">
      <c r="A271" s="2" t="s">
        <v>11</v>
      </c>
      <c r="B271" s="1" t="s">
        <v>406</v>
      </c>
      <c r="C271" s="1">
        <v>2017.0</v>
      </c>
      <c r="D271" s="192" t="s">
        <v>6</v>
      </c>
      <c r="E271" s="192" t="s">
        <v>389</v>
      </c>
      <c r="F271" s="1">
        <v>49.69842214466087</v>
      </c>
    </row>
    <row r="272">
      <c r="A272" s="2" t="s">
        <v>12</v>
      </c>
      <c r="B272" s="1" t="s">
        <v>405</v>
      </c>
      <c r="C272" s="1">
        <v>2017.0</v>
      </c>
      <c r="D272" s="192" t="s">
        <v>6</v>
      </c>
      <c r="E272" s="192" t="s">
        <v>389</v>
      </c>
      <c r="F272" s="1">
        <v>49.01025322546814</v>
      </c>
    </row>
    <row r="273">
      <c r="A273" s="2" t="s">
        <v>8</v>
      </c>
      <c r="B273" s="1" t="s">
        <v>408</v>
      </c>
      <c r="C273" s="1">
        <v>2017.0</v>
      </c>
      <c r="D273" s="192" t="s">
        <v>6</v>
      </c>
      <c r="E273" s="192" t="s">
        <v>389</v>
      </c>
      <c r="F273" s="1">
        <v>46.79227606308229</v>
      </c>
    </row>
    <row r="274">
      <c r="A274" s="2" t="s">
        <v>9</v>
      </c>
      <c r="B274" s="1" t="s">
        <v>409</v>
      </c>
      <c r="C274" s="1">
        <v>2017.0</v>
      </c>
      <c r="D274" s="192" t="s">
        <v>6</v>
      </c>
      <c r="E274" s="192" t="s">
        <v>389</v>
      </c>
      <c r="F274" s="1">
        <v>51.16800318772725</v>
      </c>
    </row>
    <row r="275">
      <c r="A275" s="2" t="s">
        <v>13</v>
      </c>
      <c r="B275" s="1" t="s">
        <v>410</v>
      </c>
      <c r="C275" s="1">
        <v>2017.0</v>
      </c>
      <c r="D275" s="192" t="s">
        <v>6</v>
      </c>
      <c r="E275" s="192" t="s">
        <v>389</v>
      </c>
      <c r="F275" s="1">
        <v>48.5316391787277</v>
      </c>
    </row>
    <row r="276">
      <c r="A276" s="2" t="s">
        <v>14</v>
      </c>
      <c r="B276" s="1" t="s">
        <v>412</v>
      </c>
      <c r="C276" s="1">
        <v>2017.0</v>
      </c>
      <c r="D276" s="192" t="s">
        <v>6</v>
      </c>
      <c r="E276" s="192" t="s">
        <v>389</v>
      </c>
      <c r="F276" s="1">
        <v>49.446383527893474</v>
      </c>
    </row>
    <row r="277">
      <c r="A277" s="2" t="s">
        <v>15</v>
      </c>
      <c r="B277" s="1" t="s">
        <v>411</v>
      </c>
      <c r="C277" s="1">
        <v>2017.0</v>
      </c>
      <c r="D277" s="192" t="s">
        <v>6</v>
      </c>
      <c r="E277" s="192" t="s">
        <v>389</v>
      </c>
      <c r="F277" s="1">
        <v>51.999262421809625</v>
      </c>
    </row>
    <row r="278">
      <c r="A278" s="2" t="s">
        <v>16</v>
      </c>
      <c r="B278" s="1" t="s">
        <v>413</v>
      </c>
      <c r="C278" s="1">
        <v>2017.0</v>
      </c>
      <c r="D278" s="192" t="s">
        <v>6</v>
      </c>
      <c r="E278" s="192" t="s">
        <v>389</v>
      </c>
      <c r="F278" s="1">
        <v>50.62186706935967</v>
      </c>
    </row>
    <row r="279">
      <c r="A279" s="2" t="s">
        <v>17</v>
      </c>
      <c r="B279" s="1" t="s">
        <v>414</v>
      </c>
      <c r="C279" s="1">
        <v>2017.0</v>
      </c>
      <c r="D279" s="192" t="s">
        <v>6</v>
      </c>
      <c r="E279" s="192" t="s">
        <v>389</v>
      </c>
      <c r="F279" s="1">
        <v>50.40761767180061</v>
      </c>
    </row>
    <row r="280">
      <c r="A280" s="2" t="s">
        <v>18</v>
      </c>
      <c r="B280" s="1" t="s">
        <v>415</v>
      </c>
      <c r="C280" s="1">
        <v>2017.0</v>
      </c>
      <c r="D280" s="192" t="s">
        <v>6</v>
      </c>
      <c r="E280" s="192" t="s">
        <v>389</v>
      </c>
      <c r="F280" s="1">
        <v>50.566865492033564</v>
      </c>
    </row>
    <row r="281">
      <c r="A281" s="2" t="s">
        <v>19</v>
      </c>
      <c r="B281" s="1" t="s">
        <v>416</v>
      </c>
      <c r="C281" s="1">
        <v>2017.0</v>
      </c>
      <c r="D281" s="192" t="s">
        <v>6</v>
      </c>
      <c r="E281" s="192" t="s">
        <v>389</v>
      </c>
      <c r="F281" s="1">
        <v>49.60151982901924</v>
      </c>
    </row>
    <row r="282">
      <c r="A282" s="2" t="s">
        <v>20</v>
      </c>
      <c r="B282" s="1" t="s">
        <v>417</v>
      </c>
      <c r="C282" s="1">
        <v>2017.0</v>
      </c>
      <c r="D282" s="192" t="s">
        <v>6</v>
      </c>
      <c r="E282" s="192" t="s">
        <v>389</v>
      </c>
      <c r="F282" s="1">
        <v>51.46144874049058</v>
      </c>
    </row>
    <row r="283">
      <c r="A283" s="2" t="s">
        <v>21</v>
      </c>
      <c r="B283" s="1" t="s">
        <v>419</v>
      </c>
      <c r="C283" s="1">
        <v>2017.0</v>
      </c>
      <c r="D283" s="192" t="s">
        <v>6</v>
      </c>
      <c r="E283" s="192" t="s">
        <v>389</v>
      </c>
      <c r="F283" s="1">
        <v>50.21277889233387</v>
      </c>
    </row>
    <row r="284">
      <c r="A284" s="2" t="s">
        <v>22</v>
      </c>
      <c r="B284" s="1" t="s">
        <v>420</v>
      </c>
      <c r="C284" s="1">
        <v>2017.0</v>
      </c>
      <c r="D284" s="192" t="s">
        <v>6</v>
      </c>
      <c r="E284" s="192" t="s">
        <v>389</v>
      </c>
      <c r="F284" s="1">
        <v>48.52343152509297</v>
      </c>
    </row>
    <row r="285">
      <c r="A285" s="2" t="s">
        <v>23</v>
      </c>
      <c r="B285" s="1" t="s">
        <v>421</v>
      </c>
      <c r="C285" s="1">
        <v>2017.0</v>
      </c>
      <c r="D285" s="192" t="s">
        <v>6</v>
      </c>
      <c r="E285" s="192" t="s">
        <v>389</v>
      </c>
      <c r="F285" s="1">
        <v>51.255919736292846</v>
      </c>
    </row>
    <row r="286">
      <c r="A286" s="2" t="s">
        <v>24</v>
      </c>
      <c r="B286" s="1" t="s">
        <v>422</v>
      </c>
      <c r="C286" s="1">
        <v>2017.0</v>
      </c>
      <c r="D286" s="192" t="s">
        <v>6</v>
      </c>
      <c r="E286" s="192" t="s">
        <v>389</v>
      </c>
      <c r="F286" s="1">
        <v>51.40152862484493</v>
      </c>
    </row>
    <row r="287">
      <c r="A287" s="2" t="s">
        <v>25</v>
      </c>
      <c r="B287" s="1" t="s">
        <v>423</v>
      </c>
      <c r="C287" s="1">
        <v>2017.0</v>
      </c>
      <c r="D287" s="192" t="s">
        <v>6</v>
      </c>
      <c r="E287" s="192" t="s">
        <v>389</v>
      </c>
      <c r="F287" s="1">
        <v>50.26698266754234</v>
      </c>
    </row>
    <row r="288">
      <c r="A288" s="2" t="s">
        <v>26</v>
      </c>
      <c r="B288" s="1" t="s">
        <v>424</v>
      </c>
      <c r="C288" s="1">
        <v>2017.0</v>
      </c>
      <c r="D288" s="192" t="s">
        <v>6</v>
      </c>
      <c r="E288" s="192" t="s">
        <v>389</v>
      </c>
      <c r="F288" s="1">
        <v>48.48708068902992</v>
      </c>
    </row>
    <row r="289">
      <c r="A289" s="2" t="s">
        <v>27</v>
      </c>
      <c r="B289" s="1" t="s">
        <v>426</v>
      </c>
      <c r="C289" s="1">
        <v>2017.0</v>
      </c>
      <c r="D289" s="192" t="s">
        <v>6</v>
      </c>
      <c r="E289" s="192" t="s">
        <v>389</v>
      </c>
      <c r="F289" s="1">
        <v>50.749453101790586</v>
      </c>
    </row>
    <row r="290">
      <c r="A290" s="2" t="s">
        <v>28</v>
      </c>
      <c r="B290" s="1" t="s">
        <v>425</v>
      </c>
      <c r="C290" s="1">
        <v>2017.0</v>
      </c>
      <c r="D290" s="192" t="s">
        <v>6</v>
      </c>
      <c r="E290" s="192" t="s">
        <v>389</v>
      </c>
      <c r="F290" s="1">
        <v>50.21506903089477</v>
      </c>
    </row>
    <row r="291">
      <c r="A291" s="2" t="s">
        <v>29</v>
      </c>
      <c r="B291" s="1" t="s">
        <v>427</v>
      </c>
      <c r="C291" s="1">
        <v>2017.0</v>
      </c>
      <c r="D291" s="192" t="s">
        <v>6</v>
      </c>
      <c r="E291" s="192" t="s">
        <v>389</v>
      </c>
      <c r="F291" s="1">
        <v>49.0292004280691</v>
      </c>
    </row>
    <row r="292">
      <c r="A292" s="2" t="s">
        <v>30</v>
      </c>
      <c r="B292" s="1" t="s">
        <v>428</v>
      </c>
      <c r="C292" s="1">
        <v>2017.0</v>
      </c>
      <c r="D292" s="192" t="s">
        <v>6</v>
      </c>
      <c r="E292" s="192" t="s">
        <v>389</v>
      </c>
      <c r="F292" s="1">
        <v>48.494168165728546</v>
      </c>
    </row>
    <row r="293">
      <c r="A293" s="2" t="s">
        <v>31</v>
      </c>
      <c r="B293" s="1" t="s">
        <v>429</v>
      </c>
      <c r="C293" s="1">
        <v>2017.0</v>
      </c>
      <c r="D293" s="192" t="s">
        <v>6</v>
      </c>
      <c r="E293" s="192" t="s">
        <v>389</v>
      </c>
      <c r="F293" s="1">
        <v>49.129700479095575</v>
      </c>
    </row>
    <row r="294">
      <c r="A294" s="2" t="s">
        <v>32</v>
      </c>
      <c r="B294" s="1" t="s">
        <v>430</v>
      </c>
      <c r="C294" s="1">
        <v>2017.0</v>
      </c>
      <c r="D294" s="192" t="s">
        <v>6</v>
      </c>
      <c r="E294" s="192" t="s">
        <v>389</v>
      </c>
      <c r="F294" s="1">
        <v>52.29155491984028</v>
      </c>
    </row>
    <row r="295">
      <c r="A295" s="2" t="s">
        <v>33</v>
      </c>
      <c r="B295" s="1" t="s">
        <v>431</v>
      </c>
      <c r="C295" s="1">
        <v>2017.0</v>
      </c>
      <c r="D295" s="192" t="s">
        <v>6</v>
      </c>
      <c r="E295" s="192" t="s">
        <v>389</v>
      </c>
      <c r="F295" s="1">
        <v>47.58294045986681</v>
      </c>
    </row>
    <row r="296">
      <c r="A296" s="2" t="s">
        <v>34</v>
      </c>
      <c r="B296" s="1" t="s">
        <v>432</v>
      </c>
      <c r="C296" s="1">
        <v>2017.0</v>
      </c>
      <c r="D296" s="192" t="s">
        <v>6</v>
      </c>
      <c r="E296" s="192" t="s">
        <v>389</v>
      </c>
      <c r="F296" s="1">
        <v>49.44619211354159</v>
      </c>
    </row>
    <row r="297">
      <c r="A297" s="2" t="s">
        <v>35</v>
      </c>
      <c r="B297" s="1" t="s">
        <v>433</v>
      </c>
      <c r="C297" s="1">
        <v>2017.0</v>
      </c>
      <c r="D297" s="192" t="s">
        <v>6</v>
      </c>
      <c r="E297" s="192" t="s">
        <v>389</v>
      </c>
      <c r="F297" s="1">
        <v>51.45201225397624</v>
      </c>
    </row>
    <row r="298">
      <c r="A298" s="2" t="s">
        <v>3</v>
      </c>
      <c r="B298" s="1" t="s">
        <v>418</v>
      </c>
      <c r="C298" s="1">
        <v>2017.0</v>
      </c>
      <c r="D298" s="192" t="s">
        <v>6</v>
      </c>
      <c r="E298" s="192" t="s">
        <v>389</v>
      </c>
      <c r="F298" s="1">
        <v>49.72807249119804</v>
      </c>
    </row>
    <row r="299">
      <c r="A299" s="2" t="s">
        <v>4</v>
      </c>
      <c r="B299" s="1" t="s">
        <v>401</v>
      </c>
      <c r="C299" s="1">
        <v>2018.0</v>
      </c>
      <c r="D299" s="192" t="s">
        <v>6</v>
      </c>
      <c r="E299" s="192" t="s">
        <v>389</v>
      </c>
      <c r="F299" s="1">
        <v>51.04797302475286</v>
      </c>
    </row>
    <row r="300">
      <c r="A300" s="2" t="s">
        <v>5</v>
      </c>
      <c r="B300" s="1" t="s">
        <v>402</v>
      </c>
      <c r="C300" s="1">
        <v>2018.0</v>
      </c>
      <c r="D300" s="192" t="s">
        <v>6</v>
      </c>
      <c r="E300" s="192" t="s">
        <v>389</v>
      </c>
      <c r="F300" s="1">
        <v>50.536848710961344</v>
      </c>
    </row>
    <row r="301">
      <c r="A301" s="2" t="s">
        <v>6</v>
      </c>
      <c r="B301" s="1" t="s">
        <v>403</v>
      </c>
      <c r="C301" s="1">
        <v>2018.0</v>
      </c>
      <c r="D301" s="192" t="s">
        <v>6</v>
      </c>
      <c r="E301" s="192" t="s">
        <v>389</v>
      </c>
      <c r="F301" s="1">
        <v>51.25499264242169</v>
      </c>
    </row>
    <row r="302">
      <c r="A302" s="2" t="s">
        <v>7</v>
      </c>
      <c r="B302" s="1" t="s">
        <v>404</v>
      </c>
      <c r="C302" s="1">
        <v>2018.0</v>
      </c>
      <c r="D302" s="192" t="s">
        <v>6</v>
      </c>
      <c r="E302" s="192" t="s">
        <v>389</v>
      </c>
      <c r="F302" s="1">
        <v>48.478926214093434</v>
      </c>
    </row>
    <row r="303">
      <c r="A303" s="2" t="s">
        <v>10</v>
      </c>
      <c r="B303" s="1" t="s">
        <v>407</v>
      </c>
      <c r="C303" s="1">
        <v>2018.0</v>
      </c>
      <c r="D303" s="192" t="s">
        <v>6</v>
      </c>
      <c r="E303" s="192" t="s">
        <v>389</v>
      </c>
      <c r="F303" s="1">
        <v>47.981340007600274</v>
      </c>
    </row>
    <row r="304">
      <c r="A304" s="2" t="s">
        <v>11</v>
      </c>
      <c r="B304" s="1" t="s">
        <v>406</v>
      </c>
      <c r="C304" s="1">
        <v>2018.0</v>
      </c>
      <c r="D304" s="192" t="s">
        <v>6</v>
      </c>
      <c r="E304" s="192" t="s">
        <v>389</v>
      </c>
      <c r="F304" s="1">
        <v>50.16000882807327</v>
      </c>
    </row>
    <row r="305">
      <c r="A305" s="2" t="s">
        <v>12</v>
      </c>
      <c r="B305" s="1" t="s">
        <v>405</v>
      </c>
      <c r="C305" s="1">
        <v>2018.0</v>
      </c>
      <c r="D305" s="192" t="s">
        <v>6</v>
      </c>
      <c r="E305" s="192" t="s">
        <v>389</v>
      </c>
      <c r="F305" s="1">
        <v>49.025486939133934</v>
      </c>
    </row>
    <row r="306">
      <c r="A306" s="2" t="s">
        <v>8</v>
      </c>
      <c r="B306" s="1" t="s">
        <v>408</v>
      </c>
      <c r="C306" s="1">
        <v>2018.0</v>
      </c>
      <c r="D306" s="192" t="s">
        <v>6</v>
      </c>
      <c r="E306" s="192" t="s">
        <v>389</v>
      </c>
      <c r="F306" s="1">
        <v>47.02295265515035</v>
      </c>
    </row>
    <row r="307">
      <c r="A307" s="2" t="s">
        <v>9</v>
      </c>
      <c r="B307" s="1" t="s">
        <v>409</v>
      </c>
      <c r="C307" s="1">
        <v>2018.0</v>
      </c>
      <c r="D307" s="192" t="s">
        <v>6</v>
      </c>
      <c r="E307" s="192" t="s">
        <v>389</v>
      </c>
      <c r="F307" s="1">
        <v>51.366799204771375</v>
      </c>
    </row>
    <row r="308">
      <c r="A308" s="2" t="s">
        <v>13</v>
      </c>
      <c r="B308" s="1" t="s">
        <v>410</v>
      </c>
      <c r="C308" s="1">
        <v>2018.0</v>
      </c>
      <c r="D308" s="192" t="s">
        <v>6</v>
      </c>
      <c r="E308" s="192" t="s">
        <v>389</v>
      </c>
      <c r="F308" s="1">
        <v>49.107459018100776</v>
      </c>
    </row>
    <row r="309">
      <c r="A309" s="2" t="s">
        <v>14</v>
      </c>
      <c r="B309" s="1" t="s">
        <v>412</v>
      </c>
      <c r="C309" s="1">
        <v>2018.0</v>
      </c>
      <c r="D309" s="192" t="s">
        <v>6</v>
      </c>
      <c r="E309" s="192" t="s">
        <v>389</v>
      </c>
      <c r="F309" s="1">
        <v>50.177614380212034</v>
      </c>
    </row>
    <row r="310">
      <c r="A310" s="2" t="s">
        <v>15</v>
      </c>
      <c r="B310" s="1" t="s">
        <v>411</v>
      </c>
      <c r="C310" s="1">
        <v>2018.0</v>
      </c>
      <c r="D310" s="192" t="s">
        <v>6</v>
      </c>
      <c r="E310" s="192" t="s">
        <v>389</v>
      </c>
      <c r="F310" s="1">
        <v>52.38663812033377</v>
      </c>
    </row>
    <row r="311">
      <c r="A311" s="2" t="s">
        <v>16</v>
      </c>
      <c r="B311" s="1" t="s">
        <v>413</v>
      </c>
      <c r="C311" s="1">
        <v>2018.0</v>
      </c>
      <c r="D311" s="192" t="s">
        <v>6</v>
      </c>
      <c r="E311" s="192" t="s">
        <v>389</v>
      </c>
      <c r="F311" s="1">
        <v>51.060912384650806</v>
      </c>
    </row>
    <row r="312">
      <c r="A312" s="2" t="s">
        <v>17</v>
      </c>
      <c r="B312" s="1" t="s">
        <v>414</v>
      </c>
      <c r="C312" s="1">
        <v>2018.0</v>
      </c>
      <c r="D312" s="192" t="s">
        <v>6</v>
      </c>
      <c r="E312" s="192" t="s">
        <v>389</v>
      </c>
      <c r="F312" s="1">
        <v>50.888955298866556</v>
      </c>
    </row>
    <row r="313">
      <c r="A313" s="2" t="s">
        <v>18</v>
      </c>
      <c r="B313" s="1" t="s">
        <v>415</v>
      </c>
      <c r="C313" s="1">
        <v>2018.0</v>
      </c>
      <c r="D313" s="192" t="s">
        <v>6</v>
      </c>
      <c r="E313" s="192" t="s">
        <v>389</v>
      </c>
      <c r="F313" s="1">
        <v>50.80531443431124</v>
      </c>
    </row>
    <row r="314">
      <c r="A314" s="2" t="s">
        <v>19</v>
      </c>
      <c r="B314" s="1" t="s">
        <v>416</v>
      </c>
      <c r="C314" s="1">
        <v>2018.0</v>
      </c>
      <c r="D314" s="192" t="s">
        <v>6</v>
      </c>
      <c r="E314" s="192" t="s">
        <v>389</v>
      </c>
      <c r="F314" s="1">
        <v>50.59145775301764</v>
      </c>
    </row>
    <row r="315">
      <c r="A315" s="2" t="s">
        <v>20</v>
      </c>
      <c r="B315" s="1" t="s">
        <v>417</v>
      </c>
      <c r="C315" s="1">
        <v>2018.0</v>
      </c>
      <c r="D315" s="192" t="s">
        <v>6</v>
      </c>
      <c r="E315" s="192" t="s">
        <v>389</v>
      </c>
      <c r="F315" s="1">
        <v>52.31805884626372</v>
      </c>
    </row>
    <row r="316">
      <c r="A316" s="2" t="s">
        <v>21</v>
      </c>
      <c r="B316" s="1" t="s">
        <v>419</v>
      </c>
      <c r="C316" s="1">
        <v>2018.0</v>
      </c>
      <c r="D316" s="192" t="s">
        <v>6</v>
      </c>
      <c r="E316" s="192" t="s">
        <v>389</v>
      </c>
      <c r="F316" s="1">
        <v>51.15406896972284</v>
      </c>
    </row>
    <row r="317">
      <c r="A317" s="2" t="s">
        <v>22</v>
      </c>
      <c r="B317" s="1" t="s">
        <v>420</v>
      </c>
      <c r="C317" s="1">
        <v>2018.0</v>
      </c>
      <c r="D317" s="192" t="s">
        <v>6</v>
      </c>
      <c r="E317" s="192" t="s">
        <v>389</v>
      </c>
      <c r="F317" s="1">
        <v>48.786641929499076</v>
      </c>
    </row>
    <row r="318">
      <c r="A318" s="2" t="s">
        <v>23</v>
      </c>
      <c r="B318" s="1" t="s">
        <v>421</v>
      </c>
      <c r="C318" s="1">
        <v>2018.0</v>
      </c>
      <c r="D318" s="192" t="s">
        <v>6</v>
      </c>
      <c r="E318" s="192" t="s">
        <v>389</v>
      </c>
      <c r="F318" s="1">
        <v>51.887725948740815</v>
      </c>
    </row>
    <row r="319">
      <c r="A319" s="2" t="s">
        <v>24</v>
      </c>
      <c r="B319" s="1" t="s">
        <v>422</v>
      </c>
      <c r="C319" s="1">
        <v>2018.0</v>
      </c>
      <c r="D319" s="192" t="s">
        <v>6</v>
      </c>
      <c r="E319" s="192" t="s">
        <v>389</v>
      </c>
      <c r="F319" s="1">
        <v>51.76865038960153</v>
      </c>
    </row>
    <row r="320">
      <c r="A320" s="2" t="s">
        <v>25</v>
      </c>
      <c r="B320" s="1" t="s">
        <v>423</v>
      </c>
      <c r="C320" s="1">
        <v>2018.0</v>
      </c>
      <c r="D320" s="192" t="s">
        <v>6</v>
      </c>
      <c r="E320" s="192" t="s">
        <v>389</v>
      </c>
      <c r="F320" s="1">
        <v>51.00933567852793</v>
      </c>
    </row>
    <row r="321">
      <c r="A321" s="2" t="s">
        <v>26</v>
      </c>
      <c r="B321" s="1" t="s">
        <v>424</v>
      </c>
      <c r="C321" s="1">
        <v>2018.0</v>
      </c>
      <c r="D321" s="192" t="s">
        <v>6</v>
      </c>
      <c r="E321" s="192" t="s">
        <v>389</v>
      </c>
      <c r="F321" s="1">
        <v>49.097694107162745</v>
      </c>
    </row>
    <row r="322">
      <c r="A322" s="2" t="s">
        <v>27</v>
      </c>
      <c r="B322" s="1" t="s">
        <v>426</v>
      </c>
      <c r="C322" s="1">
        <v>2018.0</v>
      </c>
      <c r="D322" s="192" t="s">
        <v>6</v>
      </c>
      <c r="E322" s="192" t="s">
        <v>389</v>
      </c>
      <c r="F322" s="1">
        <v>51.26733684550049</v>
      </c>
    </row>
    <row r="323">
      <c r="A323" s="2" t="s">
        <v>28</v>
      </c>
      <c r="B323" s="1" t="s">
        <v>425</v>
      </c>
      <c r="C323" s="1">
        <v>2018.0</v>
      </c>
      <c r="D323" s="192" t="s">
        <v>6</v>
      </c>
      <c r="E323" s="192" t="s">
        <v>389</v>
      </c>
      <c r="F323" s="1">
        <v>50.612352504134286</v>
      </c>
    </row>
    <row r="324">
      <c r="A324" s="2" t="s">
        <v>29</v>
      </c>
      <c r="B324" s="1" t="s">
        <v>427</v>
      </c>
      <c r="C324" s="1">
        <v>2018.0</v>
      </c>
      <c r="D324" s="192" t="s">
        <v>6</v>
      </c>
      <c r="E324" s="192" t="s">
        <v>389</v>
      </c>
      <c r="F324" s="1">
        <v>49.57119825999027</v>
      </c>
    </row>
    <row r="325">
      <c r="A325" s="2" t="s">
        <v>30</v>
      </c>
      <c r="B325" s="1" t="s">
        <v>428</v>
      </c>
      <c r="C325" s="1">
        <v>2018.0</v>
      </c>
      <c r="D325" s="192" t="s">
        <v>6</v>
      </c>
      <c r="E325" s="192" t="s">
        <v>389</v>
      </c>
      <c r="F325" s="1">
        <v>48.75233259558217</v>
      </c>
    </row>
    <row r="326">
      <c r="A326" s="2" t="s">
        <v>31</v>
      </c>
      <c r="B326" s="1" t="s">
        <v>429</v>
      </c>
      <c r="C326" s="1">
        <v>2018.0</v>
      </c>
      <c r="D326" s="192" t="s">
        <v>6</v>
      </c>
      <c r="E326" s="192" t="s">
        <v>389</v>
      </c>
      <c r="F326" s="1">
        <v>49.275004729124</v>
      </c>
    </row>
    <row r="327">
      <c r="A327" s="2" t="s">
        <v>32</v>
      </c>
      <c r="B327" s="1" t="s">
        <v>430</v>
      </c>
      <c r="C327" s="1">
        <v>2018.0</v>
      </c>
      <c r="D327" s="192" t="s">
        <v>6</v>
      </c>
      <c r="E327" s="192" t="s">
        <v>389</v>
      </c>
      <c r="F327" s="1">
        <v>52.9051548170083</v>
      </c>
    </row>
    <row r="328">
      <c r="A328" s="2" t="s">
        <v>33</v>
      </c>
      <c r="B328" s="1" t="s">
        <v>431</v>
      </c>
      <c r="C328" s="1">
        <v>2018.0</v>
      </c>
      <c r="D328" s="192" t="s">
        <v>6</v>
      </c>
      <c r="E328" s="192" t="s">
        <v>389</v>
      </c>
      <c r="F328" s="1">
        <v>47.84351011769509</v>
      </c>
    </row>
    <row r="329">
      <c r="A329" s="2" t="s">
        <v>34</v>
      </c>
      <c r="B329" s="1" t="s">
        <v>432</v>
      </c>
      <c r="C329" s="1">
        <v>2018.0</v>
      </c>
      <c r="D329" s="192" t="s">
        <v>6</v>
      </c>
      <c r="E329" s="192" t="s">
        <v>389</v>
      </c>
      <c r="F329" s="1">
        <v>50.02395850949885</v>
      </c>
    </row>
    <row r="330">
      <c r="A330" s="2" t="s">
        <v>35</v>
      </c>
      <c r="B330" s="1" t="s">
        <v>433</v>
      </c>
      <c r="C330" s="1">
        <v>2018.0</v>
      </c>
      <c r="D330" s="192" t="s">
        <v>6</v>
      </c>
      <c r="E330" s="192" t="s">
        <v>389</v>
      </c>
      <c r="F330" s="1">
        <v>52.22357631214757</v>
      </c>
    </row>
    <row r="331">
      <c r="A331" s="2" t="s">
        <v>3</v>
      </c>
      <c r="B331" s="1" t="s">
        <v>418</v>
      </c>
      <c r="C331" s="1">
        <v>2018.0</v>
      </c>
      <c r="D331" s="192" t="s">
        <v>6</v>
      </c>
      <c r="E331" s="192" t="s">
        <v>389</v>
      </c>
      <c r="F331" s="1">
        <v>50.11035124970225</v>
      </c>
    </row>
    <row r="332">
      <c r="A332" s="2" t="s">
        <v>4</v>
      </c>
      <c r="B332" s="1" t="s">
        <v>401</v>
      </c>
      <c r="C332" s="1">
        <v>2019.0</v>
      </c>
      <c r="D332" s="192" t="s">
        <v>6</v>
      </c>
      <c r="E332" s="192" t="s">
        <v>389</v>
      </c>
      <c r="F332" s="1">
        <v>51.05890390162441</v>
      </c>
    </row>
    <row r="333">
      <c r="A333" s="2" t="s">
        <v>5</v>
      </c>
      <c r="B333" s="1" t="s">
        <v>402</v>
      </c>
      <c r="C333" s="1">
        <v>2019.0</v>
      </c>
      <c r="D333" s="192" t="s">
        <v>6</v>
      </c>
      <c r="E333" s="192" t="s">
        <v>389</v>
      </c>
      <c r="F333" s="1">
        <v>51.12060970200412</v>
      </c>
    </row>
    <row r="334">
      <c r="A334" s="2" t="s">
        <v>6</v>
      </c>
      <c r="B334" s="1" t="s">
        <v>403</v>
      </c>
      <c r="C334" s="1">
        <v>2019.0</v>
      </c>
      <c r="D334" s="192" t="s">
        <v>6</v>
      </c>
      <c r="E334" s="192" t="s">
        <v>389</v>
      </c>
      <c r="F334" s="1">
        <v>51.14937827225131</v>
      </c>
    </row>
    <row r="335">
      <c r="A335" s="2" t="s">
        <v>7</v>
      </c>
      <c r="B335" s="1" t="s">
        <v>404</v>
      </c>
      <c r="C335" s="1">
        <v>2019.0</v>
      </c>
      <c r="D335" s="192" t="s">
        <v>6</v>
      </c>
      <c r="E335" s="192" t="s">
        <v>389</v>
      </c>
      <c r="F335" s="1">
        <v>49.437226303789224</v>
      </c>
    </row>
    <row r="336">
      <c r="A336" s="2" t="s">
        <v>10</v>
      </c>
      <c r="B336" s="1" t="s">
        <v>407</v>
      </c>
      <c r="C336" s="1">
        <v>2019.0</v>
      </c>
      <c r="D336" s="192" t="s">
        <v>6</v>
      </c>
      <c r="E336" s="192" t="s">
        <v>389</v>
      </c>
      <c r="F336" s="1">
        <v>47.677675033025096</v>
      </c>
    </row>
    <row r="337">
      <c r="A337" s="2" t="s">
        <v>11</v>
      </c>
      <c r="B337" s="1" t="s">
        <v>406</v>
      </c>
      <c r="C337" s="1">
        <v>2019.0</v>
      </c>
      <c r="D337" s="192" t="s">
        <v>6</v>
      </c>
      <c r="E337" s="192" t="s">
        <v>389</v>
      </c>
      <c r="F337" s="1">
        <v>50.93330254397106</v>
      </c>
    </row>
    <row r="338">
      <c r="A338" s="2" t="s">
        <v>12</v>
      </c>
      <c r="B338" s="1" t="s">
        <v>405</v>
      </c>
      <c r="C338" s="1">
        <v>2019.0</v>
      </c>
      <c r="D338" s="192" t="s">
        <v>6</v>
      </c>
      <c r="E338" s="192" t="s">
        <v>389</v>
      </c>
      <c r="F338" s="1">
        <v>49.59478779377109</v>
      </c>
    </row>
    <row r="339">
      <c r="A339" s="2" t="s">
        <v>8</v>
      </c>
      <c r="B339" s="1" t="s">
        <v>408</v>
      </c>
      <c r="C339" s="1">
        <v>2019.0</v>
      </c>
      <c r="D339" s="192" t="s">
        <v>6</v>
      </c>
      <c r="E339" s="192" t="s">
        <v>389</v>
      </c>
      <c r="F339" s="1">
        <v>48.13340110696939</v>
      </c>
    </row>
    <row r="340">
      <c r="A340" s="2" t="s">
        <v>9</v>
      </c>
      <c r="B340" s="1" t="s">
        <v>409</v>
      </c>
      <c r="C340" s="1">
        <v>2019.0</v>
      </c>
      <c r="D340" s="192" t="s">
        <v>6</v>
      </c>
      <c r="E340" s="192" t="s">
        <v>389</v>
      </c>
      <c r="F340" s="1">
        <v>51.761355119172535</v>
      </c>
    </row>
    <row r="341">
      <c r="A341" s="2" t="s">
        <v>13</v>
      </c>
      <c r="B341" s="1" t="s">
        <v>410</v>
      </c>
      <c r="C341" s="1">
        <v>2019.0</v>
      </c>
      <c r="D341" s="192" t="s">
        <v>6</v>
      </c>
      <c r="E341" s="192" t="s">
        <v>389</v>
      </c>
      <c r="F341" s="1">
        <v>49.6172141355164</v>
      </c>
    </row>
    <row r="342">
      <c r="A342" s="2" t="s">
        <v>14</v>
      </c>
      <c r="B342" s="1" t="s">
        <v>412</v>
      </c>
      <c r="C342" s="1">
        <v>2019.0</v>
      </c>
      <c r="D342" s="192" t="s">
        <v>6</v>
      </c>
      <c r="E342" s="192" t="s">
        <v>389</v>
      </c>
      <c r="F342" s="1">
        <v>50.612942189241316</v>
      </c>
    </row>
    <row r="343">
      <c r="A343" s="2" t="s">
        <v>15</v>
      </c>
      <c r="B343" s="1" t="s">
        <v>411</v>
      </c>
      <c r="C343" s="1">
        <v>2019.0</v>
      </c>
      <c r="D343" s="192" t="s">
        <v>6</v>
      </c>
      <c r="E343" s="192" t="s">
        <v>389</v>
      </c>
      <c r="F343" s="1">
        <v>53.51792048282069</v>
      </c>
    </row>
    <row r="344">
      <c r="A344" s="2" t="s">
        <v>16</v>
      </c>
      <c r="B344" s="1" t="s">
        <v>413</v>
      </c>
      <c r="C344" s="1">
        <v>2019.0</v>
      </c>
      <c r="D344" s="192" t="s">
        <v>6</v>
      </c>
      <c r="E344" s="192" t="s">
        <v>389</v>
      </c>
      <c r="F344" s="1">
        <v>51.637073967171055</v>
      </c>
    </row>
    <row r="345">
      <c r="A345" s="2" t="s">
        <v>17</v>
      </c>
      <c r="B345" s="1" t="s">
        <v>414</v>
      </c>
      <c r="C345" s="1">
        <v>2019.0</v>
      </c>
      <c r="D345" s="192" t="s">
        <v>6</v>
      </c>
      <c r="E345" s="192" t="s">
        <v>389</v>
      </c>
      <c r="F345" s="1">
        <v>51.46611283007672</v>
      </c>
    </row>
    <row r="346">
      <c r="A346" s="2" t="s">
        <v>18</v>
      </c>
      <c r="B346" s="1" t="s">
        <v>415</v>
      </c>
      <c r="C346" s="1">
        <v>2019.0</v>
      </c>
      <c r="D346" s="192" t="s">
        <v>6</v>
      </c>
      <c r="E346" s="192" t="s">
        <v>389</v>
      </c>
      <c r="F346" s="1">
        <v>51.0283358574651</v>
      </c>
    </row>
    <row r="347">
      <c r="A347" s="2" t="s">
        <v>19</v>
      </c>
      <c r="B347" s="1" t="s">
        <v>416</v>
      </c>
      <c r="C347" s="1">
        <v>2019.0</v>
      </c>
      <c r="D347" s="192" t="s">
        <v>6</v>
      </c>
      <c r="E347" s="192" t="s">
        <v>389</v>
      </c>
      <c r="F347" s="1">
        <v>51.01533555315856</v>
      </c>
    </row>
    <row r="348">
      <c r="A348" s="2" t="s">
        <v>20</v>
      </c>
      <c r="B348" s="1" t="s">
        <v>417</v>
      </c>
      <c r="C348" s="1">
        <v>2019.0</v>
      </c>
      <c r="D348" s="192" t="s">
        <v>6</v>
      </c>
      <c r="E348" s="192" t="s">
        <v>389</v>
      </c>
      <c r="F348" s="1">
        <v>52.74427965752182</v>
      </c>
    </row>
    <row r="349">
      <c r="A349" s="2" t="s">
        <v>21</v>
      </c>
      <c r="B349" s="1" t="s">
        <v>419</v>
      </c>
      <c r="C349" s="1">
        <v>2019.0</v>
      </c>
      <c r="D349" s="192" t="s">
        <v>6</v>
      </c>
      <c r="E349" s="192" t="s">
        <v>389</v>
      </c>
      <c r="F349" s="1">
        <v>51.63704119960959</v>
      </c>
    </row>
    <row r="350">
      <c r="A350" s="2" t="s">
        <v>22</v>
      </c>
      <c r="B350" s="1" t="s">
        <v>420</v>
      </c>
      <c r="C350" s="1">
        <v>2019.0</v>
      </c>
      <c r="D350" s="192" t="s">
        <v>6</v>
      </c>
      <c r="E350" s="192" t="s">
        <v>389</v>
      </c>
      <c r="F350" s="1">
        <v>49.43556213924503</v>
      </c>
    </row>
    <row r="351">
      <c r="A351" s="2" t="s">
        <v>23</v>
      </c>
      <c r="B351" s="1" t="s">
        <v>421</v>
      </c>
      <c r="C351" s="1">
        <v>2019.0</v>
      </c>
      <c r="D351" s="192" t="s">
        <v>6</v>
      </c>
      <c r="E351" s="192" t="s">
        <v>389</v>
      </c>
      <c r="F351" s="1">
        <v>52.51901529402143</v>
      </c>
    </row>
    <row r="352">
      <c r="A352" s="2" t="s">
        <v>24</v>
      </c>
      <c r="B352" s="1" t="s">
        <v>422</v>
      </c>
      <c r="C352" s="1">
        <v>2019.0</v>
      </c>
      <c r="D352" s="192" t="s">
        <v>6</v>
      </c>
      <c r="E352" s="192" t="s">
        <v>389</v>
      </c>
      <c r="F352" s="1">
        <v>52.19199842785321</v>
      </c>
    </row>
    <row r="353">
      <c r="A353" s="2" t="s">
        <v>25</v>
      </c>
      <c r="B353" s="1" t="s">
        <v>423</v>
      </c>
      <c r="C353" s="1">
        <v>2019.0</v>
      </c>
      <c r="D353" s="192" t="s">
        <v>6</v>
      </c>
      <c r="E353" s="192" t="s">
        <v>389</v>
      </c>
      <c r="F353" s="1">
        <v>51.271541331438286</v>
      </c>
    </row>
    <row r="354">
      <c r="A354" s="2" t="s">
        <v>26</v>
      </c>
      <c r="B354" s="1" t="s">
        <v>424</v>
      </c>
      <c r="C354" s="1">
        <v>2019.0</v>
      </c>
      <c r="D354" s="192" t="s">
        <v>6</v>
      </c>
      <c r="E354" s="192" t="s">
        <v>389</v>
      </c>
      <c r="F354" s="1">
        <v>50.12955790036062</v>
      </c>
    </row>
    <row r="355">
      <c r="A355" s="2" t="s">
        <v>27</v>
      </c>
      <c r="B355" s="1" t="s">
        <v>426</v>
      </c>
      <c r="C355" s="1">
        <v>2019.0</v>
      </c>
      <c r="D355" s="192" t="s">
        <v>6</v>
      </c>
      <c r="E355" s="192" t="s">
        <v>389</v>
      </c>
      <c r="F355" s="1">
        <v>51.83932014006374</v>
      </c>
    </row>
    <row r="356">
      <c r="A356" s="2" t="s">
        <v>28</v>
      </c>
      <c r="B356" s="1" t="s">
        <v>425</v>
      </c>
      <c r="C356" s="1">
        <v>2019.0</v>
      </c>
      <c r="D356" s="192" t="s">
        <v>6</v>
      </c>
      <c r="E356" s="192" t="s">
        <v>389</v>
      </c>
      <c r="F356" s="1">
        <v>51.29853677076075</v>
      </c>
    </row>
    <row r="357">
      <c r="A357" s="2" t="s">
        <v>29</v>
      </c>
      <c r="B357" s="1" t="s">
        <v>427</v>
      </c>
      <c r="C357" s="1">
        <v>2019.0</v>
      </c>
      <c r="D357" s="192" t="s">
        <v>6</v>
      </c>
      <c r="E357" s="192" t="s">
        <v>389</v>
      </c>
      <c r="F357" s="1">
        <v>50.52068305222569</v>
      </c>
    </row>
    <row r="358">
      <c r="A358" s="2" t="s">
        <v>30</v>
      </c>
      <c r="B358" s="1" t="s">
        <v>428</v>
      </c>
      <c r="C358" s="1">
        <v>2019.0</v>
      </c>
      <c r="D358" s="192" t="s">
        <v>6</v>
      </c>
      <c r="E358" s="192" t="s">
        <v>389</v>
      </c>
      <c r="F358" s="1">
        <v>48.99482734516986</v>
      </c>
    </row>
    <row r="359">
      <c r="A359" s="2" t="s">
        <v>31</v>
      </c>
      <c r="B359" s="1" t="s">
        <v>429</v>
      </c>
      <c r="C359" s="1">
        <v>2019.0</v>
      </c>
      <c r="D359" s="192" t="s">
        <v>6</v>
      </c>
      <c r="E359" s="192" t="s">
        <v>389</v>
      </c>
      <c r="F359" s="1">
        <v>50.74852134473353</v>
      </c>
    </row>
    <row r="360">
      <c r="A360" s="2" t="s">
        <v>32</v>
      </c>
      <c r="B360" s="1" t="s">
        <v>430</v>
      </c>
      <c r="C360" s="1">
        <v>2019.0</v>
      </c>
      <c r="D360" s="192" t="s">
        <v>6</v>
      </c>
      <c r="E360" s="192" t="s">
        <v>389</v>
      </c>
      <c r="F360" s="1">
        <v>53.1095211887727</v>
      </c>
    </row>
    <row r="361">
      <c r="A361" s="2" t="s">
        <v>33</v>
      </c>
      <c r="B361" s="1" t="s">
        <v>431</v>
      </c>
      <c r="C361" s="1">
        <v>2019.0</v>
      </c>
      <c r="D361" s="192" t="s">
        <v>6</v>
      </c>
      <c r="E361" s="192" t="s">
        <v>389</v>
      </c>
      <c r="F361" s="1">
        <v>48.3565304003668</v>
      </c>
    </row>
    <row r="362">
      <c r="A362" s="2" t="s">
        <v>34</v>
      </c>
      <c r="B362" s="1" t="s">
        <v>432</v>
      </c>
      <c r="C362" s="1">
        <v>2019.0</v>
      </c>
      <c r="D362" s="192" t="s">
        <v>6</v>
      </c>
      <c r="E362" s="192" t="s">
        <v>389</v>
      </c>
      <c r="F362" s="1">
        <v>50.81791795406819</v>
      </c>
    </row>
    <row r="363">
      <c r="A363" s="2" t="s">
        <v>35</v>
      </c>
      <c r="B363" s="1" t="s">
        <v>433</v>
      </c>
      <c r="C363" s="1">
        <v>2019.0</v>
      </c>
      <c r="D363" s="192" t="s">
        <v>6</v>
      </c>
      <c r="E363" s="192" t="s">
        <v>389</v>
      </c>
      <c r="F363" s="1">
        <v>52.85676591771702</v>
      </c>
    </row>
    <row r="364">
      <c r="A364" s="2" t="s">
        <v>3</v>
      </c>
      <c r="B364" s="1" t="s">
        <v>418</v>
      </c>
      <c r="C364" s="1">
        <v>2019.0</v>
      </c>
      <c r="D364" s="192" t="s">
        <v>6</v>
      </c>
      <c r="E364" s="192" t="s">
        <v>389</v>
      </c>
      <c r="F364" s="1">
        <v>50.66154887762985</v>
      </c>
    </row>
    <row r="365">
      <c r="A365" s="2" t="s">
        <v>4</v>
      </c>
      <c r="B365" s="1" t="s">
        <v>401</v>
      </c>
      <c r="C365" s="1">
        <v>2020.0</v>
      </c>
      <c r="D365" s="192" t="s">
        <v>6</v>
      </c>
      <c r="E365" s="192" t="s">
        <v>389</v>
      </c>
      <c r="F365" s="1">
        <v>52.86546773695585</v>
      </c>
    </row>
    <row r="366">
      <c r="A366" s="2" t="s">
        <v>5</v>
      </c>
      <c r="B366" s="1" t="s">
        <v>402</v>
      </c>
      <c r="C366" s="1">
        <v>2020.0</v>
      </c>
      <c r="D366" s="192" t="s">
        <v>6</v>
      </c>
      <c r="E366" s="192" t="s">
        <v>389</v>
      </c>
      <c r="F366" s="1">
        <v>51.92971292919899</v>
      </c>
    </row>
    <row r="367">
      <c r="A367" s="2" t="s">
        <v>6</v>
      </c>
      <c r="B367" s="1" t="s">
        <v>403</v>
      </c>
      <c r="C367" s="1">
        <v>2020.0</v>
      </c>
      <c r="D367" s="192" t="s">
        <v>6</v>
      </c>
      <c r="E367" s="192" t="s">
        <v>389</v>
      </c>
      <c r="F367" s="1">
        <v>52.37971616476289</v>
      </c>
    </row>
    <row r="368">
      <c r="A368" s="2" t="s">
        <v>7</v>
      </c>
      <c r="B368" s="1" t="s">
        <v>404</v>
      </c>
      <c r="C368" s="1">
        <v>2020.0</v>
      </c>
      <c r="D368" s="192" t="s">
        <v>6</v>
      </c>
      <c r="E368" s="192" t="s">
        <v>389</v>
      </c>
      <c r="F368" s="1">
        <v>50.536859551776324</v>
      </c>
    </row>
    <row r="369">
      <c r="A369" s="2" t="s">
        <v>10</v>
      </c>
      <c r="B369" s="1" t="s">
        <v>407</v>
      </c>
      <c r="C369" s="1">
        <v>2020.0</v>
      </c>
      <c r="D369" s="192" t="s">
        <v>6</v>
      </c>
      <c r="E369" s="192" t="s">
        <v>389</v>
      </c>
      <c r="F369" s="1">
        <v>48.917052236303896</v>
      </c>
    </row>
    <row r="370">
      <c r="A370" s="2" t="s">
        <v>11</v>
      </c>
      <c r="B370" s="1" t="s">
        <v>406</v>
      </c>
      <c r="C370" s="1">
        <v>2020.0</v>
      </c>
      <c r="D370" s="192" t="s">
        <v>6</v>
      </c>
      <c r="E370" s="192" t="s">
        <v>389</v>
      </c>
      <c r="F370" s="1">
        <v>52.226528755666656</v>
      </c>
    </row>
    <row r="371">
      <c r="A371" s="2" t="s">
        <v>12</v>
      </c>
      <c r="B371" s="1" t="s">
        <v>405</v>
      </c>
      <c r="C371" s="1">
        <v>2020.0</v>
      </c>
      <c r="D371" s="192" t="s">
        <v>6</v>
      </c>
      <c r="E371" s="192" t="s">
        <v>389</v>
      </c>
      <c r="F371" s="1">
        <v>50.43011151191712</v>
      </c>
    </row>
    <row r="372">
      <c r="A372" s="2" t="s">
        <v>8</v>
      </c>
      <c r="B372" s="1" t="s">
        <v>408</v>
      </c>
      <c r="C372" s="1">
        <v>2020.0</v>
      </c>
      <c r="D372" s="192" t="s">
        <v>6</v>
      </c>
      <c r="E372" s="192" t="s">
        <v>389</v>
      </c>
      <c r="F372" s="1">
        <v>49.58861503408618</v>
      </c>
    </row>
    <row r="373">
      <c r="A373" s="2" t="s">
        <v>9</v>
      </c>
      <c r="B373" s="1" t="s">
        <v>409</v>
      </c>
      <c r="C373" s="1">
        <v>2020.0</v>
      </c>
      <c r="D373" s="192" t="s">
        <v>6</v>
      </c>
      <c r="E373" s="192" t="s">
        <v>389</v>
      </c>
      <c r="F373" s="1">
        <v>53.068646009763874</v>
      </c>
    </row>
    <row r="374">
      <c r="A374" s="2" t="s">
        <v>13</v>
      </c>
      <c r="B374" s="1" t="s">
        <v>410</v>
      </c>
      <c r="C374" s="1">
        <v>2020.0</v>
      </c>
      <c r="D374" s="192" t="s">
        <v>6</v>
      </c>
      <c r="E374" s="192" t="s">
        <v>389</v>
      </c>
      <c r="F374" s="1">
        <v>50.44811225110507</v>
      </c>
    </row>
    <row r="375">
      <c r="A375" s="2" t="s">
        <v>14</v>
      </c>
      <c r="B375" s="1" t="s">
        <v>412</v>
      </c>
      <c r="C375" s="1">
        <v>2020.0</v>
      </c>
      <c r="D375" s="192" t="s">
        <v>6</v>
      </c>
      <c r="E375" s="192" t="s">
        <v>389</v>
      </c>
      <c r="F375" s="1">
        <v>51.674841569040765</v>
      </c>
    </row>
    <row r="376">
      <c r="A376" s="2" t="s">
        <v>15</v>
      </c>
      <c r="B376" s="1" t="s">
        <v>411</v>
      </c>
      <c r="C376" s="1">
        <v>2020.0</v>
      </c>
      <c r="D376" s="192" t="s">
        <v>6</v>
      </c>
      <c r="E376" s="192" t="s">
        <v>389</v>
      </c>
      <c r="F376" s="1">
        <v>54.20178833937989</v>
      </c>
    </row>
    <row r="377">
      <c r="A377" s="2" t="s">
        <v>16</v>
      </c>
      <c r="B377" s="1" t="s">
        <v>413</v>
      </c>
      <c r="C377" s="1">
        <v>2020.0</v>
      </c>
      <c r="D377" s="192" t="s">
        <v>6</v>
      </c>
      <c r="E377" s="192" t="s">
        <v>389</v>
      </c>
      <c r="F377" s="1">
        <v>52.40548327949009</v>
      </c>
    </row>
    <row r="378">
      <c r="A378" s="2" t="s">
        <v>17</v>
      </c>
      <c r="B378" s="1" t="s">
        <v>414</v>
      </c>
      <c r="C378" s="1">
        <v>2020.0</v>
      </c>
      <c r="D378" s="192" t="s">
        <v>6</v>
      </c>
      <c r="E378" s="192" t="s">
        <v>389</v>
      </c>
      <c r="F378" s="1">
        <v>52.269622493201005</v>
      </c>
    </row>
    <row r="379">
      <c r="A379" s="2" t="s">
        <v>18</v>
      </c>
      <c r="B379" s="1" t="s">
        <v>415</v>
      </c>
      <c r="C379" s="1">
        <v>2020.0</v>
      </c>
      <c r="D379" s="192" t="s">
        <v>6</v>
      </c>
      <c r="E379" s="192" t="s">
        <v>389</v>
      </c>
      <c r="F379" s="1">
        <v>51.97741845684924</v>
      </c>
    </row>
    <row r="380">
      <c r="A380" s="2" t="s">
        <v>19</v>
      </c>
      <c r="B380" s="1" t="s">
        <v>416</v>
      </c>
      <c r="C380" s="1">
        <v>2020.0</v>
      </c>
      <c r="D380" s="192" t="s">
        <v>6</v>
      </c>
      <c r="E380" s="192" t="s">
        <v>389</v>
      </c>
      <c r="F380" s="1">
        <v>52.173671952977706</v>
      </c>
    </row>
    <row r="381">
      <c r="A381" s="2" t="s">
        <v>20</v>
      </c>
      <c r="B381" s="1" t="s">
        <v>417</v>
      </c>
      <c r="C381" s="1">
        <v>2020.0</v>
      </c>
      <c r="D381" s="192" t="s">
        <v>6</v>
      </c>
      <c r="E381" s="192" t="s">
        <v>389</v>
      </c>
      <c r="F381" s="1">
        <v>53.22779706758381</v>
      </c>
    </row>
    <row r="382">
      <c r="A382" s="2" t="s">
        <v>21</v>
      </c>
      <c r="B382" s="1" t="s">
        <v>419</v>
      </c>
      <c r="C382" s="1">
        <v>2020.0</v>
      </c>
      <c r="D382" s="192" t="s">
        <v>6</v>
      </c>
      <c r="E382" s="192" t="s">
        <v>389</v>
      </c>
      <c r="F382" s="1">
        <v>53.44252257768254</v>
      </c>
    </row>
    <row r="383">
      <c r="A383" s="2" t="s">
        <v>22</v>
      </c>
      <c r="B383" s="1" t="s">
        <v>420</v>
      </c>
      <c r="C383" s="1">
        <v>2020.0</v>
      </c>
      <c r="D383" s="192" t="s">
        <v>6</v>
      </c>
      <c r="E383" s="192" t="s">
        <v>389</v>
      </c>
      <c r="F383" s="1">
        <v>50.26888649878668</v>
      </c>
    </row>
    <row r="384">
      <c r="A384" s="2" t="s">
        <v>23</v>
      </c>
      <c r="B384" s="1" t="s">
        <v>421</v>
      </c>
      <c r="C384" s="1">
        <v>2020.0</v>
      </c>
      <c r="D384" s="192" t="s">
        <v>6</v>
      </c>
      <c r="E384" s="192" t="s">
        <v>389</v>
      </c>
      <c r="F384" s="1">
        <v>53.764799604428205</v>
      </c>
    </row>
    <row r="385">
      <c r="A385" s="2" t="s">
        <v>24</v>
      </c>
      <c r="B385" s="1" t="s">
        <v>422</v>
      </c>
      <c r="C385" s="1">
        <v>2020.0</v>
      </c>
      <c r="D385" s="192" t="s">
        <v>6</v>
      </c>
      <c r="E385" s="192" t="s">
        <v>389</v>
      </c>
      <c r="F385" s="1">
        <v>53.336990230038964</v>
      </c>
    </row>
    <row r="386">
      <c r="A386" s="2" t="s">
        <v>25</v>
      </c>
      <c r="B386" s="1" t="s">
        <v>423</v>
      </c>
      <c r="C386" s="1">
        <v>2020.0</v>
      </c>
      <c r="D386" s="192" t="s">
        <v>6</v>
      </c>
      <c r="E386" s="192" t="s">
        <v>389</v>
      </c>
      <c r="F386" s="1">
        <v>52.4035695486651</v>
      </c>
    </row>
    <row r="387">
      <c r="A387" s="2" t="s">
        <v>26</v>
      </c>
      <c r="B387" s="1" t="s">
        <v>424</v>
      </c>
      <c r="C387" s="1">
        <v>2020.0</v>
      </c>
      <c r="D387" s="192" t="s">
        <v>6</v>
      </c>
      <c r="E387" s="192" t="s">
        <v>389</v>
      </c>
      <c r="F387" s="1">
        <v>50.437572928821474</v>
      </c>
    </row>
    <row r="388">
      <c r="A388" s="2" t="s">
        <v>27</v>
      </c>
      <c r="B388" s="1" t="s">
        <v>426</v>
      </c>
      <c r="C388" s="1">
        <v>2020.0</v>
      </c>
      <c r="D388" s="192" t="s">
        <v>6</v>
      </c>
      <c r="E388" s="192" t="s">
        <v>389</v>
      </c>
      <c r="F388" s="1">
        <v>52.57078350813173</v>
      </c>
    </row>
    <row r="389">
      <c r="A389" s="2" t="s">
        <v>28</v>
      </c>
      <c r="B389" s="1" t="s">
        <v>425</v>
      </c>
      <c r="C389" s="1">
        <v>2020.0</v>
      </c>
      <c r="D389" s="192" t="s">
        <v>6</v>
      </c>
      <c r="E389" s="192" t="s">
        <v>389</v>
      </c>
      <c r="F389" s="1">
        <v>52.36673044316892</v>
      </c>
    </row>
    <row r="390">
      <c r="A390" s="2" t="s">
        <v>29</v>
      </c>
      <c r="B390" s="1" t="s">
        <v>427</v>
      </c>
      <c r="C390" s="1">
        <v>2020.0</v>
      </c>
      <c r="D390" s="192" t="s">
        <v>6</v>
      </c>
      <c r="E390" s="192" t="s">
        <v>389</v>
      </c>
      <c r="F390" s="1">
        <v>52.037630923544064</v>
      </c>
    </row>
    <row r="391">
      <c r="A391" s="2" t="s">
        <v>30</v>
      </c>
      <c r="B391" s="1" t="s">
        <v>428</v>
      </c>
      <c r="C391" s="1">
        <v>2020.0</v>
      </c>
      <c r="D391" s="192" t="s">
        <v>6</v>
      </c>
      <c r="E391" s="192" t="s">
        <v>389</v>
      </c>
      <c r="F391" s="1">
        <v>48.773216105626624</v>
      </c>
    </row>
    <row r="392">
      <c r="A392" s="2" t="s">
        <v>31</v>
      </c>
      <c r="B392" s="1" t="s">
        <v>429</v>
      </c>
      <c r="C392" s="1">
        <v>2020.0</v>
      </c>
      <c r="D392" s="192" t="s">
        <v>6</v>
      </c>
      <c r="E392" s="192" t="s">
        <v>389</v>
      </c>
      <c r="F392" s="1">
        <v>51.925909845089855</v>
      </c>
    </row>
    <row r="393">
      <c r="A393" s="2" t="s">
        <v>32</v>
      </c>
      <c r="B393" s="1" t="s">
        <v>430</v>
      </c>
      <c r="C393" s="1">
        <v>2020.0</v>
      </c>
      <c r="D393" s="192" t="s">
        <v>6</v>
      </c>
      <c r="E393" s="192" t="s">
        <v>389</v>
      </c>
      <c r="F393" s="1">
        <v>53.87348769000818</v>
      </c>
    </row>
    <row r="394">
      <c r="A394" s="2" t="s">
        <v>33</v>
      </c>
      <c r="B394" s="1" t="s">
        <v>431</v>
      </c>
      <c r="C394" s="1">
        <v>2020.0</v>
      </c>
      <c r="D394" s="192" t="s">
        <v>6</v>
      </c>
      <c r="E394" s="192" t="s">
        <v>389</v>
      </c>
      <c r="F394" s="1">
        <v>49.353417493435295</v>
      </c>
    </row>
    <row r="395">
      <c r="A395" s="2" t="s">
        <v>34</v>
      </c>
      <c r="B395" s="1" t="s">
        <v>432</v>
      </c>
      <c r="C395" s="1">
        <v>2020.0</v>
      </c>
      <c r="D395" s="192" t="s">
        <v>6</v>
      </c>
      <c r="E395" s="192" t="s">
        <v>389</v>
      </c>
      <c r="F395" s="1">
        <v>51.2141930132056</v>
      </c>
    </row>
    <row r="396">
      <c r="A396" s="2" t="s">
        <v>35</v>
      </c>
      <c r="B396" s="1" t="s">
        <v>433</v>
      </c>
      <c r="C396" s="1">
        <v>2020.0</v>
      </c>
      <c r="D396" s="192" t="s">
        <v>6</v>
      </c>
      <c r="E396" s="192" t="s">
        <v>389</v>
      </c>
      <c r="F396" s="1">
        <v>53.679857514279284</v>
      </c>
    </row>
    <row r="397">
      <c r="A397" s="2" t="s">
        <v>3</v>
      </c>
      <c r="B397" s="1" t="s">
        <v>418</v>
      </c>
      <c r="C397" s="1">
        <v>2020.0</v>
      </c>
      <c r="D397" s="192" t="s">
        <v>6</v>
      </c>
      <c r="E397" s="192" t="s">
        <v>389</v>
      </c>
      <c r="F397" s="1">
        <v>51.6243846807936</v>
      </c>
    </row>
    <row r="398">
      <c r="A398" s="2" t="s">
        <v>4</v>
      </c>
      <c r="B398" s="1" t="s">
        <v>401</v>
      </c>
      <c r="C398" s="1">
        <v>2021.0</v>
      </c>
      <c r="D398" s="192" t="s">
        <v>6</v>
      </c>
      <c r="E398" s="192" t="s">
        <v>389</v>
      </c>
      <c r="F398" s="1">
        <v>53.847037867034416</v>
      </c>
    </row>
    <row r="399">
      <c r="A399" s="2" t="s">
        <v>5</v>
      </c>
      <c r="B399" s="1" t="s">
        <v>402</v>
      </c>
      <c r="C399" s="1">
        <v>2021.0</v>
      </c>
      <c r="D399" s="192" t="s">
        <v>6</v>
      </c>
      <c r="E399" s="192" t="s">
        <v>389</v>
      </c>
      <c r="F399" s="1">
        <v>52.72759291426193</v>
      </c>
    </row>
    <row r="400">
      <c r="A400" s="2" t="s">
        <v>6</v>
      </c>
      <c r="B400" s="1" t="s">
        <v>403</v>
      </c>
      <c r="C400" s="1">
        <v>2021.0</v>
      </c>
      <c r="D400" s="192" t="s">
        <v>6</v>
      </c>
      <c r="E400" s="192" t="s">
        <v>389</v>
      </c>
      <c r="F400" s="1">
        <v>53.811842883801376</v>
      </c>
    </row>
    <row r="401">
      <c r="A401" s="2" t="s">
        <v>7</v>
      </c>
      <c r="B401" s="1" t="s">
        <v>404</v>
      </c>
      <c r="C401" s="1">
        <v>2021.0</v>
      </c>
      <c r="D401" s="192" t="s">
        <v>6</v>
      </c>
      <c r="E401" s="192" t="s">
        <v>389</v>
      </c>
      <c r="F401" s="1">
        <v>51.849339521599425</v>
      </c>
    </row>
    <row r="402">
      <c r="A402" s="2" t="s">
        <v>10</v>
      </c>
      <c r="B402" s="1" t="s">
        <v>407</v>
      </c>
      <c r="C402" s="1">
        <v>2021.0</v>
      </c>
      <c r="D402" s="192" t="s">
        <v>6</v>
      </c>
      <c r="E402" s="192" t="s">
        <v>389</v>
      </c>
      <c r="F402" s="1">
        <v>50.11249398514819</v>
      </c>
    </row>
    <row r="403">
      <c r="A403" s="2" t="s">
        <v>11</v>
      </c>
      <c r="B403" s="1" t="s">
        <v>406</v>
      </c>
      <c r="C403" s="1">
        <v>2021.0</v>
      </c>
      <c r="D403" s="192" t="s">
        <v>6</v>
      </c>
      <c r="E403" s="192" t="s">
        <v>389</v>
      </c>
      <c r="F403" s="1">
        <v>53.69103633703689</v>
      </c>
    </row>
    <row r="404">
      <c r="A404" s="2" t="s">
        <v>12</v>
      </c>
      <c r="B404" s="1" t="s">
        <v>405</v>
      </c>
      <c r="C404" s="1">
        <v>2021.0</v>
      </c>
      <c r="D404" s="192" t="s">
        <v>6</v>
      </c>
      <c r="E404" s="192" t="s">
        <v>389</v>
      </c>
      <c r="F404" s="1">
        <v>50.81130997794537</v>
      </c>
    </row>
    <row r="405">
      <c r="A405" s="2" t="s">
        <v>8</v>
      </c>
      <c r="B405" s="1" t="s">
        <v>408</v>
      </c>
      <c r="C405" s="1">
        <v>2021.0</v>
      </c>
      <c r="D405" s="192" t="s">
        <v>6</v>
      </c>
      <c r="E405" s="192" t="s">
        <v>389</v>
      </c>
      <c r="F405" s="1">
        <v>51.27932161080724</v>
      </c>
    </row>
    <row r="406">
      <c r="A406" s="2" t="s">
        <v>9</v>
      </c>
      <c r="B406" s="1" t="s">
        <v>409</v>
      </c>
      <c r="C406" s="1">
        <v>2021.0</v>
      </c>
      <c r="D406" s="192" t="s">
        <v>6</v>
      </c>
      <c r="E406" s="192" t="s">
        <v>389</v>
      </c>
      <c r="F406" s="1">
        <v>54.624121146565706</v>
      </c>
    </row>
    <row r="407">
      <c r="A407" s="2" t="s">
        <v>13</v>
      </c>
      <c r="B407" s="1" t="s">
        <v>410</v>
      </c>
      <c r="C407" s="1">
        <v>2021.0</v>
      </c>
      <c r="D407" s="192" t="s">
        <v>6</v>
      </c>
      <c r="E407" s="192" t="s">
        <v>389</v>
      </c>
      <c r="F407" s="1">
        <v>52.495476160417454</v>
      </c>
    </row>
    <row r="408">
      <c r="A408" s="2" t="s">
        <v>14</v>
      </c>
      <c r="B408" s="1" t="s">
        <v>412</v>
      </c>
      <c r="C408" s="1">
        <v>2021.0</v>
      </c>
      <c r="D408" s="192" t="s">
        <v>6</v>
      </c>
      <c r="E408" s="192" t="s">
        <v>389</v>
      </c>
      <c r="F408" s="1">
        <v>53.29980804066293</v>
      </c>
    </row>
    <row r="409">
      <c r="A409" s="2" t="s">
        <v>15</v>
      </c>
      <c r="B409" s="1" t="s">
        <v>411</v>
      </c>
      <c r="C409" s="1">
        <v>2021.0</v>
      </c>
      <c r="D409" s="192" t="s">
        <v>6</v>
      </c>
      <c r="E409" s="192" t="s">
        <v>389</v>
      </c>
      <c r="F409" s="1">
        <v>55.454156959512545</v>
      </c>
    </row>
    <row r="410">
      <c r="A410" s="2" t="s">
        <v>16</v>
      </c>
      <c r="B410" s="1" t="s">
        <v>413</v>
      </c>
      <c r="C410" s="1">
        <v>2021.0</v>
      </c>
      <c r="D410" s="192" t="s">
        <v>6</v>
      </c>
      <c r="E410" s="192" t="s">
        <v>389</v>
      </c>
      <c r="F410" s="1">
        <v>54.03862004003297</v>
      </c>
    </row>
    <row r="411">
      <c r="A411" s="2" t="s">
        <v>17</v>
      </c>
      <c r="B411" s="1" t="s">
        <v>414</v>
      </c>
      <c r="C411" s="1">
        <v>2021.0</v>
      </c>
      <c r="D411" s="192" t="s">
        <v>6</v>
      </c>
      <c r="E411" s="192" t="s">
        <v>389</v>
      </c>
      <c r="F411" s="1">
        <v>53.756644282205414</v>
      </c>
    </row>
    <row r="412">
      <c r="A412" s="2" t="s">
        <v>18</v>
      </c>
      <c r="B412" s="1" t="s">
        <v>415</v>
      </c>
      <c r="C412" s="1">
        <v>2021.0</v>
      </c>
      <c r="D412" s="192" t="s">
        <v>6</v>
      </c>
      <c r="E412" s="192" t="s">
        <v>389</v>
      </c>
      <c r="F412" s="1">
        <v>52.8132798456011</v>
      </c>
    </row>
    <row r="413">
      <c r="A413" s="2" t="s">
        <v>19</v>
      </c>
      <c r="B413" s="1" t="s">
        <v>416</v>
      </c>
      <c r="C413" s="1">
        <v>2021.0</v>
      </c>
      <c r="D413" s="192" t="s">
        <v>6</v>
      </c>
      <c r="E413" s="192" t="s">
        <v>389</v>
      </c>
      <c r="F413" s="1">
        <v>53.670974700550644</v>
      </c>
    </row>
    <row r="414">
      <c r="A414" s="2" t="s">
        <v>20</v>
      </c>
      <c r="B414" s="1" t="s">
        <v>417</v>
      </c>
      <c r="C414" s="1">
        <v>2021.0</v>
      </c>
      <c r="D414" s="192" t="s">
        <v>6</v>
      </c>
      <c r="E414" s="192" t="s">
        <v>389</v>
      </c>
      <c r="F414" s="1">
        <v>53.86631938571863</v>
      </c>
    </row>
    <row r="415">
      <c r="A415" s="2" t="s">
        <v>21</v>
      </c>
      <c r="B415" s="1" t="s">
        <v>419</v>
      </c>
      <c r="C415" s="1">
        <v>2021.0</v>
      </c>
      <c r="D415" s="192" t="s">
        <v>6</v>
      </c>
      <c r="E415" s="192" t="s">
        <v>389</v>
      </c>
      <c r="F415" s="1">
        <v>54.790802634788975</v>
      </c>
    </row>
    <row r="416">
      <c r="A416" s="2" t="s">
        <v>22</v>
      </c>
      <c r="B416" s="1" t="s">
        <v>420</v>
      </c>
      <c r="C416" s="1">
        <v>2021.0</v>
      </c>
      <c r="D416" s="192" t="s">
        <v>6</v>
      </c>
      <c r="E416" s="192" t="s">
        <v>389</v>
      </c>
      <c r="F416" s="1">
        <v>51.42480073627729</v>
      </c>
    </row>
    <row r="417">
      <c r="A417" s="2" t="s">
        <v>23</v>
      </c>
      <c r="B417" s="1" t="s">
        <v>421</v>
      </c>
      <c r="C417" s="1">
        <v>2021.0</v>
      </c>
      <c r="D417" s="192" t="s">
        <v>6</v>
      </c>
      <c r="E417" s="192" t="s">
        <v>389</v>
      </c>
      <c r="F417" s="1">
        <v>54.82707346624077</v>
      </c>
    </row>
    <row r="418">
      <c r="A418" s="2" t="s">
        <v>24</v>
      </c>
      <c r="B418" s="1" t="s">
        <v>422</v>
      </c>
      <c r="C418" s="1">
        <v>2021.0</v>
      </c>
      <c r="D418" s="192" t="s">
        <v>6</v>
      </c>
      <c r="E418" s="192" t="s">
        <v>389</v>
      </c>
      <c r="F418" s="1">
        <v>54.16519224433517</v>
      </c>
    </row>
    <row r="419">
      <c r="A419" s="2" t="s">
        <v>25</v>
      </c>
      <c r="B419" s="1" t="s">
        <v>423</v>
      </c>
      <c r="C419" s="1">
        <v>2021.0</v>
      </c>
      <c r="D419" s="192" t="s">
        <v>6</v>
      </c>
      <c r="E419" s="192" t="s">
        <v>389</v>
      </c>
      <c r="F419" s="1">
        <v>53.39040463139742</v>
      </c>
    </row>
    <row r="420">
      <c r="A420" s="2" t="s">
        <v>26</v>
      </c>
      <c r="B420" s="1" t="s">
        <v>424</v>
      </c>
      <c r="C420" s="1">
        <v>2021.0</v>
      </c>
      <c r="D420" s="192" t="s">
        <v>6</v>
      </c>
      <c r="E420" s="192" t="s">
        <v>389</v>
      </c>
      <c r="F420" s="1">
        <v>51.53192759640696</v>
      </c>
    </row>
    <row r="421">
      <c r="A421" s="2" t="s">
        <v>27</v>
      </c>
      <c r="B421" s="1" t="s">
        <v>426</v>
      </c>
      <c r="C421" s="1">
        <v>2021.0</v>
      </c>
      <c r="D421" s="192" t="s">
        <v>6</v>
      </c>
      <c r="E421" s="192" t="s">
        <v>389</v>
      </c>
      <c r="F421" s="1">
        <v>53.69288859274357</v>
      </c>
    </row>
    <row r="422">
      <c r="A422" s="2" t="s">
        <v>28</v>
      </c>
      <c r="B422" s="1" t="s">
        <v>425</v>
      </c>
      <c r="C422" s="1">
        <v>2021.0</v>
      </c>
      <c r="D422" s="192" t="s">
        <v>6</v>
      </c>
      <c r="E422" s="192" t="s">
        <v>389</v>
      </c>
      <c r="F422" s="1">
        <v>54.559353500054605</v>
      </c>
    </row>
    <row r="423">
      <c r="A423" s="2" t="s">
        <v>29</v>
      </c>
      <c r="B423" s="1" t="s">
        <v>427</v>
      </c>
      <c r="C423" s="1">
        <v>2021.0</v>
      </c>
      <c r="D423" s="192" t="s">
        <v>6</v>
      </c>
      <c r="E423" s="192" t="s">
        <v>389</v>
      </c>
      <c r="F423" s="1">
        <v>53.61239613743544</v>
      </c>
    </row>
    <row r="424">
      <c r="A424" s="2" t="s">
        <v>30</v>
      </c>
      <c r="B424" s="1" t="s">
        <v>428</v>
      </c>
      <c r="C424" s="1">
        <v>2021.0</v>
      </c>
      <c r="D424" s="192" t="s">
        <v>6</v>
      </c>
      <c r="E424" s="192" t="s">
        <v>389</v>
      </c>
      <c r="F424" s="1">
        <v>50.477078063284964</v>
      </c>
    </row>
    <row r="425">
      <c r="A425" s="2" t="s">
        <v>31</v>
      </c>
      <c r="B425" s="1" t="s">
        <v>429</v>
      </c>
      <c r="C425" s="1">
        <v>2021.0</v>
      </c>
      <c r="D425" s="192" t="s">
        <v>6</v>
      </c>
      <c r="E425" s="192" t="s">
        <v>389</v>
      </c>
      <c r="F425" s="1">
        <v>53.06284489261185</v>
      </c>
    </row>
    <row r="426">
      <c r="A426" s="2" t="s">
        <v>32</v>
      </c>
      <c r="B426" s="1" t="s">
        <v>430</v>
      </c>
      <c r="C426" s="1">
        <v>2021.0</v>
      </c>
      <c r="D426" s="192" t="s">
        <v>6</v>
      </c>
      <c r="E426" s="192" t="s">
        <v>389</v>
      </c>
      <c r="F426" s="1">
        <v>55.194895656292665</v>
      </c>
    </row>
    <row r="427">
      <c r="A427" s="2" t="s">
        <v>33</v>
      </c>
      <c r="B427" s="1" t="s">
        <v>431</v>
      </c>
      <c r="C427" s="1">
        <v>2021.0</v>
      </c>
      <c r="D427" s="192" t="s">
        <v>6</v>
      </c>
      <c r="E427" s="192" t="s">
        <v>389</v>
      </c>
      <c r="F427" s="1">
        <v>50.25065102351491</v>
      </c>
    </row>
    <row r="428">
      <c r="A428" s="2" t="s">
        <v>34</v>
      </c>
      <c r="B428" s="1" t="s">
        <v>432</v>
      </c>
      <c r="C428" s="1">
        <v>2021.0</v>
      </c>
      <c r="D428" s="192" t="s">
        <v>6</v>
      </c>
      <c r="E428" s="192" t="s">
        <v>389</v>
      </c>
      <c r="F428" s="1">
        <v>52.25604681076446</v>
      </c>
    </row>
    <row r="429">
      <c r="A429" s="2" t="s">
        <v>35</v>
      </c>
      <c r="B429" s="1" t="s">
        <v>433</v>
      </c>
      <c r="C429" s="1">
        <v>2021.0</v>
      </c>
      <c r="D429" s="192" t="s">
        <v>6</v>
      </c>
      <c r="E429" s="192" t="s">
        <v>389</v>
      </c>
      <c r="F429" s="1">
        <v>55.17750529627015</v>
      </c>
    </row>
    <row r="430">
      <c r="A430" s="2" t="s">
        <v>3</v>
      </c>
      <c r="B430" s="1" t="s">
        <v>418</v>
      </c>
      <c r="C430" s="1">
        <v>2021.0</v>
      </c>
      <c r="D430" s="192" t="s">
        <v>6</v>
      </c>
      <c r="E430" s="192" t="s">
        <v>389</v>
      </c>
      <c r="F430" s="1">
        <v>52.747605445355305</v>
      </c>
    </row>
    <row r="431">
      <c r="A431" s="2" t="s">
        <v>4</v>
      </c>
      <c r="B431" s="1" t="s">
        <v>401</v>
      </c>
      <c r="C431" s="1">
        <v>2022.0</v>
      </c>
      <c r="D431" s="192" t="s">
        <v>6</v>
      </c>
      <c r="E431" s="192" t="s">
        <v>389</v>
      </c>
      <c r="F431" s="1">
        <v>53.94566122504308</v>
      </c>
    </row>
    <row r="432">
      <c r="A432" s="2" t="s">
        <v>5</v>
      </c>
      <c r="B432" s="1" t="s">
        <v>402</v>
      </c>
      <c r="C432" s="1">
        <v>2022.0</v>
      </c>
      <c r="D432" s="192" t="s">
        <v>6</v>
      </c>
      <c r="E432" s="192" t="s">
        <v>389</v>
      </c>
      <c r="F432" s="1">
        <v>52.58834937216332</v>
      </c>
    </row>
    <row r="433">
      <c r="A433" s="2" t="s">
        <v>6</v>
      </c>
      <c r="B433" s="1" t="s">
        <v>403</v>
      </c>
      <c r="C433" s="1">
        <v>2022.0</v>
      </c>
      <c r="D433" s="192" t="s">
        <v>6</v>
      </c>
      <c r="E433" s="192" t="s">
        <v>389</v>
      </c>
      <c r="F433" s="1">
        <v>53.53447486493911</v>
      </c>
    </row>
    <row r="434">
      <c r="A434" s="2" t="s">
        <v>7</v>
      </c>
      <c r="B434" s="1" t="s">
        <v>404</v>
      </c>
      <c r="C434" s="1">
        <v>2022.0</v>
      </c>
      <c r="D434" s="192" t="s">
        <v>6</v>
      </c>
      <c r="E434" s="192" t="s">
        <v>389</v>
      </c>
      <c r="F434" s="1">
        <v>52.336188287723694</v>
      </c>
    </row>
    <row r="435">
      <c r="A435" s="2" t="s">
        <v>10</v>
      </c>
      <c r="B435" s="1" t="s">
        <v>407</v>
      </c>
      <c r="C435" s="1">
        <v>2022.0</v>
      </c>
      <c r="D435" s="192" t="s">
        <v>6</v>
      </c>
      <c r="E435" s="192" t="s">
        <v>389</v>
      </c>
      <c r="F435" s="1">
        <v>50.68338734676624</v>
      </c>
    </row>
    <row r="436">
      <c r="A436" s="2" t="s">
        <v>11</v>
      </c>
      <c r="B436" s="1" t="s">
        <v>406</v>
      </c>
      <c r="C436" s="1">
        <v>2022.0</v>
      </c>
      <c r="D436" s="192" t="s">
        <v>6</v>
      </c>
      <c r="E436" s="192" t="s">
        <v>389</v>
      </c>
      <c r="F436" s="1">
        <v>53.770097501129975</v>
      </c>
    </row>
    <row r="437">
      <c r="A437" s="2" t="s">
        <v>12</v>
      </c>
      <c r="B437" s="1" t="s">
        <v>405</v>
      </c>
      <c r="C437" s="1">
        <v>2022.0</v>
      </c>
      <c r="D437" s="192" t="s">
        <v>6</v>
      </c>
      <c r="E437" s="192" t="s">
        <v>389</v>
      </c>
      <c r="F437" s="1">
        <v>50.52365327329266</v>
      </c>
    </row>
    <row r="438">
      <c r="A438" s="2" t="s">
        <v>8</v>
      </c>
      <c r="B438" s="1" t="s">
        <v>408</v>
      </c>
      <c r="C438" s="1">
        <v>2022.0</v>
      </c>
      <c r="D438" s="192" t="s">
        <v>6</v>
      </c>
      <c r="E438" s="192" t="s">
        <v>389</v>
      </c>
      <c r="F438" s="1">
        <v>50.854696886693475</v>
      </c>
    </row>
    <row r="439">
      <c r="A439" s="2" t="s">
        <v>9</v>
      </c>
      <c r="B439" s="1" t="s">
        <v>409</v>
      </c>
      <c r="C439" s="1">
        <v>2022.0</v>
      </c>
      <c r="D439" s="192" t="s">
        <v>6</v>
      </c>
      <c r="E439" s="192" t="s">
        <v>389</v>
      </c>
      <c r="F439" s="1">
        <v>54.411549529337165</v>
      </c>
    </row>
    <row r="440">
      <c r="A440" s="2" t="s">
        <v>13</v>
      </c>
      <c r="B440" s="1" t="s">
        <v>410</v>
      </c>
      <c r="C440" s="1">
        <v>2022.0</v>
      </c>
      <c r="D440" s="192" t="s">
        <v>6</v>
      </c>
      <c r="E440" s="192" t="s">
        <v>389</v>
      </c>
      <c r="F440" s="1">
        <v>52.90346829258107</v>
      </c>
    </row>
    <row r="441">
      <c r="A441" s="2" t="s">
        <v>14</v>
      </c>
      <c r="B441" s="1" t="s">
        <v>412</v>
      </c>
      <c r="C441" s="1">
        <v>2022.0</v>
      </c>
      <c r="D441" s="192" t="s">
        <v>6</v>
      </c>
      <c r="E441" s="192" t="s">
        <v>389</v>
      </c>
      <c r="F441" s="1">
        <v>52.958565998779974</v>
      </c>
    </row>
    <row r="442">
      <c r="A442" s="2" t="s">
        <v>15</v>
      </c>
      <c r="B442" s="1" t="s">
        <v>411</v>
      </c>
      <c r="C442" s="1">
        <v>2022.0</v>
      </c>
      <c r="D442" s="192" t="s">
        <v>6</v>
      </c>
      <c r="E442" s="192" t="s">
        <v>389</v>
      </c>
      <c r="F442" s="1">
        <v>55.41658459720308</v>
      </c>
    </row>
    <row r="443">
      <c r="A443" s="2" t="s">
        <v>16</v>
      </c>
      <c r="B443" s="1" t="s">
        <v>413</v>
      </c>
      <c r="C443" s="1">
        <v>2022.0</v>
      </c>
      <c r="D443" s="192" t="s">
        <v>6</v>
      </c>
      <c r="E443" s="192" t="s">
        <v>389</v>
      </c>
      <c r="F443" s="1">
        <v>54.06640268047518</v>
      </c>
    </row>
    <row r="444">
      <c r="A444" s="2" t="s">
        <v>17</v>
      </c>
      <c r="B444" s="1" t="s">
        <v>414</v>
      </c>
      <c r="C444" s="1">
        <v>2022.0</v>
      </c>
      <c r="D444" s="192" t="s">
        <v>6</v>
      </c>
      <c r="E444" s="192" t="s">
        <v>389</v>
      </c>
      <c r="F444" s="1">
        <v>53.73493081781751</v>
      </c>
    </row>
    <row r="445">
      <c r="A445" s="2" t="s">
        <v>18</v>
      </c>
      <c r="B445" s="1" t="s">
        <v>415</v>
      </c>
      <c r="C445" s="1">
        <v>2022.0</v>
      </c>
      <c r="D445" s="192" t="s">
        <v>6</v>
      </c>
      <c r="E445" s="192" t="s">
        <v>389</v>
      </c>
      <c r="F445" s="1">
        <v>52.75771097742747</v>
      </c>
    </row>
    <row r="446">
      <c r="A446" s="2" t="s">
        <v>19</v>
      </c>
      <c r="B446" s="1" t="s">
        <v>416</v>
      </c>
      <c r="C446" s="1">
        <v>2022.0</v>
      </c>
      <c r="D446" s="192" t="s">
        <v>6</v>
      </c>
      <c r="E446" s="192" t="s">
        <v>389</v>
      </c>
      <c r="F446" s="1">
        <v>54.09473547284114</v>
      </c>
    </row>
    <row r="447">
      <c r="A447" s="2" t="s">
        <v>20</v>
      </c>
      <c r="B447" s="1" t="s">
        <v>417</v>
      </c>
      <c r="C447" s="1">
        <v>2022.0</v>
      </c>
      <c r="D447" s="192" t="s">
        <v>6</v>
      </c>
      <c r="E447" s="192" t="s">
        <v>389</v>
      </c>
      <c r="F447" s="1">
        <v>54.019671459308086</v>
      </c>
    </row>
    <row r="448">
      <c r="A448" s="2" t="s">
        <v>21</v>
      </c>
      <c r="B448" s="1" t="s">
        <v>419</v>
      </c>
      <c r="C448" s="1">
        <v>2022.0</v>
      </c>
      <c r="D448" s="192" t="s">
        <v>6</v>
      </c>
      <c r="E448" s="192" t="s">
        <v>389</v>
      </c>
      <c r="F448" s="1">
        <v>54.410024575988345</v>
      </c>
    </row>
    <row r="449">
      <c r="A449" s="2" t="s">
        <v>22</v>
      </c>
      <c r="B449" s="1" t="s">
        <v>420</v>
      </c>
      <c r="C449" s="1">
        <v>2022.0</v>
      </c>
      <c r="D449" s="192" t="s">
        <v>6</v>
      </c>
      <c r="E449" s="192" t="s">
        <v>389</v>
      </c>
      <c r="F449" s="1">
        <v>51.402389834512206</v>
      </c>
    </row>
    <row r="450">
      <c r="A450" s="2" t="s">
        <v>23</v>
      </c>
      <c r="B450" s="1" t="s">
        <v>421</v>
      </c>
      <c r="C450" s="1">
        <v>2022.0</v>
      </c>
      <c r="D450" s="192" t="s">
        <v>6</v>
      </c>
      <c r="E450" s="192" t="s">
        <v>389</v>
      </c>
      <c r="F450" s="1">
        <v>55.06091779988397</v>
      </c>
    </row>
    <row r="451">
      <c r="A451" s="2" t="s">
        <v>24</v>
      </c>
      <c r="B451" s="1" t="s">
        <v>422</v>
      </c>
      <c r="C451" s="1">
        <v>2022.0</v>
      </c>
      <c r="D451" s="192" t="s">
        <v>6</v>
      </c>
      <c r="E451" s="192" t="s">
        <v>389</v>
      </c>
      <c r="F451" s="1">
        <v>54.24182530321755</v>
      </c>
    </row>
    <row r="452">
      <c r="A452" s="2" t="s">
        <v>25</v>
      </c>
      <c r="B452" s="1" t="s">
        <v>423</v>
      </c>
      <c r="C452" s="1">
        <v>2022.0</v>
      </c>
      <c r="D452" s="192" t="s">
        <v>6</v>
      </c>
      <c r="E452" s="192" t="s">
        <v>389</v>
      </c>
      <c r="F452" s="1">
        <v>53.859225134053325</v>
      </c>
    </row>
    <row r="453">
      <c r="A453" s="2" t="s">
        <v>26</v>
      </c>
      <c r="B453" s="1" t="s">
        <v>424</v>
      </c>
      <c r="C453" s="1">
        <v>2022.0</v>
      </c>
      <c r="D453" s="192" t="s">
        <v>6</v>
      </c>
      <c r="E453" s="192" t="s">
        <v>389</v>
      </c>
      <c r="F453" s="1">
        <v>51.127522088883026</v>
      </c>
    </row>
    <row r="454">
      <c r="A454" s="2" t="s">
        <v>27</v>
      </c>
      <c r="B454" s="1" t="s">
        <v>426</v>
      </c>
      <c r="C454" s="1">
        <v>2022.0</v>
      </c>
      <c r="D454" s="192" t="s">
        <v>6</v>
      </c>
      <c r="E454" s="192" t="s">
        <v>389</v>
      </c>
      <c r="F454" s="1">
        <v>53.64138886347896</v>
      </c>
    </row>
    <row r="455">
      <c r="A455" s="2" t="s">
        <v>28</v>
      </c>
      <c r="B455" s="1" t="s">
        <v>425</v>
      </c>
      <c r="C455" s="1">
        <v>2022.0</v>
      </c>
      <c r="D455" s="192" t="s">
        <v>6</v>
      </c>
      <c r="E455" s="192" t="s">
        <v>389</v>
      </c>
      <c r="F455" s="1">
        <v>54.02662532332445</v>
      </c>
    </row>
    <row r="456">
      <c r="A456" s="2" t="s">
        <v>29</v>
      </c>
      <c r="B456" s="1" t="s">
        <v>427</v>
      </c>
      <c r="C456" s="1">
        <v>2022.0</v>
      </c>
      <c r="D456" s="192" t="s">
        <v>6</v>
      </c>
      <c r="E456" s="192" t="s">
        <v>389</v>
      </c>
      <c r="F456" s="1">
        <v>53.4280347499413</v>
      </c>
    </row>
    <row r="457">
      <c r="A457" s="2" t="s">
        <v>30</v>
      </c>
      <c r="B457" s="1" t="s">
        <v>428</v>
      </c>
      <c r="C457" s="1">
        <v>2022.0</v>
      </c>
      <c r="D457" s="192" t="s">
        <v>6</v>
      </c>
      <c r="E457" s="192" t="s">
        <v>389</v>
      </c>
      <c r="F457" s="1">
        <v>50.287213879574274</v>
      </c>
    </row>
    <row r="458">
      <c r="A458" s="2" t="s">
        <v>31</v>
      </c>
      <c r="B458" s="1" t="s">
        <v>429</v>
      </c>
      <c r="C458" s="1">
        <v>2022.0</v>
      </c>
      <c r="D458" s="192" t="s">
        <v>6</v>
      </c>
      <c r="E458" s="192" t="s">
        <v>389</v>
      </c>
      <c r="F458" s="1">
        <v>53.7001629889669</v>
      </c>
    </row>
    <row r="459">
      <c r="A459" s="2" t="s">
        <v>32</v>
      </c>
      <c r="B459" s="1" t="s">
        <v>430</v>
      </c>
      <c r="C459" s="1">
        <v>2022.0</v>
      </c>
      <c r="D459" s="192" t="s">
        <v>6</v>
      </c>
      <c r="E459" s="192" t="s">
        <v>389</v>
      </c>
      <c r="F459" s="1">
        <v>54.46377115314088</v>
      </c>
    </row>
    <row r="460">
      <c r="A460" s="2" t="s">
        <v>33</v>
      </c>
      <c r="B460" s="1" t="s">
        <v>431</v>
      </c>
      <c r="C460" s="1">
        <v>2022.0</v>
      </c>
      <c r="D460" s="192" t="s">
        <v>6</v>
      </c>
      <c r="E460" s="192" t="s">
        <v>389</v>
      </c>
      <c r="F460" s="1">
        <v>50.64814970492796</v>
      </c>
    </row>
    <row r="461">
      <c r="A461" s="2" t="s">
        <v>34</v>
      </c>
      <c r="B461" s="1" t="s">
        <v>432</v>
      </c>
      <c r="C461" s="1">
        <v>2022.0</v>
      </c>
      <c r="D461" s="192" t="s">
        <v>6</v>
      </c>
      <c r="E461" s="192" t="s">
        <v>389</v>
      </c>
      <c r="F461" s="1">
        <v>52.283177321494165</v>
      </c>
    </row>
    <row r="462">
      <c r="A462" s="2" t="s">
        <v>35</v>
      </c>
      <c r="B462" s="1" t="s">
        <v>433</v>
      </c>
      <c r="C462" s="1">
        <v>2022.0</v>
      </c>
      <c r="D462" s="192" t="s">
        <v>6</v>
      </c>
      <c r="E462" s="192" t="s">
        <v>389</v>
      </c>
      <c r="F462" s="1">
        <v>55.670544877975615</v>
      </c>
    </row>
    <row r="463">
      <c r="A463" s="2" t="s">
        <v>3</v>
      </c>
      <c r="B463" s="1" t="s">
        <v>418</v>
      </c>
      <c r="C463" s="1">
        <v>2022.0</v>
      </c>
      <c r="D463" s="192" t="s">
        <v>6</v>
      </c>
      <c r="E463" s="192" t="s">
        <v>389</v>
      </c>
      <c r="F463" s="1">
        <v>52.733003825128414</v>
      </c>
    </row>
    <row r="464">
      <c r="A464" s="2" t="s">
        <v>4</v>
      </c>
      <c r="B464" s="1" t="s">
        <v>401</v>
      </c>
      <c r="C464" s="1">
        <v>2023.0</v>
      </c>
      <c r="D464" s="192" t="s">
        <v>6</v>
      </c>
      <c r="E464" s="192" t="s">
        <v>389</v>
      </c>
      <c r="F464" s="1">
        <v>54.63985775894681</v>
      </c>
    </row>
    <row r="465">
      <c r="A465" s="2" t="s">
        <v>5</v>
      </c>
      <c r="B465" s="1" t="s">
        <v>402</v>
      </c>
      <c r="C465" s="1">
        <v>2023.0</v>
      </c>
      <c r="D465" s="192" t="s">
        <v>6</v>
      </c>
      <c r="E465" s="192" t="s">
        <v>389</v>
      </c>
      <c r="F465" s="1">
        <v>52.71231566886752</v>
      </c>
    </row>
    <row r="466">
      <c r="A466" s="2" t="s">
        <v>6</v>
      </c>
      <c r="B466" s="1" t="s">
        <v>403</v>
      </c>
      <c r="C466" s="1">
        <v>2023.0</v>
      </c>
      <c r="D466" s="192" t="s">
        <v>6</v>
      </c>
      <c r="E466" s="192" t="s">
        <v>389</v>
      </c>
      <c r="F466" s="1">
        <v>53.95848310567936</v>
      </c>
    </row>
    <row r="467">
      <c r="A467" s="2" t="s">
        <v>7</v>
      </c>
      <c r="B467" s="1" t="s">
        <v>404</v>
      </c>
      <c r="C467" s="1">
        <v>2023.0</v>
      </c>
      <c r="D467" s="192" t="s">
        <v>6</v>
      </c>
      <c r="E467" s="192" t="s">
        <v>389</v>
      </c>
      <c r="F467" s="1">
        <v>52.45216111334137</v>
      </c>
    </row>
    <row r="468">
      <c r="A468" s="2" t="s">
        <v>10</v>
      </c>
      <c r="B468" s="1" t="s">
        <v>407</v>
      </c>
      <c r="C468" s="1">
        <v>2023.0</v>
      </c>
      <c r="D468" s="192" t="s">
        <v>6</v>
      </c>
      <c r="E468" s="192" t="s">
        <v>389</v>
      </c>
      <c r="F468" s="1">
        <v>51.24019984143564</v>
      </c>
    </row>
    <row r="469">
      <c r="A469" s="2" t="s">
        <v>11</v>
      </c>
      <c r="B469" s="1" t="s">
        <v>406</v>
      </c>
      <c r="C469" s="1">
        <v>2023.0</v>
      </c>
      <c r="D469" s="192" t="s">
        <v>6</v>
      </c>
      <c r="E469" s="192" t="s">
        <v>389</v>
      </c>
      <c r="F469" s="1">
        <v>53.66751514370408</v>
      </c>
    </row>
    <row r="470">
      <c r="A470" s="2" t="s">
        <v>12</v>
      </c>
      <c r="B470" s="1" t="s">
        <v>405</v>
      </c>
      <c r="C470" s="1">
        <v>2023.0</v>
      </c>
      <c r="D470" s="192" t="s">
        <v>6</v>
      </c>
      <c r="E470" s="192" t="s">
        <v>389</v>
      </c>
      <c r="F470" s="1">
        <v>50.90663926798694</v>
      </c>
    </row>
    <row r="471">
      <c r="A471" s="2" t="s">
        <v>8</v>
      </c>
      <c r="B471" s="1" t="s">
        <v>408</v>
      </c>
      <c r="C471" s="1">
        <v>2023.0</v>
      </c>
      <c r="D471" s="192" t="s">
        <v>6</v>
      </c>
      <c r="E471" s="192" t="s">
        <v>389</v>
      </c>
      <c r="F471" s="1">
        <v>51.2157899144806</v>
      </c>
    </row>
    <row r="472">
      <c r="A472" s="2" t="s">
        <v>9</v>
      </c>
      <c r="B472" s="1" t="s">
        <v>409</v>
      </c>
      <c r="C472" s="1">
        <v>2023.0</v>
      </c>
      <c r="D472" s="192" t="s">
        <v>6</v>
      </c>
      <c r="E472" s="192" t="s">
        <v>389</v>
      </c>
      <c r="F472" s="1">
        <v>54.795967354776764</v>
      </c>
    </row>
    <row r="473">
      <c r="A473" s="2" t="s">
        <v>13</v>
      </c>
      <c r="B473" s="1" t="s">
        <v>410</v>
      </c>
      <c r="C473" s="1">
        <v>2023.0</v>
      </c>
      <c r="D473" s="192" t="s">
        <v>6</v>
      </c>
      <c r="E473" s="192" t="s">
        <v>389</v>
      </c>
      <c r="F473" s="1">
        <v>52.78649428894189</v>
      </c>
    </row>
    <row r="474">
      <c r="A474" s="2" t="s">
        <v>14</v>
      </c>
      <c r="B474" s="1" t="s">
        <v>412</v>
      </c>
      <c r="C474" s="1">
        <v>2023.0</v>
      </c>
      <c r="D474" s="192" t="s">
        <v>6</v>
      </c>
      <c r="E474" s="192" t="s">
        <v>389</v>
      </c>
      <c r="F474" s="1">
        <v>53.239014647137154</v>
      </c>
    </row>
    <row r="475">
      <c r="A475" s="2" t="s">
        <v>15</v>
      </c>
      <c r="B475" s="1" t="s">
        <v>411</v>
      </c>
      <c r="C475" s="1">
        <v>2023.0</v>
      </c>
      <c r="D475" s="192" t="s">
        <v>6</v>
      </c>
      <c r="E475" s="192" t="s">
        <v>389</v>
      </c>
      <c r="F475" s="1">
        <v>55.40071162317859</v>
      </c>
    </row>
    <row r="476">
      <c r="A476" s="2" t="s">
        <v>16</v>
      </c>
      <c r="B476" s="1" t="s">
        <v>413</v>
      </c>
      <c r="C476" s="1">
        <v>2023.0</v>
      </c>
      <c r="D476" s="192" t="s">
        <v>6</v>
      </c>
      <c r="E476" s="192" t="s">
        <v>389</v>
      </c>
      <c r="F476" s="1">
        <v>53.95103244269293</v>
      </c>
    </row>
    <row r="477">
      <c r="A477" s="2" t="s">
        <v>17</v>
      </c>
      <c r="B477" s="1" t="s">
        <v>414</v>
      </c>
      <c r="C477" s="1">
        <v>2023.0</v>
      </c>
      <c r="D477" s="192" t="s">
        <v>6</v>
      </c>
      <c r="E477" s="192" t="s">
        <v>389</v>
      </c>
      <c r="F477" s="1">
        <v>54.446363399374356</v>
      </c>
    </row>
    <row r="478">
      <c r="A478" s="2" t="s">
        <v>18</v>
      </c>
      <c r="B478" s="1" t="s">
        <v>415</v>
      </c>
      <c r="C478" s="1">
        <v>2023.0</v>
      </c>
      <c r="D478" s="192" t="s">
        <v>6</v>
      </c>
      <c r="E478" s="192" t="s">
        <v>389</v>
      </c>
      <c r="F478" s="1">
        <v>53.05176169879885</v>
      </c>
    </row>
    <row r="479">
      <c r="A479" s="2" t="s">
        <v>19</v>
      </c>
      <c r="B479" s="1" t="s">
        <v>416</v>
      </c>
      <c r="C479" s="1">
        <v>2023.0</v>
      </c>
      <c r="D479" s="192" t="s">
        <v>6</v>
      </c>
      <c r="E479" s="192" t="s">
        <v>389</v>
      </c>
      <c r="F479" s="1">
        <v>54.49831016600408</v>
      </c>
    </row>
    <row r="480">
      <c r="A480" s="2" t="s">
        <v>20</v>
      </c>
      <c r="B480" s="1" t="s">
        <v>417</v>
      </c>
      <c r="C480" s="1">
        <v>2023.0</v>
      </c>
      <c r="D480" s="192" t="s">
        <v>6</v>
      </c>
      <c r="E480" s="192" t="s">
        <v>389</v>
      </c>
      <c r="F480" s="1">
        <v>54.07678053214923</v>
      </c>
    </row>
    <row r="481">
      <c r="A481" s="2" t="s">
        <v>21</v>
      </c>
      <c r="B481" s="1" t="s">
        <v>419</v>
      </c>
      <c r="C481" s="1">
        <v>2023.0</v>
      </c>
      <c r="D481" s="192" t="s">
        <v>6</v>
      </c>
      <c r="E481" s="192" t="s">
        <v>389</v>
      </c>
      <c r="F481" s="1">
        <v>54.34369443933542</v>
      </c>
    </row>
    <row r="482">
      <c r="A482" s="2" t="s">
        <v>22</v>
      </c>
      <c r="B482" s="1" t="s">
        <v>420</v>
      </c>
      <c r="C482" s="1">
        <v>2023.0</v>
      </c>
      <c r="D482" s="192" t="s">
        <v>6</v>
      </c>
      <c r="E482" s="192" t="s">
        <v>389</v>
      </c>
      <c r="F482" s="1">
        <v>51.3258594299425</v>
      </c>
    </row>
    <row r="483">
      <c r="A483" s="2" t="s">
        <v>23</v>
      </c>
      <c r="B483" s="1" t="s">
        <v>421</v>
      </c>
      <c r="C483" s="1">
        <v>2023.0</v>
      </c>
      <c r="D483" s="192" t="s">
        <v>6</v>
      </c>
      <c r="E483" s="192" t="s">
        <v>389</v>
      </c>
      <c r="F483" s="1">
        <v>55.15181682429069</v>
      </c>
    </row>
    <row r="484">
      <c r="A484" s="2" t="s">
        <v>24</v>
      </c>
      <c r="B484" s="1" t="s">
        <v>422</v>
      </c>
      <c r="C484" s="1">
        <v>2023.0</v>
      </c>
      <c r="D484" s="192" t="s">
        <v>6</v>
      </c>
      <c r="E484" s="192" t="s">
        <v>389</v>
      </c>
      <c r="F484" s="1">
        <v>54.38229040399022</v>
      </c>
    </row>
    <row r="485">
      <c r="A485" s="2" t="s">
        <v>25</v>
      </c>
      <c r="B485" s="1" t="s">
        <v>423</v>
      </c>
      <c r="C485" s="1">
        <v>2023.0</v>
      </c>
      <c r="D485" s="192" t="s">
        <v>6</v>
      </c>
      <c r="E485" s="192" t="s">
        <v>389</v>
      </c>
      <c r="F485" s="1">
        <v>53.87753536076937</v>
      </c>
    </row>
    <row r="486">
      <c r="A486" s="2" t="s">
        <v>26</v>
      </c>
      <c r="B486" s="1" t="s">
        <v>424</v>
      </c>
      <c r="C486" s="1">
        <v>2023.0</v>
      </c>
      <c r="D486" s="192" t="s">
        <v>6</v>
      </c>
      <c r="E486" s="192" t="s">
        <v>389</v>
      </c>
      <c r="F486" s="1">
        <v>51.51892818195981</v>
      </c>
    </row>
    <row r="487">
      <c r="A487" s="2" t="s">
        <v>27</v>
      </c>
      <c r="B487" s="1" t="s">
        <v>426</v>
      </c>
      <c r="C487" s="1">
        <v>2023.0</v>
      </c>
      <c r="D487" s="192" t="s">
        <v>6</v>
      </c>
      <c r="E487" s="192" t="s">
        <v>389</v>
      </c>
      <c r="F487" s="1">
        <v>53.81627962273123</v>
      </c>
    </row>
    <row r="488">
      <c r="A488" s="2" t="s">
        <v>28</v>
      </c>
      <c r="B488" s="1" t="s">
        <v>425</v>
      </c>
      <c r="C488" s="1">
        <v>2023.0</v>
      </c>
      <c r="D488" s="192" t="s">
        <v>6</v>
      </c>
      <c r="E488" s="192" t="s">
        <v>389</v>
      </c>
      <c r="F488" s="1">
        <v>53.920639763621466</v>
      </c>
    </row>
    <row r="489">
      <c r="A489" s="2" t="s">
        <v>29</v>
      </c>
      <c r="B489" s="1" t="s">
        <v>427</v>
      </c>
      <c r="C489" s="1">
        <v>2023.0</v>
      </c>
      <c r="D489" s="192" t="s">
        <v>6</v>
      </c>
      <c r="E489" s="192" t="s">
        <v>389</v>
      </c>
      <c r="F489" s="1">
        <v>53.02200519779498</v>
      </c>
    </row>
    <row r="490">
      <c r="A490" s="2" t="s">
        <v>30</v>
      </c>
      <c r="B490" s="1" t="s">
        <v>428</v>
      </c>
      <c r="C490" s="1">
        <v>2023.0</v>
      </c>
      <c r="D490" s="192" t="s">
        <v>6</v>
      </c>
      <c r="E490" s="192" t="s">
        <v>389</v>
      </c>
      <c r="F490" s="1">
        <v>49.67685641184909</v>
      </c>
    </row>
    <row r="491">
      <c r="A491" s="2" t="s">
        <v>31</v>
      </c>
      <c r="B491" s="1" t="s">
        <v>429</v>
      </c>
      <c r="C491" s="1">
        <v>2023.0</v>
      </c>
      <c r="D491" s="192" t="s">
        <v>6</v>
      </c>
      <c r="E491" s="192" t="s">
        <v>389</v>
      </c>
      <c r="F491" s="1">
        <v>53.35250089847962</v>
      </c>
    </row>
    <row r="492">
      <c r="A492" s="2" t="s">
        <v>32</v>
      </c>
      <c r="B492" s="1" t="s">
        <v>430</v>
      </c>
      <c r="C492" s="1">
        <v>2023.0</v>
      </c>
      <c r="D492" s="192" t="s">
        <v>6</v>
      </c>
      <c r="E492" s="192" t="s">
        <v>389</v>
      </c>
      <c r="F492" s="1">
        <v>54.59819454200161</v>
      </c>
    </row>
    <row r="493">
      <c r="A493" s="2" t="s">
        <v>33</v>
      </c>
      <c r="B493" s="1" t="s">
        <v>431</v>
      </c>
      <c r="C493" s="1">
        <v>2023.0</v>
      </c>
      <c r="D493" s="192" t="s">
        <v>6</v>
      </c>
      <c r="E493" s="192" t="s">
        <v>389</v>
      </c>
      <c r="F493" s="1">
        <v>50.74734662325719</v>
      </c>
    </row>
    <row r="494">
      <c r="A494" s="2" t="s">
        <v>34</v>
      </c>
      <c r="B494" s="1" t="s">
        <v>432</v>
      </c>
      <c r="C494" s="1">
        <v>2023.0</v>
      </c>
      <c r="D494" s="192" t="s">
        <v>6</v>
      </c>
      <c r="E494" s="192" t="s">
        <v>389</v>
      </c>
      <c r="F494" s="1">
        <v>52.05843470829383</v>
      </c>
    </row>
    <row r="495">
      <c r="A495" s="2" t="s">
        <v>35</v>
      </c>
      <c r="B495" s="1" t="s">
        <v>433</v>
      </c>
      <c r="C495" s="1">
        <v>2023.0</v>
      </c>
      <c r="D495" s="192" t="s">
        <v>6</v>
      </c>
      <c r="E495" s="192" t="s">
        <v>389</v>
      </c>
      <c r="F495" s="1">
        <v>55.177422238112264</v>
      </c>
    </row>
    <row r="496">
      <c r="A496" s="2" t="s">
        <v>3</v>
      </c>
      <c r="B496" s="1" t="s">
        <v>418</v>
      </c>
      <c r="C496" s="1">
        <v>2023.0</v>
      </c>
      <c r="D496" s="192" t="s">
        <v>6</v>
      </c>
      <c r="E496" s="192" t="s">
        <v>389</v>
      </c>
      <c r="F496" s="1">
        <v>52.891391075137086</v>
      </c>
    </row>
    <row r="497">
      <c r="D497" s="34"/>
      <c r="E497" s="34"/>
    </row>
    <row r="498">
      <c r="D498" s="34"/>
      <c r="E498" s="34"/>
    </row>
    <row r="499">
      <c r="D499" s="34"/>
      <c r="E499" s="34"/>
    </row>
    <row r="500">
      <c r="D500" s="34"/>
      <c r="E500" s="34"/>
    </row>
    <row r="501">
      <c r="D501" s="34"/>
      <c r="E501" s="34"/>
    </row>
    <row r="502">
      <c r="D502" s="34"/>
      <c r="E502" s="34"/>
    </row>
    <row r="503">
      <c r="D503" s="34"/>
      <c r="E503" s="34"/>
    </row>
    <row r="504">
      <c r="D504" s="34"/>
      <c r="E504" s="34"/>
    </row>
    <row r="505">
      <c r="D505" s="34"/>
      <c r="E505" s="34"/>
    </row>
    <row r="506">
      <c r="D506" s="34"/>
      <c r="E506" s="34"/>
    </row>
    <row r="507">
      <c r="D507" s="34"/>
      <c r="E507" s="34"/>
    </row>
    <row r="508">
      <c r="D508" s="34"/>
      <c r="E508" s="34"/>
    </row>
    <row r="509">
      <c r="D509" s="34"/>
      <c r="E509" s="34"/>
    </row>
    <row r="510">
      <c r="D510" s="34"/>
      <c r="E510" s="34"/>
    </row>
    <row r="511">
      <c r="D511" s="34"/>
      <c r="E511" s="34"/>
    </row>
    <row r="512">
      <c r="D512" s="34"/>
      <c r="E512" s="34"/>
    </row>
    <row r="513">
      <c r="D513" s="34"/>
      <c r="E513" s="34"/>
    </row>
    <row r="514">
      <c r="D514" s="34"/>
      <c r="E514" s="34"/>
    </row>
    <row r="515">
      <c r="D515" s="34"/>
      <c r="E515" s="34"/>
    </row>
    <row r="516">
      <c r="D516" s="34"/>
      <c r="E516" s="34"/>
    </row>
    <row r="517">
      <c r="D517" s="34"/>
      <c r="E517" s="34"/>
    </row>
    <row r="518">
      <c r="D518" s="34"/>
      <c r="E518" s="34"/>
    </row>
    <row r="519">
      <c r="D519" s="34"/>
      <c r="E519" s="34"/>
    </row>
    <row r="520">
      <c r="D520" s="34"/>
      <c r="E520" s="34"/>
    </row>
    <row r="521">
      <c r="D521" s="34"/>
      <c r="E521" s="34"/>
    </row>
    <row r="522">
      <c r="D522" s="34"/>
      <c r="E522" s="34"/>
    </row>
    <row r="523">
      <c r="D523" s="34"/>
      <c r="E523" s="34"/>
    </row>
    <row r="524">
      <c r="D524" s="34"/>
      <c r="E524" s="34"/>
    </row>
    <row r="525">
      <c r="D525" s="34"/>
      <c r="E525" s="34"/>
    </row>
    <row r="526">
      <c r="D526" s="34"/>
      <c r="E526" s="34"/>
    </row>
    <row r="527">
      <c r="D527" s="34"/>
      <c r="E527" s="34"/>
    </row>
    <row r="528">
      <c r="D528" s="34"/>
      <c r="E528" s="34"/>
    </row>
    <row r="529">
      <c r="D529" s="34"/>
      <c r="E529" s="34"/>
    </row>
    <row r="530">
      <c r="D530" s="34"/>
      <c r="E530" s="34"/>
    </row>
    <row r="531">
      <c r="D531" s="34"/>
      <c r="E531" s="34"/>
    </row>
    <row r="532">
      <c r="D532" s="34"/>
      <c r="E532" s="34"/>
    </row>
    <row r="533">
      <c r="D533" s="34"/>
      <c r="E533" s="34"/>
    </row>
    <row r="534">
      <c r="D534" s="34"/>
      <c r="E534" s="34"/>
    </row>
    <row r="535">
      <c r="D535" s="34"/>
      <c r="E535" s="34"/>
    </row>
    <row r="536">
      <c r="D536" s="34"/>
      <c r="E536" s="34"/>
    </row>
    <row r="537">
      <c r="D537" s="34"/>
      <c r="E537" s="34"/>
    </row>
    <row r="538">
      <c r="D538" s="34"/>
      <c r="E538" s="34"/>
    </row>
    <row r="539">
      <c r="D539" s="34"/>
      <c r="E539" s="34"/>
    </row>
    <row r="540">
      <c r="D540" s="34"/>
      <c r="E540" s="34"/>
    </row>
    <row r="541">
      <c r="D541" s="34"/>
      <c r="E541" s="34"/>
    </row>
    <row r="542">
      <c r="D542" s="34"/>
      <c r="E542" s="34"/>
    </row>
    <row r="543">
      <c r="D543" s="34"/>
      <c r="E543" s="34"/>
    </row>
    <row r="544">
      <c r="D544" s="34"/>
      <c r="E544" s="34"/>
    </row>
    <row r="545">
      <c r="D545" s="34"/>
      <c r="E545" s="34"/>
    </row>
    <row r="546">
      <c r="D546" s="34"/>
      <c r="E546" s="34"/>
    </row>
    <row r="547">
      <c r="D547" s="34"/>
      <c r="E547" s="34"/>
    </row>
    <row r="548">
      <c r="D548" s="34"/>
      <c r="E548" s="34"/>
    </row>
    <row r="549">
      <c r="D549" s="34"/>
      <c r="E549" s="34"/>
    </row>
    <row r="550">
      <c r="D550" s="34"/>
      <c r="E550" s="34"/>
    </row>
    <row r="551">
      <c r="D551" s="34"/>
      <c r="E551" s="34"/>
    </row>
    <row r="552">
      <c r="D552" s="34"/>
      <c r="E552" s="34"/>
    </row>
    <row r="553">
      <c r="D553" s="34"/>
      <c r="E553" s="34"/>
    </row>
    <row r="554">
      <c r="D554" s="34"/>
      <c r="E554" s="34"/>
    </row>
    <row r="555">
      <c r="D555" s="34"/>
      <c r="E555" s="34"/>
    </row>
    <row r="556">
      <c r="D556" s="34"/>
      <c r="E556" s="34"/>
    </row>
    <row r="557">
      <c r="D557" s="34"/>
      <c r="E557" s="34"/>
    </row>
    <row r="558">
      <c r="D558" s="34"/>
      <c r="E558" s="34"/>
    </row>
    <row r="559">
      <c r="D559" s="34"/>
      <c r="E559" s="34"/>
    </row>
    <row r="560">
      <c r="D560" s="34"/>
      <c r="E560" s="34"/>
    </row>
    <row r="561">
      <c r="D561" s="34"/>
      <c r="E561" s="34"/>
    </row>
    <row r="562">
      <c r="D562" s="34"/>
      <c r="E562" s="34"/>
    </row>
    <row r="563">
      <c r="D563" s="34"/>
      <c r="E563" s="34"/>
    </row>
    <row r="564">
      <c r="D564" s="34"/>
      <c r="E564" s="34"/>
    </row>
    <row r="565">
      <c r="D565" s="34"/>
      <c r="E565" s="34"/>
    </row>
    <row r="566">
      <c r="D566" s="34"/>
      <c r="E566" s="34"/>
    </row>
    <row r="567">
      <c r="D567" s="34"/>
      <c r="E567" s="34"/>
    </row>
    <row r="568">
      <c r="D568" s="34"/>
      <c r="E568" s="34"/>
    </row>
    <row r="569">
      <c r="D569" s="34"/>
      <c r="E569" s="34"/>
    </row>
    <row r="570">
      <c r="D570" s="34"/>
      <c r="E570" s="34"/>
    </row>
    <row r="571">
      <c r="D571" s="34"/>
      <c r="E571" s="34"/>
    </row>
    <row r="572">
      <c r="D572" s="34"/>
      <c r="E572" s="34"/>
    </row>
    <row r="573">
      <c r="D573" s="34"/>
      <c r="E573" s="34"/>
    </row>
    <row r="574">
      <c r="D574" s="34"/>
      <c r="E574" s="34"/>
    </row>
    <row r="575">
      <c r="D575" s="34"/>
      <c r="E575" s="34"/>
    </row>
    <row r="576">
      <c r="D576" s="34"/>
      <c r="E576" s="34"/>
    </row>
    <row r="577">
      <c r="D577" s="34"/>
      <c r="E577" s="34"/>
    </row>
    <row r="578">
      <c r="D578" s="34"/>
      <c r="E578" s="34"/>
    </row>
    <row r="579">
      <c r="D579" s="34"/>
      <c r="E579" s="34"/>
    </row>
    <row r="580">
      <c r="D580" s="34"/>
      <c r="E580" s="34"/>
    </row>
    <row r="581">
      <c r="D581" s="34"/>
      <c r="E581" s="34"/>
    </row>
    <row r="582">
      <c r="D582" s="34"/>
      <c r="E582" s="34"/>
    </row>
    <row r="583">
      <c r="D583" s="34"/>
      <c r="E583" s="34"/>
    </row>
    <row r="584">
      <c r="D584" s="34"/>
      <c r="E584" s="34"/>
    </row>
    <row r="585">
      <c r="D585" s="34"/>
      <c r="E585" s="34"/>
    </row>
    <row r="586">
      <c r="D586" s="34"/>
      <c r="E586" s="34"/>
    </row>
    <row r="587">
      <c r="D587" s="34"/>
      <c r="E587" s="34"/>
    </row>
    <row r="588">
      <c r="D588" s="34"/>
      <c r="E588" s="34"/>
    </row>
    <row r="589">
      <c r="D589" s="34"/>
      <c r="E589" s="34"/>
    </row>
    <row r="590">
      <c r="D590" s="34"/>
      <c r="E590" s="34"/>
    </row>
    <row r="591">
      <c r="D591" s="34"/>
      <c r="E591" s="34"/>
    </row>
    <row r="592">
      <c r="D592" s="34"/>
      <c r="E592" s="34"/>
    </row>
    <row r="593">
      <c r="D593" s="34"/>
      <c r="E593" s="34"/>
    </row>
    <row r="594">
      <c r="D594" s="34"/>
      <c r="E594" s="34"/>
    </row>
    <row r="595">
      <c r="D595" s="34"/>
      <c r="E595" s="34"/>
    </row>
    <row r="596">
      <c r="D596" s="34"/>
      <c r="E596" s="34"/>
    </row>
    <row r="597">
      <c r="D597" s="34"/>
      <c r="E597" s="34"/>
    </row>
    <row r="598">
      <c r="D598" s="34"/>
      <c r="E598" s="34"/>
    </row>
    <row r="599">
      <c r="D599" s="34"/>
      <c r="E599" s="34"/>
    </row>
    <row r="600">
      <c r="D600" s="34"/>
      <c r="E600" s="34"/>
    </row>
    <row r="601">
      <c r="D601" s="34"/>
      <c r="E601" s="34"/>
    </row>
    <row r="602">
      <c r="D602" s="34"/>
      <c r="E602" s="34"/>
    </row>
    <row r="603">
      <c r="D603" s="34"/>
      <c r="E603" s="34"/>
    </row>
    <row r="604">
      <c r="D604" s="34"/>
      <c r="E604" s="34"/>
    </row>
    <row r="605">
      <c r="D605" s="34"/>
      <c r="E605" s="34"/>
    </row>
    <row r="606">
      <c r="D606" s="34"/>
      <c r="E606" s="34"/>
    </row>
    <row r="607">
      <c r="D607" s="34"/>
      <c r="E607" s="34"/>
    </row>
    <row r="608">
      <c r="D608" s="34"/>
      <c r="E608" s="34"/>
    </row>
    <row r="609">
      <c r="D609" s="34"/>
      <c r="E609" s="34"/>
    </row>
    <row r="610">
      <c r="D610" s="34"/>
      <c r="E610" s="34"/>
    </row>
    <row r="611">
      <c r="D611" s="34"/>
      <c r="E611" s="34"/>
    </row>
    <row r="612">
      <c r="D612" s="34"/>
      <c r="E612" s="34"/>
    </row>
    <row r="613">
      <c r="D613" s="34"/>
      <c r="E613" s="34"/>
    </row>
    <row r="614">
      <c r="D614" s="34"/>
      <c r="E614" s="34"/>
    </row>
    <row r="615">
      <c r="D615" s="34"/>
      <c r="E615" s="34"/>
    </row>
    <row r="616">
      <c r="D616" s="34"/>
      <c r="E616" s="34"/>
    </row>
    <row r="617">
      <c r="D617" s="34"/>
      <c r="E617" s="34"/>
    </row>
    <row r="618">
      <c r="D618" s="34"/>
      <c r="E618" s="34"/>
    </row>
    <row r="619">
      <c r="D619" s="34"/>
      <c r="E619" s="34"/>
    </row>
    <row r="620">
      <c r="D620" s="34"/>
      <c r="E620" s="34"/>
    </row>
    <row r="621">
      <c r="D621" s="34"/>
      <c r="E621" s="34"/>
    </row>
    <row r="622">
      <c r="D622" s="34"/>
      <c r="E622" s="34"/>
    </row>
    <row r="623">
      <c r="D623" s="34"/>
      <c r="E623" s="34"/>
    </row>
    <row r="624">
      <c r="D624" s="34"/>
      <c r="E624" s="34"/>
    </row>
    <row r="625">
      <c r="D625" s="34"/>
      <c r="E625" s="34"/>
    </row>
    <row r="626">
      <c r="D626" s="34"/>
      <c r="E626" s="34"/>
    </row>
    <row r="627">
      <c r="D627" s="34"/>
      <c r="E627" s="34"/>
    </row>
    <row r="628">
      <c r="D628" s="34"/>
      <c r="E628" s="34"/>
    </row>
    <row r="629">
      <c r="D629" s="34"/>
      <c r="E629" s="34"/>
    </row>
    <row r="630">
      <c r="D630" s="34"/>
      <c r="E630" s="34"/>
    </row>
    <row r="631">
      <c r="D631" s="34"/>
      <c r="E631" s="34"/>
    </row>
    <row r="632">
      <c r="D632" s="34"/>
      <c r="E632" s="34"/>
    </row>
    <row r="633">
      <c r="D633" s="34"/>
      <c r="E633" s="34"/>
    </row>
    <row r="634">
      <c r="D634" s="34"/>
      <c r="E634" s="34"/>
    </row>
    <row r="635">
      <c r="D635" s="34"/>
      <c r="E635" s="34"/>
    </row>
    <row r="636">
      <c r="D636" s="34"/>
      <c r="E636" s="34"/>
    </row>
    <row r="637">
      <c r="D637" s="34"/>
      <c r="E637" s="34"/>
    </row>
    <row r="638">
      <c r="D638" s="34"/>
      <c r="E638" s="34"/>
    </row>
    <row r="639">
      <c r="D639" s="34"/>
      <c r="E639" s="34"/>
    </row>
    <row r="640">
      <c r="D640" s="34"/>
      <c r="E640" s="34"/>
    </row>
    <row r="641">
      <c r="D641" s="34"/>
      <c r="E641" s="34"/>
    </row>
    <row r="642">
      <c r="D642" s="34"/>
      <c r="E642" s="34"/>
    </row>
    <row r="643">
      <c r="D643" s="34"/>
      <c r="E643" s="34"/>
    </row>
    <row r="644">
      <c r="D644" s="34"/>
      <c r="E644" s="34"/>
    </row>
    <row r="645">
      <c r="D645" s="34"/>
      <c r="E645" s="34"/>
    </row>
    <row r="646">
      <c r="D646" s="34"/>
      <c r="E646" s="34"/>
    </row>
    <row r="647">
      <c r="D647" s="34"/>
      <c r="E647" s="34"/>
    </row>
    <row r="648">
      <c r="D648" s="34"/>
      <c r="E648" s="34"/>
    </row>
    <row r="649">
      <c r="D649" s="34"/>
      <c r="E649" s="34"/>
    </row>
    <row r="650">
      <c r="D650" s="34"/>
      <c r="E650" s="34"/>
    </row>
    <row r="651">
      <c r="D651" s="34"/>
      <c r="E651" s="34"/>
    </row>
    <row r="652">
      <c r="D652" s="34"/>
      <c r="E652" s="34"/>
    </row>
    <row r="653">
      <c r="D653" s="34"/>
      <c r="E653" s="34"/>
    </row>
    <row r="654">
      <c r="D654" s="34"/>
      <c r="E654" s="34"/>
    </row>
    <row r="655">
      <c r="D655" s="34"/>
      <c r="E655" s="34"/>
    </row>
    <row r="656">
      <c r="D656" s="34"/>
      <c r="E656" s="34"/>
    </row>
    <row r="657">
      <c r="D657" s="34"/>
      <c r="E657" s="34"/>
    </row>
    <row r="658">
      <c r="D658" s="34"/>
      <c r="E658" s="34"/>
    </row>
    <row r="659">
      <c r="D659" s="34"/>
      <c r="E659" s="34"/>
    </row>
    <row r="660">
      <c r="D660" s="34"/>
      <c r="E660" s="34"/>
    </row>
    <row r="661">
      <c r="D661" s="34"/>
      <c r="E661" s="34"/>
    </row>
    <row r="662">
      <c r="D662" s="34"/>
      <c r="E662" s="34"/>
    </row>
    <row r="663">
      <c r="D663" s="34"/>
      <c r="E663" s="34"/>
    </row>
    <row r="664">
      <c r="D664" s="34"/>
      <c r="E664" s="34"/>
    </row>
    <row r="665">
      <c r="D665" s="34"/>
      <c r="E665" s="34"/>
    </row>
    <row r="666">
      <c r="D666" s="34"/>
      <c r="E666" s="34"/>
    </row>
    <row r="667">
      <c r="D667" s="34"/>
      <c r="E667" s="34"/>
    </row>
    <row r="668">
      <c r="D668" s="34"/>
      <c r="E668" s="34"/>
    </row>
    <row r="669">
      <c r="D669" s="34"/>
      <c r="E669" s="34"/>
    </row>
    <row r="670">
      <c r="D670" s="34"/>
      <c r="E670" s="34"/>
    </row>
    <row r="671">
      <c r="D671" s="34"/>
      <c r="E671" s="34"/>
    </row>
    <row r="672">
      <c r="D672" s="34"/>
      <c r="E672" s="34"/>
    </row>
    <row r="673">
      <c r="D673" s="34"/>
      <c r="E673" s="34"/>
    </row>
    <row r="674">
      <c r="D674" s="34"/>
      <c r="E674" s="34"/>
    </row>
    <row r="675">
      <c r="D675" s="34"/>
      <c r="E675" s="34"/>
    </row>
    <row r="676">
      <c r="D676" s="34"/>
      <c r="E676" s="34"/>
    </row>
    <row r="677">
      <c r="D677" s="34"/>
      <c r="E677" s="34"/>
    </row>
    <row r="678">
      <c r="D678" s="34"/>
      <c r="E678" s="34"/>
    </row>
    <row r="679">
      <c r="D679" s="34"/>
      <c r="E679" s="34"/>
    </row>
    <row r="680">
      <c r="D680" s="34"/>
      <c r="E680" s="34"/>
    </row>
    <row r="681">
      <c r="D681" s="34"/>
      <c r="E681" s="34"/>
    </row>
    <row r="682">
      <c r="D682" s="34"/>
      <c r="E682" s="34"/>
    </row>
    <row r="683">
      <c r="D683" s="34"/>
      <c r="E683" s="34"/>
    </row>
    <row r="684">
      <c r="D684" s="34"/>
      <c r="E684" s="34"/>
    </row>
    <row r="685">
      <c r="D685" s="34"/>
      <c r="E685" s="34"/>
    </row>
    <row r="686">
      <c r="D686" s="34"/>
      <c r="E686" s="34"/>
    </row>
    <row r="687">
      <c r="D687" s="34"/>
      <c r="E687" s="34"/>
    </row>
    <row r="688">
      <c r="D688" s="34"/>
      <c r="E688" s="34"/>
    </row>
    <row r="689">
      <c r="D689" s="34"/>
      <c r="E689" s="34"/>
    </row>
    <row r="690">
      <c r="D690" s="34"/>
      <c r="E690" s="34"/>
    </row>
    <row r="691">
      <c r="D691" s="34"/>
      <c r="E691" s="34"/>
    </row>
    <row r="692">
      <c r="D692" s="34"/>
      <c r="E692" s="34"/>
    </row>
    <row r="693">
      <c r="D693" s="34"/>
      <c r="E693" s="34"/>
    </row>
    <row r="694">
      <c r="D694" s="34"/>
      <c r="E694" s="34"/>
    </row>
    <row r="695">
      <c r="D695" s="34"/>
      <c r="E695" s="34"/>
    </row>
    <row r="696">
      <c r="D696" s="34"/>
      <c r="E696" s="34"/>
    </row>
    <row r="697">
      <c r="D697" s="34"/>
      <c r="E697" s="34"/>
    </row>
    <row r="698">
      <c r="D698" s="34"/>
      <c r="E698" s="34"/>
    </row>
    <row r="699">
      <c r="D699" s="34"/>
      <c r="E699" s="34"/>
    </row>
    <row r="700">
      <c r="D700" s="34"/>
      <c r="E700" s="34"/>
    </row>
    <row r="701">
      <c r="D701" s="34"/>
      <c r="E701" s="34"/>
    </row>
    <row r="702">
      <c r="D702" s="34"/>
      <c r="E702" s="34"/>
    </row>
    <row r="703">
      <c r="D703" s="34"/>
      <c r="E703" s="34"/>
    </row>
    <row r="704">
      <c r="D704" s="34"/>
      <c r="E704" s="34"/>
    </row>
    <row r="705">
      <c r="D705" s="34"/>
      <c r="E705" s="34"/>
    </row>
    <row r="706">
      <c r="D706" s="34"/>
      <c r="E706" s="34"/>
    </row>
    <row r="707">
      <c r="D707" s="34"/>
      <c r="E707" s="34"/>
    </row>
    <row r="708">
      <c r="D708" s="34"/>
      <c r="E708" s="34"/>
    </row>
    <row r="709">
      <c r="D709" s="34"/>
      <c r="E709" s="34"/>
    </row>
    <row r="710">
      <c r="D710" s="34"/>
      <c r="E710" s="34"/>
    </row>
    <row r="711">
      <c r="D711" s="34"/>
      <c r="E711" s="34"/>
    </row>
    <row r="712">
      <c r="D712" s="34"/>
      <c r="E712" s="34"/>
    </row>
    <row r="713">
      <c r="D713" s="34"/>
      <c r="E713" s="34"/>
    </row>
    <row r="714">
      <c r="D714" s="34"/>
      <c r="E714" s="34"/>
    </row>
    <row r="715">
      <c r="D715" s="34"/>
      <c r="E715" s="34"/>
    </row>
    <row r="716">
      <c r="D716" s="34"/>
      <c r="E716" s="34"/>
    </row>
    <row r="717">
      <c r="D717" s="34"/>
      <c r="E717" s="34"/>
    </row>
    <row r="718">
      <c r="D718" s="34"/>
      <c r="E718" s="34"/>
    </row>
    <row r="719">
      <c r="D719" s="34"/>
      <c r="E719" s="34"/>
    </row>
    <row r="720">
      <c r="D720" s="34"/>
      <c r="E720" s="34"/>
    </row>
    <row r="721">
      <c r="D721" s="34"/>
      <c r="E721" s="34"/>
    </row>
    <row r="722">
      <c r="D722" s="34"/>
      <c r="E722" s="34"/>
    </row>
    <row r="723">
      <c r="D723" s="34"/>
      <c r="E723" s="34"/>
    </row>
    <row r="724">
      <c r="D724" s="34"/>
      <c r="E724" s="34"/>
    </row>
    <row r="725">
      <c r="D725" s="34"/>
      <c r="E725" s="34"/>
    </row>
    <row r="726">
      <c r="D726" s="34"/>
      <c r="E726" s="34"/>
    </row>
    <row r="727">
      <c r="D727" s="34"/>
      <c r="E727" s="34"/>
    </row>
    <row r="728">
      <c r="D728" s="34"/>
      <c r="E728" s="34"/>
    </row>
    <row r="729">
      <c r="D729" s="34"/>
      <c r="E729" s="34"/>
    </row>
    <row r="730">
      <c r="D730" s="34"/>
      <c r="E730" s="34"/>
    </row>
    <row r="731">
      <c r="D731" s="34"/>
      <c r="E731" s="34"/>
    </row>
    <row r="732">
      <c r="D732" s="34"/>
      <c r="E732" s="34"/>
    </row>
    <row r="733">
      <c r="D733" s="34"/>
      <c r="E733" s="34"/>
    </row>
    <row r="734">
      <c r="D734" s="34"/>
      <c r="E734" s="34"/>
    </row>
    <row r="735">
      <c r="D735" s="34"/>
      <c r="E735" s="34"/>
    </row>
    <row r="736">
      <c r="D736" s="34"/>
      <c r="E736" s="34"/>
    </row>
    <row r="737">
      <c r="D737" s="34"/>
      <c r="E737" s="34"/>
    </row>
    <row r="738">
      <c r="D738" s="34"/>
      <c r="E738" s="34"/>
    </row>
    <row r="739">
      <c r="D739" s="34"/>
      <c r="E739" s="34"/>
    </row>
    <row r="740">
      <c r="D740" s="34"/>
      <c r="E740" s="34"/>
    </row>
    <row r="741">
      <c r="D741" s="34"/>
      <c r="E741" s="34"/>
    </row>
    <row r="742">
      <c r="D742" s="34"/>
      <c r="E742" s="34"/>
    </row>
    <row r="743">
      <c r="D743" s="34"/>
      <c r="E743" s="34"/>
    </row>
    <row r="744">
      <c r="D744" s="34"/>
      <c r="E744" s="34"/>
    </row>
    <row r="745">
      <c r="D745" s="34"/>
      <c r="E745" s="34"/>
    </row>
    <row r="746">
      <c r="D746" s="34"/>
      <c r="E746" s="34"/>
    </row>
    <row r="747">
      <c r="D747" s="34"/>
      <c r="E747" s="34"/>
    </row>
    <row r="748">
      <c r="D748" s="34"/>
      <c r="E748" s="34"/>
    </row>
    <row r="749">
      <c r="D749" s="34"/>
      <c r="E749" s="34"/>
    </row>
    <row r="750">
      <c r="D750" s="34"/>
      <c r="E750" s="34"/>
    </row>
    <row r="751">
      <c r="D751" s="34"/>
      <c r="E751" s="34"/>
    </row>
    <row r="752">
      <c r="D752" s="34"/>
      <c r="E752" s="34"/>
    </row>
    <row r="753">
      <c r="D753" s="34"/>
      <c r="E753" s="34"/>
    </row>
    <row r="754">
      <c r="D754" s="34"/>
      <c r="E754" s="34"/>
    </row>
    <row r="755">
      <c r="D755" s="34"/>
      <c r="E755" s="34"/>
    </row>
    <row r="756">
      <c r="D756" s="34"/>
      <c r="E756" s="34"/>
    </row>
    <row r="757">
      <c r="D757" s="34"/>
      <c r="E757" s="34"/>
    </row>
    <row r="758">
      <c r="D758" s="34"/>
      <c r="E758" s="34"/>
    </row>
    <row r="759">
      <c r="D759" s="34"/>
      <c r="E759" s="34"/>
    </row>
    <row r="760">
      <c r="D760" s="34"/>
      <c r="E760" s="34"/>
    </row>
    <row r="761">
      <c r="D761" s="34"/>
      <c r="E761" s="34"/>
    </row>
    <row r="762">
      <c r="D762" s="34"/>
      <c r="E762" s="34"/>
    </row>
    <row r="763">
      <c r="D763" s="34"/>
      <c r="E763" s="34"/>
    </row>
    <row r="764">
      <c r="D764" s="34"/>
      <c r="E764" s="34"/>
    </row>
    <row r="765">
      <c r="D765" s="34"/>
      <c r="E765" s="34"/>
    </row>
    <row r="766">
      <c r="D766" s="34"/>
      <c r="E766" s="34"/>
    </row>
    <row r="767">
      <c r="D767" s="34"/>
      <c r="E767" s="34"/>
    </row>
    <row r="768">
      <c r="D768" s="34"/>
      <c r="E768" s="34"/>
    </row>
    <row r="769">
      <c r="D769" s="34"/>
      <c r="E769" s="34"/>
    </row>
    <row r="770">
      <c r="D770" s="34"/>
      <c r="E770" s="34"/>
    </row>
    <row r="771">
      <c r="D771" s="34"/>
      <c r="E771" s="34"/>
    </row>
    <row r="772">
      <c r="D772" s="34"/>
      <c r="E772" s="34"/>
    </row>
    <row r="773">
      <c r="D773" s="34"/>
      <c r="E773" s="34"/>
    </row>
    <row r="774">
      <c r="D774" s="34"/>
      <c r="E774" s="34"/>
    </row>
    <row r="775">
      <c r="D775" s="34"/>
      <c r="E775" s="34"/>
    </row>
    <row r="776">
      <c r="D776" s="34"/>
      <c r="E776" s="34"/>
    </row>
    <row r="777">
      <c r="D777" s="34"/>
      <c r="E777" s="34"/>
    </row>
    <row r="778">
      <c r="D778" s="34"/>
      <c r="E778" s="34"/>
    </row>
    <row r="779">
      <c r="D779" s="34"/>
      <c r="E779" s="34"/>
    </row>
    <row r="780">
      <c r="D780" s="34"/>
      <c r="E780" s="34"/>
    </row>
    <row r="781">
      <c r="D781" s="34"/>
      <c r="E781" s="34"/>
    </row>
    <row r="782">
      <c r="D782" s="34"/>
      <c r="E782" s="34"/>
    </row>
    <row r="783">
      <c r="D783" s="34"/>
      <c r="E783" s="34"/>
    </row>
    <row r="784">
      <c r="D784" s="34"/>
      <c r="E784" s="34"/>
    </row>
    <row r="785">
      <c r="D785" s="34"/>
      <c r="E785" s="34"/>
    </row>
    <row r="786">
      <c r="D786" s="34"/>
      <c r="E786" s="34"/>
    </row>
    <row r="787">
      <c r="D787" s="34"/>
      <c r="E787" s="34"/>
    </row>
    <row r="788">
      <c r="D788" s="34"/>
      <c r="E788" s="34"/>
    </row>
    <row r="789">
      <c r="D789" s="34"/>
      <c r="E789" s="34"/>
    </row>
    <row r="790">
      <c r="D790" s="34"/>
      <c r="E790" s="34"/>
    </row>
    <row r="791">
      <c r="D791" s="34"/>
      <c r="E791" s="34"/>
    </row>
    <row r="792">
      <c r="D792" s="34"/>
      <c r="E792" s="34"/>
    </row>
    <row r="793">
      <c r="D793" s="34"/>
      <c r="E793" s="34"/>
    </row>
    <row r="794">
      <c r="D794" s="34"/>
      <c r="E794" s="34"/>
    </row>
    <row r="795">
      <c r="D795" s="34"/>
      <c r="E795" s="34"/>
    </row>
    <row r="796">
      <c r="D796" s="34"/>
      <c r="E796" s="34"/>
    </row>
    <row r="797">
      <c r="D797" s="34"/>
      <c r="E797" s="34"/>
    </row>
    <row r="798">
      <c r="D798" s="34"/>
      <c r="E798" s="34"/>
    </row>
    <row r="799">
      <c r="D799" s="34"/>
      <c r="E799" s="34"/>
    </row>
    <row r="800">
      <c r="D800" s="34"/>
      <c r="E800" s="34"/>
    </row>
    <row r="801">
      <c r="D801" s="34"/>
      <c r="E801" s="34"/>
    </row>
    <row r="802">
      <c r="D802" s="34"/>
      <c r="E802" s="34"/>
    </row>
    <row r="803">
      <c r="D803" s="34"/>
      <c r="E803" s="34"/>
    </row>
    <row r="804">
      <c r="D804" s="34"/>
      <c r="E804" s="34"/>
    </row>
    <row r="805">
      <c r="D805" s="34"/>
      <c r="E805" s="34"/>
    </row>
    <row r="806">
      <c r="D806" s="34"/>
      <c r="E806" s="34"/>
    </row>
    <row r="807">
      <c r="D807" s="34"/>
      <c r="E807" s="34"/>
    </row>
    <row r="808">
      <c r="D808" s="34"/>
      <c r="E808" s="34"/>
    </row>
    <row r="809">
      <c r="D809" s="34"/>
      <c r="E809" s="34"/>
    </row>
    <row r="810">
      <c r="D810" s="34"/>
      <c r="E810" s="34"/>
    </row>
    <row r="811">
      <c r="D811" s="34"/>
      <c r="E811" s="34"/>
    </row>
    <row r="812">
      <c r="D812" s="34"/>
      <c r="E812" s="34"/>
    </row>
    <row r="813">
      <c r="D813" s="34"/>
      <c r="E813" s="34"/>
    </row>
    <row r="814">
      <c r="D814" s="34"/>
      <c r="E814" s="34"/>
    </row>
    <row r="815">
      <c r="D815" s="34"/>
      <c r="E815" s="34"/>
    </row>
    <row r="816">
      <c r="D816" s="34"/>
      <c r="E816" s="34"/>
    </row>
    <row r="817">
      <c r="D817" s="34"/>
      <c r="E817" s="34"/>
    </row>
    <row r="818">
      <c r="D818" s="34"/>
      <c r="E818" s="34"/>
    </row>
    <row r="819">
      <c r="D819" s="34"/>
      <c r="E819" s="34"/>
    </row>
    <row r="820">
      <c r="D820" s="34"/>
      <c r="E820" s="34"/>
    </row>
    <row r="821">
      <c r="D821" s="34"/>
      <c r="E821" s="34"/>
    </row>
    <row r="822">
      <c r="D822" s="34"/>
      <c r="E822" s="34"/>
    </row>
    <row r="823">
      <c r="D823" s="34"/>
      <c r="E823" s="34"/>
    </row>
    <row r="824">
      <c r="D824" s="34"/>
      <c r="E824" s="34"/>
    </row>
    <row r="825">
      <c r="D825" s="34"/>
      <c r="E825" s="34"/>
    </row>
    <row r="826">
      <c r="D826" s="34"/>
      <c r="E826" s="34"/>
    </row>
    <row r="827">
      <c r="D827" s="34"/>
      <c r="E827" s="34"/>
    </row>
    <row r="828">
      <c r="D828" s="34"/>
      <c r="E828" s="34"/>
    </row>
    <row r="829">
      <c r="D829" s="34"/>
      <c r="E829" s="34"/>
    </row>
    <row r="830">
      <c r="D830" s="34"/>
      <c r="E830" s="34"/>
    </row>
    <row r="831">
      <c r="D831" s="34"/>
      <c r="E831" s="34"/>
    </row>
    <row r="832">
      <c r="D832" s="34"/>
      <c r="E832" s="34"/>
    </row>
    <row r="833">
      <c r="D833" s="34"/>
      <c r="E833" s="34"/>
    </row>
    <row r="834">
      <c r="D834" s="34"/>
      <c r="E834" s="34"/>
    </row>
    <row r="835">
      <c r="D835" s="34"/>
      <c r="E835" s="34"/>
    </row>
    <row r="836">
      <c r="D836" s="34"/>
      <c r="E836" s="34"/>
    </row>
    <row r="837">
      <c r="D837" s="34"/>
      <c r="E837" s="34"/>
    </row>
    <row r="838">
      <c r="D838" s="34"/>
      <c r="E838" s="34"/>
    </row>
    <row r="839">
      <c r="D839" s="34"/>
      <c r="E839" s="34"/>
    </row>
    <row r="840">
      <c r="D840" s="34"/>
      <c r="E840" s="34"/>
    </row>
    <row r="841">
      <c r="D841" s="34"/>
      <c r="E841" s="34"/>
    </row>
    <row r="842">
      <c r="D842" s="34"/>
      <c r="E842" s="34"/>
    </row>
    <row r="843">
      <c r="D843" s="34"/>
      <c r="E843" s="34"/>
    </row>
    <row r="844">
      <c r="D844" s="34"/>
      <c r="E844" s="34"/>
    </row>
    <row r="845">
      <c r="D845" s="34"/>
      <c r="E845" s="34"/>
    </row>
    <row r="846">
      <c r="D846" s="34"/>
      <c r="E846" s="34"/>
    </row>
    <row r="847">
      <c r="D847" s="34"/>
      <c r="E847" s="34"/>
    </row>
    <row r="848">
      <c r="D848" s="34"/>
      <c r="E848" s="34"/>
    </row>
    <row r="849">
      <c r="D849" s="34"/>
      <c r="E849" s="34"/>
    </row>
    <row r="850">
      <c r="D850" s="34"/>
      <c r="E850" s="34"/>
    </row>
    <row r="851">
      <c r="D851" s="34"/>
      <c r="E851" s="34"/>
    </row>
    <row r="852">
      <c r="D852" s="34"/>
      <c r="E852" s="34"/>
    </row>
    <row r="853">
      <c r="D853" s="34"/>
      <c r="E853" s="34"/>
    </row>
    <row r="854">
      <c r="D854" s="34"/>
      <c r="E854" s="34"/>
    </row>
    <row r="855">
      <c r="D855" s="34"/>
      <c r="E855" s="34"/>
    </row>
    <row r="856">
      <c r="D856" s="34"/>
      <c r="E856" s="34"/>
    </row>
    <row r="857">
      <c r="D857" s="34"/>
      <c r="E857" s="34"/>
    </row>
    <row r="858">
      <c r="D858" s="34"/>
      <c r="E858" s="34"/>
    </row>
    <row r="859">
      <c r="D859" s="34"/>
      <c r="E859" s="34"/>
    </row>
    <row r="860">
      <c r="D860" s="34"/>
      <c r="E860" s="34"/>
    </row>
    <row r="861">
      <c r="D861" s="34"/>
      <c r="E861" s="34"/>
    </row>
    <row r="862">
      <c r="D862" s="34"/>
      <c r="E862" s="34"/>
    </row>
    <row r="863">
      <c r="D863" s="34"/>
      <c r="E863" s="34"/>
    </row>
    <row r="864">
      <c r="D864" s="34"/>
      <c r="E864" s="34"/>
    </row>
    <row r="865">
      <c r="D865" s="34"/>
      <c r="E865" s="34"/>
    </row>
    <row r="866">
      <c r="D866" s="34"/>
      <c r="E866" s="34"/>
    </row>
    <row r="867">
      <c r="D867" s="34"/>
      <c r="E867" s="34"/>
    </row>
    <row r="868">
      <c r="D868" s="34"/>
      <c r="E868" s="34"/>
    </row>
    <row r="869">
      <c r="D869" s="34"/>
      <c r="E869" s="34"/>
    </row>
    <row r="870">
      <c r="D870" s="34"/>
      <c r="E870" s="34"/>
    </row>
    <row r="871">
      <c r="D871" s="34"/>
      <c r="E871" s="34"/>
    </row>
    <row r="872">
      <c r="D872" s="34"/>
      <c r="E872" s="34"/>
    </row>
    <row r="873">
      <c r="D873" s="34"/>
      <c r="E873" s="34"/>
    </row>
    <row r="874">
      <c r="D874" s="34"/>
      <c r="E874" s="34"/>
    </row>
    <row r="875">
      <c r="D875" s="34"/>
      <c r="E875" s="34"/>
    </row>
    <row r="876">
      <c r="D876" s="34"/>
      <c r="E876" s="34"/>
    </row>
    <row r="877">
      <c r="D877" s="34"/>
      <c r="E877" s="34"/>
    </row>
    <row r="878">
      <c r="D878" s="34"/>
      <c r="E878" s="34"/>
    </row>
    <row r="879">
      <c r="D879" s="34"/>
      <c r="E879" s="34"/>
    </row>
    <row r="880">
      <c r="D880" s="34"/>
      <c r="E880" s="34"/>
    </row>
    <row r="881">
      <c r="D881" s="34"/>
      <c r="E881" s="34"/>
    </row>
    <row r="882">
      <c r="D882" s="34"/>
      <c r="E882" s="34"/>
    </row>
    <row r="883">
      <c r="D883" s="34"/>
      <c r="E883" s="34"/>
    </row>
    <row r="884">
      <c r="D884" s="34"/>
      <c r="E884" s="34"/>
    </row>
    <row r="885">
      <c r="D885" s="34"/>
      <c r="E885" s="34"/>
    </row>
    <row r="886">
      <c r="D886" s="34"/>
      <c r="E886" s="34"/>
    </row>
    <row r="887">
      <c r="D887" s="34"/>
      <c r="E887" s="34"/>
    </row>
    <row r="888">
      <c r="D888" s="34"/>
      <c r="E888" s="34"/>
    </row>
    <row r="889">
      <c r="D889" s="34"/>
      <c r="E889" s="34"/>
    </row>
    <row r="890">
      <c r="D890" s="34"/>
      <c r="E890" s="34"/>
    </row>
    <row r="891">
      <c r="D891" s="34"/>
      <c r="E891" s="34"/>
    </row>
    <row r="892">
      <c r="D892" s="34"/>
      <c r="E892" s="34"/>
    </row>
    <row r="893">
      <c r="D893" s="34"/>
      <c r="E893" s="34"/>
    </row>
    <row r="894">
      <c r="D894" s="34"/>
      <c r="E894" s="34"/>
    </row>
    <row r="895">
      <c r="D895" s="34"/>
      <c r="E895" s="34"/>
    </row>
    <row r="896">
      <c r="D896" s="34"/>
      <c r="E896" s="34"/>
    </row>
    <row r="897">
      <c r="D897" s="34"/>
      <c r="E897" s="34"/>
    </row>
    <row r="898">
      <c r="D898" s="34"/>
      <c r="E898" s="34"/>
    </row>
    <row r="899">
      <c r="D899" s="34"/>
      <c r="E899" s="34"/>
    </row>
    <row r="900">
      <c r="D900" s="34"/>
      <c r="E900" s="34"/>
    </row>
    <row r="901">
      <c r="D901" s="34"/>
      <c r="E901" s="34"/>
    </row>
    <row r="902">
      <c r="D902" s="34"/>
      <c r="E902" s="34"/>
    </row>
    <row r="903">
      <c r="D903" s="34"/>
      <c r="E903" s="34"/>
    </row>
    <row r="904">
      <c r="D904" s="34"/>
      <c r="E904" s="34"/>
    </row>
    <row r="905">
      <c r="D905" s="34"/>
      <c r="E905" s="34"/>
    </row>
    <row r="906">
      <c r="D906" s="34"/>
      <c r="E906" s="34"/>
    </row>
    <row r="907">
      <c r="D907" s="34"/>
      <c r="E907" s="34"/>
    </row>
    <row r="908">
      <c r="D908" s="34"/>
      <c r="E908" s="34"/>
    </row>
    <row r="909">
      <c r="D909" s="34"/>
      <c r="E909" s="34"/>
    </row>
    <row r="910">
      <c r="D910" s="34"/>
      <c r="E910" s="34"/>
    </row>
    <row r="911">
      <c r="D911" s="34"/>
      <c r="E911" s="34"/>
    </row>
    <row r="912">
      <c r="D912" s="34"/>
      <c r="E912" s="34"/>
    </row>
    <row r="913">
      <c r="D913" s="34"/>
      <c r="E913" s="34"/>
    </row>
    <row r="914">
      <c r="D914" s="34"/>
      <c r="E914" s="34"/>
    </row>
    <row r="915">
      <c r="D915" s="34"/>
      <c r="E915" s="34"/>
    </row>
    <row r="916">
      <c r="D916" s="34"/>
      <c r="E916" s="34"/>
    </row>
    <row r="917">
      <c r="D917" s="34"/>
      <c r="E917" s="34"/>
    </row>
    <row r="918">
      <c r="D918" s="34"/>
      <c r="E918" s="34"/>
    </row>
    <row r="919">
      <c r="D919" s="34"/>
      <c r="E919" s="34"/>
    </row>
    <row r="920">
      <c r="D920" s="34"/>
      <c r="E920" s="34"/>
    </row>
    <row r="921">
      <c r="D921" s="34"/>
      <c r="E921" s="34"/>
    </row>
    <row r="922">
      <c r="D922" s="34"/>
      <c r="E922" s="34"/>
    </row>
    <row r="923">
      <c r="D923" s="34"/>
      <c r="E923" s="34"/>
    </row>
    <row r="924">
      <c r="D924" s="34"/>
      <c r="E924" s="34"/>
    </row>
    <row r="925">
      <c r="D925" s="34"/>
      <c r="E925" s="34"/>
    </row>
    <row r="926">
      <c r="D926" s="34"/>
      <c r="E926" s="34"/>
    </row>
    <row r="927">
      <c r="D927" s="34"/>
      <c r="E927" s="34"/>
    </row>
    <row r="928">
      <c r="D928" s="34"/>
      <c r="E928" s="34"/>
    </row>
    <row r="929">
      <c r="D929" s="34"/>
      <c r="E929" s="34"/>
    </row>
    <row r="930">
      <c r="D930" s="34"/>
      <c r="E930" s="34"/>
    </row>
    <row r="931">
      <c r="D931" s="34"/>
      <c r="E931" s="34"/>
    </row>
    <row r="932">
      <c r="D932" s="34"/>
      <c r="E932" s="34"/>
    </row>
    <row r="933">
      <c r="D933" s="34"/>
      <c r="E933" s="34"/>
    </row>
    <row r="934">
      <c r="D934" s="34"/>
      <c r="E934" s="34"/>
    </row>
    <row r="935">
      <c r="D935" s="34"/>
      <c r="E935" s="34"/>
    </row>
    <row r="936">
      <c r="D936" s="34"/>
      <c r="E936" s="34"/>
    </row>
    <row r="937">
      <c r="D937" s="34"/>
      <c r="E937" s="34"/>
    </row>
    <row r="938">
      <c r="D938" s="34"/>
      <c r="E938" s="34"/>
    </row>
    <row r="939">
      <c r="D939" s="34"/>
      <c r="E939" s="34"/>
    </row>
    <row r="940">
      <c r="D940" s="34"/>
      <c r="E940" s="34"/>
    </row>
    <row r="941">
      <c r="D941" s="34"/>
      <c r="E941" s="34"/>
    </row>
    <row r="942">
      <c r="D942" s="34"/>
      <c r="E942" s="34"/>
    </row>
    <row r="943">
      <c r="D943" s="34"/>
      <c r="E943" s="34"/>
    </row>
    <row r="944">
      <c r="D944" s="34"/>
      <c r="E944" s="34"/>
    </row>
    <row r="945">
      <c r="D945" s="34"/>
      <c r="E945" s="34"/>
    </row>
    <row r="946">
      <c r="D946" s="34"/>
      <c r="E946" s="34"/>
    </row>
    <row r="947">
      <c r="D947" s="34"/>
      <c r="E947" s="34"/>
    </row>
    <row r="948">
      <c r="D948" s="34"/>
      <c r="E948" s="34"/>
    </row>
    <row r="949">
      <c r="D949" s="34"/>
      <c r="E949" s="34"/>
    </row>
    <row r="950">
      <c r="D950" s="34"/>
      <c r="E950" s="34"/>
    </row>
    <row r="951">
      <c r="D951" s="34"/>
      <c r="E951" s="34"/>
    </row>
    <row r="952">
      <c r="D952" s="34"/>
      <c r="E952" s="34"/>
    </row>
    <row r="953">
      <c r="D953" s="34"/>
      <c r="E953" s="34"/>
    </row>
    <row r="954">
      <c r="D954" s="34"/>
      <c r="E954" s="34"/>
    </row>
    <row r="955">
      <c r="D955" s="34"/>
      <c r="E955" s="34"/>
    </row>
    <row r="956">
      <c r="D956" s="34"/>
      <c r="E956" s="34"/>
    </row>
    <row r="957">
      <c r="D957" s="34"/>
      <c r="E957" s="34"/>
    </row>
    <row r="958">
      <c r="D958" s="34"/>
      <c r="E958" s="34"/>
    </row>
    <row r="959">
      <c r="D959" s="34"/>
      <c r="E959" s="34"/>
    </row>
    <row r="960">
      <c r="D960" s="34"/>
      <c r="E960" s="34"/>
    </row>
    <row r="961">
      <c r="D961" s="34"/>
      <c r="E961" s="34"/>
    </row>
    <row r="962">
      <c r="D962" s="34"/>
      <c r="E962" s="34"/>
    </row>
    <row r="963">
      <c r="D963" s="34"/>
      <c r="E963" s="34"/>
    </row>
    <row r="964">
      <c r="D964" s="34"/>
      <c r="E964" s="34"/>
    </row>
    <row r="965">
      <c r="D965" s="34"/>
      <c r="E965" s="34"/>
    </row>
    <row r="966">
      <c r="D966" s="34"/>
      <c r="E966" s="34"/>
    </row>
    <row r="967">
      <c r="D967" s="34"/>
      <c r="E967" s="34"/>
    </row>
    <row r="968">
      <c r="D968" s="34"/>
      <c r="E968" s="34"/>
    </row>
    <row r="969">
      <c r="D969" s="34"/>
      <c r="E969" s="34"/>
    </row>
    <row r="970">
      <c r="D970" s="34"/>
      <c r="E970" s="34"/>
    </row>
    <row r="971">
      <c r="D971" s="34"/>
      <c r="E971" s="34"/>
    </row>
    <row r="972">
      <c r="D972" s="34"/>
      <c r="E972" s="34"/>
    </row>
    <row r="973">
      <c r="D973" s="34"/>
      <c r="E973" s="34"/>
    </row>
    <row r="974">
      <c r="D974" s="34"/>
      <c r="E974" s="34"/>
    </row>
    <row r="975">
      <c r="D975" s="34"/>
      <c r="E975" s="34"/>
    </row>
    <row r="976">
      <c r="D976" s="34"/>
      <c r="E976" s="34"/>
    </row>
    <row r="977">
      <c r="D977" s="34"/>
      <c r="E977" s="34"/>
    </row>
    <row r="978">
      <c r="D978" s="34"/>
      <c r="E978" s="34"/>
    </row>
    <row r="979">
      <c r="D979" s="34"/>
      <c r="E979" s="34"/>
    </row>
    <row r="980">
      <c r="D980" s="34"/>
      <c r="E980" s="34"/>
    </row>
    <row r="981">
      <c r="D981" s="34"/>
      <c r="E981" s="34"/>
    </row>
    <row r="982">
      <c r="D982" s="34"/>
      <c r="E982" s="34"/>
    </row>
    <row r="983">
      <c r="D983" s="34"/>
      <c r="E983" s="34"/>
    </row>
    <row r="984">
      <c r="D984" s="34"/>
      <c r="E984" s="34"/>
    </row>
    <row r="985">
      <c r="D985" s="34"/>
      <c r="E985" s="34"/>
    </row>
    <row r="986">
      <c r="D986" s="34"/>
      <c r="E986" s="34"/>
    </row>
    <row r="987">
      <c r="D987" s="34"/>
      <c r="E987" s="34"/>
    </row>
    <row r="988">
      <c r="D988" s="34"/>
      <c r="E988" s="34"/>
    </row>
    <row r="989">
      <c r="D989" s="34"/>
      <c r="E989" s="34"/>
    </row>
    <row r="990">
      <c r="D990" s="34"/>
      <c r="E990" s="34"/>
    </row>
    <row r="991">
      <c r="D991" s="34"/>
      <c r="E991" s="34"/>
    </row>
    <row r="992">
      <c r="D992" s="34"/>
      <c r="E992" s="34"/>
    </row>
    <row r="993">
      <c r="D993" s="34"/>
      <c r="E993" s="34"/>
    </row>
    <row r="994">
      <c r="D994" s="34"/>
      <c r="E994" s="34"/>
    </row>
    <row r="995">
      <c r="D995" s="34"/>
      <c r="E995" s="34"/>
    </row>
    <row r="996">
      <c r="D996" s="34"/>
      <c r="E996" s="34"/>
    </row>
    <row r="997">
      <c r="D997" s="34"/>
      <c r="E997" s="34"/>
    </row>
    <row r="998">
      <c r="D998" s="34"/>
      <c r="E998" s="34"/>
    </row>
    <row r="999">
      <c r="D999" s="34"/>
      <c r="E999" s="34"/>
    </row>
    <row r="1000">
      <c r="D1000" s="34"/>
      <c r="E1000" s="34"/>
    </row>
  </sheetData>
  <autoFilter ref="$A$1:$F$430"/>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399</v>
      </c>
      <c r="D1" s="34" t="s">
        <v>36</v>
      </c>
      <c r="E1" s="34" t="s">
        <v>38</v>
      </c>
      <c r="F1" s="1" t="s">
        <v>400</v>
      </c>
      <c r="G1" s="1" t="s">
        <v>808</v>
      </c>
    </row>
    <row r="2">
      <c r="A2" s="1">
        <v>2008.0</v>
      </c>
      <c r="B2" s="2" t="s">
        <v>3</v>
      </c>
      <c r="C2" s="7" t="s">
        <v>418</v>
      </c>
      <c r="D2" s="192" t="s">
        <v>6</v>
      </c>
      <c r="E2" s="192" t="s">
        <v>392</v>
      </c>
      <c r="F2" s="1">
        <v>0.978438456581606</v>
      </c>
      <c r="G2" s="1">
        <v>1072.0</v>
      </c>
    </row>
    <row r="3">
      <c r="A3" s="1">
        <v>2008.0</v>
      </c>
      <c r="B3" s="2" t="s">
        <v>4</v>
      </c>
      <c r="C3" s="1" t="s">
        <v>401</v>
      </c>
      <c r="D3" s="192" t="s">
        <v>6</v>
      </c>
      <c r="E3" s="192" t="s">
        <v>392</v>
      </c>
      <c r="F3" s="1">
        <v>0.700431553390833</v>
      </c>
      <c r="G3" s="1">
        <v>8.0</v>
      </c>
    </row>
    <row r="4">
      <c r="A4" s="1">
        <v>2008.0</v>
      </c>
      <c r="B4" s="2" t="s">
        <v>5</v>
      </c>
      <c r="C4" s="1" t="s">
        <v>402</v>
      </c>
      <c r="D4" s="192" t="s">
        <v>6</v>
      </c>
      <c r="E4" s="192" t="s">
        <v>392</v>
      </c>
      <c r="F4" s="1">
        <v>1.81374787915163</v>
      </c>
      <c r="G4" s="1">
        <v>55.0</v>
      </c>
    </row>
    <row r="5">
      <c r="A5" s="1">
        <v>2008.0</v>
      </c>
      <c r="B5" s="2" t="s">
        <v>6</v>
      </c>
      <c r="C5" s="1" t="s">
        <v>403</v>
      </c>
      <c r="D5" s="192" t="s">
        <v>6</v>
      </c>
      <c r="E5" s="192" t="s">
        <v>392</v>
      </c>
      <c r="F5" s="1">
        <v>1.21534529696094</v>
      </c>
      <c r="G5" s="1">
        <v>7.0</v>
      </c>
    </row>
    <row r="6">
      <c r="A6" s="1">
        <v>2008.0</v>
      </c>
      <c r="B6" s="2" t="s">
        <v>7</v>
      </c>
      <c r="C6" s="1" t="s">
        <v>404</v>
      </c>
      <c r="D6" s="192" t="s">
        <v>6</v>
      </c>
      <c r="E6" s="192" t="s">
        <v>392</v>
      </c>
    </row>
    <row r="7">
      <c r="A7" s="1">
        <v>2008.0</v>
      </c>
      <c r="B7" s="2" t="s">
        <v>8</v>
      </c>
      <c r="C7" s="7" t="s">
        <v>408</v>
      </c>
      <c r="D7" s="192" t="s">
        <v>6</v>
      </c>
      <c r="E7" s="192" t="s">
        <v>392</v>
      </c>
      <c r="F7" s="1">
        <v>1.1984255684095</v>
      </c>
      <c r="G7" s="1">
        <v>32.0</v>
      </c>
    </row>
    <row r="8">
      <c r="A8" s="1">
        <v>2008.0</v>
      </c>
      <c r="B8" s="2" t="s">
        <v>9</v>
      </c>
      <c r="C8" s="7" t="s">
        <v>409</v>
      </c>
      <c r="D8" s="192" t="s">
        <v>6</v>
      </c>
      <c r="E8" s="192" t="s">
        <v>392</v>
      </c>
      <c r="F8" s="1">
        <v>1.62410958192171</v>
      </c>
      <c r="G8" s="1">
        <v>10.0</v>
      </c>
    </row>
    <row r="9">
      <c r="A9" s="1">
        <v>2008.0</v>
      </c>
      <c r="B9" s="2" t="s">
        <v>10</v>
      </c>
      <c r="C9" s="7" t="s">
        <v>407</v>
      </c>
      <c r="D9" s="192" t="s">
        <v>6</v>
      </c>
      <c r="E9" s="192" t="s">
        <v>392</v>
      </c>
      <c r="F9" s="1">
        <v>0.108307511017582</v>
      </c>
      <c r="G9" s="1">
        <v>5.0</v>
      </c>
    </row>
    <row r="10">
      <c r="A10" s="1">
        <v>2008.0</v>
      </c>
      <c r="B10" s="2" t="s">
        <v>11</v>
      </c>
      <c r="C10" s="7" t="s">
        <v>406</v>
      </c>
      <c r="D10" s="192" t="s">
        <v>6</v>
      </c>
      <c r="E10" s="192" t="s">
        <v>392</v>
      </c>
      <c r="F10" s="1">
        <v>0.65024348662922</v>
      </c>
      <c r="G10" s="1">
        <v>22.0</v>
      </c>
    </row>
    <row r="11">
      <c r="A11" s="1">
        <v>2008.0</v>
      </c>
      <c r="B11" s="2" t="s">
        <v>12</v>
      </c>
      <c r="C11" s="1" t="s">
        <v>405</v>
      </c>
      <c r="D11" s="192" t="s">
        <v>6</v>
      </c>
      <c r="E11" s="192" t="s">
        <v>392</v>
      </c>
      <c r="F11" s="1">
        <v>3.88035316805116</v>
      </c>
      <c r="G11" s="1">
        <v>347.0</v>
      </c>
    </row>
    <row r="12">
      <c r="A12" s="1">
        <v>2008.0</v>
      </c>
      <c r="B12" s="2" t="s">
        <v>13</v>
      </c>
      <c r="C12" s="1" t="s">
        <v>410</v>
      </c>
      <c r="D12" s="192" t="s">
        <v>6</v>
      </c>
      <c r="E12" s="192" t="s">
        <v>392</v>
      </c>
      <c r="F12" s="1">
        <v>0.249844471816294</v>
      </c>
      <c r="G12" s="1">
        <v>4.0</v>
      </c>
    </row>
    <row r="13">
      <c r="A13" s="1">
        <v>2008.0</v>
      </c>
      <c r="B13" s="2" t="s">
        <v>14</v>
      </c>
      <c r="C13" s="1" t="s">
        <v>412</v>
      </c>
      <c r="D13" s="192" t="s">
        <v>6</v>
      </c>
      <c r="E13" s="192" t="s">
        <v>392</v>
      </c>
      <c r="F13" s="1">
        <v>0.796345607926445</v>
      </c>
      <c r="G13" s="1">
        <v>42.0</v>
      </c>
    </row>
    <row r="14">
      <c r="A14" s="1">
        <v>2008.0</v>
      </c>
      <c r="B14" s="2" t="s">
        <v>15</v>
      </c>
      <c r="C14" s="1" t="s">
        <v>411</v>
      </c>
      <c r="D14" s="192" t="s">
        <v>6</v>
      </c>
      <c r="E14" s="192" t="s">
        <v>392</v>
      </c>
      <c r="F14" s="1">
        <v>0.0603787984679484</v>
      </c>
      <c r="G14" s="1">
        <v>2.0</v>
      </c>
    </row>
    <row r="15">
      <c r="A15" s="1">
        <v>2008.0</v>
      </c>
      <c r="B15" s="2" t="s">
        <v>16</v>
      </c>
      <c r="C15" s="1" t="s">
        <v>413</v>
      </c>
      <c r="D15" s="192" t="s">
        <v>6</v>
      </c>
      <c r="E15" s="192" t="s">
        <v>392</v>
      </c>
      <c r="F15" s="1">
        <v>0.432480887293515</v>
      </c>
      <c r="G15" s="1">
        <v>11.0</v>
      </c>
    </row>
    <row r="16">
      <c r="A16" s="1">
        <v>2008.0</v>
      </c>
      <c r="B16" s="2" t="s">
        <v>17</v>
      </c>
      <c r="C16" s="1" t="s">
        <v>414</v>
      </c>
      <c r="D16" s="192" t="s">
        <v>6</v>
      </c>
      <c r="E16" s="192" t="s">
        <v>392</v>
      </c>
      <c r="F16" s="1">
        <v>0.933343530459666</v>
      </c>
      <c r="G16" s="1">
        <v>67.0</v>
      </c>
    </row>
    <row r="17">
      <c r="A17" s="1">
        <v>2008.0</v>
      </c>
      <c r="B17" s="2" t="s">
        <v>18</v>
      </c>
      <c r="C17" s="1" t="s">
        <v>415</v>
      </c>
      <c r="D17" s="192" t="s">
        <v>6</v>
      </c>
      <c r="E17" s="192" t="s">
        <v>392</v>
      </c>
      <c r="F17" s="1">
        <v>0.499892995877639</v>
      </c>
      <c r="G17" s="1">
        <v>74.0</v>
      </c>
    </row>
    <row r="18">
      <c r="A18" s="1">
        <v>2008.0</v>
      </c>
      <c r="B18" s="2" t="s">
        <v>19</v>
      </c>
      <c r="C18" s="1" t="s">
        <v>416</v>
      </c>
      <c r="D18" s="192" t="s">
        <v>6</v>
      </c>
      <c r="E18" s="192" t="s">
        <v>392</v>
      </c>
      <c r="F18" s="1">
        <v>0.874597596463978</v>
      </c>
      <c r="G18" s="1">
        <v>37.0</v>
      </c>
    </row>
    <row r="19">
      <c r="A19" s="1">
        <v>2008.0</v>
      </c>
      <c r="B19" s="2" t="s">
        <v>20</v>
      </c>
      <c r="C19" s="1" t="s">
        <v>417</v>
      </c>
      <c r="D19" s="192" t="s">
        <v>6</v>
      </c>
      <c r="E19" s="192" t="s">
        <v>392</v>
      </c>
      <c r="F19" s="1">
        <v>1.1640054591856</v>
      </c>
      <c r="G19" s="1">
        <v>20.0</v>
      </c>
    </row>
    <row r="20">
      <c r="A20" s="1">
        <v>2008.0</v>
      </c>
      <c r="B20" s="2" t="s">
        <v>21</v>
      </c>
      <c r="C20" s="1" t="s">
        <v>419</v>
      </c>
      <c r="D20" s="192" t="s">
        <v>6</v>
      </c>
      <c r="E20" s="192" t="s">
        <v>392</v>
      </c>
      <c r="F20" s="1">
        <v>0.096889742379864</v>
      </c>
      <c r="G20" s="1">
        <v>1.0</v>
      </c>
    </row>
    <row r="21">
      <c r="A21" s="1">
        <v>2008.0</v>
      </c>
      <c r="B21" s="2" t="s">
        <v>22</v>
      </c>
      <c r="C21" s="1" t="s">
        <v>420</v>
      </c>
      <c r="D21" s="192" t="s">
        <v>6</v>
      </c>
      <c r="E21" s="192" t="s">
        <v>392</v>
      </c>
      <c r="F21" s="1">
        <v>1.69052155704153</v>
      </c>
      <c r="G21" s="1">
        <v>76.0</v>
      </c>
    </row>
    <row r="22">
      <c r="A22" s="1">
        <v>2008.0</v>
      </c>
      <c r="B22" s="2" t="s">
        <v>23</v>
      </c>
      <c r="C22" s="1" t="s">
        <v>421</v>
      </c>
      <c r="D22" s="192" t="s">
        <v>6</v>
      </c>
      <c r="E22" s="192" t="s">
        <v>392</v>
      </c>
      <c r="F22" s="1">
        <v>0.241803337047253</v>
      </c>
      <c r="G22" s="1">
        <v>9.0</v>
      </c>
    </row>
    <row r="23">
      <c r="A23" s="1">
        <v>2008.0</v>
      </c>
      <c r="B23" s="2" t="s">
        <v>24</v>
      </c>
      <c r="C23" s="1" t="s">
        <v>422</v>
      </c>
      <c r="D23" s="192" t="s">
        <v>6</v>
      </c>
      <c r="E23" s="192" t="s">
        <v>392</v>
      </c>
      <c r="F23" s="1">
        <v>1.14206497646907</v>
      </c>
      <c r="G23" s="1">
        <v>65.0</v>
      </c>
    </row>
    <row r="24">
      <c r="A24" s="1">
        <v>2008.0</v>
      </c>
      <c r="B24" s="2" t="s">
        <v>25</v>
      </c>
      <c r="C24" s="1" t="s">
        <v>423</v>
      </c>
      <c r="D24" s="192" t="s">
        <v>6</v>
      </c>
      <c r="E24" s="192" t="s">
        <v>392</v>
      </c>
      <c r="F24" s="1">
        <v>1.15499315089062</v>
      </c>
      <c r="G24" s="1">
        <v>20.0</v>
      </c>
    </row>
    <row r="25">
      <c r="A25" s="1">
        <v>2008.0</v>
      </c>
      <c r="B25" s="2" t="s">
        <v>26</v>
      </c>
      <c r="C25" s="1" t="s">
        <v>424</v>
      </c>
      <c r="D25" s="192" t="s">
        <v>6</v>
      </c>
      <c r="E25" s="192" t="s">
        <v>392</v>
      </c>
      <c r="F25" s="1">
        <v>0.16288820331054</v>
      </c>
      <c r="G25" s="1">
        <v>2.0</v>
      </c>
    </row>
    <row r="26">
      <c r="A26" s="1">
        <v>2008.0</v>
      </c>
      <c r="B26" s="2" t="s">
        <v>27</v>
      </c>
      <c r="C26" s="1" t="s">
        <v>426</v>
      </c>
      <c r="D26" s="192" t="s">
        <v>6</v>
      </c>
      <c r="E26" s="192" t="s">
        <v>392</v>
      </c>
      <c r="F26" s="1">
        <v>1.6490868770378</v>
      </c>
      <c r="G26" s="1">
        <v>42.0</v>
      </c>
    </row>
    <row r="27">
      <c r="A27" s="1">
        <v>2008.0</v>
      </c>
      <c r="B27" s="2" t="s">
        <v>28</v>
      </c>
      <c r="C27" s="1" t="s">
        <v>425</v>
      </c>
      <c r="D27" s="192" t="s">
        <v>6</v>
      </c>
      <c r="E27" s="192" t="s">
        <v>392</v>
      </c>
      <c r="F27" s="1">
        <v>0.365950903294912</v>
      </c>
      <c r="G27" s="1">
        <v>10.0</v>
      </c>
    </row>
    <row r="28">
      <c r="A28" s="1">
        <v>2008.0</v>
      </c>
      <c r="B28" s="2" t="s">
        <v>29</v>
      </c>
      <c r="C28" s="1" t="s">
        <v>427</v>
      </c>
      <c r="D28" s="192" t="s">
        <v>6</v>
      </c>
      <c r="E28" s="192" t="s">
        <v>392</v>
      </c>
      <c r="F28" s="1">
        <v>1.05235054186309</v>
      </c>
      <c r="G28" s="1">
        <v>27.0</v>
      </c>
    </row>
    <row r="29">
      <c r="A29" s="1">
        <v>2008.0</v>
      </c>
      <c r="B29" s="2" t="s">
        <v>30</v>
      </c>
      <c r="C29" s="1" t="s">
        <v>428</v>
      </c>
      <c r="D29" s="192" t="s">
        <v>6</v>
      </c>
      <c r="E29" s="192" t="s">
        <v>392</v>
      </c>
      <c r="F29" s="1">
        <v>0.139908732869925</v>
      </c>
      <c r="G29" s="1">
        <v>3.0</v>
      </c>
    </row>
    <row r="30">
      <c r="A30" s="1">
        <v>2008.0</v>
      </c>
      <c r="B30" s="2" t="s">
        <v>31</v>
      </c>
      <c r="C30" s="1" t="s">
        <v>429</v>
      </c>
      <c r="D30" s="192" t="s">
        <v>6</v>
      </c>
      <c r="E30" s="192" t="s">
        <v>392</v>
      </c>
    </row>
    <row r="31">
      <c r="A31" s="1">
        <v>2008.0</v>
      </c>
      <c r="B31" s="2" t="s">
        <v>32</v>
      </c>
      <c r="C31" s="1" t="s">
        <v>430</v>
      </c>
      <c r="D31" s="192" t="s">
        <v>6</v>
      </c>
      <c r="E31" s="192" t="s">
        <v>392</v>
      </c>
      <c r="F31" s="1">
        <v>0.526887971323244</v>
      </c>
      <c r="G31" s="1">
        <v>6.0</v>
      </c>
    </row>
    <row r="32">
      <c r="A32" s="1">
        <v>2008.0</v>
      </c>
      <c r="B32" s="2" t="s">
        <v>33</v>
      </c>
      <c r="C32" s="1" t="s">
        <v>431</v>
      </c>
      <c r="D32" s="192" t="s">
        <v>6</v>
      </c>
      <c r="E32" s="192" t="s">
        <v>392</v>
      </c>
      <c r="F32" s="1">
        <v>0.478859420707797</v>
      </c>
      <c r="G32" s="1">
        <v>36.0</v>
      </c>
    </row>
    <row r="33">
      <c r="A33" s="1">
        <v>2008.0</v>
      </c>
      <c r="B33" s="2" t="s">
        <v>34</v>
      </c>
      <c r="C33" s="1" t="s">
        <v>432</v>
      </c>
      <c r="D33" s="192" t="s">
        <v>6</v>
      </c>
      <c r="E33" s="192" t="s">
        <v>392</v>
      </c>
      <c r="F33" s="1">
        <v>1.40746247027387</v>
      </c>
      <c r="G33" s="1">
        <v>27.0</v>
      </c>
    </row>
    <row r="34">
      <c r="A34" s="1">
        <v>2008.0</v>
      </c>
      <c r="B34" s="2" t="s">
        <v>35</v>
      </c>
      <c r="C34" s="1" t="s">
        <v>433</v>
      </c>
      <c r="D34" s="192" t="s">
        <v>6</v>
      </c>
      <c r="E34" s="192" t="s">
        <v>392</v>
      </c>
      <c r="F34" s="1">
        <v>0.343621356754565</v>
      </c>
      <c r="G34" s="1">
        <v>5.0</v>
      </c>
    </row>
    <row r="35">
      <c r="A35" s="1">
        <v>2009.0</v>
      </c>
      <c r="B35" s="2" t="s">
        <v>3</v>
      </c>
      <c r="C35" s="7" t="s">
        <v>418</v>
      </c>
      <c r="D35" s="192" t="s">
        <v>6</v>
      </c>
      <c r="E35" s="192" t="s">
        <v>392</v>
      </c>
      <c r="F35" s="1">
        <v>0.960940198992467</v>
      </c>
      <c r="G35" s="1">
        <v>1069.0</v>
      </c>
    </row>
    <row r="36">
      <c r="A36" s="1">
        <v>2009.0</v>
      </c>
      <c r="B36" s="2" t="s">
        <v>4</v>
      </c>
      <c r="C36" s="1" t="s">
        <v>401</v>
      </c>
      <c r="D36" s="192" t="s">
        <v>6</v>
      </c>
      <c r="E36" s="192" t="s">
        <v>392</v>
      </c>
      <c r="F36" s="1">
        <v>0.686882771434606</v>
      </c>
      <c r="G36" s="1">
        <v>8.0</v>
      </c>
    </row>
    <row r="37">
      <c r="A37" s="1">
        <v>2009.0</v>
      </c>
      <c r="B37" s="2" t="s">
        <v>5</v>
      </c>
      <c r="C37" s="1" t="s">
        <v>402</v>
      </c>
      <c r="D37" s="192" t="s">
        <v>6</v>
      </c>
      <c r="E37" s="192" t="s">
        <v>392</v>
      </c>
      <c r="F37" s="1">
        <v>1.80799190536196</v>
      </c>
      <c r="G37" s="1">
        <v>56.0</v>
      </c>
    </row>
    <row r="38">
      <c r="A38" s="1">
        <v>2009.0</v>
      </c>
      <c r="B38" s="2" t="s">
        <v>6</v>
      </c>
      <c r="C38" s="1" t="s">
        <v>403</v>
      </c>
      <c r="D38" s="192" t="s">
        <v>6</v>
      </c>
      <c r="E38" s="192" t="s">
        <v>392</v>
      </c>
      <c r="F38" s="1">
        <v>1.16181608451382</v>
      </c>
      <c r="G38" s="1">
        <v>7.0</v>
      </c>
    </row>
    <row r="39">
      <c r="A39" s="1">
        <v>2009.0</v>
      </c>
      <c r="B39" s="2" t="s">
        <v>7</v>
      </c>
      <c r="C39" s="1" t="s">
        <v>404</v>
      </c>
      <c r="D39" s="192" t="s">
        <v>6</v>
      </c>
      <c r="E39" s="192" t="s">
        <v>392</v>
      </c>
    </row>
    <row r="40">
      <c r="A40" s="1">
        <v>2009.0</v>
      </c>
      <c r="B40" s="2" t="s">
        <v>8</v>
      </c>
      <c r="C40" s="7" t="s">
        <v>408</v>
      </c>
      <c r="D40" s="192" t="s">
        <v>6</v>
      </c>
      <c r="E40" s="192" t="s">
        <v>392</v>
      </c>
      <c r="F40" s="1">
        <v>1.1776564709831</v>
      </c>
      <c r="G40" s="1">
        <v>32.0</v>
      </c>
    </row>
    <row r="41">
      <c r="A41" s="1">
        <v>2009.0</v>
      </c>
      <c r="B41" s="2" t="s">
        <v>9</v>
      </c>
      <c r="C41" s="7" t="s">
        <v>409</v>
      </c>
      <c r="D41" s="192" t="s">
        <v>6</v>
      </c>
      <c r="E41" s="192" t="s">
        <v>392</v>
      </c>
      <c r="F41" s="1">
        <v>1.58132518212913</v>
      </c>
      <c r="G41" s="1">
        <v>10.0</v>
      </c>
    </row>
    <row r="42">
      <c r="A42" s="1">
        <v>2009.0</v>
      </c>
      <c r="B42" s="2" t="s">
        <v>10</v>
      </c>
      <c r="C42" s="7" t="s">
        <v>407</v>
      </c>
      <c r="D42" s="192" t="s">
        <v>6</v>
      </c>
      <c r="E42" s="192" t="s">
        <v>392</v>
      </c>
      <c r="F42" s="1">
        <v>0.105998385008606</v>
      </c>
      <c r="G42" s="1">
        <v>5.0</v>
      </c>
    </row>
    <row r="43">
      <c r="A43" s="1">
        <v>2009.0</v>
      </c>
      <c r="B43" s="2" t="s">
        <v>11</v>
      </c>
      <c r="C43" s="7" t="s">
        <v>406</v>
      </c>
      <c r="D43" s="192" t="s">
        <v>6</v>
      </c>
      <c r="E43" s="192" t="s">
        <v>392</v>
      </c>
      <c r="F43" s="1">
        <v>0.644684866315802</v>
      </c>
      <c r="G43" s="1">
        <v>22.0</v>
      </c>
    </row>
    <row r="44">
      <c r="A44" s="1">
        <v>2009.0</v>
      </c>
      <c r="B44" s="2" t="s">
        <v>12</v>
      </c>
      <c r="C44" s="1" t="s">
        <v>405</v>
      </c>
      <c r="D44" s="192" t="s">
        <v>6</v>
      </c>
      <c r="E44" s="192" t="s">
        <v>392</v>
      </c>
      <c r="F44" s="1">
        <v>3.86906286153653</v>
      </c>
      <c r="G44" s="1">
        <v>346.0</v>
      </c>
    </row>
    <row r="45">
      <c r="A45" s="1">
        <v>2009.0</v>
      </c>
      <c r="B45" s="2" t="s">
        <v>13</v>
      </c>
      <c r="C45" s="1" t="s">
        <v>410</v>
      </c>
      <c r="D45" s="192" t="s">
        <v>6</v>
      </c>
      <c r="E45" s="192" t="s">
        <v>392</v>
      </c>
      <c r="F45" s="1">
        <v>0.246530088997362</v>
      </c>
      <c r="G45" s="1">
        <v>4.0</v>
      </c>
    </row>
    <row r="46">
      <c r="A46" s="1">
        <v>2009.0</v>
      </c>
      <c r="B46" s="2" t="s">
        <v>14</v>
      </c>
      <c r="C46" s="1" t="s">
        <v>412</v>
      </c>
      <c r="D46" s="192" t="s">
        <v>6</v>
      </c>
      <c r="E46" s="192" t="s">
        <v>392</v>
      </c>
      <c r="F46" s="1">
        <v>0.779509732921406</v>
      </c>
      <c r="G46" s="1">
        <v>42.0</v>
      </c>
    </row>
    <row r="47">
      <c r="A47" s="1">
        <v>2009.0</v>
      </c>
      <c r="B47" s="2" t="s">
        <v>15</v>
      </c>
      <c r="C47" s="1" t="s">
        <v>411</v>
      </c>
      <c r="D47" s="192" t="s">
        <v>6</v>
      </c>
      <c r="E47" s="192" t="s">
        <v>392</v>
      </c>
      <c r="F47" s="1">
        <v>0.0595017619959271</v>
      </c>
      <c r="G47" s="1">
        <v>2.0</v>
      </c>
    </row>
    <row r="48">
      <c r="A48" s="1">
        <v>2009.0</v>
      </c>
      <c r="B48" s="2" t="s">
        <v>16</v>
      </c>
      <c r="C48" s="1" t="s">
        <v>413</v>
      </c>
      <c r="D48" s="192" t="s">
        <v>6</v>
      </c>
      <c r="E48" s="192" t="s">
        <v>392</v>
      </c>
      <c r="F48" s="1">
        <v>0.422194698539552</v>
      </c>
      <c r="G48" s="1">
        <v>11.0</v>
      </c>
    </row>
    <row r="49">
      <c r="A49" s="1">
        <v>2009.0</v>
      </c>
      <c r="B49" s="2" t="s">
        <v>17</v>
      </c>
      <c r="C49" s="1" t="s">
        <v>414</v>
      </c>
      <c r="D49" s="192" t="s">
        <v>6</v>
      </c>
      <c r="E49" s="192" t="s">
        <v>392</v>
      </c>
      <c r="F49" s="1">
        <v>0.918666858078448</v>
      </c>
      <c r="G49" s="1">
        <v>67.0</v>
      </c>
    </row>
    <row r="50">
      <c r="A50" s="1">
        <v>2009.0</v>
      </c>
      <c r="B50" s="2" t="s">
        <v>18</v>
      </c>
      <c r="C50" s="1" t="s">
        <v>415</v>
      </c>
      <c r="D50" s="192" t="s">
        <v>6</v>
      </c>
      <c r="E50" s="192" t="s">
        <v>392</v>
      </c>
      <c r="F50" s="1">
        <v>0.492199764462459</v>
      </c>
      <c r="G50" s="1">
        <v>74.0</v>
      </c>
    </row>
    <row r="51">
      <c r="A51" s="1">
        <v>2009.0</v>
      </c>
      <c r="B51" s="2" t="s">
        <v>19</v>
      </c>
      <c r="C51" s="1" t="s">
        <v>416</v>
      </c>
      <c r="D51" s="192" t="s">
        <v>6</v>
      </c>
      <c r="E51" s="192" t="s">
        <v>392</v>
      </c>
      <c r="F51" s="1">
        <v>0.860572387627853</v>
      </c>
      <c r="G51" s="1">
        <v>37.0</v>
      </c>
    </row>
    <row r="52">
      <c r="A52" s="1">
        <v>2009.0</v>
      </c>
      <c r="B52" s="2" t="s">
        <v>20</v>
      </c>
      <c r="C52" s="1" t="s">
        <v>417</v>
      </c>
      <c r="D52" s="192" t="s">
        <v>6</v>
      </c>
      <c r="E52" s="192" t="s">
        <v>392</v>
      </c>
      <c r="F52" s="1">
        <v>1.14244977790776</v>
      </c>
      <c r="G52" s="1">
        <v>20.0</v>
      </c>
    </row>
    <row r="53">
      <c r="A53" s="1">
        <v>2009.0</v>
      </c>
      <c r="B53" s="2" t="s">
        <v>21</v>
      </c>
      <c r="C53" s="1" t="s">
        <v>419</v>
      </c>
      <c r="D53" s="192" t="s">
        <v>6</v>
      </c>
      <c r="E53" s="192" t="s">
        <v>392</v>
      </c>
      <c r="F53" s="1">
        <v>0.0944781311469834</v>
      </c>
      <c r="G53" s="1">
        <v>1.0</v>
      </c>
    </row>
    <row r="54">
      <c r="A54" s="1">
        <v>2009.0</v>
      </c>
      <c r="B54" s="2" t="s">
        <v>22</v>
      </c>
      <c r="C54" s="1" t="s">
        <v>420</v>
      </c>
      <c r="D54" s="192" t="s">
        <v>6</v>
      </c>
      <c r="E54" s="192" t="s">
        <v>392</v>
      </c>
      <c r="F54" s="1">
        <v>1.59314554584876</v>
      </c>
      <c r="G54" s="1">
        <v>73.0</v>
      </c>
    </row>
    <row r="55">
      <c r="A55" s="1">
        <v>2009.0</v>
      </c>
      <c r="B55" s="2" t="s">
        <v>23</v>
      </c>
      <c r="C55" s="1" t="s">
        <v>421</v>
      </c>
      <c r="D55" s="192" t="s">
        <v>6</v>
      </c>
      <c r="E55" s="192" t="s">
        <v>392</v>
      </c>
      <c r="F55" s="1">
        <v>0.238555119353102</v>
      </c>
      <c r="G55" s="1">
        <v>9.0</v>
      </c>
    </row>
    <row r="56">
      <c r="A56" s="1">
        <v>2009.0</v>
      </c>
      <c r="B56" s="2" t="s">
        <v>24</v>
      </c>
      <c r="C56" s="1" t="s">
        <v>422</v>
      </c>
      <c r="D56" s="192" t="s">
        <v>6</v>
      </c>
      <c r="E56" s="192" t="s">
        <v>392</v>
      </c>
      <c r="F56" s="1">
        <v>1.12858253332748</v>
      </c>
      <c r="G56" s="1">
        <v>65.0</v>
      </c>
    </row>
    <row r="57">
      <c r="A57" s="1">
        <v>2009.0</v>
      </c>
      <c r="B57" s="2" t="s">
        <v>25</v>
      </c>
      <c r="C57" s="1" t="s">
        <v>423</v>
      </c>
      <c r="D57" s="192" t="s">
        <v>6</v>
      </c>
      <c r="E57" s="192" t="s">
        <v>392</v>
      </c>
      <c r="F57" s="1">
        <v>1.12516504764793</v>
      </c>
      <c r="G57" s="1">
        <v>20.0</v>
      </c>
    </row>
    <row r="58">
      <c r="A58" s="1">
        <v>2009.0</v>
      </c>
      <c r="B58" s="2" t="s">
        <v>26</v>
      </c>
      <c r="C58" s="1" t="s">
        <v>424</v>
      </c>
      <c r="D58" s="192" t="s">
        <v>6</v>
      </c>
      <c r="E58" s="192" t="s">
        <v>392</v>
      </c>
      <c r="F58" s="1">
        <v>0.157128569666487</v>
      </c>
      <c r="G58" s="1">
        <v>2.0</v>
      </c>
    </row>
    <row r="59">
      <c r="A59" s="1">
        <v>2009.0</v>
      </c>
      <c r="B59" s="2" t="s">
        <v>27</v>
      </c>
      <c r="C59" s="1" t="s">
        <v>426</v>
      </c>
      <c r="D59" s="192" t="s">
        <v>6</v>
      </c>
      <c r="E59" s="192" t="s">
        <v>392</v>
      </c>
      <c r="F59" s="1">
        <v>1.63065887159959</v>
      </c>
      <c r="G59" s="1">
        <v>42.0</v>
      </c>
    </row>
    <row r="60">
      <c r="A60" s="1">
        <v>2009.0</v>
      </c>
      <c r="B60" s="2" t="s">
        <v>28</v>
      </c>
      <c r="C60" s="1" t="s">
        <v>425</v>
      </c>
      <c r="D60" s="192" t="s">
        <v>6</v>
      </c>
      <c r="E60" s="192" t="s">
        <v>392</v>
      </c>
      <c r="F60" s="1">
        <v>0.362442412431195</v>
      </c>
      <c r="G60" s="1">
        <v>10.0</v>
      </c>
    </row>
    <row r="61">
      <c r="A61" s="1">
        <v>2009.0</v>
      </c>
      <c r="B61" s="2" t="s">
        <v>29</v>
      </c>
      <c r="C61" s="1" t="s">
        <v>427</v>
      </c>
      <c r="D61" s="192" t="s">
        <v>6</v>
      </c>
      <c r="E61" s="192" t="s">
        <v>392</v>
      </c>
      <c r="F61" s="1">
        <v>1.03203829091401</v>
      </c>
      <c r="G61" s="1">
        <v>27.0</v>
      </c>
    </row>
    <row r="62">
      <c r="A62" s="1">
        <v>2009.0</v>
      </c>
      <c r="B62" s="2" t="s">
        <v>30</v>
      </c>
      <c r="C62" s="1" t="s">
        <v>428</v>
      </c>
      <c r="D62" s="192" t="s">
        <v>6</v>
      </c>
      <c r="E62" s="192" t="s">
        <v>392</v>
      </c>
      <c r="F62" s="1">
        <v>0.136923216654975</v>
      </c>
      <c r="G62" s="1">
        <v>3.0</v>
      </c>
    </row>
    <row r="63">
      <c r="A63" s="1">
        <v>2009.0</v>
      </c>
      <c r="B63" s="2" t="s">
        <v>31</v>
      </c>
      <c r="C63" s="1" t="s">
        <v>429</v>
      </c>
      <c r="D63" s="192" t="s">
        <v>6</v>
      </c>
      <c r="E63" s="192" t="s">
        <v>392</v>
      </c>
    </row>
    <row r="64">
      <c r="A64" s="1">
        <v>2009.0</v>
      </c>
      <c r="B64" s="2" t="s">
        <v>32</v>
      </c>
      <c r="C64" s="1" t="s">
        <v>430</v>
      </c>
      <c r="D64" s="192" t="s">
        <v>6</v>
      </c>
      <c r="E64" s="192" t="s">
        <v>392</v>
      </c>
      <c r="F64" s="1">
        <v>0.518423922153464</v>
      </c>
      <c r="G64" s="1">
        <v>6.0</v>
      </c>
    </row>
    <row r="65">
      <c r="A65" s="1">
        <v>2009.0</v>
      </c>
      <c r="B65" s="2" t="s">
        <v>33</v>
      </c>
      <c r="C65" s="1" t="s">
        <v>431</v>
      </c>
      <c r="D65" s="192" t="s">
        <v>6</v>
      </c>
      <c r="E65" s="192" t="s">
        <v>392</v>
      </c>
      <c r="F65" s="1">
        <v>0.47336381796321</v>
      </c>
      <c r="G65" s="1">
        <v>36.0</v>
      </c>
    </row>
    <row r="66">
      <c r="A66" s="1">
        <v>2009.0</v>
      </c>
      <c r="B66" s="2" t="s">
        <v>34</v>
      </c>
      <c r="C66" s="1" t="s">
        <v>432</v>
      </c>
      <c r="D66" s="192" t="s">
        <v>6</v>
      </c>
      <c r="E66" s="192" t="s">
        <v>392</v>
      </c>
      <c r="F66" s="1">
        <v>1.39075610773724</v>
      </c>
      <c r="G66" s="1">
        <v>27.0</v>
      </c>
    </row>
    <row r="67">
      <c r="A67" s="1">
        <v>2009.0</v>
      </c>
      <c r="B67" s="2" t="s">
        <v>35</v>
      </c>
      <c r="C67" s="1" t="s">
        <v>433</v>
      </c>
      <c r="D67" s="192" t="s">
        <v>6</v>
      </c>
      <c r="E67" s="192" t="s">
        <v>392</v>
      </c>
      <c r="F67" s="1">
        <v>0.338663444396881</v>
      </c>
      <c r="G67" s="1">
        <v>5.0</v>
      </c>
    </row>
    <row r="68">
      <c r="A68" s="1">
        <v>2010.0</v>
      </c>
      <c r="B68" s="2" t="s">
        <v>3</v>
      </c>
      <c r="C68" s="7" t="s">
        <v>418</v>
      </c>
      <c r="D68" s="192" t="s">
        <v>6</v>
      </c>
      <c r="E68" s="192" t="s">
        <v>392</v>
      </c>
      <c r="F68" s="1">
        <v>1.15722975170223</v>
      </c>
      <c r="G68" s="1">
        <v>1307.0</v>
      </c>
    </row>
    <row r="69">
      <c r="A69" s="1">
        <v>2010.0</v>
      </c>
      <c r="B69" s="2" t="s">
        <v>4</v>
      </c>
      <c r="C69" s="1" t="s">
        <v>401</v>
      </c>
      <c r="D69" s="192" t="s">
        <v>6</v>
      </c>
      <c r="E69" s="192" t="s">
        <v>392</v>
      </c>
      <c r="F69" s="1">
        <v>0.842070516669207</v>
      </c>
      <c r="G69" s="1">
        <v>10.0</v>
      </c>
    </row>
    <row r="70">
      <c r="A70" s="1">
        <v>2010.0</v>
      </c>
      <c r="B70" s="2" t="s">
        <v>5</v>
      </c>
      <c r="C70" s="1" t="s">
        <v>402</v>
      </c>
      <c r="D70" s="192" t="s">
        <v>6</v>
      </c>
      <c r="E70" s="192" t="s">
        <v>392</v>
      </c>
      <c r="F70" s="1">
        <v>1.99153691645597</v>
      </c>
      <c r="G70" s="1">
        <v>63.0</v>
      </c>
    </row>
    <row r="71">
      <c r="A71" s="1">
        <v>2010.0</v>
      </c>
      <c r="B71" s="2" t="s">
        <v>6</v>
      </c>
      <c r="C71" s="1" t="s">
        <v>403</v>
      </c>
      <c r="D71" s="192" t="s">
        <v>6</v>
      </c>
      <c r="E71" s="192" t="s">
        <v>392</v>
      </c>
      <c r="F71" s="1">
        <v>1.1117640519035</v>
      </c>
      <c r="G71" s="1">
        <v>7.0</v>
      </c>
    </row>
    <row r="72">
      <c r="A72" s="1">
        <v>2010.0</v>
      </c>
      <c r="B72" s="2" t="s">
        <v>7</v>
      </c>
      <c r="C72" s="1" t="s">
        <v>404</v>
      </c>
      <c r="D72" s="192" t="s">
        <v>6</v>
      </c>
      <c r="E72" s="192" t="s">
        <v>392</v>
      </c>
      <c r="F72" s="1">
        <v>0.362906591472421</v>
      </c>
      <c r="G72" s="1">
        <v>3.0</v>
      </c>
    </row>
    <row r="73">
      <c r="A73" s="1">
        <v>2010.0</v>
      </c>
      <c r="B73" s="2" t="s">
        <v>8</v>
      </c>
      <c r="C73" s="7" t="s">
        <v>408</v>
      </c>
      <c r="D73" s="192" t="s">
        <v>6</v>
      </c>
      <c r="E73" s="192" t="s">
        <v>392</v>
      </c>
      <c r="F73" s="1">
        <v>1.51907359658397</v>
      </c>
      <c r="G73" s="1">
        <v>42.0</v>
      </c>
    </row>
    <row r="74">
      <c r="A74" s="1">
        <v>2010.0</v>
      </c>
      <c r="B74" s="2" t="s">
        <v>9</v>
      </c>
      <c r="C74" s="7" t="s">
        <v>409</v>
      </c>
      <c r="D74" s="192" t="s">
        <v>6</v>
      </c>
      <c r="E74" s="192" t="s">
        <v>392</v>
      </c>
      <c r="F74" s="1">
        <v>1.84815838717378</v>
      </c>
      <c r="G74" s="1">
        <v>12.0</v>
      </c>
    </row>
    <row r="75">
      <c r="A75" s="1">
        <v>2010.0</v>
      </c>
      <c r="B75" s="2" t="s">
        <v>10</v>
      </c>
      <c r="C75" s="7" t="s">
        <v>407</v>
      </c>
      <c r="D75" s="192" t="s">
        <v>6</v>
      </c>
      <c r="E75" s="192" t="s">
        <v>392</v>
      </c>
      <c r="F75" s="1">
        <v>0.207511931936086</v>
      </c>
      <c r="G75" s="1">
        <v>10.0</v>
      </c>
    </row>
    <row r="76">
      <c r="A76" s="1">
        <v>2010.0</v>
      </c>
      <c r="B76" s="2" t="s">
        <v>11</v>
      </c>
      <c r="C76" s="7" t="s">
        <v>406</v>
      </c>
      <c r="D76" s="192" t="s">
        <v>6</v>
      </c>
      <c r="E76" s="192" t="s">
        <v>392</v>
      </c>
      <c r="F76" s="1">
        <v>1.19144172876451</v>
      </c>
      <c r="G76" s="1">
        <v>41.0</v>
      </c>
    </row>
    <row r="77">
      <c r="A77" s="1">
        <v>2010.0</v>
      </c>
      <c r="B77" s="2" t="s">
        <v>12</v>
      </c>
      <c r="C77" s="1" t="s">
        <v>405</v>
      </c>
      <c r="D77" s="192" t="s">
        <v>6</v>
      </c>
      <c r="E77" s="192" t="s">
        <v>392</v>
      </c>
      <c r="F77" s="1">
        <v>4.21727961525881</v>
      </c>
      <c r="G77" s="1">
        <v>377.0</v>
      </c>
    </row>
    <row r="78">
      <c r="A78" s="1">
        <v>2010.0</v>
      </c>
      <c r="B78" s="2" t="s">
        <v>13</v>
      </c>
      <c r="C78" s="1" t="s">
        <v>410</v>
      </c>
      <c r="D78" s="192" t="s">
        <v>6</v>
      </c>
      <c r="E78" s="192" t="s">
        <v>392</v>
      </c>
      <c r="F78" s="1">
        <v>0.425746988296215</v>
      </c>
      <c r="G78" s="1">
        <v>7.0</v>
      </c>
    </row>
    <row r="79">
      <c r="A79" s="1">
        <v>2010.0</v>
      </c>
      <c r="B79" s="2" t="s">
        <v>14</v>
      </c>
      <c r="C79" s="1" t="s">
        <v>412</v>
      </c>
      <c r="D79" s="192" t="s">
        <v>6</v>
      </c>
      <c r="E79" s="192" t="s">
        <v>392</v>
      </c>
      <c r="F79" s="1">
        <v>0.835803496057006</v>
      </c>
      <c r="G79" s="1">
        <v>46.0</v>
      </c>
    </row>
    <row r="80">
      <c r="A80" s="1">
        <v>2010.0</v>
      </c>
      <c r="B80" s="2" t="s">
        <v>15</v>
      </c>
      <c r="C80" s="1" t="s">
        <v>411</v>
      </c>
      <c r="D80" s="192" t="s">
        <v>6</v>
      </c>
      <c r="E80" s="192" t="s">
        <v>392</v>
      </c>
      <c r="F80" s="1">
        <v>0.0586437346206806</v>
      </c>
      <c r="G80" s="1">
        <v>2.0</v>
      </c>
    </row>
    <row r="81">
      <c r="A81" s="1">
        <v>2010.0</v>
      </c>
      <c r="B81" s="2" t="s">
        <v>16</v>
      </c>
      <c r="C81" s="1" t="s">
        <v>413</v>
      </c>
      <c r="D81" s="192" t="s">
        <v>6</v>
      </c>
      <c r="E81" s="192" t="s">
        <v>392</v>
      </c>
      <c r="F81" s="1">
        <v>0.712046782223115</v>
      </c>
      <c r="G81" s="1">
        <v>19.0</v>
      </c>
    </row>
    <row r="82">
      <c r="A82" s="1">
        <v>2010.0</v>
      </c>
      <c r="B82" s="2" t="s">
        <v>17</v>
      </c>
      <c r="C82" s="1" t="s">
        <v>414</v>
      </c>
      <c r="D82" s="192" t="s">
        <v>6</v>
      </c>
      <c r="E82" s="192" t="s">
        <v>392</v>
      </c>
      <c r="F82" s="1">
        <v>1.21476834367686</v>
      </c>
      <c r="G82" s="1">
        <v>90.0</v>
      </c>
    </row>
    <row r="83">
      <c r="A83" s="1">
        <v>2010.0</v>
      </c>
      <c r="B83" s="2" t="s">
        <v>18</v>
      </c>
      <c r="C83" s="1" t="s">
        <v>415</v>
      </c>
      <c r="D83" s="192" t="s">
        <v>6</v>
      </c>
      <c r="E83" s="192" t="s">
        <v>392</v>
      </c>
      <c r="F83" s="1">
        <v>0.569800980306565</v>
      </c>
      <c r="G83" s="1">
        <v>87.0</v>
      </c>
    </row>
    <row r="84">
      <c r="A84" s="1">
        <v>2010.0</v>
      </c>
      <c r="B84" s="2" t="s">
        <v>19</v>
      </c>
      <c r="C84" s="1" t="s">
        <v>416</v>
      </c>
      <c r="D84" s="192" t="s">
        <v>6</v>
      </c>
      <c r="E84" s="192" t="s">
        <v>392</v>
      </c>
      <c r="F84" s="1">
        <v>1.05286022067492</v>
      </c>
      <c r="G84" s="1">
        <v>46.0</v>
      </c>
    </row>
    <row r="85">
      <c r="A85" s="1">
        <v>2010.0</v>
      </c>
      <c r="B85" s="2" t="s">
        <v>20</v>
      </c>
      <c r="C85" s="1" t="s">
        <v>417</v>
      </c>
      <c r="D85" s="192" t="s">
        <v>6</v>
      </c>
      <c r="E85" s="192" t="s">
        <v>392</v>
      </c>
      <c r="F85" s="1">
        <v>1.8503576517055</v>
      </c>
      <c r="G85" s="1">
        <v>33.0</v>
      </c>
    </row>
    <row r="86">
      <c r="A86" s="1">
        <v>2010.0</v>
      </c>
      <c r="B86" s="2" t="s">
        <v>21</v>
      </c>
      <c r="C86" s="1" t="s">
        <v>419</v>
      </c>
      <c r="D86" s="192" t="s">
        <v>6</v>
      </c>
      <c r="E86" s="192" t="s">
        <v>392</v>
      </c>
      <c r="F86" s="1">
        <v>0.368623164832613</v>
      </c>
      <c r="G86" s="1">
        <v>4.0</v>
      </c>
    </row>
    <row r="87">
      <c r="A87" s="1">
        <v>2010.0</v>
      </c>
      <c r="B87" s="2" t="s">
        <v>22</v>
      </c>
      <c r="C87" s="1" t="s">
        <v>420</v>
      </c>
      <c r="D87" s="192" t="s">
        <v>6</v>
      </c>
      <c r="E87" s="192" t="s">
        <v>392</v>
      </c>
      <c r="F87" s="1">
        <v>2.01299193561167</v>
      </c>
      <c r="G87" s="1">
        <v>94.0</v>
      </c>
    </row>
    <row r="88">
      <c r="A88" s="1">
        <v>2010.0</v>
      </c>
      <c r="B88" s="2" t="s">
        <v>23</v>
      </c>
      <c r="C88" s="1" t="s">
        <v>421</v>
      </c>
      <c r="D88" s="192" t="s">
        <v>6</v>
      </c>
      <c r="E88" s="192" t="s">
        <v>392</v>
      </c>
      <c r="F88" s="1">
        <v>0.287683836509799</v>
      </c>
      <c r="G88" s="1">
        <v>11.0</v>
      </c>
    </row>
    <row r="89">
      <c r="A89" s="1">
        <v>2010.0</v>
      </c>
      <c r="B89" s="2" t="s">
        <v>24</v>
      </c>
      <c r="C89" s="1" t="s">
        <v>422</v>
      </c>
      <c r="D89" s="192" t="s">
        <v>6</v>
      </c>
      <c r="E89" s="192" t="s">
        <v>392</v>
      </c>
      <c r="F89" s="1">
        <v>1.28696727705523</v>
      </c>
      <c r="G89" s="1">
        <v>75.0</v>
      </c>
    </row>
    <row r="90">
      <c r="A90" s="1">
        <v>2010.0</v>
      </c>
      <c r="B90" s="2" t="s">
        <v>25</v>
      </c>
      <c r="C90" s="1" t="s">
        <v>423</v>
      </c>
      <c r="D90" s="192" t="s">
        <v>6</v>
      </c>
      <c r="E90" s="192" t="s">
        <v>392</v>
      </c>
      <c r="F90" s="1">
        <v>1.47994834432149</v>
      </c>
      <c r="G90" s="1">
        <v>27.0</v>
      </c>
    </row>
    <row r="91">
      <c r="A91" s="1">
        <v>2010.0</v>
      </c>
      <c r="B91" s="2" t="s">
        <v>26</v>
      </c>
      <c r="C91" s="1" t="s">
        <v>424</v>
      </c>
      <c r="D91" s="192" t="s">
        <v>6</v>
      </c>
      <c r="E91" s="192" t="s">
        <v>392</v>
      </c>
      <c r="F91" s="1">
        <v>0.45495732879387</v>
      </c>
      <c r="G91" s="1">
        <v>6.0</v>
      </c>
    </row>
    <row r="92">
      <c r="A92" s="1">
        <v>2010.0</v>
      </c>
      <c r="B92" s="2" t="s">
        <v>27</v>
      </c>
      <c r="C92" s="1" t="s">
        <v>426</v>
      </c>
      <c r="D92" s="192" t="s">
        <v>6</v>
      </c>
      <c r="E92" s="192" t="s">
        <v>392</v>
      </c>
      <c r="F92" s="1">
        <v>1.91971373228824</v>
      </c>
      <c r="G92" s="1">
        <v>50.0</v>
      </c>
    </row>
    <row r="93">
      <c r="A93" s="1">
        <v>2010.0</v>
      </c>
      <c r="B93" s="2" t="s">
        <v>28</v>
      </c>
      <c r="C93" s="1" t="s">
        <v>425</v>
      </c>
      <c r="D93" s="192" t="s">
        <v>6</v>
      </c>
      <c r="E93" s="192" t="s">
        <v>392</v>
      </c>
      <c r="F93" s="1">
        <v>0.610322638087292</v>
      </c>
      <c r="G93" s="1">
        <v>17.0</v>
      </c>
    </row>
    <row r="94">
      <c r="A94" s="1">
        <v>2010.0</v>
      </c>
      <c r="B94" s="2" t="s">
        <v>29</v>
      </c>
      <c r="C94" s="1" t="s">
        <v>427</v>
      </c>
      <c r="D94" s="192" t="s">
        <v>6</v>
      </c>
      <c r="E94" s="192" t="s">
        <v>392</v>
      </c>
      <c r="F94" s="1">
        <v>1.19971461788527</v>
      </c>
      <c r="G94" s="1">
        <v>32.0</v>
      </c>
    </row>
    <row r="95">
      <c r="A95" s="1">
        <v>2010.0</v>
      </c>
      <c r="B95" s="2" t="s">
        <v>30</v>
      </c>
      <c r="C95" s="1" t="s">
        <v>428</v>
      </c>
      <c r="D95" s="192" t="s">
        <v>6</v>
      </c>
      <c r="E95" s="192" t="s">
        <v>392</v>
      </c>
      <c r="F95" s="1">
        <v>0.178686378156662</v>
      </c>
      <c r="G95" s="1">
        <v>4.0</v>
      </c>
    </row>
    <row r="96">
      <c r="A96" s="1">
        <v>2010.0</v>
      </c>
      <c r="B96" s="2" t="s">
        <v>31</v>
      </c>
      <c r="C96" s="1" t="s">
        <v>429</v>
      </c>
      <c r="D96" s="192" t="s">
        <v>6</v>
      </c>
      <c r="E96" s="192" t="s">
        <v>392</v>
      </c>
    </row>
    <row r="97">
      <c r="A97" s="1">
        <v>2010.0</v>
      </c>
      <c r="B97" s="2" t="s">
        <v>32</v>
      </c>
      <c r="C97" s="1" t="s">
        <v>430</v>
      </c>
      <c r="D97" s="192" t="s">
        <v>6</v>
      </c>
      <c r="E97" s="192" t="s">
        <v>392</v>
      </c>
      <c r="F97" s="1">
        <v>0.850237471325741</v>
      </c>
      <c r="G97" s="1">
        <v>10.0</v>
      </c>
    </row>
    <row r="98">
      <c r="A98" s="1">
        <v>2010.0</v>
      </c>
      <c r="B98" s="2" t="s">
        <v>33</v>
      </c>
      <c r="C98" s="1" t="s">
        <v>431</v>
      </c>
      <c r="D98" s="192" t="s">
        <v>6</v>
      </c>
      <c r="E98" s="192" t="s">
        <v>392</v>
      </c>
      <c r="F98" s="1">
        <v>0.532969769954648</v>
      </c>
      <c r="G98" s="1">
        <v>41.0</v>
      </c>
    </row>
    <row r="99">
      <c r="A99" s="1">
        <v>2010.0</v>
      </c>
      <c r="B99" s="2" t="s">
        <v>34</v>
      </c>
      <c r="C99" s="1" t="s">
        <v>432</v>
      </c>
      <c r="D99" s="192" t="s">
        <v>6</v>
      </c>
      <c r="E99" s="192" t="s">
        <v>392</v>
      </c>
      <c r="F99" s="1">
        <v>1.78160296418011</v>
      </c>
      <c r="G99" s="1">
        <v>35.0</v>
      </c>
    </row>
    <row r="100">
      <c r="A100" s="1">
        <v>2010.0</v>
      </c>
      <c r="B100" s="2" t="s">
        <v>35</v>
      </c>
      <c r="C100" s="1" t="s">
        <v>433</v>
      </c>
      <c r="D100" s="192" t="s">
        <v>6</v>
      </c>
      <c r="E100" s="192" t="s">
        <v>392</v>
      </c>
      <c r="F100" s="1">
        <v>0.400596354439642</v>
      </c>
      <c r="G100" s="1">
        <v>6.0</v>
      </c>
    </row>
    <row r="101">
      <c r="A101" s="1">
        <v>2011.0</v>
      </c>
      <c r="B101" s="2" t="s">
        <v>3</v>
      </c>
      <c r="C101" s="7" t="s">
        <v>418</v>
      </c>
      <c r="D101" s="192" t="s">
        <v>6</v>
      </c>
      <c r="E101" s="192" t="s">
        <v>392</v>
      </c>
      <c r="F101" s="1">
        <v>1.19945776128699</v>
      </c>
      <c r="G101" s="1">
        <v>1374.0</v>
      </c>
    </row>
    <row r="102">
      <c r="A102" s="1">
        <v>2011.0</v>
      </c>
      <c r="B102" s="2" t="s">
        <v>4</v>
      </c>
      <c r="C102" s="1" t="s">
        <v>401</v>
      </c>
      <c r="D102" s="192" t="s">
        <v>6</v>
      </c>
      <c r="E102" s="192" t="s">
        <v>392</v>
      </c>
      <c r="F102" s="1">
        <v>1.24033264067646</v>
      </c>
      <c r="G102" s="1">
        <v>15.0</v>
      </c>
    </row>
    <row r="103">
      <c r="A103" s="1">
        <v>2011.0</v>
      </c>
      <c r="B103" s="2" t="s">
        <v>5</v>
      </c>
      <c r="C103" s="1" t="s">
        <v>402</v>
      </c>
      <c r="D103" s="192" t="s">
        <v>6</v>
      </c>
      <c r="E103" s="192" t="s">
        <v>392</v>
      </c>
      <c r="F103" s="1">
        <v>1.96640260688803</v>
      </c>
      <c r="G103" s="1">
        <v>63.0</v>
      </c>
    </row>
    <row r="104">
      <c r="A104" s="1">
        <v>2011.0</v>
      </c>
      <c r="B104" s="2" t="s">
        <v>6</v>
      </c>
      <c r="C104" s="1" t="s">
        <v>403</v>
      </c>
      <c r="D104" s="192" t="s">
        <v>6</v>
      </c>
      <c r="E104" s="192" t="s">
        <v>392</v>
      </c>
      <c r="F104" s="1">
        <v>1.55609327223074</v>
      </c>
      <c r="G104" s="1">
        <v>10.0</v>
      </c>
    </row>
    <row r="105">
      <c r="A105" s="1">
        <v>2011.0</v>
      </c>
      <c r="B105" s="2" t="s">
        <v>7</v>
      </c>
      <c r="C105" s="1" t="s">
        <v>404</v>
      </c>
      <c r="D105" s="192" t="s">
        <v>6</v>
      </c>
      <c r="E105" s="192" t="s">
        <v>392</v>
      </c>
      <c r="F105" s="1">
        <v>0.356668996904113</v>
      </c>
      <c r="G105" s="1">
        <v>3.0</v>
      </c>
    </row>
    <row r="106">
      <c r="A106" s="1">
        <v>2011.0</v>
      </c>
      <c r="B106" s="2" t="s">
        <v>8</v>
      </c>
      <c r="C106" s="7" t="s">
        <v>408</v>
      </c>
      <c r="D106" s="192" t="s">
        <v>6</v>
      </c>
      <c r="E106" s="192" t="s">
        <v>392</v>
      </c>
      <c r="F106" s="1">
        <v>1.53172196182949</v>
      </c>
      <c r="G106" s="1">
        <v>43.0</v>
      </c>
    </row>
    <row r="107">
      <c r="A107" s="1">
        <v>2011.0</v>
      </c>
      <c r="B107" s="2" t="s">
        <v>9</v>
      </c>
      <c r="C107" s="7" t="s">
        <v>409</v>
      </c>
      <c r="D107" s="192" t="s">
        <v>6</v>
      </c>
      <c r="E107" s="192" t="s">
        <v>392</v>
      </c>
      <c r="F107" s="1">
        <v>1.6641049535866</v>
      </c>
      <c r="G107" s="1">
        <v>11.0</v>
      </c>
    </row>
    <row r="108">
      <c r="A108" s="1">
        <v>2011.0</v>
      </c>
      <c r="B108" s="2" t="s">
        <v>10</v>
      </c>
      <c r="C108" s="7" t="s">
        <v>407</v>
      </c>
      <c r="D108" s="192" t="s">
        <v>6</v>
      </c>
      <c r="E108" s="192" t="s">
        <v>392</v>
      </c>
      <c r="F108" s="1">
        <v>0.224640809556465</v>
      </c>
      <c r="G108" s="1">
        <v>11.0</v>
      </c>
    </row>
    <row r="109">
      <c r="A109" s="1">
        <v>2011.0</v>
      </c>
      <c r="B109" s="2" t="s">
        <v>11</v>
      </c>
      <c r="C109" s="7" t="s">
        <v>406</v>
      </c>
      <c r="D109" s="192" t="s">
        <v>6</v>
      </c>
      <c r="E109" s="192" t="s">
        <v>392</v>
      </c>
      <c r="F109" s="1">
        <v>1.2634746702044</v>
      </c>
      <c r="G109" s="1">
        <v>44.0</v>
      </c>
    </row>
    <row r="110">
      <c r="A110" s="1">
        <v>2011.0</v>
      </c>
      <c r="B110" s="2" t="s">
        <v>12</v>
      </c>
      <c r="C110" s="1" t="s">
        <v>405</v>
      </c>
      <c r="D110" s="192" t="s">
        <v>6</v>
      </c>
      <c r="E110" s="192" t="s">
        <v>392</v>
      </c>
      <c r="F110" s="1">
        <v>4.27737751546643</v>
      </c>
      <c r="G110" s="1">
        <v>386.0</v>
      </c>
    </row>
    <row r="111">
      <c r="A111" s="1">
        <v>2011.0</v>
      </c>
      <c r="B111" s="2" t="s">
        <v>13</v>
      </c>
      <c r="C111" s="1" t="s">
        <v>410</v>
      </c>
      <c r="D111" s="192" t="s">
        <v>6</v>
      </c>
      <c r="E111" s="192" t="s">
        <v>392</v>
      </c>
      <c r="F111" s="1">
        <v>0.41943016218166</v>
      </c>
      <c r="G111" s="1">
        <v>7.0</v>
      </c>
    </row>
    <row r="112">
      <c r="A112" s="1">
        <v>2011.0</v>
      </c>
      <c r="B112" s="2" t="s">
        <v>14</v>
      </c>
      <c r="C112" s="1" t="s">
        <v>412</v>
      </c>
      <c r="D112" s="192" t="s">
        <v>6</v>
      </c>
      <c r="E112" s="192" t="s">
        <v>392</v>
      </c>
      <c r="F112" s="1">
        <v>0.806151400965734</v>
      </c>
      <c r="G112" s="1">
        <v>45.0</v>
      </c>
    </row>
    <row r="113">
      <c r="A113" s="1">
        <v>2011.0</v>
      </c>
      <c r="B113" s="2" t="s">
        <v>15</v>
      </c>
      <c r="C113" s="1" t="s">
        <v>411</v>
      </c>
      <c r="D113" s="192" t="s">
        <v>6</v>
      </c>
      <c r="E113" s="192" t="s">
        <v>392</v>
      </c>
      <c r="F113" s="1">
        <v>0.115967810814752</v>
      </c>
      <c r="G113" s="1">
        <v>4.0</v>
      </c>
    </row>
    <row r="114">
      <c r="A114" s="1">
        <v>2011.0</v>
      </c>
      <c r="B114" s="2" t="s">
        <v>16</v>
      </c>
      <c r="C114" s="1" t="s">
        <v>413</v>
      </c>
      <c r="D114" s="192" t="s">
        <v>6</v>
      </c>
      <c r="E114" s="192" t="s">
        <v>392</v>
      </c>
      <c r="F114" s="1">
        <v>0.701275731282951</v>
      </c>
      <c r="G114" s="1">
        <v>19.0</v>
      </c>
    </row>
    <row r="115">
      <c r="A115" s="1">
        <v>2011.0</v>
      </c>
      <c r="B115" s="2" t="s">
        <v>17</v>
      </c>
      <c r="C115" s="1" t="s">
        <v>414</v>
      </c>
      <c r="D115" s="192" t="s">
        <v>6</v>
      </c>
      <c r="E115" s="192" t="s">
        <v>392</v>
      </c>
      <c r="F115" s="1">
        <v>1.25086712371222</v>
      </c>
      <c r="G115" s="1">
        <v>94.0</v>
      </c>
    </row>
    <row r="116">
      <c r="A116" s="1">
        <v>2011.0</v>
      </c>
      <c r="B116" s="2" t="s">
        <v>18</v>
      </c>
      <c r="C116" s="1" t="s">
        <v>415</v>
      </c>
      <c r="D116" s="192" t="s">
        <v>6</v>
      </c>
      <c r="E116" s="192" t="s">
        <v>392</v>
      </c>
      <c r="F116" s="1">
        <v>0.561749906488011</v>
      </c>
      <c r="G116" s="1">
        <v>87.0</v>
      </c>
    </row>
    <row r="117">
      <c r="A117" s="1">
        <v>2011.0</v>
      </c>
      <c r="B117" s="2" t="s">
        <v>19</v>
      </c>
      <c r="C117" s="1" t="s">
        <v>416</v>
      </c>
      <c r="D117" s="192" t="s">
        <v>6</v>
      </c>
      <c r="E117" s="192" t="s">
        <v>392</v>
      </c>
      <c r="F117" s="1">
        <v>1.1520872658665</v>
      </c>
      <c r="G117" s="1">
        <v>51.0</v>
      </c>
    </row>
    <row r="118">
      <c r="A118" s="1">
        <v>2011.0</v>
      </c>
      <c r="B118" s="2" t="s">
        <v>20</v>
      </c>
      <c r="C118" s="1" t="s">
        <v>417</v>
      </c>
      <c r="D118" s="192" t="s">
        <v>6</v>
      </c>
      <c r="E118" s="192" t="s">
        <v>392</v>
      </c>
      <c r="F118" s="1">
        <v>2.09871586203926</v>
      </c>
      <c r="G118" s="1">
        <v>38.0</v>
      </c>
    </row>
    <row r="119">
      <c r="A119" s="1">
        <v>2011.0</v>
      </c>
      <c r="B119" s="2" t="s">
        <v>21</v>
      </c>
      <c r="C119" s="1" t="s">
        <v>419</v>
      </c>
      <c r="D119" s="192" t="s">
        <v>6</v>
      </c>
      <c r="E119" s="192" t="s">
        <v>392</v>
      </c>
      <c r="F119" s="1">
        <v>0.362436369764833</v>
      </c>
      <c r="G119" s="1">
        <v>4.0</v>
      </c>
    </row>
    <row r="120">
      <c r="A120" s="1">
        <v>2011.0</v>
      </c>
      <c r="B120" s="2" t="s">
        <v>22</v>
      </c>
      <c r="C120" s="1" t="s">
        <v>420</v>
      </c>
      <c r="D120" s="192" t="s">
        <v>6</v>
      </c>
      <c r="E120" s="192" t="s">
        <v>392</v>
      </c>
      <c r="F120" s="1">
        <v>2.18693775722804</v>
      </c>
      <c r="G120" s="1">
        <v>104.0</v>
      </c>
    </row>
    <row r="121">
      <c r="A121" s="1">
        <v>2011.0</v>
      </c>
      <c r="B121" s="2" t="s">
        <v>23</v>
      </c>
      <c r="C121" s="1" t="s">
        <v>421</v>
      </c>
      <c r="D121" s="192" t="s">
        <v>6</v>
      </c>
      <c r="E121" s="192" t="s">
        <v>392</v>
      </c>
      <c r="F121" s="1">
        <v>0.258439536907363</v>
      </c>
      <c r="G121" s="1">
        <v>10.0</v>
      </c>
    </row>
    <row r="122">
      <c r="A122" s="1">
        <v>2011.0</v>
      </c>
      <c r="B122" s="2" t="s">
        <v>24</v>
      </c>
      <c r="C122" s="1" t="s">
        <v>422</v>
      </c>
      <c r="D122" s="192" t="s">
        <v>6</v>
      </c>
      <c r="E122" s="192" t="s">
        <v>392</v>
      </c>
      <c r="F122" s="1">
        <v>1.11668154729426</v>
      </c>
      <c r="G122" s="1">
        <v>66.0</v>
      </c>
    </row>
    <row r="123">
      <c r="A123" s="1">
        <v>2011.0</v>
      </c>
      <c r="B123" s="2" t="s">
        <v>25</v>
      </c>
      <c r="C123" s="1" t="s">
        <v>423</v>
      </c>
      <c r="D123" s="192" t="s">
        <v>6</v>
      </c>
      <c r="E123" s="192" t="s">
        <v>392</v>
      </c>
      <c r="F123" s="1">
        <v>1.61270640626117</v>
      </c>
      <c r="G123" s="1">
        <v>30.0</v>
      </c>
    </row>
    <row r="124">
      <c r="A124" s="1">
        <v>2011.0</v>
      </c>
      <c r="B124" s="2" t="s">
        <v>26</v>
      </c>
      <c r="C124" s="1" t="s">
        <v>424</v>
      </c>
      <c r="D124" s="192" t="s">
        <v>6</v>
      </c>
      <c r="E124" s="192" t="s">
        <v>392</v>
      </c>
      <c r="F124" s="1">
        <v>0.445453809780829</v>
      </c>
      <c r="G124" s="1">
        <v>6.0</v>
      </c>
    </row>
    <row r="125">
      <c r="A125" s="1">
        <v>2011.0</v>
      </c>
      <c r="B125" s="2" t="s">
        <v>27</v>
      </c>
      <c r="C125" s="1" t="s">
        <v>426</v>
      </c>
      <c r="D125" s="192" t="s">
        <v>6</v>
      </c>
      <c r="E125" s="192" t="s">
        <v>392</v>
      </c>
      <c r="F125" s="1">
        <v>2.31275499545601</v>
      </c>
      <c r="G125" s="1">
        <v>61.0</v>
      </c>
    </row>
    <row r="126">
      <c r="A126" s="1">
        <v>2011.0</v>
      </c>
      <c r="B126" s="2" t="s">
        <v>28</v>
      </c>
      <c r="C126" s="1" t="s">
        <v>425</v>
      </c>
      <c r="D126" s="192" t="s">
        <v>6</v>
      </c>
      <c r="E126" s="192" t="s">
        <v>392</v>
      </c>
      <c r="F126" s="1">
        <v>0.777968773040694</v>
      </c>
      <c r="G126" s="1">
        <v>22.0</v>
      </c>
    </row>
    <row r="127">
      <c r="A127" s="1">
        <v>2011.0</v>
      </c>
      <c r="B127" s="2" t="s">
        <v>29</v>
      </c>
      <c r="C127" s="1" t="s">
        <v>427</v>
      </c>
      <c r="D127" s="192" t="s">
        <v>6</v>
      </c>
      <c r="E127" s="192" t="s">
        <v>392</v>
      </c>
      <c r="F127" s="1">
        <v>1.07107704183295</v>
      </c>
      <c r="G127" s="1">
        <v>29.0</v>
      </c>
    </row>
    <row r="128">
      <c r="A128" s="1">
        <v>2011.0</v>
      </c>
      <c r="B128" s="2" t="s">
        <v>30</v>
      </c>
      <c r="C128" s="1" t="s">
        <v>428</v>
      </c>
      <c r="D128" s="192" t="s">
        <v>6</v>
      </c>
      <c r="E128" s="192" t="s">
        <v>392</v>
      </c>
      <c r="F128" s="1">
        <v>0.176068814735551</v>
      </c>
      <c r="G128" s="1">
        <v>4.0</v>
      </c>
    </row>
    <row r="129">
      <c r="A129" s="1">
        <v>2011.0</v>
      </c>
      <c r="B129" s="2" t="s">
        <v>31</v>
      </c>
      <c r="C129" s="1" t="s">
        <v>429</v>
      </c>
      <c r="D129" s="192" t="s">
        <v>6</v>
      </c>
      <c r="E129" s="192" t="s">
        <v>392</v>
      </c>
    </row>
    <row r="130">
      <c r="A130" s="1">
        <v>2011.0</v>
      </c>
      <c r="B130" s="2" t="s">
        <v>32</v>
      </c>
      <c r="C130" s="1" t="s">
        <v>430</v>
      </c>
      <c r="D130" s="192" t="s">
        <v>6</v>
      </c>
      <c r="E130" s="192" t="s">
        <v>392</v>
      </c>
      <c r="F130" s="1">
        <v>0.752828124320364</v>
      </c>
      <c r="G130" s="1">
        <v>9.0</v>
      </c>
    </row>
    <row r="131">
      <c r="A131" s="1">
        <v>2011.0</v>
      </c>
      <c r="B131" s="2" t="s">
        <v>33</v>
      </c>
      <c r="C131" s="1" t="s">
        <v>431</v>
      </c>
      <c r="D131" s="192" t="s">
        <v>6</v>
      </c>
      <c r="E131" s="192" t="s">
        <v>392</v>
      </c>
      <c r="F131" s="1">
        <v>0.692084450707951</v>
      </c>
      <c r="G131" s="1">
        <v>54.0</v>
      </c>
    </row>
    <row r="132">
      <c r="A132" s="1">
        <v>2011.0</v>
      </c>
      <c r="B132" s="2" t="s">
        <v>34</v>
      </c>
      <c r="C132" s="1" t="s">
        <v>432</v>
      </c>
      <c r="D132" s="192" t="s">
        <v>6</v>
      </c>
      <c r="E132" s="192" t="s">
        <v>392</v>
      </c>
      <c r="F132" s="1">
        <v>1.90498439166078</v>
      </c>
      <c r="G132" s="1">
        <v>38.0</v>
      </c>
    </row>
    <row r="133">
      <c r="A133" s="1">
        <v>2011.0</v>
      </c>
      <c r="B133" s="2" t="s">
        <v>35</v>
      </c>
      <c r="C133" s="1" t="s">
        <v>433</v>
      </c>
      <c r="D133" s="192" t="s">
        <v>6</v>
      </c>
      <c r="E133" s="192" t="s">
        <v>392</v>
      </c>
      <c r="F133" s="1">
        <v>0.39517074998798</v>
      </c>
      <c r="G133" s="1">
        <v>6.0</v>
      </c>
    </row>
    <row r="134">
      <c r="A134" s="1">
        <v>2012.0</v>
      </c>
      <c r="B134" s="2" t="s">
        <v>3</v>
      </c>
      <c r="C134" s="7" t="s">
        <v>418</v>
      </c>
      <c r="D134" s="192" t="s">
        <v>6</v>
      </c>
      <c r="E134" s="192" t="s">
        <v>392</v>
      </c>
      <c r="F134" s="1">
        <v>1.36254423900544</v>
      </c>
      <c r="G134" s="1">
        <v>1583.0</v>
      </c>
    </row>
    <row r="135">
      <c r="A135" s="1">
        <v>2012.0</v>
      </c>
      <c r="B135" s="2" t="s">
        <v>4</v>
      </c>
      <c r="C135" s="1" t="s">
        <v>401</v>
      </c>
      <c r="D135" s="192" t="s">
        <v>6</v>
      </c>
      <c r="E135" s="192" t="s">
        <v>392</v>
      </c>
      <c r="F135" s="1">
        <v>1.45467005658667</v>
      </c>
      <c r="G135" s="1">
        <v>18.0</v>
      </c>
    </row>
    <row r="136">
      <c r="A136" s="1">
        <v>2012.0</v>
      </c>
      <c r="B136" s="2" t="s">
        <v>5</v>
      </c>
      <c r="C136" s="1" t="s">
        <v>402</v>
      </c>
      <c r="D136" s="192" t="s">
        <v>6</v>
      </c>
      <c r="E136" s="192" t="s">
        <v>392</v>
      </c>
      <c r="F136" s="1">
        <v>2.31389425626657</v>
      </c>
      <c r="G136" s="1">
        <v>75.0</v>
      </c>
    </row>
    <row r="137">
      <c r="A137" s="1">
        <v>2012.0</v>
      </c>
      <c r="B137" s="2" t="s">
        <v>6</v>
      </c>
      <c r="C137" s="1" t="s">
        <v>403</v>
      </c>
      <c r="D137" s="192" t="s">
        <v>6</v>
      </c>
      <c r="E137" s="192" t="s">
        <v>392</v>
      </c>
      <c r="F137" s="1">
        <v>1.21194676523834</v>
      </c>
      <c r="G137" s="1">
        <v>8.0</v>
      </c>
    </row>
    <row r="138">
      <c r="A138" s="1">
        <v>2012.0</v>
      </c>
      <c r="B138" s="2" t="s">
        <v>7</v>
      </c>
      <c r="C138" s="1" t="s">
        <v>404</v>
      </c>
      <c r="D138" s="192" t="s">
        <v>6</v>
      </c>
      <c r="E138" s="192" t="s">
        <v>392</v>
      </c>
      <c r="F138" s="1">
        <v>0.465840498542502</v>
      </c>
      <c r="G138" s="1">
        <v>4.0</v>
      </c>
    </row>
    <row r="139">
      <c r="A139" s="1">
        <v>2012.0</v>
      </c>
      <c r="B139" s="2" t="s">
        <v>8</v>
      </c>
      <c r="C139" s="7" t="s">
        <v>408</v>
      </c>
      <c r="D139" s="192" t="s">
        <v>6</v>
      </c>
      <c r="E139" s="192" t="s">
        <v>392</v>
      </c>
      <c r="F139" s="1">
        <v>1.7173597381482</v>
      </c>
      <c r="G139" s="1">
        <v>49.0</v>
      </c>
    </row>
    <row r="140">
      <c r="A140" s="1">
        <v>2012.0</v>
      </c>
      <c r="B140" s="2" t="s">
        <v>9</v>
      </c>
      <c r="C140" s="7" t="s">
        <v>409</v>
      </c>
      <c r="D140" s="192" t="s">
        <v>6</v>
      </c>
      <c r="E140" s="192" t="s">
        <v>392</v>
      </c>
      <c r="F140" s="1">
        <v>1.62933514238908</v>
      </c>
      <c r="G140" s="1">
        <v>11.0</v>
      </c>
    </row>
    <row r="141">
      <c r="A141" s="1">
        <v>2012.0</v>
      </c>
      <c r="B141" s="2" t="s">
        <v>10</v>
      </c>
      <c r="C141" s="7" t="s">
        <v>407</v>
      </c>
      <c r="D141" s="192" t="s">
        <v>6</v>
      </c>
      <c r="E141" s="192" t="s">
        <v>392</v>
      </c>
      <c r="F141" s="1">
        <v>0.260361433742321</v>
      </c>
      <c r="G141" s="1">
        <v>13.0</v>
      </c>
    </row>
    <row r="142">
      <c r="A142" s="1">
        <v>2012.0</v>
      </c>
      <c r="B142" s="2" t="s">
        <v>11</v>
      </c>
      <c r="C142" s="7" t="s">
        <v>406</v>
      </c>
      <c r="D142" s="192" t="s">
        <v>6</v>
      </c>
      <c r="E142" s="192" t="s">
        <v>392</v>
      </c>
      <c r="F142" s="1">
        <v>1.42185377883235</v>
      </c>
      <c r="G142" s="1">
        <v>50.0</v>
      </c>
    </row>
    <row r="143">
      <c r="A143" s="1">
        <v>2012.0</v>
      </c>
      <c r="B143" s="2" t="s">
        <v>12</v>
      </c>
      <c r="C143" s="1" t="s">
        <v>405</v>
      </c>
      <c r="D143" s="192" t="s">
        <v>6</v>
      </c>
      <c r="E143" s="192" t="s">
        <v>392</v>
      </c>
      <c r="F143" s="1">
        <v>3.96920515948023</v>
      </c>
      <c r="G143" s="1">
        <v>359.0</v>
      </c>
    </row>
    <row r="144">
      <c r="A144" s="1">
        <v>2012.0</v>
      </c>
      <c r="B144" s="2" t="s">
        <v>13</v>
      </c>
      <c r="C144" s="1" t="s">
        <v>410</v>
      </c>
      <c r="D144" s="192" t="s">
        <v>6</v>
      </c>
      <c r="E144" s="192" t="s">
        <v>392</v>
      </c>
      <c r="F144" s="1">
        <v>0.884515842563256</v>
      </c>
      <c r="G144" s="1">
        <v>15.0</v>
      </c>
    </row>
    <row r="145">
      <c r="A145" s="1">
        <v>2012.0</v>
      </c>
      <c r="B145" s="2" t="s">
        <v>14</v>
      </c>
      <c r="C145" s="1" t="s">
        <v>412</v>
      </c>
      <c r="D145" s="192" t="s">
        <v>6</v>
      </c>
      <c r="E145" s="192" t="s">
        <v>392</v>
      </c>
      <c r="F145" s="1">
        <v>0.970836084035571</v>
      </c>
      <c r="G145" s="1">
        <v>55.0</v>
      </c>
    </row>
    <row r="146">
      <c r="A146" s="1">
        <v>2012.0</v>
      </c>
      <c r="B146" s="2" t="s">
        <v>15</v>
      </c>
      <c r="C146" s="1" t="s">
        <v>411</v>
      </c>
      <c r="D146" s="192" t="s">
        <v>6</v>
      </c>
      <c r="E146" s="192" t="s">
        <v>392</v>
      </c>
      <c r="F146" s="1">
        <v>0.143611761113899</v>
      </c>
      <c r="G146" s="1">
        <v>5.0</v>
      </c>
    </row>
    <row r="147">
      <c r="A147" s="1">
        <v>2012.0</v>
      </c>
      <c r="B147" s="2" t="s">
        <v>16</v>
      </c>
      <c r="C147" s="1" t="s">
        <v>413</v>
      </c>
      <c r="D147" s="192" t="s">
        <v>6</v>
      </c>
      <c r="E147" s="192" t="s">
        <v>392</v>
      </c>
      <c r="F147" s="1">
        <v>0.871457796388243</v>
      </c>
      <c r="G147" s="1">
        <v>24.0</v>
      </c>
    </row>
    <row r="148">
      <c r="A148" s="1">
        <v>2012.0</v>
      </c>
      <c r="B148" s="2" t="s">
        <v>17</v>
      </c>
      <c r="C148" s="1" t="s">
        <v>414</v>
      </c>
      <c r="D148" s="192" t="s">
        <v>6</v>
      </c>
      <c r="E148" s="192" t="s">
        <v>392</v>
      </c>
      <c r="F148" s="1">
        <v>1.4299029436979</v>
      </c>
      <c r="G148" s="1">
        <v>109.0</v>
      </c>
    </row>
    <row r="149">
      <c r="A149" s="1">
        <v>2012.0</v>
      </c>
      <c r="B149" s="2" t="s">
        <v>18</v>
      </c>
      <c r="C149" s="1" t="s">
        <v>415</v>
      </c>
      <c r="D149" s="192" t="s">
        <v>6</v>
      </c>
      <c r="E149" s="192" t="s">
        <v>392</v>
      </c>
      <c r="F149" s="1">
        <v>0.687282905307752</v>
      </c>
      <c r="G149" s="1">
        <v>108.0</v>
      </c>
    </row>
    <row r="150">
      <c r="A150" s="1">
        <v>2012.0</v>
      </c>
      <c r="B150" s="2" t="s">
        <v>19</v>
      </c>
      <c r="C150" s="1" t="s">
        <v>416</v>
      </c>
      <c r="D150" s="192" t="s">
        <v>6</v>
      </c>
      <c r="E150" s="192" t="s">
        <v>392</v>
      </c>
      <c r="F150" s="1">
        <v>1.18280522567812</v>
      </c>
      <c r="G150" s="1">
        <v>53.0</v>
      </c>
    </row>
    <row r="151">
      <c r="A151" s="1">
        <v>2012.0</v>
      </c>
      <c r="B151" s="2" t="s">
        <v>20</v>
      </c>
      <c r="C151" s="1" t="s">
        <v>417</v>
      </c>
      <c r="D151" s="192" t="s">
        <v>6</v>
      </c>
      <c r="E151" s="192" t="s">
        <v>392</v>
      </c>
      <c r="F151" s="1">
        <v>2.28392691868894</v>
      </c>
      <c r="G151" s="1">
        <v>42.0</v>
      </c>
    </row>
    <row r="152">
      <c r="A152" s="1">
        <v>2012.0</v>
      </c>
      <c r="B152" s="2" t="s">
        <v>21</v>
      </c>
      <c r="C152" s="1" t="s">
        <v>419</v>
      </c>
      <c r="D152" s="192" t="s">
        <v>6</v>
      </c>
      <c r="E152" s="192" t="s">
        <v>392</v>
      </c>
      <c r="F152" s="1">
        <v>0.977549248486798</v>
      </c>
      <c r="G152" s="1">
        <v>11.0</v>
      </c>
    </row>
    <row r="153">
      <c r="A153" s="1">
        <v>2012.0</v>
      </c>
      <c r="B153" s="2" t="s">
        <v>22</v>
      </c>
      <c r="C153" s="1" t="s">
        <v>420</v>
      </c>
      <c r="D153" s="192" t="s">
        <v>6</v>
      </c>
      <c r="E153" s="192" t="s">
        <v>392</v>
      </c>
      <c r="F153" s="1">
        <v>2.57227368827418</v>
      </c>
      <c r="G153" s="1">
        <v>125.0</v>
      </c>
    </row>
    <row r="154">
      <c r="A154" s="1">
        <v>2012.0</v>
      </c>
      <c r="B154" s="2" t="s">
        <v>23</v>
      </c>
      <c r="C154" s="1" t="s">
        <v>421</v>
      </c>
      <c r="D154" s="192" t="s">
        <v>6</v>
      </c>
      <c r="E154" s="192" t="s">
        <v>392</v>
      </c>
      <c r="F154" s="1">
        <v>0.486252614887417</v>
      </c>
      <c r="G154" s="1">
        <v>19.0</v>
      </c>
    </row>
    <row r="155">
      <c r="A155" s="1">
        <v>2012.0</v>
      </c>
      <c r="B155" s="2" t="s">
        <v>24</v>
      </c>
      <c r="C155" s="1" t="s">
        <v>422</v>
      </c>
      <c r="D155" s="192" t="s">
        <v>6</v>
      </c>
      <c r="E155" s="192" t="s">
        <v>392</v>
      </c>
      <c r="F155" s="1">
        <v>1.25054106743518</v>
      </c>
      <c r="G155" s="1">
        <v>75.0</v>
      </c>
    </row>
    <row r="156">
      <c r="A156" s="1">
        <v>2012.0</v>
      </c>
      <c r="B156" s="2" t="s">
        <v>25</v>
      </c>
      <c r="C156" s="1" t="s">
        <v>423</v>
      </c>
      <c r="D156" s="192" t="s">
        <v>6</v>
      </c>
      <c r="E156" s="192" t="s">
        <v>392</v>
      </c>
      <c r="F156" s="1">
        <v>2.72568115820482</v>
      </c>
      <c r="G156" s="1">
        <v>52.0</v>
      </c>
    </row>
    <row r="157">
      <c r="A157" s="1">
        <v>2012.0</v>
      </c>
      <c r="B157" s="2" t="s">
        <v>26</v>
      </c>
      <c r="C157" s="1" t="s">
        <v>424</v>
      </c>
      <c r="D157" s="192" t="s">
        <v>6</v>
      </c>
      <c r="E157" s="192" t="s">
        <v>392</v>
      </c>
      <c r="F157" s="1">
        <v>0.721056954125636</v>
      </c>
      <c r="G157" s="1">
        <v>10.0</v>
      </c>
    </row>
    <row r="158">
      <c r="A158" s="1">
        <v>2012.0</v>
      </c>
      <c r="B158" s="2" t="s">
        <v>27</v>
      </c>
      <c r="C158" s="1" t="s">
        <v>426</v>
      </c>
      <c r="D158" s="192" t="s">
        <v>6</v>
      </c>
      <c r="E158" s="192" t="s">
        <v>392</v>
      </c>
      <c r="F158" s="1">
        <v>2.51198347339828</v>
      </c>
      <c r="G158" s="1">
        <v>67.0</v>
      </c>
    </row>
    <row r="159">
      <c r="A159" s="1">
        <v>2012.0</v>
      </c>
      <c r="B159" s="2" t="s">
        <v>28</v>
      </c>
      <c r="C159" s="1" t="s">
        <v>425</v>
      </c>
      <c r="D159" s="192" t="s">
        <v>6</v>
      </c>
      <c r="E159" s="192" t="s">
        <v>392</v>
      </c>
      <c r="F159" s="1">
        <v>1.32288808749721</v>
      </c>
      <c r="G159" s="1">
        <v>38.0</v>
      </c>
    </row>
    <row r="160">
      <c r="A160" s="1">
        <v>2012.0</v>
      </c>
      <c r="B160" s="2" t="s">
        <v>29</v>
      </c>
      <c r="C160" s="1" t="s">
        <v>427</v>
      </c>
      <c r="D160" s="192" t="s">
        <v>6</v>
      </c>
      <c r="E160" s="192" t="s">
        <v>392</v>
      </c>
      <c r="F160" s="1">
        <v>1.2728189156892</v>
      </c>
      <c r="G160" s="1">
        <v>35.0</v>
      </c>
    </row>
    <row r="161">
      <c r="A161" s="1">
        <v>2012.0</v>
      </c>
      <c r="B161" s="2" t="s">
        <v>30</v>
      </c>
      <c r="C161" s="1" t="s">
        <v>428</v>
      </c>
      <c r="D161" s="192" t="s">
        <v>6</v>
      </c>
      <c r="E161" s="192" t="s">
        <v>392</v>
      </c>
      <c r="F161" s="1">
        <v>0.389906786284292</v>
      </c>
      <c r="G161" s="1">
        <v>9.0</v>
      </c>
    </row>
    <row r="162">
      <c r="A162" s="1">
        <v>2012.0</v>
      </c>
      <c r="B162" s="2" t="s">
        <v>31</v>
      </c>
      <c r="C162" s="1" t="s">
        <v>429</v>
      </c>
      <c r="D162" s="192" t="s">
        <v>6</v>
      </c>
      <c r="E162" s="192" t="s">
        <v>392</v>
      </c>
    </row>
    <row r="163">
      <c r="A163" s="1">
        <v>2012.0</v>
      </c>
      <c r="B163" s="2" t="s">
        <v>32</v>
      </c>
      <c r="C163" s="1" t="s">
        <v>430</v>
      </c>
      <c r="D163" s="192" t="s">
        <v>6</v>
      </c>
      <c r="E163" s="192" t="s">
        <v>392</v>
      </c>
      <c r="F163" s="1">
        <v>0.820671736229539</v>
      </c>
      <c r="G163" s="1">
        <v>10.0</v>
      </c>
    </row>
    <row r="164">
      <c r="A164" s="1">
        <v>2012.0</v>
      </c>
      <c r="B164" s="2" t="s">
        <v>33</v>
      </c>
      <c r="C164" s="1" t="s">
        <v>431</v>
      </c>
      <c r="D164" s="192" t="s">
        <v>6</v>
      </c>
      <c r="E164" s="192" t="s">
        <v>392</v>
      </c>
      <c r="F164" s="1">
        <v>1.02423064156669</v>
      </c>
      <c r="G164" s="1">
        <v>81.0</v>
      </c>
    </row>
    <row r="165">
      <c r="A165" s="1">
        <v>2012.0</v>
      </c>
      <c r="B165" s="2" t="s">
        <v>34</v>
      </c>
      <c r="C165" s="1" t="s">
        <v>432</v>
      </c>
      <c r="D165" s="192" t="s">
        <v>6</v>
      </c>
      <c r="E165" s="192" t="s">
        <v>392</v>
      </c>
      <c r="F165" s="1">
        <v>2.02304794376914</v>
      </c>
      <c r="G165" s="1">
        <v>41.0</v>
      </c>
    </row>
    <row r="166">
      <c r="A166" s="1">
        <v>2012.0</v>
      </c>
      <c r="B166" s="2" t="s">
        <v>35</v>
      </c>
      <c r="C166" s="1" t="s">
        <v>433</v>
      </c>
      <c r="D166" s="192" t="s">
        <v>6</v>
      </c>
      <c r="E166" s="192" t="s">
        <v>392</v>
      </c>
      <c r="F166" s="1">
        <v>0.779902941078983</v>
      </c>
      <c r="G166" s="1">
        <v>12.0</v>
      </c>
    </row>
    <row r="167">
      <c r="A167" s="1">
        <v>2013.0</v>
      </c>
      <c r="B167" s="2" t="s">
        <v>3</v>
      </c>
      <c r="C167" s="7" t="s">
        <v>418</v>
      </c>
      <c r="D167" s="192" t="s">
        <v>6</v>
      </c>
      <c r="E167" s="192" t="s">
        <v>392</v>
      </c>
      <c r="F167" s="1">
        <v>1.4555404902347</v>
      </c>
      <c r="G167" s="1">
        <v>1713.0</v>
      </c>
    </row>
    <row r="168">
      <c r="A168" s="1">
        <v>2013.0</v>
      </c>
      <c r="B168" s="2" t="s">
        <v>4</v>
      </c>
      <c r="C168" s="1" t="s">
        <v>401</v>
      </c>
      <c r="D168" s="192" t="s">
        <v>6</v>
      </c>
      <c r="E168" s="192" t="s">
        <v>392</v>
      </c>
      <c r="F168" s="1">
        <v>1.50266168837486</v>
      </c>
      <c r="G168" s="1">
        <v>19.0</v>
      </c>
    </row>
    <row r="169">
      <c r="A169" s="1">
        <v>2013.0</v>
      </c>
      <c r="B169" s="2" t="s">
        <v>5</v>
      </c>
      <c r="C169" s="1" t="s">
        <v>402</v>
      </c>
      <c r="D169" s="192" t="s">
        <v>6</v>
      </c>
      <c r="E169" s="192" t="s">
        <v>392</v>
      </c>
      <c r="F169" s="1">
        <v>2.41193903717225</v>
      </c>
      <c r="G169" s="1">
        <v>79.0</v>
      </c>
    </row>
    <row r="170">
      <c r="A170" s="1">
        <v>2013.0</v>
      </c>
      <c r="B170" s="2" t="s">
        <v>6</v>
      </c>
      <c r="C170" s="1" t="s">
        <v>403</v>
      </c>
      <c r="D170" s="192" t="s">
        <v>6</v>
      </c>
      <c r="E170" s="192" t="s">
        <v>392</v>
      </c>
      <c r="F170" s="1">
        <v>1.62462578222039</v>
      </c>
      <c r="G170" s="1">
        <v>11.0</v>
      </c>
    </row>
    <row r="171">
      <c r="A171" s="1">
        <v>2013.0</v>
      </c>
      <c r="B171" s="2" t="s">
        <v>7</v>
      </c>
      <c r="C171" s="1" t="s">
        <v>404</v>
      </c>
      <c r="D171" s="192" t="s">
        <v>6</v>
      </c>
      <c r="E171" s="192" t="s">
        <v>392</v>
      </c>
      <c r="F171" s="1">
        <v>0.228476121389363</v>
      </c>
      <c r="G171" s="1">
        <v>2.0</v>
      </c>
    </row>
    <row r="172">
      <c r="A172" s="1">
        <v>2013.0</v>
      </c>
      <c r="B172" s="2" t="s">
        <v>8</v>
      </c>
      <c r="C172" s="7" t="s">
        <v>408</v>
      </c>
      <c r="D172" s="192" t="s">
        <v>6</v>
      </c>
      <c r="E172" s="192" t="s">
        <v>392</v>
      </c>
      <c r="F172" s="1">
        <v>1.82999675434538</v>
      </c>
      <c r="G172" s="1">
        <v>53.0</v>
      </c>
    </row>
    <row r="173">
      <c r="A173" s="1">
        <v>2013.0</v>
      </c>
      <c r="B173" s="2" t="s">
        <v>9</v>
      </c>
      <c r="C173" s="7" t="s">
        <v>409</v>
      </c>
      <c r="D173" s="192" t="s">
        <v>6</v>
      </c>
      <c r="E173" s="192" t="s">
        <v>392</v>
      </c>
      <c r="F173" s="1">
        <v>1.74278270113891</v>
      </c>
      <c r="G173" s="1">
        <v>12.0</v>
      </c>
    </row>
    <row r="174">
      <c r="A174" s="1">
        <v>2013.0</v>
      </c>
      <c r="B174" s="2" t="s">
        <v>10</v>
      </c>
      <c r="C174" s="7" t="s">
        <v>407</v>
      </c>
      <c r="D174" s="192" t="s">
        <v>6</v>
      </c>
      <c r="E174" s="192" t="s">
        <v>392</v>
      </c>
      <c r="F174" s="1">
        <v>0.295019481119737</v>
      </c>
      <c r="G174" s="1">
        <v>15.0</v>
      </c>
    </row>
    <row r="175">
      <c r="A175" s="1">
        <v>2013.0</v>
      </c>
      <c r="B175" s="2" t="s">
        <v>11</v>
      </c>
      <c r="C175" s="7" t="s">
        <v>406</v>
      </c>
      <c r="D175" s="192" t="s">
        <v>6</v>
      </c>
      <c r="E175" s="192" t="s">
        <v>392</v>
      </c>
      <c r="F175" s="1">
        <v>1.46621199056887</v>
      </c>
      <c r="G175" s="1">
        <v>52.0</v>
      </c>
    </row>
    <row r="176">
      <c r="A176" s="1">
        <v>2013.0</v>
      </c>
      <c r="B176" s="2" t="s">
        <v>12</v>
      </c>
      <c r="C176" s="1" t="s">
        <v>405</v>
      </c>
      <c r="D176" s="192" t="s">
        <v>6</v>
      </c>
      <c r="E176" s="192" t="s">
        <v>392</v>
      </c>
      <c r="F176" s="1">
        <v>4.21937898914946</v>
      </c>
      <c r="G176" s="1">
        <v>382.0</v>
      </c>
    </row>
    <row r="177">
      <c r="A177" s="1">
        <v>2013.0</v>
      </c>
      <c r="B177" s="2" t="s">
        <v>13</v>
      </c>
      <c r="C177" s="1" t="s">
        <v>410</v>
      </c>
      <c r="D177" s="192" t="s">
        <v>6</v>
      </c>
      <c r="E177" s="192" t="s">
        <v>392</v>
      </c>
      <c r="F177" s="1">
        <v>0.871621232925666</v>
      </c>
      <c r="G177" s="1">
        <v>15.0</v>
      </c>
    </row>
    <row r="178">
      <c r="A178" s="1">
        <v>2013.0</v>
      </c>
      <c r="B178" s="2" t="s">
        <v>14</v>
      </c>
      <c r="C178" s="1" t="s">
        <v>412</v>
      </c>
      <c r="D178" s="192" t="s">
        <v>6</v>
      </c>
      <c r="E178" s="192" t="s">
        <v>392</v>
      </c>
      <c r="F178" s="1">
        <v>0.992573633726747</v>
      </c>
      <c r="G178" s="1">
        <v>57.0</v>
      </c>
    </row>
    <row r="179">
      <c r="A179" s="1">
        <v>2013.0</v>
      </c>
      <c r="B179" s="2" t="s">
        <v>15</v>
      </c>
      <c r="C179" s="1" t="s">
        <v>411</v>
      </c>
      <c r="D179" s="192" t="s">
        <v>6</v>
      </c>
      <c r="E179" s="192" t="s">
        <v>392</v>
      </c>
      <c r="F179" s="1">
        <v>0.256400833131774</v>
      </c>
      <c r="G179" s="1">
        <v>9.0</v>
      </c>
    </row>
    <row r="180">
      <c r="A180" s="1">
        <v>2013.0</v>
      </c>
      <c r="B180" s="2" t="s">
        <v>16</v>
      </c>
      <c r="C180" s="1" t="s">
        <v>413</v>
      </c>
      <c r="D180" s="192" t="s">
        <v>6</v>
      </c>
      <c r="E180" s="192" t="s">
        <v>392</v>
      </c>
      <c r="F180" s="1">
        <v>0.965636225521122</v>
      </c>
      <c r="G180" s="1">
        <v>27.0</v>
      </c>
    </row>
    <row r="181">
      <c r="A181" s="1">
        <v>2013.0</v>
      </c>
      <c r="B181" s="2" t="s">
        <v>17</v>
      </c>
      <c r="C181" s="1" t="s">
        <v>414</v>
      </c>
      <c r="D181" s="192" t="s">
        <v>6</v>
      </c>
      <c r="E181" s="192" t="s">
        <v>392</v>
      </c>
      <c r="F181" s="1">
        <v>1.57973362324467</v>
      </c>
      <c r="G181" s="1">
        <v>122.0</v>
      </c>
    </row>
    <row r="182">
      <c r="A182" s="1">
        <v>2013.0</v>
      </c>
      <c r="B182" s="2" t="s">
        <v>18</v>
      </c>
      <c r="C182" s="1" t="s">
        <v>415</v>
      </c>
      <c r="D182" s="192" t="s">
        <v>6</v>
      </c>
      <c r="E182" s="192" t="s">
        <v>392</v>
      </c>
      <c r="F182" s="1">
        <v>0.684388004549359</v>
      </c>
      <c r="G182" s="1">
        <v>109.0</v>
      </c>
    </row>
    <row r="183">
      <c r="A183" s="1">
        <v>2013.0</v>
      </c>
      <c r="B183" s="2" t="s">
        <v>19</v>
      </c>
      <c r="C183" s="1" t="s">
        <v>416</v>
      </c>
      <c r="D183" s="192" t="s">
        <v>6</v>
      </c>
      <c r="E183" s="192" t="s">
        <v>392</v>
      </c>
      <c r="F183" s="1">
        <v>1.30247828503788</v>
      </c>
      <c r="G183" s="1">
        <v>59.0</v>
      </c>
    </row>
    <row r="184">
      <c r="A184" s="1">
        <v>2013.0</v>
      </c>
      <c r="B184" s="2" t="s">
        <v>20</v>
      </c>
      <c r="C184" s="1" t="s">
        <v>417</v>
      </c>
      <c r="D184" s="192" t="s">
        <v>6</v>
      </c>
      <c r="E184" s="192" t="s">
        <v>392</v>
      </c>
      <c r="F184" s="1">
        <v>2.25143488769896</v>
      </c>
      <c r="G184" s="1">
        <v>42.0</v>
      </c>
    </row>
    <row r="185">
      <c r="A185" s="1">
        <v>2013.0</v>
      </c>
      <c r="B185" s="2" t="s">
        <v>21</v>
      </c>
      <c r="C185" s="1" t="s">
        <v>419</v>
      </c>
      <c r="D185" s="192" t="s">
        <v>6</v>
      </c>
      <c r="E185" s="192" t="s">
        <v>392</v>
      </c>
      <c r="F185" s="1">
        <v>0.960125968527071</v>
      </c>
      <c r="G185" s="1">
        <v>11.0</v>
      </c>
    </row>
    <row r="186">
      <c r="A186" s="1">
        <v>2013.0</v>
      </c>
      <c r="B186" s="2" t="s">
        <v>22</v>
      </c>
      <c r="C186" s="1" t="s">
        <v>420</v>
      </c>
      <c r="D186" s="192" t="s">
        <v>6</v>
      </c>
      <c r="E186" s="192" t="s">
        <v>392</v>
      </c>
      <c r="F186" s="1">
        <v>2.76264094762214</v>
      </c>
      <c r="G186" s="1">
        <v>137.0</v>
      </c>
    </row>
    <row r="187">
      <c r="A187" s="1">
        <v>2013.0</v>
      </c>
      <c r="B187" s="2" t="s">
        <v>23</v>
      </c>
      <c r="C187" s="1" t="s">
        <v>421</v>
      </c>
      <c r="D187" s="192" t="s">
        <v>6</v>
      </c>
      <c r="E187" s="192" t="s">
        <v>392</v>
      </c>
      <c r="F187" s="1">
        <v>0.482099151048769</v>
      </c>
      <c r="G187" s="1">
        <v>19.0</v>
      </c>
    </row>
    <row r="188">
      <c r="A188" s="1">
        <v>2013.0</v>
      </c>
      <c r="B188" s="2" t="s">
        <v>24</v>
      </c>
      <c r="C188" s="1" t="s">
        <v>422</v>
      </c>
      <c r="D188" s="192" t="s">
        <v>6</v>
      </c>
      <c r="E188" s="192" t="s">
        <v>392</v>
      </c>
      <c r="F188" s="1">
        <v>1.20098994475282</v>
      </c>
      <c r="G188" s="1">
        <v>73.0</v>
      </c>
    </row>
    <row r="189">
      <c r="A189" s="1">
        <v>2013.0</v>
      </c>
      <c r="B189" s="2" t="s">
        <v>25</v>
      </c>
      <c r="C189" s="1" t="s">
        <v>423</v>
      </c>
      <c r="D189" s="192" t="s">
        <v>6</v>
      </c>
      <c r="E189" s="192" t="s">
        <v>392</v>
      </c>
      <c r="F189" s="1">
        <v>3.48025111035364</v>
      </c>
      <c r="G189" s="1">
        <v>68.0</v>
      </c>
    </row>
    <row r="190">
      <c r="A190" s="1">
        <v>2013.0</v>
      </c>
      <c r="B190" s="2" t="s">
        <v>26</v>
      </c>
      <c r="C190" s="1" t="s">
        <v>424</v>
      </c>
      <c r="D190" s="192" t="s">
        <v>6</v>
      </c>
      <c r="E190" s="192" t="s">
        <v>392</v>
      </c>
      <c r="F190" s="1">
        <v>0.631191816387703</v>
      </c>
      <c r="G190" s="1">
        <v>9.0</v>
      </c>
    </row>
    <row r="191">
      <c r="A191" s="1">
        <v>2013.0</v>
      </c>
      <c r="B191" s="2" t="s">
        <v>27</v>
      </c>
      <c r="C191" s="1" t="s">
        <v>426</v>
      </c>
      <c r="D191" s="192" t="s">
        <v>6</v>
      </c>
      <c r="E191" s="192" t="s">
        <v>392</v>
      </c>
      <c r="F191" s="1">
        <v>2.70962674705968</v>
      </c>
      <c r="G191" s="1">
        <v>73.0</v>
      </c>
    </row>
    <row r="192">
      <c r="A192" s="1">
        <v>2013.0</v>
      </c>
      <c r="B192" s="2" t="s">
        <v>28</v>
      </c>
      <c r="C192" s="1" t="s">
        <v>425</v>
      </c>
      <c r="D192" s="192" t="s">
        <v>6</v>
      </c>
      <c r="E192" s="192" t="s">
        <v>392</v>
      </c>
      <c r="F192" s="1">
        <v>1.44120896843752</v>
      </c>
      <c r="G192" s="1">
        <v>42.0</v>
      </c>
    </row>
    <row r="193">
      <c r="A193" s="1">
        <v>2013.0</v>
      </c>
      <c r="B193" s="2" t="s">
        <v>29</v>
      </c>
      <c r="C193" s="1" t="s">
        <v>427</v>
      </c>
      <c r="D193" s="192" t="s">
        <v>6</v>
      </c>
      <c r="E193" s="192" t="s">
        <v>392</v>
      </c>
      <c r="F193" s="1">
        <v>1.3265557092448</v>
      </c>
      <c r="G193" s="1">
        <v>37.0</v>
      </c>
    </row>
    <row r="194">
      <c r="A194" s="1">
        <v>2013.0</v>
      </c>
      <c r="B194" s="2" t="s">
        <v>30</v>
      </c>
      <c r="C194" s="1" t="s">
        <v>428</v>
      </c>
      <c r="D194" s="192" t="s">
        <v>6</v>
      </c>
      <c r="E194" s="192" t="s">
        <v>392</v>
      </c>
      <c r="F194" s="1">
        <v>0.683065941478325</v>
      </c>
      <c r="G194" s="1">
        <v>16.0</v>
      </c>
    </row>
    <row r="195">
      <c r="A195" s="1">
        <v>2013.0</v>
      </c>
      <c r="B195" s="2" t="s">
        <v>31</v>
      </c>
      <c r="C195" s="1" t="s">
        <v>429</v>
      </c>
      <c r="D195" s="192" t="s">
        <v>6</v>
      </c>
      <c r="E195" s="192" t="s">
        <v>392</v>
      </c>
    </row>
    <row r="196">
      <c r="A196" s="1">
        <v>2013.0</v>
      </c>
      <c r="B196" s="2" t="s">
        <v>32</v>
      </c>
      <c r="C196" s="1" t="s">
        <v>430</v>
      </c>
      <c r="D196" s="192" t="s">
        <v>6</v>
      </c>
      <c r="E196" s="192" t="s">
        <v>392</v>
      </c>
      <c r="F196" s="1">
        <v>0.886726351411265</v>
      </c>
      <c r="G196" s="1">
        <v>11.0</v>
      </c>
    </row>
    <row r="197">
      <c r="A197" s="1">
        <v>2013.0</v>
      </c>
      <c r="B197" s="2" t="s">
        <v>33</v>
      </c>
      <c r="C197" s="1" t="s">
        <v>431</v>
      </c>
      <c r="D197" s="192" t="s">
        <v>6</v>
      </c>
      <c r="E197" s="192" t="s">
        <v>392</v>
      </c>
      <c r="F197" s="1">
        <v>1.14913886406374</v>
      </c>
      <c r="G197" s="1">
        <v>92.0</v>
      </c>
    </row>
    <row r="198">
      <c r="A198" s="1">
        <v>2013.0</v>
      </c>
      <c r="B198" s="2" t="s">
        <v>34</v>
      </c>
      <c r="C198" s="1" t="s">
        <v>432</v>
      </c>
      <c r="D198" s="192" t="s">
        <v>6</v>
      </c>
      <c r="E198" s="192" t="s">
        <v>392</v>
      </c>
      <c r="F198" s="1">
        <v>2.09102168778518</v>
      </c>
      <c r="G198" s="1">
        <v>43.0</v>
      </c>
    </row>
    <row r="199">
      <c r="A199" s="1">
        <v>2013.0</v>
      </c>
      <c r="B199" s="2" t="s">
        <v>35</v>
      </c>
      <c r="C199" s="1" t="s">
        <v>433</v>
      </c>
      <c r="D199" s="192" t="s">
        <v>6</v>
      </c>
      <c r="E199" s="192" t="s">
        <v>392</v>
      </c>
      <c r="F199" s="1">
        <v>1.09166099431052</v>
      </c>
      <c r="G199" s="1">
        <v>17.0</v>
      </c>
    </row>
    <row r="200">
      <c r="A200" s="1">
        <v>2014.0</v>
      </c>
      <c r="B200" s="2" t="s">
        <v>3</v>
      </c>
      <c r="C200" s="7" t="s">
        <v>418</v>
      </c>
      <c r="D200" s="192" t="s">
        <v>6</v>
      </c>
      <c r="E200" s="192" t="s">
        <v>392</v>
      </c>
      <c r="F200" s="1">
        <v>1.55515725038803</v>
      </c>
      <c r="G200" s="1">
        <v>1854.0</v>
      </c>
    </row>
    <row r="201">
      <c r="A201" s="1">
        <v>2014.0</v>
      </c>
      <c r="B201" s="2" t="s">
        <v>4</v>
      </c>
      <c r="C201" s="1" t="s">
        <v>401</v>
      </c>
      <c r="D201" s="192" t="s">
        <v>6</v>
      </c>
      <c r="E201" s="192" t="s">
        <v>392</v>
      </c>
      <c r="F201" s="1">
        <v>1.62555055849273</v>
      </c>
      <c r="G201" s="1">
        <v>21.0</v>
      </c>
      <c r="I201" s="193"/>
    </row>
    <row r="202">
      <c r="A202" s="1">
        <v>2014.0</v>
      </c>
      <c r="B202" s="2" t="s">
        <v>5</v>
      </c>
      <c r="C202" s="1" t="s">
        <v>402</v>
      </c>
      <c r="D202" s="192" t="s">
        <v>6</v>
      </c>
      <c r="E202" s="192" t="s">
        <v>392</v>
      </c>
      <c r="F202" s="1">
        <v>2.38666945413546</v>
      </c>
      <c r="G202" s="1">
        <v>79.0</v>
      </c>
    </row>
    <row r="203">
      <c r="A203" s="1">
        <v>2014.0</v>
      </c>
      <c r="B203" s="2" t="s">
        <v>6</v>
      </c>
      <c r="C203" s="1" t="s">
        <v>403</v>
      </c>
      <c r="D203" s="192" t="s">
        <v>6</v>
      </c>
      <c r="E203" s="192" t="s">
        <v>392</v>
      </c>
      <c r="F203" s="1">
        <v>1.44011705271404</v>
      </c>
      <c r="G203" s="1">
        <v>10.0</v>
      </c>
    </row>
    <row r="204">
      <c r="A204" s="1">
        <v>2014.0</v>
      </c>
      <c r="B204" s="2" t="s">
        <v>7</v>
      </c>
      <c r="C204" s="1" t="s">
        <v>404</v>
      </c>
      <c r="D204" s="192" t="s">
        <v>6</v>
      </c>
      <c r="E204" s="192" t="s">
        <v>392</v>
      </c>
      <c r="F204" s="1">
        <v>0.448251594655048</v>
      </c>
      <c r="G204" s="1">
        <v>4.0</v>
      </c>
    </row>
    <row r="205">
      <c r="A205" s="1">
        <v>2014.0</v>
      </c>
      <c r="B205" s="2" t="s">
        <v>8</v>
      </c>
      <c r="C205" s="7" t="s">
        <v>408</v>
      </c>
      <c r="D205" s="192" t="s">
        <v>6</v>
      </c>
      <c r="E205" s="192" t="s">
        <v>392</v>
      </c>
      <c r="F205" s="1">
        <v>1.73495294025196</v>
      </c>
      <c r="G205" s="1">
        <v>51.0</v>
      </c>
    </row>
    <row r="206">
      <c r="A206" s="1">
        <v>2014.0</v>
      </c>
      <c r="B206" s="2" t="s">
        <v>9</v>
      </c>
      <c r="C206" s="7" t="s">
        <v>409</v>
      </c>
      <c r="D206" s="192" t="s">
        <v>6</v>
      </c>
      <c r="E206" s="192" t="s">
        <v>392</v>
      </c>
      <c r="F206" s="1">
        <v>1.7090389646642</v>
      </c>
      <c r="G206" s="1">
        <v>12.0</v>
      </c>
    </row>
    <row r="207">
      <c r="A207" s="1">
        <v>2014.0</v>
      </c>
      <c r="B207" s="2" t="s">
        <v>10</v>
      </c>
      <c r="C207" s="7" t="s">
        <v>407</v>
      </c>
      <c r="D207" s="192" t="s">
        <v>6</v>
      </c>
      <c r="E207" s="192" t="s">
        <v>392</v>
      </c>
      <c r="F207" s="1">
        <v>0.425000623012277</v>
      </c>
      <c r="G207" s="1">
        <v>22.0</v>
      </c>
    </row>
    <row r="208">
      <c r="A208" s="1">
        <v>2014.0</v>
      </c>
      <c r="B208" s="2" t="s">
        <v>11</v>
      </c>
      <c r="C208" s="7" t="s">
        <v>406</v>
      </c>
      <c r="D208" s="192" t="s">
        <v>6</v>
      </c>
      <c r="E208" s="192" t="s">
        <v>392</v>
      </c>
      <c r="F208" s="1">
        <v>1.50975216020372</v>
      </c>
      <c r="G208" s="1">
        <v>54.0</v>
      </c>
    </row>
    <row r="209">
      <c r="A209" s="1">
        <v>2014.0</v>
      </c>
      <c r="B209" s="2" t="s">
        <v>12</v>
      </c>
      <c r="C209" s="1" t="s">
        <v>405</v>
      </c>
      <c r="D209" s="192" t="s">
        <v>6</v>
      </c>
      <c r="E209" s="192" t="s">
        <v>392</v>
      </c>
      <c r="F209" s="1">
        <v>4.41398695357876</v>
      </c>
      <c r="G209" s="1">
        <v>400.0</v>
      </c>
    </row>
    <row r="210">
      <c r="A210" s="1">
        <v>2014.0</v>
      </c>
      <c r="B210" s="2" t="s">
        <v>13</v>
      </c>
      <c r="C210" s="1" t="s">
        <v>410</v>
      </c>
      <c r="D210" s="192" t="s">
        <v>6</v>
      </c>
      <c r="E210" s="192" t="s">
        <v>392</v>
      </c>
      <c r="F210" s="1">
        <v>0.91628111275469</v>
      </c>
      <c r="G210" s="1">
        <v>16.0</v>
      </c>
    </row>
    <row r="211">
      <c r="A211" s="1">
        <v>2014.0</v>
      </c>
      <c r="B211" s="2" t="s">
        <v>14</v>
      </c>
      <c r="C211" s="1" t="s">
        <v>412</v>
      </c>
      <c r="D211" s="192" t="s">
        <v>6</v>
      </c>
      <c r="E211" s="192" t="s">
        <v>392</v>
      </c>
      <c r="F211" s="1">
        <v>1.13382853008064</v>
      </c>
      <c r="G211" s="1">
        <v>66.0</v>
      </c>
    </row>
    <row r="212">
      <c r="A212" s="1">
        <v>2014.0</v>
      </c>
      <c r="B212" s="2" t="s">
        <v>15</v>
      </c>
      <c r="C212" s="1" t="s">
        <v>411</v>
      </c>
      <c r="D212" s="192" t="s">
        <v>6</v>
      </c>
      <c r="E212" s="192" t="s">
        <v>392</v>
      </c>
      <c r="F212" s="1">
        <v>0.508642830721688</v>
      </c>
      <c r="G212" s="1">
        <v>18.0</v>
      </c>
    </row>
    <row r="213">
      <c r="A213" s="1">
        <v>2014.0</v>
      </c>
      <c r="B213" s="2" t="s">
        <v>16</v>
      </c>
      <c r="C213" s="1" t="s">
        <v>413</v>
      </c>
      <c r="D213" s="192" t="s">
        <v>6</v>
      </c>
      <c r="E213" s="192" t="s">
        <v>392</v>
      </c>
      <c r="F213" s="1">
        <v>1.05678269553562</v>
      </c>
      <c r="G213" s="1">
        <v>30.0</v>
      </c>
    </row>
    <row r="214">
      <c r="A214" s="1">
        <v>2014.0</v>
      </c>
      <c r="B214" s="2" t="s">
        <v>17</v>
      </c>
      <c r="C214" s="1" t="s">
        <v>414</v>
      </c>
      <c r="D214" s="192" t="s">
        <v>6</v>
      </c>
      <c r="E214" s="192" t="s">
        <v>392</v>
      </c>
      <c r="F214" s="1">
        <v>1.76389340868822</v>
      </c>
      <c r="G214" s="1">
        <v>138.0</v>
      </c>
    </row>
    <row r="215">
      <c r="A215" s="1">
        <v>2014.0</v>
      </c>
      <c r="B215" s="2" t="s">
        <v>18</v>
      </c>
      <c r="C215" s="1" t="s">
        <v>415</v>
      </c>
      <c r="D215" s="192" t="s">
        <v>6</v>
      </c>
      <c r="E215" s="192" t="s">
        <v>392</v>
      </c>
      <c r="F215" s="1">
        <v>0.687553211818111</v>
      </c>
      <c r="G215" s="1">
        <v>111.0</v>
      </c>
    </row>
    <row r="216">
      <c r="A216" s="1">
        <v>2014.0</v>
      </c>
      <c r="B216" s="2" t="s">
        <v>19</v>
      </c>
      <c r="C216" s="1" t="s">
        <v>416</v>
      </c>
      <c r="D216" s="192" t="s">
        <v>6</v>
      </c>
      <c r="E216" s="192" t="s">
        <v>392</v>
      </c>
      <c r="F216" s="1">
        <v>1.33223260344459</v>
      </c>
      <c r="G216" s="1">
        <v>61.0</v>
      </c>
    </row>
    <row r="217">
      <c r="A217" s="1">
        <v>2014.0</v>
      </c>
      <c r="B217" s="2" t="s">
        <v>20</v>
      </c>
      <c r="C217" s="1" t="s">
        <v>417</v>
      </c>
      <c r="D217" s="192" t="s">
        <v>6</v>
      </c>
      <c r="E217" s="192" t="s">
        <v>392</v>
      </c>
      <c r="F217" s="1">
        <v>2.43075004491603</v>
      </c>
      <c r="G217" s="1">
        <v>46.0</v>
      </c>
    </row>
    <row r="218">
      <c r="A218" s="1">
        <v>2014.0</v>
      </c>
      <c r="B218" s="2" t="s">
        <v>21</v>
      </c>
      <c r="C218" s="1" t="s">
        <v>419</v>
      </c>
      <c r="D218" s="192" t="s">
        <v>6</v>
      </c>
      <c r="E218" s="192" t="s">
        <v>392</v>
      </c>
      <c r="F218" s="1">
        <v>1.02892831970861</v>
      </c>
      <c r="G218" s="1">
        <v>12.0</v>
      </c>
    </row>
    <row r="219">
      <c r="A219" s="1">
        <v>2014.0</v>
      </c>
      <c r="B219" s="2" t="s">
        <v>22</v>
      </c>
      <c r="C219" s="1" t="s">
        <v>420</v>
      </c>
      <c r="D219" s="192" t="s">
        <v>6</v>
      </c>
      <c r="E219" s="192" t="s">
        <v>392</v>
      </c>
      <c r="F219" s="1">
        <v>2.90513661750793</v>
      </c>
      <c r="G219" s="1">
        <v>147.0</v>
      </c>
    </row>
    <row r="220">
      <c r="A220" s="1">
        <v>2014.0</v>
      </c>
      <c r="B220" s="2" t="s">
        <v>23</v>
      </c>
      <c r="C220" s="1" t="s">
        <v>421</v>
      </c>
      <c r="D220" s="192" t="s">
        <v>6</v>
      </c>
      <c r="E220" s="192" t="s">
        <v>392</v>
      </c>
      <c r="F220" s="1">
        <v>0.452843517658256</v>
      </c>
      <c r="G220" s="1">
        <v>18.0</v>
      </c>
    </row>
    <row r="221">
      <c r="A221" s="1">
        <v>2014.0</v>
      </c>
      <c r="B221" s="2" t="s">
        <v>24</v>
      </c>
      <c r="C221" s="1" t="s">
        <v>422</v>
      </c>
      <c r="D221" s="192" t="s">
        <v>6</v>
      </c>
      <c r="E221" s="192" t="s">
        <v>392</v>
      </c>
      <c r="F221" s="1">
        <v>1.3149000578556</v>
      </c>
      <c r="G221" s="1">
        <v>81.0</v>
      </c>
    </row>
    <row r="222">
      <c r="A222" s="1">
        <v>2014.0</v>
      </c>
      <c r="B222" s="2" t="s">
        <v>25</v>
      </c>
      <c r="C222" s="1" t="s">
        <v>423</v>
      </c>
      <c r="D222" s="192" t="s">
        <v>6</v>
      </c>
      <c r="E222" s="192" t="s">
        <v>392</v>
      </c>
      <c r="F222" s="1">
        <v>3.64852964255405</v>
      </c>
      <c r="G222" s="1">
        <v>73.0</v>
      </c>
    </row>
    <row r="223">
      <c r="A223" s="1">
        <v>2014.0</v>
      </c>
      <c r="B223" s="2" t="s">
        <v>26</v>
      </c>
      <c r="C223" s="1" t="s">
        <v>424</v>
      </c>
      <c r="D223" s="192" t="s">
        <v>6</v>
      </c>
      <c r="E223" s="192" t="s">
        <v>392</v>
      </c>
      <c r="F223" s="1">
        <v>0.81867730401377</v>
      </c>
      <c r="G223" s="1">
        <v>12.0</v>
      </c>
    </row>
    <row r="224">
      <c r="A224" s="1">
        <v>2014.0</v>
      </c>
      <c r="B224" s="2" t="s">
        <v>27</v>
      </c>
      <c r="C224" s="1" t="s">
        <v>426</v>
      </c>
      <c r="D224" s="192" t="s">
        <v>6</v>
      </c>
      <c r="E224" s="192" t="s">
        <v>392</v>
      </c>
      <c r="F224" s="1">
        <v>3.0132834353195</v>
      </c>
      <c r="G224" s="1">
        <v>82.0</v>
      </c>
    </row>
    <row r="225">
      <c r="A225" s="1">
        <v>2014.0</v>
      </c>
      <c r="B225" s="2" t="s">
        <v>28</v>
      </c>
      <c r="C225" s="1" t="s">
        <v>425</v>
      </c>
      <c r="D225" s="192" t="s">
        <v>6</v>
      </c>
      <c r="E225" s="192" t="s">
        <v>392</v>
      </c>
      <c r="F225" s="1">
        <v>1.58974553247681</v>
      </c>
      <c r="G225" s="1">
        <v>47.0</v>
      </c>
    </row>
    <row r="226">
      <c r="A226" s="1">
        <v>2014.0</v>
      </c>
      <c r="B226" s="2" t="s">
        <v>29</v>
      </c>
      <c r="C226" s="1" t="s">
        <v>427</v>
      </c>
      <c r="D226" s="192" t="s">
        <v>6</v>
      </c>
      <c r="E226" s="192" t="s">
        <v>392</v>
      </c>
      <c r="F226" s="1">
        <v>1.48463508730008</v>
      </c>
      <c r="G226" s="1">
        <v>42.0</v>
      </c>
    </row>
    <row r="227">
      <c r="A227" s="1">
        <v>2014.0</v>
      </c>
      <c r="B227" s="2" t="s">
        <v>30</v>
      </c>
      <c r="C227" s="1" t="s">
        <v>428</v>
      </c>
      <c r="D227" s="192" t="s">
        <v>6</v>
      </c>
      <c r="E227" s="192" t="s">
        <v>392</v>
      </c>
      <c r="F227" s="1">
        <v>0.967572847718337</v>
      </c>
      <c r="G227" s="1">
        <v>23.0</v>
      </c>
    </row>
    <row r="228">
      <c r="A228" s="1">
        <v>2014.0</v>
      </c>
      <c r="B228" s="2" t="s">
        <v>31</v>
      </c>
      <c r="C228" s="1" t="s">
        <v>429</v>
      </c>
      <c r="D228" s="192" t="s">
        <v>6</v>
      </c>
      <c r="E228" s="192" t="s">
        <v>392</v>
      </c>
      <c r="F228" s="7">
        <v>0.0</v>
      </c>
    </row>
    <row r="229">
      <c r="A229" s="1">
        <v>2014.0</v>
      </c>
      <c r="B229" s="2" t="s">
        <v>32</v>
      </c>
      <c r="C229" s="1" t="s">
        <v>430</v>
      </c>
      <c r="D229" s="192" t="s">
        <v>6</v>
      </c>
      <c r="E229" s="192" t="s">
        <v>392</v>
      </c>
      <c r="F229" s="1">
        <v>0.950174436190244</v>
      </c>
      <c r="G229" s="1">
        <v>12.0</v>
      </c>
    </row>
    <row r="230">
      <c r="A230" s="1">
        <v>2014.0</v>
      </c>
      <c r="B230" s="2" t="s">
        <v>33</v>
      </c>
      <c r="C230" s="1" t="s">
        <v>431</v>
      </c>
      <c r="D230" s="192" t="s">
        <v>6</v>
      </c>
      <c r="E230" s="192" t="s">
        <v>392</v>
      </c>
      <c r="F230" s="1">
        <v>1.24619509492675</v>
      </c>
      <c r="G230" s="1">
        <v>101.0</v>
      </c>
    </row>
    <row r="231">
      <c r="A231" s="1">
        <v>2014.0</v>
      </c>
      <c r="B231" s="2" t="s">
        <v>34</v>
      </c>
      <c r="C231" s="1" t="s">
        <v>432</v>
      </c>
      <c r="D231" s="192" t="s">
        <v>6</v>
      </c>
      <c r="E231" s="192" t="s">
        <v>392</v>
      </c>
      <c r="F231" s="1">
        <v>2.2525318218046</v>
      </c>
      <c r="G231" s="1">
        <v>47.0</v>
      </c>
    </row>
    <row r="232">
      <c r="A232" s="1">
        <v>2014.0</v>
      </c>
      <c r="B232" s="2" t="s">
        <v>35</v>
      </c>
      <c r="C232" s="1" t="s">
        <v>433</v>
      </c>
      <c r="D232" s="192" t="s">
        <v>6</v>
      </c>
      <c r="E232" s="192" t="s">
        <v>392</v>
      </c>
      <c r="F232" s="1">
        <v>1.14214140091257</v>
      </c>
      <c r="G232" s="1">
        <v>18.0</v>
      </c>
    </row>
    <row r="233">
      <c r="A233" s="1">
        <v>2015.0</v>
      </c>
      <c r="B233" s="2" t="s">
        <v>3</v>
      </c>
      <c r="C233" s="7" t="s">
        <v>418</v>
      </c>
      <c r="D233" s="192" t="s">
        <v>6</v>
      </c>
      <c r="E233" s="192" t="s">
        <v>392</v>
      </c>
      <c r="F233" s="1">
        <v>1.60045362375646</v>
      </c>
      <c r="G233" s="1">
        <v>1931.0</v>
      </c>
    </row>
    <row r="234">
      <c r="A234" s="1">
        <v>2015.0</v>
      </c>
      <c r="B234" s="2" t="s">
        <v>4</v>
      </c>
      <c r="C234" s="1" t="s">
        <v>401</v>
      </c>
      <c r="D234" s="192" t="s">
        <v>6</v>
      </c>
      <c r="E234" s="192" t="s">
        <v>392</v>
      </c>
      <c r="F234" s="1">
        <v>1.82014951011434</v>
      </c>
      <c r="G234" s="1">
        <v>24.0</v>
      </c>
    </row>
    <row r="235">
      <c r="A235" s="1">
        <v>2015.0</v>
      </c>
      <c r="B235" s="2" t="s">
        <v>5</v>
      </c>
      <c r="C235" s="1" t="s">
        <v>402</v>
      </c>
      <c r="D235" s="192" t="s">
        <v>6</v>
      </c>
      <c r="E235" s="192" t="s">
        <v>392</v>
      </c>
      <c r="F235" s="1">
        <v>2.36365736183525</v>
      </c>
      <c r="G235" s="1">
        <v>79.0</v>
      </c>
    </row>
    <row r="236">
      <c r="A236" s="1">
        <v>2015.0</v>
      </c>
      <c r="B236" s="2" t="s">
        <v>6</v>
      </c>
      <c r="C236" s="1" t="s">
        <v>403</v>
      </c>
      <c r="D236" s="192" t="s">
        <v>6</v>
      </c>
      <c r="E236" s="192" t="s">
        <v>392</v>
      </c>
      <c r="F236" s="1">
        <v>1.54635769502734</v>
      </c>
      <c r="G236" s="1">
        <v>11.0</v>
      </c>
    </row>
    <row r="237">
      <c r="A237" s="1">
        <v>2015.0</v>
      </c>
      <c r="B237" s="2" t="s">
        <v>7</v>
      </c>
      <c r="C237" s="1" t="s">
        <v>404</v>
      </c>
      <c r="D237" s="192" t="s">
        <v>6</v>
      </c>
      <c r="E237" s="192" t="s">
        <v>392</v>
      </c>
      <c r="F237" s="1">
        <v>0.550220253167343</v>
      </c>
      <c r="G237" s="1">
        <v>5.0</v>
      </c>
    </row>
    <row r="238">
      <c r="A238" s="1">
        <v>2015.0</v>
      </c>
      <c r="B238" s="2" t="s">
        <v>8</v>
      </c>
      <c r="C238" s="7" t="s">
        <v>408</v>
      </c>
      <c r="D238" s="192" t="s">
        <v>6</v>
      </c>
      <c r="E238" s="192" t="s">
        <v>392</v>
      </c>
      <c r="F238" s="1">
        <v>1.81169327227703</v>
      </c>
      <c r="G238" s="1">
        <v>54.0</v>
      </c>
    </row>
    <row r="239">
      <c r="A239" s="1">
        <v>2015.0</v>
      </c>
      <c r="B239" s="2" t="s">
        <v>9</v>
      </c>
      <c r="C239" s="7" t="s">
        <v>409</v>
      </c>
      <c r="D239" s="192" t="s">
        <v>6</v>
      </c>
      <c r="E239" s="192" t="s">
        <v>392</v>
      </c>
      <c r="F239" s="1">
        <v>1.67777024334659</v>
      </c>
      <c r="G239" s="1">
        <v>12.0</v>
      </c>
    </row>
    <row r="240">
      <c r="A240" s="1">
        <v>2015.0</v>
      </c>
      <c r="B240" s="2" t="s">
        <v>10</v>
      </c>
      <c r="C240" s="7" t="s">
        <v>407</v>
      </c>
      <c r="D240" s="192" t="s">
        <v>6</v>
      </c>
      <c r="E240" s="192" t="s">
        <v>392</v>
      </c>
      <c r="F240" s="1">
        <v>0.550840592241011</v>
      </c>
      <c r="G240" s="1">
        <v>29.0</v>
      </c>
    </row>
    <row r="241">
      <c r="A241" s="1">
        <v>2015.0</v>
      </c>
      <c r="B241" s="2" t="s">
        <v>11</v>
      </c>
      <c r="C241" s="7" t="s">
        <v>406</v>
      </c>
      <c r="D241" s="192" t="s">
        <v>6</v>
      </c>
      <c r="E241" s="192" t="s">
        <v>392</v>
      </c>
      <c r="F241" s="1">
        <v>1.44290454464985</v>
      </c>
      <c r="G241" s="1">
        <v>52.0</v>
      </c>
    </row>
    <row r="242">
      <c r="A242" s="1">
        <v>2015.0</v>
      </c>
      <c r="B242" s="2" t="s">
        <v>12</v>
      </c>
      <c r="C242" s="1" t="s">
        <v>405</v>
      </c>
      <c r="D242" s="192" t="s">
        <v>6</v>
      </c>
      <c r="E242" s="192" t="s">
        <v>392</v>
      </c>
      <c r="F242" s="1">
        <v>4.52446943422944</v>
      </c>
      <c r="G242" s="1">
        <v>410.0</v>
      </c>
    </row>
    <row r="243">
      <c r="A243" s="1">
        <v>2015.0</v>
      </c>
      <c r="B243" s="2" t="s">
        <v>13</v>
      </c>
      <c r="C243" s="1" t="s">
        <v>410</v>
      </c>
      <c r="D243" s="192" t="s">
        <v>6</v>
      </c>
      <c r="E243" s="192" t="s">
        <v>392</v>
      </c>
      <c r="F243" s="1">
        <v>0.90393948125173</v>
      </c>
      <c r="G243" s="1">
        <v>16.0</v>
      </c>
    </row>
    <row r="244">
      <c r="A244" s="1">
        <v>2015.0</v>
      </c>
      <c r="B244" s="2" t="s">
        <v>14</v>
      </c>
      <c r="C244" s="1" t="s">
        <v>412</v>
      </c>
      <c r="D244" s="192" t="s">
        <v>6</v>
      </c>
      <c r="E244" s="192" t="s">
        <v>392</v>
      </c>
      <c r="F244" s="1">
        <v>1.22140201684008</v>
      </c>
      <c r="G244" s="1">
        <v>72.0</v>
      </c>
    </row>
    <row r="245">
      <c r="A245" s="1">
        <v>2015.0</v>
      </c>
      <c r="B245" s="2" t="s">
        <v>15</v>
      </c>
      <c r="C245" s="1" t="s">
        <v>411</v>
      </c>
      <c r="D245" s="192" t="s">
        <v>6</v>
      </c>
      <c r="E245" s="192" t="s">
        <v>392</v>
      </c>
      <c r="F245" s="1">
        <v>0.561075761779575</v>
      </c>
      <c r="G245" s="1">
        <v>20.0</v>
      </c>
    </row>
    <row r="246">
      <c r="A246" s="1">
        <v>2015.0</v>
      </c>
      <c r="B246" s="2" t="s">
        <v>16</v>
      </c>
      <c r="C246" s="1" t="s">
        <v>413</v>
      </c>
      <c r="D246" s="192" t="s">
        <v>6</v>
      </c>
      <c r="E246" s="192" t="s">
        <v>392</v>
      </c>
      <c r="F246" s="1">
        <v>1.21545798630561</v>
      </c>
      <c r="G246" s="1">
        <v>35.0</v>
      </c>
    </row>
    <row r="247">
      <c r="A247" s="1">
        <v>2015.0</v>
      </c>
      <c r="B247" s="2" t="s">
        <v>17</v>
      </c>
      <c r="C247" s="1" t="s">
        <v>414</v>
      </c>
      <c r="D247" s="192" t="s">
        <v>6</v>
      </c>
      <c r="E247" s="192" t="s">
        <v>392</v>
      </c>
      <c r="F247" s="1">
        <v>1.88179997577656</v>
      </c>
      <c r="G247" s="1">
        <v>149.0</v>
      </c>
    </row>
    <row r="248">
      <c r="A248" s="1">
        <v>2015.0</v>
      </c>
      <c r="B248" s="2" t="s">
        <v>18</v>
      </c>
      <c r="C248" s="1" t="s">
        <v>415</v>
      </c>
      <c r="D248" s="192" t="s">
        <v>6</v>
      </c>
      <c r="E248" s="192" t="s">
        <v>392</v>
      </c>
      <c r="F248" s="1">
        <v>0.654359849849488</v>
      </c>
      <c r="G248" s="1">
        <v>107.0</v>
      </c>
    </row>
    <row r="249">
      <c r="A249" s="1">
        <v>2015.0</v>
      </c>
      <c r="B249" s="2" t="s">
        <v>19</v>
      </c>
      <c r="C249" s="1" t="s">
        <v>416</v>
      </c>
      <c r="D249" s="192" t="s">
        <v>6</v>
      </c>
      <c r="E249" s="192" t="s">
        <v>392</v>
      </c>
      <c r="F249" s="1">
        <v>1.36257225958602</v>
      </c>
      <c r="G249" s="1">
        <v>63.0</v>
      </c>
    </row>
    <row r="250">
      <c r="A250" s="1">
        <v>2015.0</v>
      </c>
      <c r="B250" s="2" t="s">
        <v>20</v>
      </c>
      <c r="C250" s="1" t="s">
        <v>417</v>
      </c>
      <c r="D250" s="192" t="s">
        <v>6</v>
      </c>
      <c r="E250" s="192" t="s">
        <v>392</v>
      </c>
      <c r="F250" s="1">
        <v>2.71110939639235</v>
      </c>
      <c r="G250" s="1">
        <v>52.0</v>
      </c>
    </row>
    <row r="251">
      <c r="A251" s="1">
        <v>2015.0</v>
      </c>
      <c r="B251" s="2" t="s">
        <v>21</v>
      </c>
      <c r="C251" s="1" t="s">
        <v>419</v>
      </c>
      <c r="D251" s="192" t="s">
        <v>6</v>
      </c>
      <c r="E251" s="192" t="s">
        <v>392</v>
      </c>
      <c r="F251" s="1">
        <v>0.927562433384153</v>
      </c>
      <c r="G251" s="1">
        <v>11.0</v>
      </c>
    </row>
    <row r="252">
      <c r="A252" s="1">
        <v>2015.0</v>
      </c>
      <c r="B252" s="2" t="s">
        <v>22</v>
      </c>
      <c r="C252" s="1" t="s">
        <v>420</v>
      </c>
      <c r="D252" s="192" t="s">
        <v>6</v>
      </c>
      <c r="E252" s="192" t="s">
        <v>392</v>
      </c>
      <c r="F252" s="1">
        <v>2.92776202840007</v>
      </c>
      <c r="G252" s="1">
        <v>151.0</v>
      </c>
    </row>
    <row r="253">
      <c r="A253" s="1">
        <v>2015.0</v>
      </c>
      <c r="B253" s="2" t="s">
        <v>23</v>
      </c>
      <c r="C253" s="1" t="s">
        <v>421</v>
      </c>
      <c r="D253" s="192" t="s">
        <v>6</v>
      </c>
      <c r="E253" s="192" t="s">
        <v>392</v>
      </c>
      <c r="F253" s="1">
        <v>0.474388039429136</v>
      </c>
      <c r="G253" s="1">
        <v>19.0</v>
      </c>
    </row>
    <row r="254">
      <c r="A254" s="1">
        <v>2015.0</v>
      </c>
      <c r="B254" s="2" t="s">
        <v>24</v>
      </c>
      <c r="C254" s="1" t="s">
        <v>422</v>
      </c>
      <c r="D254" s="192" t="s">
        <v>6</v>
      </c>
      <c r="E254" s="192" t="s">
        <v>392</v>
      </c>
      <c r="F254" s="1">
        <v>1.33071572465087</v>
      </c>
      <c r="G254" s="1">
        <v>83.0</v>
      </c>
    </row>
    <row r="255">
      <c r="A255" s="1">
        <v>2015.0</v>
      </c>
      <c r="B255" s="2" t="s">
        <v>25</v>
      </c>
      <c r="C255" s="1" t="s">
        <v>423</v>
      </c>
      <c r="D255" s="192" t="s">
        <v>6</v>
      </c>
      <c r="E255" s="192" t="s">
        <v>392</v>
      </c>
      <c r="F255" s="1">
        <v>3.71323832980494</v>
      </c>
      <c r="G255" s="1">
        <v>76.0</v>
      </c>
    </row>
    <row r="256">
      <c r="A256" s="1">
        <v>2015.0</v>
      </c>
      <c r="B256" s="2" t="s">
        <v>26</v>
      </c>
      <c r="C256" s="1" t="s">
        <v>424</v>
      </c>
      <c r="D256" s="192" t="s">
        <v>6</v>
      </c>
      <c r="E256" s="192" t="s">
        <v>392</v>
      </c>
      <c r="F256" s="1">
        <v>0.86371219515112</v>
      </c>
      <c r="G256" s="1">
        <v>13.0</v>
      </c>
    </row>
    <row r="257">
      <c r="A257" s="1">
        <v>2015.0</v>
      </c>
      <c r="B257" s="2" t="s">
        <v>27</v>
      </c>
      <c r="C257" s="1" t="s">
        <v>426</v>
      </c>
      <c r="D257" s="192" t="s">
        <v>6</v>
      </c>
      <c r="E257" s="192" t="s">
        <v>392</v>
      </c>
      <c r="F257" s="1">
        <v>2.91299220009926</v>
      </c>
      <c r="G257" s="1">
        <v>80.0</v>
      </c>
    </row>
    <row r="258">
      <c r="A258" s="1">
        <v>2015.0</v>
      </c>
      <c r="B258" s="2" t="s">
        <v>28</v>
      </c>
      <c r="C258" s="1" t="s">
        <v>425</v>
      </c>
      <c r="D258" s="192" t="s">
        <v>6</v>
      </c>
      <c r="E258" s="192" t="s">
        <v>392</v>
      </c>
      <c r="F258" s="1">
        <v>1.73541004068202</v>
      </c>
      <c r="G258" s="1">
        <v>52.0</v>
      </c>
    </row>
    <row r="259">
      <c r="A259" s="1">
        <v>2015.0</v>
      </c>
      <c r="B259" s="2" t="s">
        <v>29</v>
      </c>
      <c r="C259" s="1" t="s">
        <v>427</v>
      </c>
      <c r="D259" s="192" t="s">
        <v>6</v>
      </c>
      <c r="E259" s="192" t="s">
        <v>392</v>
      </c>
      <c r="F259" s="1">
        <v>1.60471311218061</v>
      </c>
      <c r="G259" s="1">
        <v>46.0</v>
      </c>
    </row>
    <row r="260">
      <c r="A260" s="1">
        <v>2015.0</v>
      </c>
      <c r="B260" s="2" t="s">
        <v>30</v>
      </c>
      <c r="C260" s="1" t="s">
        <v>428</v>
      </c>
      <c r="D260" s="192" t="s">
        <v>6</v>
      </c>
      <c r="E260" s="192" t="s">
        <v>392</v>
      </c>
      <c r="F260" s="1">
        <v>1.41071930917905</v>
      </c>
      <c r="G260" s="1">
        <v>34.0</v>
      </c>
    </row>
    <row r="261">
      <c r="A261" s="1">
        <v>2015.0</v>
      </c>
      <c r="B261" s="2" t="s">
        <v>31</v>
      </c>
      <c r="C261" s="1" t="s">
        <v>429</v>
      </c>
      <c r="D261" s="192" t="s">
        <v>6</v>
      </c>
      <c r="E261" s="192" t="s">
        <v>392</v>
      </c>
      <c r="F261" s="7">
        <v>0.0</v>
      </c>
    </row>
    <row r="262">
      <c r="A262" s="1">
        <v>2015.0</v>
      </c>
      <c r="B262" s="2" t="s">
        <v>32</v>
      </c>
      <c r="C262" s="1" t="s">
        <v>430</v>
      </c>
      <c r="D262" s="192" t="s">
        <v>6</v>
      </c>
      <c r="E262" s="192" t="s">
        <v>392</v>
      </c>
      <c r="F262" s="1">
        <v>1.167763196308</v>
      </c>
      <c r="G262" s="1">
        <v>15.0</v>
      </c>
    </row>
    <row r="263">
      <c r="A263" s="1">
        <v>2015.0</v>
      </c>
      <c r="B263" s="2" t="s">
        <v>33</v>
      </c>
      <c r="C263" s="1" t="s">
        <v>431</v>
      </c>
      <c r="D263" s="192" t="s">
        <v>6</v>
      </c>
      <c r="E263" s="192" t="s">
        <v>392</v>
      </c>
      <c r="F263" s="1">
        <v>1.19556255976288</v>
      </c>
      <c r="G263" s="1">
        <v>98.0</v>
      </c>
    </row>
    <row r="264">
      <c r="A264" s="1">
        <v>2015.0</v>
      </c>
      <c r="B264" s="2" t="s">
        <v>34</v>
      </c>
      <c r="C264" s="1" t="s">
        <v>432</v>
      </c>
      <c r="D264" s="192" t="s">
        <v>6</v>
      </c>
      <c r="E264" s="192" t="s">
        <v>392</v>
      </c>
      <c r="F264" s="1">
        <v>2.12766963437179</v>
      </c>
      <c r="G264" s="1">
        <v>45.0</v>
      </c>
    </row>
    <row r="265">
      <c r="A265" s="1">
        <v>2015.0</v>
      </c>
      <c r="B265" s="2" t="s">
        <v>35</v>
      </c>
      <c r="C265" s="1" t="s">
        <v>433</v>
      </c>
      <c r="D265" s="192" t="s">
        <v>6</v>
      </c>
      <c r="E265" s="192" t="s">
        <v>392</v>
      </c>
      <c r="F265" s="1">
        <v>1.12966693653155</v>
      </c>
      <c r="G265" s="1">
        <v>18.0</v>
      </c>
    </row>
    <row r="266">
      <c r="A266" s="1">
        <v>2016.0</v>
      </c>
      <c r="B266" s="2" t="s">
        <v>3</v>
      </c>
      <c r="C266" s="7" t="s">
        <v>418</v>
      </c>
      <c r="D266" s="192" t="s">
        <v>6</v>
      </c>
      <c r="E266" s="192" t="s">
        <v>392</v>
      </c>
      <c r="F266" s="1">
        <v>1.69536073589112</v>
      </c>
      <c r="G266" s="1">
        <v>2069.0</v>
      </c>
    </row>
    <row r="267">
      <c r="A267" s="1">
        <v>2016.0</v>
      </c>
      <c r="B267" s="2" t="s">
        <v>4</v>
      </c>
      <c r="C267" s="1" t="s">
        <v>401</v>
      </c>
      <c r="D267" s="192" t="s">
        <v>6</v>
      </c>
      <c r="E267" s="192" t="s">
        <v>392</v>
      </c>
      <c r="F267" s="1">
        <v>2.08184475237572</v>
      </c>
      <c r="G267" s="1">
        <v>28.0</v>
      </c>
    </row>
    <row r="268">
      <c r="A268" s="1">
        <v>2016.0</v>
      </c>
      <c r="B268" s="2" t="s">
        <v>5</v>
      </c>
      <c r="C268" s="1" t="s">
        <v>402</v>
      </c>
      <c r="D268" s="192" t="s">
        <v>6</v>
      </c>
      <c r="E268" s="192" t="s">
        <v>392</v>
      </c>
      <c r="F268" s="1">
        <v>2.2826935071896</v>
      </c>
      <c r="G268" s="1">
        <v>77.0</v>
      </c>
    </row>
    <row r="269">
      <c r="A269" s="1">
        <v>2016.0</v>
      </c>
      <c r="B269" s="2" t="s">
        <v>6</v>
      </c>
      <c r="C269" s="1" t="s">
        <v>403</v>
      </c>
      <c r="D269" s="192" t="s">
        <v>6</v>
      </c>
      <c r="E269" s="192" t="s">
        <v>392</v>
      </c>
      <c r="F269" s="1">
        <v>1.64780615208427</v>
      </c>
      <c r="G269" s="1">
        <v>12.0</v>
      </c>
    </row>
    <row r="270">
      <c r="A270" s="1">
        <v>2016.0</v>
      </c>
      <c r="B270" s="2" t="s">
        <v>7</v>
      </c>
      <c r="C270" s="1" t="s">
        <v>404</v>
      </c>
      <c r="D270" s="192" t="s">
        <v>6</v>
      </c>
      <c r="E270" s="192" t="s">
        <v>392</v>
      </c>
      <c r="F270" s="1">
        <v>0.865028518908983</v>
      </c>
      <c r="G270" s="1">
        <v>8.0</v>
      </c>
    </row>
    <row r="271">
      <c r="A271" s="1">
        <v>2016.0</v>
      </c>
      <c r="B271" s="2" t="s">
        <v>8</v>
      </c>
      <c r="C271" s="7" t="s">
        <v>408</v>
      </c>
      <c r="D271" s="192" t="s">
        <v>6</v>
      </c>
      <c r="E271" s="192" t="s">
        <v>392</v>
      </c>
      <c r="F271" s="1">
        <v>1.75475132028483</v>
      </c>
      <c r="G271" s="1">
        <v>53.0</v>
      </c>
    </row>
    <row r="272">
      <c r="A272" s="1">
        <v>2016.0</v>
      </c>
      <c r="B272" s="2" t="s">
        <v>9</v>
      </c>
      <c r="C272" s="7" t="s">
        <v>409</v>
      </c>
      <c r="D272" s="192" t="s">
        <v>6</v>
      </c>
      <c r="E272" s="192" t="s">
        <v>392</v>
      </c>
      <c r="F272" s="1">
        <v>1.51085618846695</v>
      </c>
      <c r="G272" s="1">
        <v>11.0</v>
      </c>
    </row>
    <row r="273">
      <c r="A273" s="1">
        <v>2016.0</v>
      </c>
      <c r="B273" s="2" t="s">
        <v>10</v>
      </c>
      <c r="C273" s="7" t="s">
        <v>407</v>
      </c>
      <c r="D273" s="192" t="s">
        <v>6</v>
      </c>
      <c r="E273" s="192" t="s">
        <v>392</v>
      </c>
      <c r="F273" s="1">
        <v>0.541972803430949</v>
      </c>
      <c r="G273" s="1">
        <v>29.0</v>
      </c>
    </row>
    <row r="274">
      <c r="A274" s="1">
        <v>2016.0</v>
      </c>
      <c r="B274" s="2" t="s">
        <v>11</v>
      </c>
      <c r="C274" s="7" t="s">
        <v>406</v>
      </c>
      <c r="D274" s="192" t="s">
        <v>6</v>
      </c>
      <c r="E274" s="192" t="s">
        <v>392</v>
      </c>
      <c r="F274" s="1">
        <v>1.76355956863333</v>
      </c>
      <c r="G274" s="1">
        <v>64.0</v>
      </c>
    </row>
    <row r="275">
      <c r="A275" s="1">
        <v>2016.0</v>
      </c>
      <c r="B275" s="2" t="s">
        <v>12</v>
      </c>
      <c r="C275" s="1" t="s">
        <v>405</v>
      </c>
      <c r="D275" s="192" t="s">
        <v>6</v>
      </c>
      <c r="E275" s="192" t="s">
        <v>392</v>
      </c>
      <c r="F275" s="1">
        <v>5.02455794104879</v>
      </c>
      <c r="G275" s="1">
        <v>455.0</v>
      </c>
    </row>
    <row r="276">
      <c r="A276" s="1">
        <v>2016.0</v>
      </c>
      <c r="B276" s="2" t="s">
        <v>13</v>
      </c>
      <c r="C276" s="1" t="s">
        <v>410</v>
      </c>
      <c r="D276" s="192" t="s">
        <v>6</v>
      </c>
      <c r="E276" s="192" t="s">
        <v>392</v>
      </c>
      <c r="F276" s="1">
        <v>1.00389567293079</v>
      </c>
      <c r="G276" s="1">
        <v>18.0</v>
      </c>
    </row>
    <row r="277">
      <c r="A277" s="1">
        <v>2016.0</v>
      </c>
      <c r="B277" s="2" t="s">
        <v>14</v>
      </c>
      <c r="C277" s="1" t="s">
        <v>412</v>
      </c>
      <c r="D277" s="192" t="s">
        <v>6</v>
      </c>
      <c r="E277" s="192" t="s">
        <v>392</v>
      </c>
      <c r="F277" s="1">
        <v>1.30735035950459</v>
      </c>
      <c r="G277" s="1">
        <v>78.0</v>
      </c>
    </row>
    <row r="278">
      <c r="A278" s="1">
        <v>2016.0</v>
      </c>
      <c r="B278" s="2" t="s">
        <v>15</v>
      </c>
      <c r="C278" s="1" t="s">
        <v>411</v>
      </c>
      <c r="D278" s="192" t="s">
        <v>6</v>
      </c>
      <c r="E278" s="192" t="s">
        <v>392</v>
      </c>
      <c r="F278" s="1">
        <v>0.780271829985456</v>
      </c>
      <c r="G278" s="1">
        <v>28.0</v>
      </c>
    </row>
    <row r="279">
      <c r="A279" s="1">
        <v>2016.0</v>
      </c>
      <c r="B279" s="2" t="s">
        <v>16</v>
      </c>
      <c r="C279" s="1" t="s">
        <v>413</v>
      </c>
      <c r="D279" s="192" t="s">
        <v>6</v>
      </c>
      <c r="E279" s="192" t="s">
        <v>392</v>
      </c>
      <c r="F279" s="1">
        <v>1.19891097777699</v>
      </c>
      <c r="G279" s="1">
        <v>35.0</v>
      </c>
    </row>
    <row r="280">
      <c r="A280" s="1">
        <v>2016.0</v>
      </c>
      <c r="B280" s="2" t="s">
        <v>17</v>
      </c>
      <c r="C280" s="1" t="s">
        <v>414</v>
      </c>
      <c r="D280" s="192" t="s">
        <v>6</v>
      </c>
      <c r="E280" s="192" t="s">
        <v>392</v>
      </c>
      <c r="F280" s="1">
        <v>2.14770276343166</v>
      </c>
      <c r="G280" s="1">
        <v>172.0</v>
      </c>
    </row>
    <row r="281">
      <c r="A281" s="1">
        <v>2016.0</v>
      </c>
      <c r="B281" s="2" t="s">
        <v>18</v>
      </c>
      <c r="C281" s="1" t="s">
        <v>415</v>
      </c>
      <c r="D281" s="192" t="s">
        <v>6</v>
      </c>
      <c r="E281" s="192" t="s">
        <v>392</v>
      </c>
      <c r="F281" s="1">
        <v>0.676520796098263</v>
      </c>
      <c r="G281" s="1">
        <v>112.0</v>
      </c>
    </row>
    <row r="282">
      <c r="A282" s="1">
        <v>2016.0</v>
      </c>
      <c r="B282" s="2" t="s">
        <v>19</v>
      </c>
      <c r="C282" s="1" t="s">
        <v>416</v>
      </c>
      <c r="D282" s="192" t="s">
        <v>6</v>
      </c>
      <c r="E282" s="192" t="s">
        <v>392</v>
      </c>
      <c r="F282" s="1">
        <v>1.35026378367488</v>
      </c>
      <c r="G282" s="1">
        <v>63.0</v>
      </c>
    </row>
    <row r="283">
      <c r="A283" s="1">
        <v>2016.0</v>
      </c>
      <c r="B283" s="2" t="s">
        <v>20</v>
      </c>
      <c r="C283" s="1" t="s">
        <v>417</v>
      </c>
      <c r="D283" s="192" t="s">
        <v>6</v>
      </c>
      <c r="E283" s="192" t="s">
        <v>392</v>
      </c>
      <c r="F283" s="1">
        <v>2.93381317477703</v>
      </c>
      <c r="G283" s="1">
        <v>57.0</v>
      </c>
    </row>
    <row r="284">
      <c r="A284" s="1">
        <v>2016.0</v>
      </c>
      <c r="B284" s="2" t="s">
        <v>21</v>
      </c>
      <c r="C284" s="1" t="s">
        <v>419</v>
      </c>
      <c r="D284" s="192" t="s">
        <v>6</v>
      </c>
      <c r="E284" s="192" t="s">
        <v>392</v>
      </c>
      <c r="F284" s="1">
        <v>0.995891945723889</v>
      </c>
      <c r="G284" s="1">
        <v>12.0</v>
      </c>
    </row>
    <row r="285">
      <c r="A285" s="1">
        <v>2016.0</v>
      </c>
      <c r="B285" s="2" t="s">
        <v>22</v>
      </c>
      <c r="C285" s="1" t="s">
        <v>420</v>
      </c>
      <c r="D285" s="192" t="s">
        <v>6</v>
      </c>
      <c r="E285" s="192" t="s">
        <v>392</v>
      </c>
      <c r="F285" s="1">
        <v>2.96960042884076</v>
      </c>
      <c r="G285" s="1">
        <v>156.0</v>
      </c>
    </row>
    <row r="286">
      <c r="A286" s="1">
        <v>2016.0</v>
      </c>
      <c r="B286" s="2" t="s">
        <v>23</v>
      </c>
      <c r="C286" s="1" t="s">
        <v>421</v>
      </c>
      <c r="D286" s="192" t="s">
        <v>6</v>
      </c>
      <c r="E286" s="192" t="s">
        <v>392</v>
      </c>
      <c r="F286" s="1">
        <v>0.644653086140281</v>
      </c>
      <c r="G286" s="1">
        <v>26.0</v>
      </c>
    </row>
    <row r="287">
      <c r="A287" s="1">
        <v>2016.0</v>
      </c>
      <c r="B287" s="2" t="s">
        <v>24</v>
      </c>
      <c r="C287" s="1" t="s">
        <v>422</v>
      </c>
      <c r="D287" s="192" t="s">
        <v>6</v>
      </c>
      <c r="E287" s="192" t="s">
        <v>392</v>
      </c>
      <c r="F287" s="1">
        <v>1.39425509861661</v>
      </c>
      <c r="G287" s="1">
        <v>88.0</v>
      </c>
    </row>
    <row r="288">
      <c r="A288" s="1">
        <v>2016.0</v>
      </c>
      <c r="B288" s="2" t="s">
        <v>25</v>
      </c>
      <c r="C288" s="1" t="s">
        <v>423</v>
      </c>
      <c r="D288" s="192" t="s">
        <v>6</v>
      </c>
      <c r="E288" s="192" t="s">
        <v>392</v>
      </c>
      <c r="F288" s="1">
        <v>3.82358915534526</v>
      </c>
      <c r="G288" s="1">
        <v>80.0</v>
      </c>
    </row>
    <row r="289">
      <c r="A289" s="1">
        <v>2016.0</v>
      </c>
      <c r="B289" s="2" t="s">
        <v>26</v>
      </c>
      <c r="C289" s="1" t="s">
        <v>424</v>
      </c>
      <c r="D289" s="192" t="s">
        <v>6</v>
      </c>
      <c r="E289" s="192" t="s">
        <v>392</v>
      </c>
      <c r="F289" s="1">
        <v>0.841696341858207</v>
      </c>
      <c r="G289" s="1">
        <v>13.0</v>
      </c>
    </row>
    <row r="290">
      <c r="A290" s="1">
        <v>2016.0</v>
      </c>
      <c r="B290" s="2" t="s">
        <v>27</v>
      </c>
      <c r="C290" s="1" t="s">
        <v>426</v>
      </c>
      <c r="D290" s="192" t="s">
        <v>6</v>
      </c>
      <c r="E290" s="192" t="s">
        <v>392</v>
      </c>
      <c r="F290" s="1">
        <v>2.99631092754595</v>
      </c>
      <c r="G290" s="1">
        <v>83.0</v>
      </c>
    </row>
    <row r="291">
      <c r="A291" s="1">
        <v>2016.0</v>
      </c>
      <c r="B291" s="2" t="s">
        <v>28</v>
      </c>
      <c r="C291" s="1" t="s">
        <v>425</v>
      </c>
      <c r="D291" s="192" t="s">
        <v>6</v>
      </c>
      <c r="E291" s="192" t="s">
        <v>392</v>
      </c>
      <c r="F291" s="1">
        <v>1.77919938004786</v>
      </c>
      <c r="G291" s="1">
        <v>54.0</v>
      </c>
    </row>
    <row r="292">
      <c r="A292" s="1">
        <v>2016.0</v>
      </c>
      <c r="B292" s="2" t="s">
        <v>29</v>
      </c>
      <c r="C292" s="1" t="s">
        <v>427</v>
      </c>
      <c r="D292" s="192" t="s">
        <v>6</v>
      </c>
      <c r="E292" s="192" t="s">
        <v>392</v>
      </c>
      <c r="F292" s="1">
        <v>1.65354623659766</v>
      </c>
      <c r="G292" s="1">
        <v>48.0</v>
      </c>
    </row>
    <row r="293">
      <c r="A293" s="1">
        <v>2016.0</v>
      </c>
      <c r="B293" s="2" t="s">
        <v>30</v>
      </c>
      <c r="C293" s="1" t="s">
        <v>428</v>
      </c>
      <c r="D293" s="192" t="s">
        <v>6</v>
      </c>
      <c r="E293" s="192" t="s">
        <v>392</v>
      </c>
      <c r="F293" s="1">
        <v>1.39211896884929</v>
      </c>
      <c r="G293" s="1">
        <v>34.0</v>
      </c>
    </row>
    <row r="294">
      <c r="A294" s="1">
        <v>2016.0</v>
      </c>
      <c r="B294" s="2" t="s">
        <v>31</v>
      </c>
      <c r="C294" s="1" t="s">
        <v>429</v>
      </c>
      <c r="D294" s="192" t="s">
        <v>6</v>
      </c>
      <c r="E294" s="192" t="s">
        <v>392</v>
      </c>
      <c r="F294" s="7">
        <v>0.0</v>
      </c>
    </row>
    <row r="295">
      <c r="A295" s="1">
        <v>2016.0</v>
      </c>
      <c r="B295" s="2" t="s">
        <v>32</v>
      </c>
      <c r="C295" s="1" t="s">
        <v>430</v>
      </c>
      <c r="D295" s="192" t="s">
        <v>6</v>
      </c>
      <c r="E295" s="192" t="s">
        <v>392</v>
      </c>
      <c r="F295" s="1">
        <v>1.07216431683987</v>
      </c>
      <c r="G295" s="1">
        <v>14.0</v>
      </c>
    </row>
    <row r="296">
      <c r="A296" s="1">
        <v>2016.0</v>
      </c>
      <c r="B296" s="2" t="s">
        <v>33</v>
      </c>
      <c r="C296" s="1" t="s">
        <v>431</v>
      </c>
      <c r="D296" s="192" t="s">
        <v>6</v>
      </c>
      <c r="E296" s="192" t="s">
        <v>392</v>
      </c>
      <c r="F296" s="1">
        <v>1.13452401226107</v>
      </c>
      <c r="G296" s="1">
        <v>94.0</v>
      </c>
    </row>
    <row r="297">
      <c r="A297" s="1">
        <v>2016.0</v>
      </c>
      <c r="B297" s="2" t="s">
        <v>34</v>
      </c>
      <c r="C297" s="1" t="s">
        <v>432</v>
      </c>
      <c r="D297" s="192" t="s">
        <v>6</v>
      </c>
      <c r="E297" s="192" t="s">
        <v>392</v>
      </c>
      <c r="F297" s="1">
        <v>2.19368154371704</v>
      </c>
      <c r="G297" s="1">
        <v>47.0</v>
      </c>
    </row>
    <row r="298">
      <c r="A298" s="1">
        <v>2016.0</v>
      </c>
      <c r="B298" s="2" t="s">
        <v>35</v>
      </c>
      <c r="C298" s="1" t="s">
        <v>433</v>
      </c>
      <c r="D298" s="192" t="s">
        <v>6</v>
      </c>
      <c r="E298" s="192" t="s">
        <v>392</v>
      </c>
      <c r="F298" s="1">
        <v>1.24230932881133</v>
      </c>
      <c r="G298" s="1">
        <v>20.0</v>
      </c>
    </row>
    <row r="299">
      <c r="A299" s="1">
        <v>2017.0</v>
      </c>
      <c r="B299" s="2" t="s">
        <v>3</v>
      </c>
      <c r="C299" s="7" t="s">
        <v>418</v>
      </c>
      <c r="D299" s="192" t="s">
        <v>6</v>
      </c>
      <c r="E299" s="192" t="s">
        <v>392</v>
      </c>
      <c r="F299" s="1">
        <v>1.78866661606207</v>
      </c>
      <c r="G299" s="1">
        <v>2207.0</v>
      </c>
    </row>
    <row r="300">
      <c r="A300" s="1">
        <v>2017.0</v>
      </c>
      <c r="B300" s="2" t="s">
        <v>4</v>
      </c>
      <c r="C300" s="1" t="s">
        <v>401</v>
      </c>
      <c r="D300" s="192" t="s">
        <v>6</v>
      </c>
      <c r="E300" s="192" t="s">
        <v>392</v>
      </c>
      <c r="F300" s="1">
        <v>2.1968687297705</v>
      </c>
      <c r="G300" s="1">
        <v>30.0</v>
      </c>
    </row>
    <row r="301">
      <c r="A301" s="1">
        <v>2017.0</v>
      </c>
      <c r="B301" s="2" t="s">
        <v>5</v>
      </c>
      <c r="C301" s="1" t="s">
        <v>402</v>
      </c>
      <c r="D301" s="192" t="s">
        <v>6</v>
      </c>
      <c r="E301" s="192" t="s">
        <v>392</v>
      </c>
      <c r="F301" s="1">
        <v>2.3300864549453</v>
      </c>
      <c r="G301" s="1">
        <v>80.0</v>
      </c>
    </row>
    <row r="302">
      <c r="A302" s="1">
        <v>2017.0</v>
      </c>
      <c r="B302" s="2" t="s">
        <v>6</v>
      </c>
      <c r="C302" s="1" t="s">
        <v>403</v>
      </c>
      <c r="D302" s="192" t="s">
        <v>6</v>
      </c>
      <c r="E302" s="192" t="s">
        <v>392</v>
      </c>
      <c r="F302" s="1">
        <v>1.60932766313553</v>
      </c>
      <c r="G302" s="1">
        <v>12.0</v>
      </c>
    </row>
    <row r="303">
      <c r="A303" s="1">
        <v>2017.0</v>
      </c>
      <c r="B303" s="2" t="s">
        <v>7</v>
      </c>
      <c r="C303" s="1" t="s">
        <v>404</v>
      </c>
      <c r="D303" s="192" t="s">
        <v>6</v>
      </c>
      <c r="E303" s="192" t="s">
        <v>392</v>
      </c>
      <c r="F303" s="1">
        <v>0.849296570115802</v>
      </c>
      <c r="G303" s="1">
        <v>8.0</v>
      </c>
    </row>
    <row r="304">
      <c r="A304" s="1">
        <v>2017.0</v>
      </c>
      <c r="B304" s="2" t="s">
        <v>8</v>
      </c>
      <c r="C304" s="7" t="s">
        <v>408</v>
      </c>
      <c r="D304" s="192" t="s">
        <v>6</v>
      </c>
      <c r="E304" s="192" t="s">
        <v>392</v>
      </c>
      <c r="F304" s="1">
        <v>1.76145582366653</v>
      </c>
      <c r="G304" s="1">
        <v>54.0</v>
      </c>
    </row>
    <row r="305">
      <c r="A305" s="1">
        <v>2017.0</v>
      </c>
      <c r="B305" s="2" t="s">
        <v>9</v>
      </c>
      <c r="C305" s="7" t="s">
        <v>409</v>
      </c>
      <c r="D305" s="192" t="s">
        <v>6</v>
      </c>
      <c r="E305" s="192" t="s">
        <v>392</v>
      </c>
      <c r="F305" s="1">
        <v>1.61910325965964</v>
      </c>
      <c r="G305" s="1">
        <v>12.0</v>
      </c>
    </row>
    <row r="306">
      <c r="A306" s="1">
        <v>2017.0</v>
      </c>
      <c r="B306" s="2" t="s">
        <v>10</v>
      </c>
      <c r="C306" s="7" t="s">
        <v>407</v>
      </c>
      <c r="D306" s="192" t="s">
        <v>6</v>
      </c>
      <c r="E306" s="192" t="s">
        <v>392</v>
      </c>
      <c r="F306" s="1">
        <v>0.643743748788382</v>
      </c>
      <c r="G306" s="1">
        <v>35.0</v>
      </c>
    </row>
    <row r="307">
      <c r="A307" s="1">
        <v>2017.0</v>
      </c>
      <c r="B307" s="2" t="s">
        <v>11</v>
      </c>
      <c r="C307" s="7" t="s">
        <v>406</v>
      </c>
      <c r="D307" s="192" t="s">
        <v>6</v>
      </c>
      <c r="E307" s="192" t="s">
        <v>392</v>
      </c>
      <c r="F307" s="1">
        <v>1.77126050800296</v>
      </c>
      <c r="G307" s="1">
        <v>65.0</v>
      </c>
    </row>
    <row r="308">
      <c r="A308" s="1">
        <v>2017.0</v>
      </c>
      <c r="B308" s="2" t="s">
        <v>12</v>
      </c>
      <c r="C308" s="1" t="s">
        <v>405</v>
      </c>
      <c r="D308" s="192" t="s">
        <v>6</v>
      </c>
      <c r="E308" s="192" t="s">
        <v>392</v>
      </c>
      <c r="F308" s="1">
        <v>5.47924443428624</v>
      </c>
      <c r="G308" s="1">
        <v>496.0</v>
      </c>
    </row>
    <row r="309">
      <c r="A309" s="1">
        <v>2017.0</v>
      </c>
      <c r="B309" s="2" t="s">
        <v>13</v>
      </c>
      <c r="C309" s="1" t="s">
        <v>410</v>
      </c>
      <c r="D309" s="192" t="s">
        <v>6</v>
      </c>
      <c r="E309" s="192" t="s">
        <v>392</v>
      </c>
      <c r="F309" s="1">
        <v>1.04925593947892</v>
      </c>
      <c r="G309" s="1">
        <v>19.0</v>
      </c>
    </row>
    <row r="310">
      <c r="A310" s="1">
        <v>2017.0</v>
      </c>
      <c r="B310" s="2" t="s">
        <v>14</v>
      </c>
      <c r="C310" s="1" t="s">
        <v>412</v>
      </c>
      <c r="D310" s="192" t="s">
        <v>6</v>
      </c>
      <c r="E310" s="192" t="s">
        <v>392</v>
      </c>
      <c r="F310" s="1">
        <v>1.3933550895778</v>
      </c>
      <c r="G310" s="1">
        <v>84.0</v>
      </c>
    </row>
    <row r="311">
      <c r="A311" s="1">
        <v>2017.0</v>
      </c>
      <c r="B311" s="2" t="s">
        <v>15</v>
      </c>
      <c r="C311" s="1" t="s">
        <v>411</v>
      </c>
      <c r="D311" s="192" t="s">
        <v>6</v>
      </c>
      <c r="E311" s="192" t="s">
        <v>392</v>
      </c>
      <c r="F311" s="1">
        <v>0.804210290453026</v>
      </c>
      <c r="G311" s="1">
        <v>29.0</v>
      </c>
    </row>
    <row r="312">
      <c r="A312" s="1">
        <v>2017.0</v>
      </c>
      <c r="B312" s="2" t="s">
        <v>16</v>
      </c>
      <c r="C312" s="1" t="s">
        <v>413</v>
      </c>
      <c r="D312" s="192" t="s">
        <v>6</v>
      </c>
      <c r="E312" s="192" t="s">
        <v>392</v>
      </c>
      <c r="F312" s="1">
        <v>1.21699904262742</v>
      </c>
      <c r="G312" s="1">
        <v>36.0</v>
      </c>
    </row>
    <row r="313">
      <c r="A313" s="1">
        <v>2017.0</v>
      </c>
      <c r="B313" s="2" t="s">
        <v>17</v>
      </c>
      <c r="C313" s="1" t="s">
        <v>414</v>
      </c>
      <c r="D313" s="192" t="s">
        <v>6</v>
      </c>
      <c r="E313" s="192" t="s">
        <v>392</v>
      </c>
      <c r="F313" s="1">
        <v>2.32005934415625</v>
      </c>
      <c r="G313" s="1">
        <v>188.0</v>
      </c>
    </row>
    <row r="314">
      <c r="A314" s="1">
        <v>2017.0</v>
      </c>
      <c r="B314" s="2" t="s">
        <v>18</v>
      </c>
      <c r="C314" s="1" t="s">
        <v>415</v>
      </c>
      <c r="D314" s="192" t="s">
        <v>6</v>
      </c>
      <c r="E314" s="192" t="s">
        <v>392</v>
      </c>
      <c r="F314" s="1">
        <v>0.709955666549932</v>
      </c>
      <c r="G314" s="1">
        <v>119.0</v>
      </c>
    </row>
    <row r="315">
      <c r="A315" s="1">
        <v>2017.0</v>
      </c>
      <c r="B315" s="2" t="s">
        <v>19</v>
      </c>
      <c r="C315" s="1" t="s">
        <v>416</v>
      </c>
      <c r="D315" s="192" t="s">
        <v>6</v>
      </c>
      <c r="E315" s="192" t="s">
        <v>392</v>
      </c>
      <c r="F315" s="1">
        <v>1.36059975237085</v>
      </c>
      <c r="G315" s="1">
        <v>64.0</v>
      </c>
    </row>
    <row r="316">
      <c r="A316" s="1">
        <v>2017.0</v>
      </c>
      <c r="B316" s="2" t="s">
        <v>20</v>
      </c>
      <c r="C316" s="1" t="s">
        <v>417</v>
      </c>
      <c r="D316" s="192" t="s">
        <v>6</v>
      </c>
      <c r="E316" s="192" t="s">
        <v>392</v>
      </c>
      <c r="F316" s="1">
        <v>3.00029087565778</v>
      </c>
      <c r="G316" s="1">
        <v>59.0</v>
      </c>
    </row>
    <row r="317">
      <c r="A317" s="1">
        <v>2017.0</v>
      </c>
      <c r="B317" s="2" t="s">
        <v>21</v>
      </c>
      <c r="C317" s="1" t="s">
        <v>419</v>
      </c>
      <c r="D317" s="192" t="s">
        <v>6</v>
      </c>
      <c r="E317" s="192" t="s">
        <v>392</v>
      </c>
      <c r="F317" s="1">
        <v>0.898534979558329</v>
      </c>
      <c r="G317" s="1">
        <v>11.0</v>
      </c>
    </row>
    <row r="318">
      <c r="A318" s="1">
        <v>2017.0</v>
      </c>
      <c r="B318" s="2" t="s">
        <v>22</v>
      </c>
      <c r="C318" s="1" t="s">
        <v>420</v>
      </c>
      <c r="D318" s="192" t="s">
        <v>6</v>
      </c>
      <c r="E318" s="192" t="s">
        <v>392</v>
      </c>
      <c r="F318" s="1">
        <v>3.13023306553284</v>
      </c>
      <c r="G318" s="1">
        <v>167.0</v>
      </c>
    </row>
    <row r="319">
      <c r="A319" s="1">
        <v>2017.0</v>
      </c>
      <c r="B319" s="2" t="s">
        <v>23</v>
      </c>
      <c r="C319" s="1" t="s">
        <v>421</v>
      </c>
      <c r="D319" s="192" t="s">
        <v>6</v>
      </c>
      <c r="E319" s="192" t="s">
        <v>392</v>
      </c>
      <c r="F319" s="1">
        <v>0.640440307637965</v>
      </c>
      <c r="G319" s="1">
        <v>26.0</v>
      </c>
    </row>
    <row r="320">
      <c r="A320" s="1">
        <v>2017.0</v>
      </c>
      <c r="B320" s="2" t="s">
        <v>24</v>
      </c>
      <c r="C320" s="1" t="s">
        <v>422</v>
      </c>
      <c r="D320" s="192" t="s">
        <v>6</v>
      </c>
      <c r="E320" s="192" t="s">
        <v>392</v>
      </c>
      <c r="F320" s="1">
        <v>1.4419671692288</v>
      </c>
      <c r="G320" s="1">
        <v>92.0</v>
      </c>
    </row>
    <row r="321">
      <c r="A321" s="1">
        <v>2017.0</v>
      </c>
      <c r="B321" s="2" t="s">
        <v>25</v>
      </c>
      <c r="C321" s="1" t="s">
        <v>423</v>
      </c>
      <c r="D321" s="192" t="s">
        <v>6</v>
      </c>
      <c r="E321" s="192" t="s">
        <v>392</v>
      </c>
      <c r="F321" s="1">
        <v>3.88742030788369</v>
      </c>
      <c r="G321" s="1">
        <v>83.0</v>
      </c>
    </row>
    <row r="322">
      <c r="A322" s="1">
        <v>2017.0</v>
      </c>
      <c r="B322" s="2" t="s">
        <v>26</v>
      </c>
      <c r="C322" s="1" t="s">
        <v>424</v>
      </c>
      <c r="D322" s="192" t="s">
        <v>6</v>
      </c>
      <c r="E322" s="192" t="s">
        <v>392</v>
      </c>
      <c r="F322" s="1">
        <v>0.820073377642529</v>
      </c>
      <c r="G322" s="1">
        <v>13.0</v>
      </c>
    </row>
    <row r="323">
      <c r="A323" s="1">
        <v>2017.0</v>
      </c>
      <c r="B323" s="2" t="s">
        <v>27</v>
      </c>
      <c r="C323" s="1" t="s">
        <v>426</v>
      </c>
      <c r="D323" s="192" t="s">
        <v>6</v>
      </c>
      <c r="E323" s="192" t="s">
        <v>392</v>
      </c>
      <c r="F323" s="1">
        <v>3.11523691018629</v>
      </c>
      <c r="G323" s="1">
        <v>87.0</v>
      </c>
    </row>
    <row r="324">
      <c r="A324" s="1">
        <v>2017.0</v>
      </c>
      <c r="B324" s="2" t="s">
        <v>28</v>
      </c>
      <c r="C324" s="1" t="s">
        <v>425</v>
      </c>
      <c r="D324" s="192" t="s">
        <v>6</v>
      </c>
      <c r="E324" s="192" t="s">
        <v>392</v>
      </c>
      <c r="F324" s="1">
        <v>1.86056045956496</v>
      </c>
      <c r="G324" s="1">
        <v>57.0</v>
      </c>
    </row>
    <row r="325">
      <c r="A325" s="1">
        <v>2017.0</v>
      </c>
      <c r="B325" s="2" t="s">
        <v>29</v>
      </c>
      <c r="C325" s="1" t="s">
        <v>427</v>
      </c>
      <c r="D325" s="192" t="s">
        <v>6</v>
      </c>
      <c r="E325" s="192" t="s">
        <v>392</v>
      </c>
      <c r="F325" s="1">
        <v>1.83526024330113</v>
      </c>
      <c r="G325" s="1">
        <v>54.0</v>
      </c>
    </row>
    <row r="326">
      <c r="A326" s="1">
        <v>2017.0</v>
      </c>
      <c r="B326" s="2" t="s">
        <v>30</v>
      </c>
      <c r="C326" s="1" t="s">
        <v>428</v>
      </c>
      <c r="D326" s="192" t="s">
        <v>6</v>
      </c>
      <c r="E326" s="192" t="s">
        <v>392</v>
      </c>
      <c r="F326" s="1">
        <v>1.86060433237674</v>
      </c>
      <c r="G326" s="1">
        <v>46.0</v>
      </c>
    </row>
    <row r="327">
      <c r="A327" s="1">
        <v>2017.0</v>
      </c>
      <c r="B327" s="2" t="s">
        <v>31</v>
      </c>
      <c r="C327" s="1" t="s">
        <v>429</v>
      </c>
      <c r="D327" s="192" t="s">
        <v>6</v>
      </c>
      <c r="E327" s="192" t="s">
        <v>392</v>
      </c>
      <c r="F327" s="7">
        <v>0.0</v>
      </c>
    </row>
    <row r="328">
      <c r="A328" s="1">
        <v>2017.0</v>
      </c>
      <c r="B328" s="2" t="s">
        <v>32</v>
      </c>
      <c r="C328" s="1" t="s">
        <v>430</v>
      </c>
      <c r="D328" s="192" t="s">
        <v>6</v>
      </c>
      <c r="E328" s="192" t="s">
        <v>392</v>
      </c>
      <c r="F328" s="1">
        <v>1.1338271276455</v>
      </c>
      <c r="G328" s="1">
        <v>15.0</v>
      </c>
    </row>
    <row r="329">
      <c r="A329" s="1">
        <v>2017.0</v>
      </c>
      <c r="B329" s="2" t="s">
        <v>33</v>
      </c>
      <c r="C329" s="1" t="s">
        <v>431</v>
      </c>
      <c r="D329" s="192" t="s">
        <v>6</v>
      </c>
      <c r="E329" s="192" t="s">
        <v>392</v>
      </c>
      <c r="F329" s="1">
        <v>1.17398000304756</v>
      </c>
      <c r="G329" s="1">
        <v>98.0</v>
      </c>
    </row>
    <row r="330">
      <c r="A330" s="1">
        <v>2017.0</v>
      </c>
      <c r="B330" s="2" t="s">
        <v>34</v>
      </c>
      <c r="C330" s="1" t="s">
        <v>432</v>
      </c>
      <c r="D330" s="192" t="s">
        <v>6</v>
      </c>
      <c r="E330" s="192" t="s">
        <v>392</v>
      </c>
      <c r="F330" s="1">
        <v>2.16676332582496</v>
      </c>
      <c r="G330" s="1">
        <v>47.0</v>
      </c>
    </row>
    <row r="331">
      <c r="A331" s="1">
        <v>2017.0</v>
      </c>
      <c r="B331" s="2" t="s">
        <v>35</v>
      </c>
      <c r="C331" s="1" t="s">
        <v>433</v>
      </c>
      <c r="D331" s="192" t="s">
        <v>6</v>
      </c>
      <c r="E331" s="192" t="s">
        <v>392</v>
      </c>
      <c r="F331" s="1">
        <v>1.29363954397358</v>
      </c>
      <c r="G331" s="1">
        <v>21.0</v>
      </c>
    </row>
    <row r="332">
      <c r="A332" s="1">
        <v>2018.0</v>
      </c>
      <c r="B332" s="2" t="s">
        <v>3</v>
      </c>
      <c r="C332" s="7" t="s">
        <v>418</v>
      </c>
      <c r="D332" s="192" t="s">
        <v>6</v>
      </c>
      <c r="E332" s="192" t="s">
        <v>392</v>
      </c>
      <c r="F332" s="1">
        <v>1.88143519405296</v>
      </c>
      <c r="G332" s="1">
        <v>2346.0</v>
      </c>
    </row>
    <row r="333">
      <c r="A333" s="1">
        <v>2018.0</v>
      </c>
      <c r="B333" s="2" t="s">
        <v>4</v>
      </c>
      <c r="C333" s="1" t="s">
        <v>401</v>
      </c>
      <c r="D333" s="192" t="s">
        <v>6</v>
      </c>
      <c r="E333" s="192" t="s">
        <v>392</v>
      </c>
      <c r="F333" s="1">
        <v>2.38116369634535</v>
      </c>
      <c r="G333" s="1">
        <v>33.0</v>
      </c>
    </row>
    <row r="334">
      <c r="A334" s="1">
        <v>2018.0</v>
      </c>
      <c r="B334" s="2" t="s">
        <v>5</v>
      </c>
      <c r="C334" s="1" t="s">
        <v>402</v>
      </c>
      <c r="D334" s="192" t="s">
        <v>6</v>
      </c>
      <c r="E334" s="192" t="s">
        <v>392</v>
      </c>
      <c r="F334" s="1">
        <v>2.40529577406713</v>
      </c>
      <c r="G334" s="1">
        <v>84.0</v>
      </c>
    </row>
    <row r="335">
      <c r="A335" s="1">
        <v>2018.0</v>
      </c>
      <c r="B335" s="2" t="s">
        <v>6</v>
      </c>
      <c r="C335" s="1" t="s">
        <v>403</v>
      </c>
      <c r="D335" s="192" t="s">
        <v>6</v>
      </c>
      <c r="E335" s="192" t="s">
        <v>392</v>
      </c>
      <c r="F335" s="1">
        <v>1.83541565609555</v>
      </c>
      <c r="G335" s="1">
        <v>14.0</v>
      </c>
    </row>
    <row r="336">
      <c r="A336" s="1">
        <v>2018.0</v>
      </c>
      <c r="B336" s="2" t="s">
        <v>7</v>
      </c>
      <c r="C336" s="1" t="s">
        <v>404</v>
      </c>
      <c r="D336" s="192" t="s">
        <v>6</v>
      </c>
      <c r="E336" s="192" t="s">
        <v>392</v>
      </c>
      <c r="F336" s="1">
        <v>0.938622435996379</v>
      </c>
      <c r="G336" s="1">
        <v>9.0</v>
      </c>
    </row>
    <row r="337">
      <c r="A337" s="1">
        <v>2018.0</v>
      </c>
      <c r="B337" s="2" t="s">
        <v>8</v>
      </c>
      <c r="C337" s="7" t="s">
        <v>408</v>
      </c>
      <c r="D337" s="192" t="s">
        <v>6</v>
      </c>
      <c r="E337" s="192" t="s">
        <v>392</v>
      </c>
      <c r="F337" s="1">
        <v>1.76852059072446</v>
      </c>
      <c r="G337" s="1">
        <v>55.0</v>
      </c>
    </row>
    <row r="338">
      <c r="A338" s="1">
        <v>2018.0</v>
      </c>
      <c r="B338" s="2" t="s">
        <v>9</v>
      </c>
      <c r="C338" s="7" t="s">
        <v>409</v>
      </c>
      <c r="D338" s="192" t="s">
        <v>6</v>
      </c>
      <c r="E338" s="192" t="s">
        <v>392</v>
      </c>
      <c r="F338" s="1">
        <v>1.85686735865924</v>
      </c>
      <c r="G338" s="1">
        <v>14.0</v>
      </c>
    </row>
    <row r="339">
      <c r="A339" s="1">
        <v>2018.0</v>
      </c>
      <c r="B339" s="2" t="s">
        <v>10</v>
      </c>
      <c r="C339" s="7" t="s">
        <v>407</v>
      </c>
      <c r="D339" s="192" t="s">
        <v>6</v>
      </c>
      <c r="E339" s="192" t="s">
        <v>392</v>
      </c>
      <c r="F339" s="1">
        <v>0.597647767052113</v>
      </c>
      <c r="G339" s="1">
        <v>33.0</v>
      </c>
    </row>
    <row r="340">
      <c r="A340" s="1">
        <v>2018.0</v>
      </c>
      <c r="B340" s="2" t="s">
        <v>11</v>
      </c>
      <c r="C340" s="7" t="s">
        <v>406</v>
      </c>
      <c r="D340" s="192" t="s">
        <v>6</v>
      </c>
      <c r="E340" s="192" t="s">
        <v>392</v>
      </c>
      <c r="F340" s="1">
        <v>1.99514909156009</v>
      </c>
      <c r="G340" s="1">
        <v>74.0</v>
      </c>
    </row>
    <row r="341">
      <c r="A341" s="1">
        <v>2018.0</v>
      </c>
      <c r="B341" s="2" t="s">
        <v>12</v>
      </c>
      <c r="C341" s="1" t="s">
        <v>405</v>
      </c>
      <c r="D341" s="192" t="s">
        <v>6</v>
      </c>
      <c r="E341" s="192" t="s">
        <v>392</v>
      </c>
      <c r="F341" s="1">
        <v>5.90334499667743</v>
      </c>
      <c r="G341" s="1">
        <v>534.0</v>
      </c>
    </row>
    <row r="342">
      <c r="A342" s="1">
        <v>2018.0</v>
      </c>
      <c r="B342" s="2" t="s">
        <v>13</v>
      </c>
      <c r="C342" s="1" t="s">
        <v>410</v>
      </c>
      <c r="D342" s="192" t="s">
        <v>6</v>
      </c>
      <c r="E342" s="192" t="s">
        <v>392</v>
      </c>
      <c r="F342" s="1">
        <v>1.14875125268589</v>
      </c>
      <c r="G342" s="1">
        <v>21.0</v>
      </c>
    </row>
    <row r="343">
      <c r="A343" s="1">
        <v>2018.0</v>
      </c>
      <c r="B343" s="2" t="s">
        <v>14</v>
      </c>
      <c r="C343" s="1" t="s">
        <v>412</v>
      </c>
      <c r="D343" s="192" t="s">
        <v>6</v>
      </c>
      <c r="E343" s="192" t="s">
        <v>392</v>
      </c>
      <c r="F343" s="1">
        <v>1.36324299412179</v>
      </c>
      <c r="G343" s="1">
        <v>83.0</v>
      </c>
    </row>
    <row r="344">
      <c r="A344" s="1">
        <v>2018.0</v>
      </c>
      <c r="B344" s="2" t="s">
        <v>15</v>
      </c>
      <c r="C344" s="1" t="s">
        <v>411</v>
      </c>
      <c r="D344" s="192" t="s">
        <v>6</v>
      </c>
      <c r="E344" s="192" t="s">
        <v>392</v>
      </c>
      <c r="F344" s="1">
        <v>0.855796850391527</v>
      </c>
      <c r="G344" s="1">
        <v>31.0</v>
      </c>
    </row>
    <row r="345">
      <c r="A345" s="1">
        <v>2018.0</v>
      </c>
      <c r="B345" s="2" t="s">
        <v>16</v>
      </c>
      <c r="C345" s="1" t="s">
        <v>413</v>
      </c>
      <c r="D345" s="192" t="s">
        <v>6</v>
      </c>
      <c r="E345" s="192" t="s">
        <v>392</v>
      </c>
      <c r="F345" s="1">
        <v>1.26845815239724</v>
      </c>
      <c r="G345" s="1">
        <v>38.0</v>
      </c>
    </row>
    <row r="346">
      <c r="A346" s="1">
        <v>2018.0</v>
      </c>
      <c r="B346" s="2" t="s">
        <v>17</v>
      </c>
      <c r="C346" s="1" t="s">
        <v>414</v>
      </c>
      <c r="D346" s="192" t="s">
        <v>6</v>
      </c>
      <c r="E346" s="192" t="s">
        <v>392</v>
      </c>
      <c r="F346" s="1">
        <v>2.51373279069245</v>
      </c>
      <c r="G346" s="1">
        <v>206.0</v>
      </c>
    </row>
    <row r="347">
      <c r="A347" s="1">
        <v>2018.0</v>
      </c>
      <c r="B347" s="2" t="s">
        <v>18</v>
      </c>
      <c r="C347" s="1" t="s">
        <v>415</v>
      </c>
      <c r="D347" s="192" t="s">
        <v>6</v>
      </c>
      <c r="E347" s="192" t="s">
        <v>392</v>
      </c>
      <c r="F347" s="1">
        <v>0.725216906185764</v>
      </c>
      <c r="G347" s="1">
        <v>123.0</v>
      </c>
    </row>
    <row r="348">
      <c r="A348" s="1">
        <v>2018.0</v>
      </c>
      <c r="B348" s="2" t="s">
        <v>19</v>
      </c>
      <c r="C348" s="1" t="s">
        <v>416</v>
      </c>
      <c r="D348" s="192" t="s">
        <v>6</v>
      </c>
      <c r="E348" s="192" t="s">
        <v>392</v>
      </c>
      <c r="F348" s="1">
        <v>1.37136790572922</v>
      </c>
      <c r="G348" s="1">
        <v>65.0</v>
      </c>
    </row>
    <row r="349">
      <c r="A349" s="1">
        <v>2018.0</v>
      </c>
      <c r="B349" s="2" t="s">
        <v>20</v>
      </c>
      <c r="C349" s="1" t="s">
        <v>417</v>
      </c>
      <c r="D349" s="192" t="s">
        <v>6</v>
      </c>
      <c r="E349" s="192" t="s">
        <v>392</v>
      </c>
      <c r="F349" s="1">
        <v>3.26747773842282</v>
      </c>
      <c r="G349" s="1">
        <v>65.0</v>
      </c>
    </row>
    <row r="350">
      <c r="A350" s="1">
        <v>2018.0</v>
      </c>
      <c r="B350" s="2" t="s">
        <v>21</v>
      </c>
      <c r="C350" s="1" t="s">
        <v>419</v>
      </c>
      <c r="D350" s="192" t="s">
        <v>6</v>
      </c>
      <c r="E350" s="192" t="s">
        <v>392</v>
      </c>
      <c r="F350" s="1">
        <v>0.884881003615946</v>
      </c>
      <c r="G350" s="1">
        <v>11.0</v>
      </c>
    </row>
    <row r="351">
      <c r="A351" s="1">
        <v>2018.0</v>
      </c>
      <c r="B351" s="2" t="s">
        <v>22</v>
      </c>
      <c r="C351" s="1" t="s">
        <v>420</v>
      </c>
      <c r="D351" s="192" t="s">
        <v>6</v>
      </c>
      <c r="E351" s="192" t="s">
        <v>392</v>
      </c>
      <c r="F351" s="1">
        <v>3.21310770669423</v>
      </c>
      <c r="G351" s="1">
        <v>174.0</v>
      </c>
    </row>
    <row r="352">
      <c r="A352" s="1">
        <v>2018.0</v>
      </c>
      <c r="B352" s="2" t="s">
        <v>23</v>
      </c>
      <c r="C352" s="1" t="s">
        <v>421</v>
      </c>
      <c r="D352" s="192" t="s">
        <v>6</v>
      </c>
      <c r="E352" s="192" t="s">
        <v>392</v>
      </c>
      <c r="F352" s="1">
        <v>0.685462539105026</v>
      </c>
      <c r="G352" s="1">
        <v>28.0</v>
      </c>
    </row>
    <row r="353">
      <c r="A353" s="1">
        <v>2018.0</v>
      </c>
      <c r="B353" s="2" t="s">
        <v>24</v>
      </c>
      <c r="C353" s="1" t="s">
        <v>422</v>
      </c>
      <c r="D353" s="192" t="s">
        <v>6</v>
      </c>
      <c r="E353" s="192" t="s">
        <v>392</v>
      </c>
      <c r="F353" s="1">
        <v>1.55122694295053</v>
      </c>
      <c r="G353" s="1">
        <v>100.0</v>
      </c>
    </row>
    <row r="354">
      <c r="A354" s="1">
        <v>2018.0</v>
      </c>
      <c r="B354" s="2" t="s">
        <v>25</v>
      </c>
      <c r="C354" s="1" t="s">
        <v>423</v>
      </c>
      <c r="D354" s="192" t="s">
        <v>6</v>
      </c>
      <c r="E354" s="192" t="s">
        <v>392</v>
      </c>
      <c r="F354" s="1">
        <v>3.95015274689488</v>
      </c>
      <c r="G354" s="1">
        <v>86.0</v>
      </c>
    </row>
    <row r="355">
      <c r="A355" s="1">
        <v>2018.0</v>
      </c>
      <c r="B355" s="2" t="s">
        <v>26</v>
      </c>
      <c r="C355" s="1" t="s">
        <v>424</v>
      </c>
      <c r="D355" s="192" t="s">
        <v>6</v>
      </c>
      <c r="E355" s="192" t="s">
        <v>392</v>
      </c>
      <c r="F355" s="1">
        <v>0.922850327827198</v>
      </c>
      <c r="G355" s="1">
        <v>15.0</v>
      </c>
    </row>
    <row r="356">
      <c r="A356" s="1">
        <v>2018.0</v>
      </c>
      <c r="B356" s="2" t="s">
        <v>27</v>
      </c>
      <c r="C356" s="1" t="s">
        <v>426</v>
      </c>
      <c r="D356" s="192" t="s">
        <v>6</v>
      </c>
      <c r="E356" s="192" t="s">
        <v>392</v>
      </c>
      <c r="F356" s="1">
        <v>3.23319546656254</v>
      </c>
      <c r="G356" s="1">
        <v>91.0</v>
      </c>
    </row>
    <row r="357">
      <c r="A357" s="1">
        <v>2018.0</v>
      </c>
      <c r="B357" s="2" t="s">
        <v>28</v>
      </c>
      <c r="C357" s="1" t="s">
        <v>425</v>
      </c>
      <c r="D357" s="192" t="s">
        <v>6</v>
      </c>
      <c r="E357" s="192" t="s">
        <v>392</v>
      </c>
      <c r="F357" s="1">
        <v>1.87631463337783</v>
      </c>
      <c r="G357" s="1">
        <v>58.0</v>
      </c>
    </row>
    <row r="358">
      <c r="A358" s="1">
        <v>2018.0</v>
      </c>
      <c r="B358" s="2" t="s">
        <v>29</v>
      </c>
      <c r="C358" s="1" t="s">
        <v>427</v>
      </c>
      <c r="D358" s="192" t="s">
        <v>6</v>
      </c>
      <c r="E358" s="192" t="s">
        <v>392</v>
      </c>
      <c r="F358" s="1">
        <v>1.91201766838502</v>
      </c>
      <c r="G358" s="1">
        <v>57.0</v>
      </c>
    </row>
    <row r="359">
      <c r="A359" s="1">
        <v>2018.0</v>
      </c>
      <c r="B359" s="2" t="s">
        <v>30</v>
      </c>
      <c r="C359" s="1" t="s">
        <v>428</v>
      </c>
      <c r="D359" s="192" t="s">
        <v>6</v>
      </c>
      <c r="E359" s="192" t="s">
        <v>392</v>
      </c>
      <c r="F359" s="1">
        <v>1.99884466778202</v>
      </c>
      <c r="G359" s="1">
        <v>50.0</v>
      </c>
    </row>
    <row r="360">
      <c r="A360" s="1">
        <v>2018.0</v>
      </c>
      <c r="B360" s="2" t="s">
        <v>31</v>
      </c>
      <c r="C360" s="1" t="s">
        <v>429</v>
      </c>
      <c r="D360" s="192" t="s">
        <v>6</v>
      </c>
      <c r="E360" s="192" t="s">
        <v>392</v>
      </c>
      <c r="F360" s="7">
        <v>0.0</v>
      </c>
    </row>
    <row r="361">
      <c r="A361" s="1">
        <v>2018.0</v>
      </c>
      <c r="B361" s="2" t="s">
        <v>32</v>
      </c>
      <c r="C361" s="1" t="s">
        <v>430</v>
      </c>
      <c r="D361" s="192" t="s">
        <v>6</v>
      </c>
      <c r="E361" s="192" t="s">
        <v>392</v>
      </c>
      <c r="F361" s="1">
        <v>1.34359541654817</v>
      </c>
      <c r="G361" s="1">
        <v>18.0</v>
      </c>
    </row>
    <row r="362">
      <c r="A362" s="1">
        <v>2018.0</v>
      </c>
      <c r="B362" s="2" t="s">
        <v>33</v>
      </c>
      <c r="C362" s="1" t="s">
        <v>431</v>
      </c>
      <c r="D362" s="192" t="s">
        <v>6</v>
      </c>
      <c r="E362" s="192" t="s">
        <v>392</v>
      </c>
      <c r="F362" s="1">
        <v>1.2490834106972</v>
      </c>
      <c r="G362" s="1">
        <v>105.0</v>
      </c>
    </row>
    <row r="363">
      <c r="A363" s="1">
        <v>2018.0</v>
      </c>
      <c r="B363" s="2" t="s">
        <v>34</v>
      </c>
      <c r="C363" s="1" t="s">
        <v>432</v>
      </c>
      <c r="D363" s="192" t="s">
        <v>6</v>
      </c>
      <c r="E363" s="192" t="s">
        <v>392</v>
      </c>
      <c r="F363" s="1">
        <v>2.2320696478614</v>
      </c>
      <c r="G363" s="1">
        <v>49.0</v>
      </c>
    </row>
    <row r="364">
      <c r="A364" s="1">
        <v>2018.0</v>
      </c>
      <c r="B364" s="2" t="s">
        <v>35</v>
      </c>
      <c r="C364" s="1" t="s">
        <v>433</v>
      </c>
      <c r="D364" s="192" t="s">
        <v>6</v>
      </c>
      <c r="E364" s="192" t="s">
        <v>392</v>
      </c>
      <c r="F364" s="1">
        <v>1.34463067579304</v>
      </c>
      <c r="G364" s="1">
        <v>22.0</v>
      </c>
    </row>
    <row r="365">
      <c r="A365" s="1">
        <v>2019.0</v>
      </c>
      <c r="B365" s="2" t="s">
        <v>3</v>
      </c>
      <c r="C365" s="7" t="s">
        <v>418</v>
      </c>
      <c r="D365" s="192" t="s">
        <v>6</v>
      </c>
      <c r="E365" s="192" t="s">
        <v>392</v>
      </c>
      <c r="F365" s="1">
        <v>1.9006008312088</v>
      </c>
      <c r="G365" s="1">
        <v>2394.0</v>
      </c>
    </row>
    <row r="366">
      <c r="A366" s="1">
        <v>2019.0</v>
      </c>
      <c r="B366" s="2" t="s">
        <v>4</v>
      </c>
      <c r="C366" s="1" t="s">
        <v>401</v>
      </c>
      <c r="D366" s="192" t="s">
        <v>6</v>
      </c>
      <c r="E366" s="192" t="s">
        <v>392</v>
      </c>
      <c r="F366" s="1">
        <v>2.56113828368164</v>
      </c>
      <c r="G366" s="1">
        <v>36.0</v>
      </c>
    </row>
    <row r="367">
      <c r="A367" s="1">
        <v>2019.0</v>
      </c>
      <c r="B367" s="2" t="s">
        <v>5</v>
      </c>
      <c r="C367" s="1" t="s">
        <v>402</v>
      </c>
      <c r="D367" s="192" t="s">
        <v>6</v>
      </c>
      <c r="E367" s="192" t="s">
        <v>392</v>
      </c>
      <c r="F367" s="1">
        <v>2.591491625961</v>
      </c>
      <c r="G367" s="1">
        <v>92.0</v>
      </c>
    </row>
    <row r="368">
      <c r="A368" s="1">
        <v>2019.0</v>
      </c>
      <c r="B368" s="2" t="s">
        <v>6</v>
      </c>
      <c r="C368" s="1" t="s">
        <v>403</v>
      </c>
      <c r="D368" s="192" t="s">
        <v>6</v>
      </c>
      <c r="E368" s="192" t="s">
        <v>392</v>
      </c>
      <c r="F368" s="1">
        <v>1.92375270287255</v>
      </c>
      <c r="G368" s="1">
        <v>15.0</v>
      </c>
    </row>
    <row r="369">
      <c r="A369" s="1">
        <v>2019.0</v>
      </c>
      <c r="B369" s="2" t="s">
        <v>7</v>
      </c>
      <c r="C369" s="1" t="s">
        <v>404</v>
      </c>
      <c r="D369" s="192" t="s">
        <v>6</v>
      </c>
      <c r="E369" s="192" t="s">
        <v>392</v>
      </c>
      <c r="F369" s="1">
        <v>1.0249209529715</v>
      </c>
      <c r="G369" s="1">
        <v>10.0</v>
      </c>
    </row>
    <row r="370">
      <c r="A370" s="1">
        <v>2019.0</v>
      </c>
      <c r="B370" s="2" t="s">
        <v>8</v>
      </c>
      <c r="C370" s="7" t="s">
        <v>408</v>
      </c>
      <c r="D370" s="192" t="s">
        <v>6</v>
      </c>
      <c r="E370" s="192" t="s">
        <v>392</v>
      </c>
      <c r="F370" s="1">
        <v>1.7755321523508</v>
      </c>
      <c r="G370" s="1">
        <v>56.0</v>
      </c>
    </row>
    <row r="371">
      <c r="A371" s="1">
        <v>2019.0</v>
      </c>
      <c r="B371" s="2" t="s">
        <v>9</v>
      </c>
      <c r="C371" s="7" t="s">
        <v>409</v>
      </c>
      <c r="D371" s="192" t="s">
        <v>6</v>
      </c>
      <c r="E371" s="192" t="s">
        <v>392</v>
      </c>
      <c r="F371" s="1">
        <v>1.56536371878241</v>
      </c>
      <c r="G371" s="1">
        <v>12.0</v>
      </c>
    </row>
    <row r="372">
      <c r="A372" s="1">
        <v>2019.0</v>
      </c>
      <c r="B372" s="2" t="s">
        <v>10</v>
      </c>
      <c r="C372" s="7" t="s">
        <v>407</v>
      </c>
      <c r="D372" s="192" t="s">
        <v>6</v>
      </c>
      <c r="E372" s="192" t="s">
        <v>392</v>
      </c>
      <c r="F372" s="1">
        <v>0.588658687665727</v>
      </c>
      <c r="G372" s="1">
        <v>33.0</v>
      </c>
    </row>
    <row r="373">
      <c r="A373" s="1">
        <v>2019.0</v>
      </c>
      <c r="B373" s="2" t="s">
        <v>11</v>
      </c>
      <c r="C373" s="7" t="s">
        <v>406</v>
      </c>
      <c r="D373" s="192" t="s">
        <v>6</v>
      </c>
      <c r="E373" s="192" t="s">
        <v>392</v>
      </c>
      <c r="F373" s="1">
        <v>2.08174033491999</v>
      </c>
      <c r="G373" s="1">
        <v>78.0</v>
      </c>
    </row>
    <row r="374">
      <c r="A374" s="1">
        <v>2019.0</v>
      </c>
      <c r="B374" s="2" t="s">
        <v>12</v>
      </c>
      <c r="C374" s="1" t="s">
        <v>405</v>
      </c>
      <c r="D374" s="192" t="s">
        <v>6</v>
      </c>
      <c r="E374" s="192" t="s">
        <v>392</v>
      </c>
      <c r="F374" s="1">
        <v>5.57709795707803</v>
      </c>
      <c r="G374" s="1">
        <v>504.0</v>
      </c>
    </row>
    <row r="375">
      <c r="A375" s="1">
        <v>2019.0</v>
      </c>
      <c r="B375" s="2" t="s">
        <v>13</v>
      </c>
      <c r="C375" s="1" t="s">
        <v>410</v>
      </c>
      <c r="D375" s="192" t="s">
        <v>6</v>
      </c>
      <c r="E375" s="192" t="s">
        <v>392</v>
      </c>
      <c r="F375" s="1">
        <v>1.24679019285676</v>
      </c>
      <c r="G375" s="1">
        <v>23.0</v>
      </c>
    </row>
    <row r="376">
      <c r="A376" s="1">
        <v>2019.0</v>
      </c>
      <c r="B376" s="2" t="s">
        <v>14</v>
      </c>
      <c r="C376" s="1" t="s">
        <v>412</v>
      </c>
      <c r="D376" s="192" t="s">
        <v>6</v>
      </c>
      <c r="E376" s="192" t="s">
        <v>392</v>
      </c>
      <c r="F376" s="1">
        <v>1.3830421460128</v>
      </c>
      <c r="G376" s="1">
        <v>85.0</v>
      </c>
    </row>
    <row r="377">
      <c r="A377" s="1">
        <v>2019.0</v>
      </c>
      <c r="B377" s="2" t="s">
        <v>15</v>
      </c>
      <c r="C377" s="1" t="s">
        <v>411</v>
      </c>
      <c r="D377" s="192" t="s">
        <v>6</v>
      </c>
      <c r="E377" s="192" t="s">
        <v>392</v>
      </c>
      <c r="F377" s="1">
        <v>0.879847720355799</v>
      </c>
      <c r="G377" s="1">
        <v>32.0</v>
      </c>
    </row>
    <row r="378">
      <c r="A378" s="1">
        <v>2019.0</v>
      </c>
      <c r="B378" s="2" t="s">
        <v>16</v>
      </c>
      <c r="C378" s="1" t="s">
        <v>413</v>
      </c>
      <c r="D378" s="192" t="s">
        <v>6</v>
      </c>
      <c r="E378" s="192" t="s">
        <v>392</v>
      </c>
      <c r="F378" s="1">
        <v>1.45087629630851</v>
      </c>
      <c r="G378" s="1">
        <v>44.0</v>
      </c>
    </row>
    <row r="379">
      <c r="A379" s="1">
        <v>2019.0</v>
      </c>
      <c r="B379" s="2" t="s">
        <v>17</v>
      </c>
      <c r="C379" s="1" t="s">
        <v>414</v>
      </c>
      <c r="D379" s="192" t="s">
        <v>6</v>
      </c>
      <c r="E379" s="192" t="s">
        <v>392</v>
      </c>
      <c r="F379" s="1">
        <v>2.70436944004582</v>
      </c>
      <c r="G379" s="1">
        <v>224.0</v>
      </c>
    </row>
    <row r="380">
      <c r="A380" s="1">
        <v>2019.0</v>
      </c>
      <c r="B380" s="2" t="s">
        <v>18</v>
      </c>
      <c r="C380" s="1" t="s">
        <v>415</v>
      </c>
      <c r="D380" s="192" t="s">
        <v>6</v>
      </c>
      <c r="E380" s="192" t="s">
        <v>392</v>
      </c>
      <c r="F380" s="1">
        <v>0.705425133201463</v>
      </c>
      <c r="G380" s="1">
        <v>121.0</v>
      </c>
    </row>
    <row r="381">
      <c r="A381" s="1">
        <v>2019.0</v>
      </c>
      <c r="B381" s="2" t="s">
        <v>19</v>
      </c>
      <c r="C381" s="1" t="s">
        <v>416</v>
      </c>
      <c r="D381" s="192" t="s">
        <v>6</v>
      </c>
      <c r="E381" s="192" t="s">
        <v>392</v>
      </c>
      <c r="F381" s="1">
        <v>1.42406826145558</v>
      </c>
      <c r="G381" s="1">
        <v>68.0</v>
      </c>
    </row>
    <row r="382">
      <c r="A382" s="1">
        <v>2019.0</v>
      </c>
      <c r="B382" s="2" t="s">
        <v>20</v>
      </c>
      <c r="C382" s="1" t="s">
        <v>417</v>
      </c>
      <c r="D382" s="192" t="s">
        <v>6</v>
      </c>
      <c r="E382" s="192" t="s">
        <v>392</v>
      </c>
      <c r="F382" s="1">
        <v>3.43002354288623</v>
      </c>
      <c r="G382" s="1">
        <v>69.0</v>
      </c>
    </row>
    <row r="383">
      <c r="A383" s="1">
        <v>2019.0</v>
      </c>
      <c r="B383" s="2" t="s">
        <v>21</v>
      </c>
      <c r="C383" s="1" t="s">
        <v>419</v>
      </c>
      <c r="D383" s="192" t="s">
        <v>6</v>
      </c>
      <c r="E383" s="192" t="s">
        <v>392</v>
      </c>
      <c r="F383" s="1">
        <v>0.871960523969006</v>
      </c>
      <c r="G383" s="1">
        <v>11.0</v>
      </c>
    </row>
    <row r="384">
      <c r="A384" s="1">
        <v>2019.0</v>
      </c>
      <c r="B384" s="2" t="s">
        <v>22</v>
      </c>
      <c r="C384" s="1" t="s">
        <v>420</v>
      </c>
      <c r="D384" s="192" t="s">
        <v>6</v>
      </c>
      <c r="E384" s="192" t="s">
        <v>392</v>
      </c>
      <c r="F384" s="1">
        <v>3.13052676755093</v>
      </c>
      <c r="G384" s="1">
        <v>172.0</v>
      </c>
    </row>
    <row r="385">
      <c r="A385" s="1">
        <v>2019.0</v>
      </c>
      <c r="B385" s="2" t="s">
        <v>23</v>
      </c>
      <c r="C385" s="1" t="s">
        <v>421</v>
      </c>
      <c r="D385" s="192" t="s">
        <v>6</v>
      </c>
      <c r="E385" s="192" t="s">
        <v>392</v>
      </c>
      <c r="F385" s="1">
        <v>0.754428801268609</v>
      </c>
      <c r="G385" s="1">
        <v>31.0</v>
      </c>
    </row>
    <row r="386">
      <c r="A386" s="1">
        <v>2019.0</v>
      </c>
      <c r="B386" s="2" t="s">
        <v>24</v>
      </c>
      <c r="C386" s="1" t="s">
        <v>422</v>
      </c>
      <c r="D386" s="192" t="s">
        <v>6</v>
      </c>
      <c r="E386" s="192" t="s">
        <v>392</v>
      </c>
      <c r="F386" s="1">
        <v>1.59729320236553</v>
      </c>
      <c r="G386" s="1">
        <v>104.0</v>
      </c>
    </row>
    <row r="387">
      <c r="A387" s="1">
        <v>2019.0</v>
      </c>
      <c r="B387" s="2" t="s">
        <v>25</v>
      </c>
      <c r="C387" s="1" t="s">
        <v>423</v>
      </c>
      <c r="D387" s="192" t="s">
        <v>6</v>
      </c>
      <c r="E387" s="192" t="s">
        <v>392</v>
      </c>
      <c r="F387" s="1">
        <v>3.78610661135345</v>
      </c>
      <c r="G387" s="1">
        <v>84.0</v>
      </c>
    </row>
    <row r="388">
      <c r="A388" s="1">
        <v>2019.0</v>
      </c>
      <c r="B388" s="2" t="s">
        <v>26</v>
      </c>
      <c r="C388" s="1" t="s">
        <v>424</v>
      </c>
      <c r="D388" s="192" t="s">
        <v>6</v>
      </c>
      <c r="E388" s="192" t="s">
        <v>392</v>
      </c>
      <c r="F388" s="1">
        <v>0.780793442296061</v>
      </c>
      <c r="G388" s="1">
        <v>13.0</v>
      </c>
    </row>
    <row r="389">
      <c r="A389" s="1">
        <v>2019.0</v>
      </c>
      <c r="B389" s="2" t="s">
        <v>27</v>
      </c>
      <c r="C389" s="1" t="s">
        <v>426</v>
      </c>
      <c r="D389" s="192" t="s">
        <v>6</v>
      </c>
      <c r="E389" s="192" t="s">
        <v>392</v>
      </c>
      <c r="F389" s="1">
        <v>3.20913962966529</v>
      </c>
      <c r="G389" s="1">
        <v>91.0</v>
      </c>
    </row>
    <row r="390">
      <c r="A390" s="1">
        <v>2019.0</v>
      </c>
      <c r="B390" s="2" t="s">
        <v>28</v>
      </c>
      <c r="C390" s="1" t="s">
        <v>425</v>
      </c>
      <c r="D390" s="192" t="s">
        <v>6</v>
      </c>
      <c r="E390" s="192" t="s">
        <v>392</v>
      </c>
      <c r="F390" s="1">
        <v>1.76398802412494</v>
      </c>
      <c r="G390" s="1">
        <v>55.0</v>
      </c>
    </row>
    <row r="391">
      <c r="A391" s="1">
        <v>2019.0</v>
      </c>
      <c r="B391" s="2" t="s">
        <v>29</v>
      </c>
      <c r="C391" s="1" t="s">
        <v>427</v>
      </c>
      <c r="D391" s="192" t="s">
        <v>6</v>
      </c>
      <c r="E391" s="192" t="s">
        <v>392</v>
      </c>
      <c r="F391" s="1">
        <v>1.88803864583244</v>
      </c>
      <c r="G391" s="1">
        <v>57.0</v>
      </c>
    </row>
    <row r="392">
      <c r="A392" s="1">
        <v>2019.0</v>
      </c>
      <c r="B392" s="2" t="s">
        <v>30</v>
      </c>
      <c r="C392" s="1" t="s">
        <v>428</v>
      </c>
      <c r="D392" s="192" t="s">
        <v>6</v>
      </c>
      <c r="E392" s="192" t="s">
        <v>392</v>
      </c>
      <c r="F392" s="1">
        <v>1.89700975932479</v>
      </c>
      <c r="G392" s="1">
        <v>48.0</v>
      </c>
    </row>
    <row r="393">
      <c r="A393" s="1">
        <v>2019.0</v>
      </c>
      <c r="B393" s="2" t="s">
        <v>31</v>
      </c>
      <c r="C393" s="1" t="s">
        <v>429</v>
      </c>
      <c r="D393" s="192" t="s">
        <v>6</v>
      </c>
      <c r="E393" s="192" t="s">
        <v>392</v>
      </c>
      <c r="F393" s="1">
        <v>0.998367945733156</v>
      </c>
      <c r="G393" s="1">
        <v>36.0</v>
      </c>
    </row>
    <row r="394">
      <c r="A394" s="1">
        <v>2019.0</v>
      </c>
      <c r="B394" s="2" t="s">
        <v>32</v>
      </c>
      <c r="C394" s="1" t="s">
        <v>430</v>
      </c>
      <c r="D394" s="192" t="s">
        <v>6</v>
      </c>
      <c r="E394" s="192" t="s">
        <v>392</v>
      </c>
      <c r="F394" s="1">
        <v>1.25361520502508</v>
      </c>
      <c r="G394" s="1">
        <v>17.0</v>
      </c>
    </row>
    <row r="395">
      <c r="A395" s="1">
        <v>2019.0</v>
      </c>
      <c r="B395" s="2" t="s">
        <v>33</v>
      </c>
      <c r="C395" s="1" t="s">
        <v>431</v>
      </c>
      <c r="D395" s="192" t="s">
        <v>6</v>
      </c>
      <c r="E395" s="192" t="s">
        <v>392</v>
      </c>
      <c r="F395" s="1">
        <v>1.25264961983857</v>
      </c>
      <c r="G395" s="1">
        <v>106.0</v>
      </c>
    </row>
    <row r="396">
      <c r="A396" s="1">
        <v>2019.0</v>
      </c>
      <c r="B396" s="2" t="s">
        <v>34</v>
      </c>
      <c r="C396" s="1" t="s">
        <v>432</v>
      </c>
      <c r="D396" s="192" t="s">
        <v>6</v>
      </c>
      <c r="E396" s="192" t="s">
        <v>392</v>
      </c>
      <c r="F396" s="1">
        <v>2.11606385110114</v>
      </c>
      <c r="G396" s="1">
        <v>47.0</v>
      </c>
    </row>
    <row r="397">
      <c r="A397" s="1">
        <v>2019.0</v>
      </c>
      <c r="B397" s="2" t="s">
        <v>35</v>
      </c>
      <c r="C397" s="1" t="s">
        <v>433</v>
      </c>
      <c r="D397" s="192" t="s">
        <v>6</v>
      </c>
      <c r="E397" s="192" t="s">
        <v>392</v>
      </c>
      <c r="F397" s="1">
        <v>1.21319396969805</v>
      </c>
      <c r="G397" s="1">
        <v>20.0</v>
      </c>
    </row>
    <row r="398">
      <c r="A398" s="1">
        <v>2020.0</v>
      </c>
      <c r="B398" s="2" t="s">
        <v>3</v>
      </c>
      <c r="C398" s="7" t="s">
        <v>418</v>
      </c>
      <c r="D398" s="192" t="s">
        <v>6</v>
      </c>
      <c r="E398" s="192" t="s">
        <v>392</v>
      </c>
      <c r="F398" s="1">
        <v>1.91443119937597</v>
      </c>
      <c r="G398" s="1">
        <v>2435.0</v>
      </c>
    </row>
    <row r="399">
      <c r="A399" s="1">
        <v>2020.0</v>
      </c>
      <c r="B399" s="2" t="s">
        <v>4</v>
      </c>
      <c r="C399" s="1" t="s">
        <v>401</v>
      </c>
      <c r="D399" s="192" t="s">
        <v>6</v>
      </c>
      <c r="E399" s="192" t="s">
        <v>392</v>
      </c>
      <c r="F399" s="1">
        <v>2.52612965360447</v>
      </c>
      <c r="G399" s="1">
        <v>36.0</v>
      </c>
    </row>
    <row r="400">
      <c r="A400" s="1">
        <v>2020.0</v>
      </c>
      <c r="B400" s="2" t="s">
        <v>5</v>
      </c>
      <c r="C400" s="1" t="s">
        <v>402</v>
      </c>
      <c r="D400" s="192" t="s">
        <v>6</v>
      </c>
      <c r="E400" s="192" t="s">
        <v>392</v>
      </c>
      <c r="F400" s="1">
        <v>2.57836282278053</v>
      </c>
      <c r="G400" s="1">
        <v>93.0</v>
      </c>
    </row>
    <row r="401">
      <c r="A401" s="1">
        <v>2020.0</v>
      </c>
      <c r="B401" s="2" t="s">
        <v>6</v>
      </c>
      <c r="C401" s="1" t="s">
        <v>403</v>
      </c>
      <c r="D401" s="192" t="s">
        <v>6</v>
      </c>
      <c r="E401" s="192" t="s">
        <v>392</v>
      </c>
      <c r="F401" s="1">
        <v>1.88348037036758</v>
      </c>
      <c r="G401" s="1">
        <v>15.0</v>
      </c>
    </row>
    <row r="402">
      <c r="A402" s="1">
        <v>2020.0</v>
      </c>
      <c r="B402" s="2" t="s">
        <v>7</v>
      </c>
      <c r="C402" s="1" t="s">
        <v>404</v>
      </c>
      <c r="D402" s="192" t="s">
        <v>6</v>
      </c>
      <c r="E402" s="192" t="s">
        <v>392</v>
      </c>
      <c r="F402" s="1">
        <v>1.10852902229756</v>
      </c>
      <c r="G402" s="1">
        <v>11.0</v>
      </c>
    </row>
    <row r="403">
      <c r="A403" s="1">
        <v>2020.0</v>
      </c>
      <c r="B403" s="2" t="s">
        <v>8</v>
      </c>
      <c r="C403" s="7" t="s">
        <v>408</v>
      </c>
      <c r="D403" s="192" t="s">
        <v>6</v>
      </c>
      <c r="E403" s="192" t="s">
        <v>392</v>
      </c>
      <c r="F403" s="1">
        <v>1.75153916504128</v>
      </c>
      <c r="G403" s="1">
        <v>56.0</v>
      </c>
    </row>
    <row r="404">
      <c r="A404" s="1">
        <v>2020.0</v>
      </c>
      <c r="B404" s="2" t="s">
        <v>9</v>
      </c>
      <c r="C404" s="7" t="s">
        <v>409</v>
      </c>
      <c r="D404" s="192" t="s">
        <v>6</v>
      </c>
      <c r="E404" s="192" t="s">
        <v>392</v>
      </c>
      <c r="F404" s="1">
        <v>1.92557276161794</v>
      </c>
      <c r="G404" s="1">
        <v>15.0</v>
      </c>
    </row>
    <row r="405">
      <c r="A405" s="1">
        <v>2020.0</v>
      </c>
      <c r="B405" s="2" t="s">
        <v>10</v>
      </c>
      <c r="C405" s="7" t="s">
        <v>407</v>
      </c>
      <c r="D405" s="192" t="s">
        <v>6</v>
      </c>
      <c r="E405" s="192" t="s">
        <v>392</v>
      </c>
      <c r="F405" s="1">
        <v>0.562489211632699</v>
      </c>
      <c r="G405" s="1">
        <v>32.0</v>
      </c>
    </row>
    <row r="406">
      <c r="A406" s="1">
        <v>2020.0</v>
      </c>
      <c r="B406" s="2" t="s">
        <v>11</v>
      </c>
      <c r="C406" s="7" t="s">
        <v>406</v>
      </c>
      <c r="D406" s="192" t="s">
        <v>6</v>
      </c>
      <c r="E406" s="192" t="s">
        <v>392</v>
      </c>
      <c r="F406" s="1">
        <v>2.08791441136671</v>
      </c>
      <c r="G406" s="1">
        <v>79.0</v>
      </c>
    </row>
    <row r="407">
      <c r="A407" s="1">
        <v>2020.0</v>
      </c>
      <c r="B407" s="2" t="s">
        <v>12</v>
      </c>
      <c r="C407" s="1" t="s">
        <v>405</v>
      </c>
      <c r="D407" s="192" t="s">
        <v>6</v>
      </c>
      <c r="E407" s="192" t="s">
        <v>392</v>
      </c>
      <c r="F407" s="1">
        <v>5.67290202067219</v>
      </c>
      <c r="G407" s="1">
        <v>512.0</v>
      </c>
    </row>
    <row r="408">
      <c r="A408" s="1">
        <v>2020.0</v>
      </c>
      <c r="B408" s="2" t="s">
        <v>13</v>
      </c>
      <c r="C408" s="1" t="s">
        <v>410</v>
      </c>
      <c r="D408" s="192" t="s">
        <v>6</v>
      </c>
      <c r="E408" s="192" t="s">
        <v>392</v>
      </c>
      <c r="F408" s="1">
        <v>1.3433269695457</v>
      </c>
      <c r="G408" s="1">
        <v>25.0</v>
      </c>
    </row>
    <row r="409">
      <c r="A409" s="1">
        <v>2020.0</v>
      </c>
      <c r="B409" s="2" t="s">
        <v>14</v>
      </c>
      <c r="C409" s="1" t="s">
        <v>412</v>
      </c>
      <c r="D409" s="192" t="s">
        <v>6</v>
      </c>
      <c r="E409" s="192" t="s">
        <v>392</v>
      </c>
      <c r="F409" s="1">
        <v>1.41902319925553</v>
      </c>
      <c r="G409" s="1">
        <v>88.0</v>
      </c>
    </row>
    <row r="410">
      <c r="A410" s="1">
        <v>2020.0</v>
      </c>
      <c r="B410" s="2" t="s">
        <v>15</v>
      </c>
      <c r="C410" s="1" t="s">
        <v>411</v>
      </c>
      <c r="D410" s="192" t="s">
        <v>6</v>
      </c>
      <c r="E410" s="192" t="s">
        <v>392</v>
      </c>
      <c r="F410" s="1">
        <v>1.06824438144542</v>
      </c>
      <c r="G410" s="1">
        <v>39.0</v>
      </c>
    </row>
    <row r="411">
      <c r="A411" s="1">
        <v>2020.0</v>
      </c>
      <c r="B411" s="2" t="s">
        <v>16</v>
      </c>
      <c r="C411" s="1" t="s">
        <v>413</v>
      </c>
      <c r="D411" s="192" t="s">
        <v>6</v>
      </c>
      <c r="E411" s="192" t="s">
        <v>392</v>
      </c>
      <c r="F411" s="1">
        <v>1.49900804771799</v>
      </c>
      <c r="G411" s="1">
        <v>46.0</v>
      </c>
    </row>
    <row r="412">
      <c r="A412" s="1">
        <v>2020.0</v>
      </c>
      <c r="B412" s="2" t="s">
        <v>17</v>
      </c>
      <c r="C412" s="1" t="s">
        <v>414</v>
      </c>
      <c r="D412" s="192" t="s">
        <v>6</v>
      </c>
      <c r="E412" s="192" t="s">
        <v>392</v>
      </c>
      <c r="F412" s="1">
        <v>2.6886211101926</v>
      </c>
      <c r="G412" s="1">
        <v>225.0</v>
      </c>
    </row>
    <row r="413">
      <c r="A413" s="1">
        <v>2020.0</v>
      </c>
      <c r="B413" s="2" t="s">
        <v>18</v>
      </c>
      <c r="C413" s="1" t="s">
        <v>415</v>
      </c>
      <c r="D413" s="192" t="s">
        <v>6</v>
      </c>
      <c r="E413" s="192" t="s">
        <v>392</v>
      </c>
      <c r="F413" s="1">
        <v>0.686344965054083</v>
      </c>
      <c r="G413" s="1">
        <v>119.0</v>
      </c>
    </row>
    <row r="414">
      <c r="A414" s="1">
        <v>2020.0</v>
      </c>
      <c r="B414" s="2" t="s">
        <v>19</v>
      </c>
      <c r="C414" s="1" t="s">
        <v>416</v>
      </c>
      <c r="D414" s="192" t="s">
        <v>6</v>
      </c>
      <c r="E414" s="192" t="s">
        <v>392</v>
      </c>
      <c r="F414" s="1">
        <v>1.45566733925429</v>
      </c>
      <c r="G414" s="1">
        <v>70.0</v>
      </c>
    </row>
    <row r="415">
      <c r="A415" s="1">
        <v>2020.0</v>
      </c>
      <c r="B415" s="2" t="s">
        <v>20</v>
      </c>
      <c r="C415" s="1" t="s">
        <v>417</v>
      </c>
      <c r="D415" s="192" t="s">
        <v>6</v>
      </c>
      <c r="E415" s="192" t="s">
        <v>392</v>
      </c>
      <c r="F415" s="1">
        <v>3.39337642429598</v>
      </c>
      <c r="G415" s="1">
        <v>69.0</v>
      </c>
    </row>
    <row r="416">
      <c r="A416" s="1">
        <v>2020.0</v>
      </c>
      <c r="B416" s="2" t="s">
        <v>21</v>
      </c>
      <c r="C416" s="1" t="s">
        <v>419</v>
      </c>
      <c r="D416" s="192" t="s">
        <v>6</v>
      </c>
      <c r="E416" s="192" t="s">
        <v>392</v>
      </c>
      <c r="F416" s="1">
        <v>0.859595943019729</v>
      </c>
      <c r="G416" s="1">
        <v>11.0</v>
      </c>
    </row>
    <row r="417">
      <c r="A417" s="1">
        <v>2020.0</v>
      </c>
      <c r="B417" s="2" t="s">
        <v>22</v>
      </c>
      <c r="C417" s="1" t="s">
        <v>420</v>
      </c>
      <c r="D417" s="192" t="s">
        <v>6</v>
      </c>
      <c r="E417" s="192" t="s">
        <v>392</v>
      </c>
      <c r="F417" s="1">
        <v>3.05102169743054</v>
      </c>
      <c r="G417" s="1">
        <v>170.0</v>
      </c>
    </row>
    <row r="418">
      <c r="A418" s="1">
        <v>2020.0</v>
      </c>
      <c r="B418" s="2" t="s">
        <v>23</v>
      </c>
      <c r="C418" s="1" t="s">
        <v>421</v>
      </c>
      <c r="D418" s="192" t="s">
        <v>6</v>
      </c>
      <c r="E418" s="192" t="s">
        <v>392</v>
      </c>
      <c r="F418" s="1">
        <v>0.774383772013674</v>
      </c>
      <c r="G418" s="1">
        <v>32.0</v>
      </c>
    </row>
    <row r="419">
      <c r="A419" s="1">
        <v>2020.0</v>
      </c>
      <c r="B419" s="2" t="s">
        <v>24</v>
      </c>
      <c r="C419" s="1" t="s">
        <v>422</v>
      </c>
      <c r="D419" s="192" t="s">
        <v>6</v>
      </c>
      <c r="E419" s="192" t="s">
        <v>392</v>
      </c>
      <c r="F419" s="1">
        <v>1.59723924042603</v>
      </c>
      <c r="G419" s="1">
        <v>105.0</v>
      </c>
    </row>
    <row r="420">
      <c r="A420" s="1">
        <v>2020.0</v>
      </c>
      <c r="B420" s="2" t="s">
        <v>25</v>
      </c>
      <c r="C420" s="1" t="s">
        <v>423</v>
      </c>
      <c r="D420" s="192" t="s">
        <v>6</v>
      </c>
      <c r="E420" s="192" t="s">
        <v>392</v>
      </c>
      <c r="F420" s="1">
        <v>3.5849099191802</v>
      </c>
      <c r="G420" s="1">
        <v>81.0</v>
      </c>
    </row>
    <row r="421">
      <c r="A421" s="1">
        <v>2020.0</v>
      </c>
      <c r="B421" s="2" t="s">
        <v>26</v>
      </c>
      <c r="C421" s="1" t="s">
        <v>424</v>
      </c>
      <c r="D421" s="192" t="s">
        <v>6</v>
      </c>
      <c r="E421" s="192" t="s">
        <v>392</v>
      </c>
      <c r="F421" s="1">
        <v>0.762906320972295</v>
      </c>
      <c r="G421" s="1">
        <v>13.0</v>
      </c>
    </row>
    <row r="422">
      <c r="A422" s="1">
        <v>2020.0</v>
      </c>
      <c r="B422" s="2" t="s">
        <v>27</v>
      </c>
      <c r="C422" s="1" t="s">
        <v>426</v>
      </c>
      <c r="D422" s="192" t="s">
        <v>6</v>
      </c>
      <c r="E422" s="192" t="s">
        <v>392</v>
      </c>
      <c r="F422" s="1">
        <v>3.29111947428918</v>
      </c>
      <c r="G422" s="1">
        <v>94.0</v>
      </c>
    </row>
    <row r="423">
      <c r="A423" s="1">
        <v>2020.0</v>
      </c>
      <c r="B423" s="2" t="s">
        <v>28</v>
      </c>
      <c r="C423" s="1" t="s">
        <v>425</v>
      </c>
      <c r="D423" s="192" t="s">
        <v>6</v>
      </c>
      <c r="E423" s="192" t="s">
        <v>392</v>
      </c>
      <c r="F423" s="1">
        <v>1.9084090865718</v>
      </c>
      <c r="G423" s="1">
        <v>60.0</v>
      </c>
    </row>
    <row r="424">
      <c r="A424" s="1">
        <v>2020.0</v>
      </c>
      <c r="B424" s="2" t="s">
        <v>29</v>
      </c>
      <c r="C424" s="1" t="s">
        <v>427</v>
      </c>
      <c r="D424" s="192" t="s">
        <v>6</v>
      </c>
      <c r="E424" s="192" t="s">
        <v>392</v>
      </c>
      <c r="F424" s="1">
        <v>1.96309576275595</v>
      </c>
      <c r="G424" s="1">
        <v>60.0</v>
      </c>
    </row>
    <row r="425">
      <c r="A425" s="1">
        <v>2020.0</v>
      </c>
      <c r="B425" s="2" t="s">
        <v>30</v>
      </c>
      <c r="C425" s="1" t="s">
        <v>428</v>
      </c>
      <c r="D425" s="192" t="s">
        <v>6</v>
      </c>
      <c r="E425" s="192" t="s">
        <v>392</v>
      </c>
      <c r="F425" s="1">
        <v>1.83712230035855</v>
      </c>
      <c r="G425" s="1">
        <v>47.0</v>
      </c>
    </row>
    <row r="426">
      <c r="A426" s="1">
        <v>2020.0</v>
      </c>
      <c r="B426" s="2" t="s">
        <v>31</v>
      </c>
      <c r="C426" s="1" t="s">
        <v>429</v>
      </c>
      <c r="D426" s="192" t="s">
        <v>6</v>
      </c>
      <c r="E426" s="192" t="s">
        <v>392</v>
      </c>
      <c r="F426" s="1">
        <v>0.962640473311068</v>
      </c>
      <c r="G426" s="1">
        <v>35.0</v>
      </c>
    </row>
    <row r="427">
      <c r="A427" s="1">
        <v>2020.0</v>
      </c>
      <c r="B427" s="2" t="s">
        <v>32</v>
      </c>
      <c r="C427" s="1" t="s">
        <v>430</v>
      </c>
      <c r="D427" s="192" t="s">
        <v>6</v>
      </c>
      <c r="E427" s="192" t="s">
        <v>392</v>
      </c>
      <c r="F427" s="1">
        <v>1.23896952718008</v>
      </c>
      <c r="G427" s="1">
        <v>17.0</v>
      </c>
    </row>
    <row r="428">
      <c r="A428" s="1">
        <v>2020.0</v>
      </c>
      <c r="B428" s="2" t="s">
        <v>33</v>
      </c>
      <c r="C428" s="1" t="s">
        <v>431</v>
      </c>
      <c r="D428" s="192" t="s">
        <v>6</v>
      </c>
      <c r="E428" s="192" t="s">
        <v>392</v>
      </c>
      <c r="F428" s="1">
        <v>1.25664672160836</v>
      </c>
      <c r="G428" s="1">
        <v>107.0</v>
      </c>
    </row>
    <row r="429">
      <c r="A429" s="1">
        <v>2020.0</v>
      </c>
      <c r="B429" s="2" t="s">
        <v>34</v>
      </c>
      <c r="C429" s="1" t="s">
        <v>432</v>
      </c>
      <c r="D429" s="192" t="s">
        <v>6</v>
      </c>
      <c r="E429" s="192" t="s">
        <v>392</v>
      </c>
      <c r="F429" s="1">
        <v>2.18116585540651</v>
      </c>
      <c r="G429" s="1">
        <v>49.0</v>
      </c>
    </row>
    <row r="430">
      <c r="A430" s="1">
        <v>2020.0</v>
      </c>
      <c r="B430" s="2" t="s">
        <v>35</v>
      </c>
      <c r="C430" s="1" t="s">
        <v>433</v>
      </c>
      <c r="D430" s="192" t="s">
        <v>6</v>
      </c>
      <c r="E430" s="192" t="s">
        <v>392</v>
      </c>
      <c r="F430" s="1">
        <v>1.44531035932222</v>
      </c>
      <c r="G430" s="1">
        <v>24.0</v>
      </c>
    </row>
    <row r="431">
      <c r="A431" s="1">
        <v>2021.0</v>
      </c>
      <c r="B431" s="2" t="s">
        <v>3</v>
      </c>
      <c r="C431" s="7" t="s">
        <v>418</v>
      </c>
      <c r="D431" s="192" t="s">
        <v>6</v>
      </c>
      <c r="E431" s="192" t="s">
        <v>392</v>
      </c>
      <c r="F431" s="1">
        <v>1.88645018599293</v>
      </c>
      <c r="G431" s="1">
        <v>2422.0</v>
      </c>
    </row>
    <row r="432">
      <c r="A432" s="1">
        <v>2021.0</v>
      </c>
      <c r="B432" s="2" t="s">
        <v>4</v>
      </c>
      <c r="C432" s="1" t="s">
        <v>401</v>
      </c>
      <c r="D432" s="192" t="s">
        <v>6</v>
      </c>
      <c r="E432" s="192" t="s">
        <v>392</v>
      </c>
      <c r="F432" s="1">
        <v>2.21597133641076</v>
      </c>
      <c r="G432" s="1">
        <v>32.0</v>
      </c>
    </row>
    <row r="433">
      <c r="A433" s="1">
        <v>2021.0</v>
      </c>
      <c r="B433" s="2" t="s">
        <v>5</v>
      </c>
      <c r="C433" s="1" t="s">
        <v>402</v>
      </c>
      <c r="D433" s="192" t="s">
        <v>6</v>
      </c>
      <c r="E433" s="192" t="s">
        <v>392</v>
      </c>
      <c r="F433" s="1">
        <v>2.5664176604482</v>
      </c>
      <c r="G433" s="1">
        <v>94.0</v>
      </c>
    </row>
    <row r="434">
      <c r="A434" s="1">
        <v>2021.0</v>
      </c>
      <c r="B434" s="2" t="s">
        <v>6</v>
      </c>
      <c r="C434" s="1" t="s">
        <v>403</v>
      </c>
      <c r="D434" s="192" t="s">
        <v>6</v>
      </c>
      <c r="E434" s="192" t="s">
        <v>392</v>
      </c>
      <c r="F434" s="1">
        <v>1.84524314768957</v>
      </c>
      <c r="G434" s="1">
        <v>15.0</v>
      </c>
    </row>
    <row r="435">
      <c r="A435" s="1">
        <v>2021.0</v>
      </c>
      <c r="B435" s="2" t="s">
        <v>7</v>
      </c>
      <c r="C435" s="1" t="s">
        <v>404</v>
      </c>
      <c r="D435" s="192" t="s">
        <v>6</v>
      </c>
      <c r="E435" s="192" t="s">
        <v>392</v>
      </c>
      <c r="F435" s="1">
        <v>1.09038282349676</v>
      </c>
      <c r="G435" s="1">
        <v>11.0</v>
      </c>
    </row>
    <row r="436">
      <c r="A436" s="1">
        <v>2021.0</v>
      </c>
      <c r="B436" s="2" t="s">
        <v>8</v>
      </c>
      <c r="C436" s="7" t="s">
        <v>408</v>
      </c>
      <c r="D436" s="192" t="s">
        <v>6</v>
      </c>
      <c r="E436" s="192" t="s">
        <v>392</v>
      </c>
      <c r="F436" s="1">
        <v>1.66659105281334</v>
      </c>
      <c r="G436" s="1">
        <v>54.0</v>
      </c>
    </row>
    <row r="437">
      <c r="A437" s="1">
        <v>2021.0</v>
      </c>
      <c r="B437" s="2" t="s">
        <v>9</v>
      </c>
      <c r="C437" s="7" t="s">
        <v>409</v>
      </c>
      <c r="D437" s="192" t="s">
        <v>6</v>
      </c>
      <c r="E437" s="192" t="s">
        <v>392</v>
      </c>
      <c r="F437" s="1">
        <v>1.89582804081339</v>
      </c>
      <c r="G437" s="1">
        <v>15.0</v>
      </c>
    </row>
    <row r="438">
      <c r="A438" s="1">
        <v>2021.0</v>
      </c>
      <c r="B438" s="2" t="s">
        <v>10</v>
      </c>
      <c r="C438" s="7" t="s">
        <v>407</v>
      </c>
      <c r="D438" s="192" t="s">
        <v>6</v>
      </c>
      <c r="E438" s="192" t="s">
        <v>392</v>
      </c>
      <c r="F438" s="1">
        <v>0.623740499002795</v>
      </c>
      <c r="G438" s="1">
        <v>36.0</v>
      </c>
    </row>
    <row r="439">
      <c r="A439" s="1">
        <v>2021.0</v>
      </c>
      <c r="B439" s="2" t="s">
        <v>11</v>
      </c>
      <c r="C439" s="7" t="s">
        <v>406</v>
      </c>
      <c r="D439" s="192" t="s">
        <v>6</v>
      </c>
      <c r="E439" s="192" t="s">
        <v>392</v>
      </c>
      <c r="F439" s="1">
        <v>2.04231787368526</v>
      </c>
      <c r="G439" s="1">
        <v>78.0</v>
      </c>
    </row>
    <row r="440">
      <c r="A440" s="1">
        <v>2021.0</v>
      </c>
      <c r="B440" s="2" t="s">
        <v>12</v>
      </c>
      <c r="C440" s="1" t="s">
        <v>405</v>
      </c>
      <c r="D440" s="192" t="s">
        <v>6</v>
      </c>
      <c r="E440" s="192" t="s">
        <v>392</v>
      </c>
      <c r="F440" s="1">
        <v>5.55936351612765</v>
      </c>
      <c r="G440" s="1">
        <v>501.0</v>
      </c>
    </row>
    <row r="441">
      <c r="A441" s="1">
        <v>2021.0</v>
      </c>
      <c r="B441" s="2" t="s">
        <v>13</v>
      </c>
      <c r="C441" s="1" t="s">
        <v>410</v>
      </c>
      <c r="D441" s="192" t="s">
        <v>6</v>
      </c>
      <c r="E441" s="192" t="s">
        <v>392</v>
      </c>
      <c r="F441" s="1">
        <v>1.11891033052611</v>
      </c>
      <c r="G441" s="1">
        <v>21.0</v>
      </c>
    </row>
    <row r="442">
      <c r="A442" s="1">
        <v>2021.0</v>
      </c>
      <c r="B442" s="2" t="s">
        <v>14</v>
      </c>
      <c r="C442" s="1" t="s">
        <v>412</v>
      </c>
      <c r="D442" s="192" t="s">
        <v>6</v>
      </c>
      <c r="E442" s="192" t="s">
        <v>392</v>
      </c>
      <c r="F442" s="1">
        <v>1.3109933668532</v>
      </c>
      <c r="G442" s="1">
        <v>82.0</v>
      </c>
    </row>
    <row r="443">
      <c r="A443" s="1">
        <v>2021.0</v>
      </c>
      <c r="B443" s="2" t="s">
        <v>15</v>
      </c>
      <c r="C443" s="1" t="s">
        <v>411</v>
      </c>
      <c r="D443" s="192" t="s">
        <v>6</v>
      </c>
      <c r="E443" s="192" t="s">
        <v>392</v>
      </c>
      <c r="F443" s="1">
        <v>1.06466473298072</v>
      </c>
      <c r="G443" s="1">
        <v>39.0</v>
      </c>
    </row>
    <row r="444">
      <c r="A444" s="1">
        <v>2021.0</v>
      </c>
      <c r="B444" s="2" t="s">
        <v>16</v>
      </c>
      <c r="C444" s="1" t="s">
        <v>413</v>
      </c>
      <c r="D444" s="192" t="s">
        <v>6</v>
      </c>
      <c r="E444" s="192" t="s">
        <v>392</v>
      </c>
      <c r="F444" s="1">
        <v>1.61081436330951</v>
      </c>
      <c r="G444" s="1">
        <v>50.0</v>
      </c>
    </row>
    <row r="445">
      <c r="A445" s="1">
        <v>2021.0</v>
      </c>
      <c r="B445" s="2" t="s">
        <v>17</v>
      </c>
      <c r="C445" s="1" t="s">
        <v>414</v>
      </c>
      <c r="D445" s="192" t="s">
        <v>6</v>
      </c>
      <c r="E445" s="192" t="s">
        <v>392</v>
      </c>
      <c r="F445" s="1">
        <v>2.62700815248197</v>
      </c>
      <c r="G445" s="1">
        <v>222.0</v>
      </c>
    </row>
    <row r="446">
      <c r="A446" s="1">
        <v>2021.0</v>
      </c>
      <c r="B446" s="2" t="s">
        <v>18</v>
      </c>
      <c r="C446" s="1" t="s">
        <v>415</v>
      </c>
      <c r="D446" s="192" t="s">
        <v>6</v>
      </c>
      <c r="E446" s="192" t="s">
        <v>392</v>
      </c>
      <c r="F446" s="1">
        <v>0.662204663142482</v>
      </c>
      <c r="G446" s="1">
        <v>116.0</v>
      </c>
    </row>
    <row r="447">
      <c r="A447" s="1">
        <v>2021.0</v>
      </c>
      <c r="B447" s="2" t="s">
        <v>19</v>
      </c>
      <c r="C447" s="1" t="s">
        <v>416</v>
      </c>
      <c r="D447" s="192" t="s">
        <v>6</v>
      </c>
      <c r="E447" s="192" t="s">
        <v>392</v>
      </c>
      <c r="F447" s="1">
        <v>1.40440968117422</v>
      </c>
      <c r="G447" s="1">
        <v>68.0</v>
      </c>
    </row>
    <row r="448">
      <c r="A448" s="1">
        <v>2021.0</v>
      </c>
      <c r="B448" s="2" t="s">
        <v>20</v>
      </c>
      <c r="C448" s="1" t="s">
        <v>417</v>
      </c>
      <c r="D448" s="192" t="s">
        <v>6</v>
      </c>
      <c r="E448" s="192" t="s">
        <v>392</v>
      </c>
      <c r="F448" s="1">
        <v>3.45558646656063</v>
      </c>
      <c r="G448" s="1">
        <v>71.0</v>
      </c>
    </row>
    <row r="449">
      <c r="A449" s="1">
        <v>2021.0</v>
      </c>
      <c r="B449" s="2" t="s">
        <v>21</v>
      </c>
      <c r="C449" s="1" t="s">
        <v>419</v>
      </c>
      <c r="D449" s="192" t="s">
        <v>6</v>
      </c>
      <c r="E449" s="192" t="s">
        <v>392</v>
      </c>
      <c r="F449" s="1">
        <v>0.847876993089032</v>
      </c>
      <c r="G449" s="1">
        <v>11.0</v>
      </c>
    </row>
    <row r="450">
      <c r="A450" s="1">
        <v>2021.0</v>
      </c>
      <c r="B450" s="2" t="s">
        <v>22</v>
      </c>
      <c r="C450" s="1" t="s">
        <v>420</v>
      </c>
      <c r="D450" s="192" t="s">
        <v>6</v>
      </c>
      <c r="E450" s="192" t="s">
        <v>392</v>
      </c>
      <c r="F450" s="1">
        <v>2.99205547306256</v>
      </c>
      <c r="G450" s="1">
        <v>169.0</v>
      </c>
    </row>
    <row r="451">
      <c r="A451" s="1">
        <v>2021.0</v>
      </c>
      <c r="B451" s="2" t="s">
        <v>23</v>
      </c>
      <c r="C451" s="1" t="s">
        <v>421</v>
      </c>
      <c r="D451" s="192" t="s">
        <v>6</v>
      </c>
      <c r="E451" s="192" t="s">
        <v>392</v>
      </c>
      <c r="F451" s="1">
        <v>0.866473539342231</v>
      </c>
      <c r="G451" s="1">
        <v>36.0</v>
      </c>
    </row>
    <row r="452">
      <c r="A452" s="1">
        <v>2021.0</v>
      </c>
      <c r="B452" s="2" t="s">
        <v>24</v>
      </c>
      <c r="C452" s="1" t="s">
        <v>422</v>
      </c>
      <c r="D452" s="192" t="s">
        <v>6</v>
      </c>
      <c r="E452" s="192" t="s">
        <v>392</v>
      </c>
      <c r="F452" s="1">
        <v>1.62774399204214</v>
      </c>
      <c r="G452" s="1">
        <v>108.0</v>
      </c>
    </row>
    <row r="453">
      <c r="A453" s="1">
        <v>2021.0</v>
      </c>
      <c r="B453" s="2" t="s">
        <v>25</v>
      </c>
      <c r="C453" s="1" t="s">
        <v>423</v>
      </c>
      <c r="D453" s="192" t="s">
        <v>6</v>
      </c>
      <c r="E453" s="192" t="s">
        <v>392</v>
      </c>
      <c r="F453" s="1">
        <v>3.39173347584412</v>
      </c>
      <c r="G453" s="1">
        <v>78.0</v>
      </c>
    </row>
    <row r="454">
      <c r="A454" s="1">
        <v>2021.0</v>
      </c>
      <c r="B454" s="2" t="s">
        <v>26</v>
      </c>
      <c r="C454" s="1" t="s">
        <v>424</v>
      </c>
      <c r="D454" s="192" t="s">
        <v>6</v>
      </c>
      <c r="E454" s="192" t="s">
        <v>392</v>
      </c>
      <c r="F454" s="1">
        <v>0.746094339611813</v>
      </c>
      <c r="G454" s="1">
        <v>13.0</v>
      </c>
    </row>
    <row r="455">
      <c r="A455" s="1">
        <v>2021.0</v>
      </c>
      <c r="B455" s="2" t="s">
        <v>27</v>
      </c>
      <c r="C455" s="1" t="s">
        <v>426</v>
      </c>
      <c r="D455" s="192" t="s">
        <v>6</v>
      </c>
      <c r="E455" s="192" t="s">
        <v>392</v>
      </c>
      <c r="F455" s="1">
        <v>3.37273170753757</v>
      </c>
      <c r="G455" s="1">
        <v>97.0</v>
      </c>
    </row>
    <row r="456">
      <c r="A456" s="1">
        <v>2021.0</v>
      </c>
      <c r="B456" s="2" t="s">
        <v>28</v>
      </c>
      <c r="C456" s="1" t="s">
        <v>425</v>
      </c>
      <c r="D456" s="192" t="s">
        <v>6</v>
      </c>
      <c r="E456" s="192" t="s">
        <v>392</v>
      </c>
      <c r="F456" s="1">
        <v>1.8931900062286</v>
      </c>
      <c r="G456" s="1">
        <v>60.0</v>
      </c>
    </row>
    <row r="457">
      <c r="A457" s="1">
        <v>2021.0</v>
      </c>
      <c r="B457" s="2" t="s">
        <v>29</v>
      </c>
      <c r="C457" s="1" t="s">
        <v>427</v>
      </c>
      <c r="D457" s="192" t="s">
        <v>6</v>
      </c>
      <c r="E457" s="192" t="s">
        <v>392</v>
      </c>
      <c r="F457" s="1">
        <v>1.93988177067235</v>
      </c>
      <c r="G457" s="1">
        <v>60.0</v>
      </c>
    </row>
    <row r="458">
      <c r="A458" s="1">
        <v>2021.0</v>
      </c>
      <c r="B458" s="2" t="s">
        <v>30</v>
      </c>
      <c r="C458" s="1" t="s">
        <v>428</v>
      </c>
      <c r="D458" s="192" t="s">
        <v>6</v>
      </c>
      <c r="E458" s="192" t="s">
        <v>392</v>
      </c>
      <c r="F458" s="1">
        <v>1.74006183019703</v>
      </c>
      <c r="G458" s="1">
        <v>45.0</v>
      </c>
    </row>
    <row r="459">
      <c r="A459" s="1">
        <v>2021.0</v>
      </c>
      <c r="B459" s="2" t="s">
        <v>31</v>
      </c>
      <c r="C459" s="1" t="s">
        <v>429</v>
      </c>
      <c r="D459" s="192" t="s">
        <v>6</v>
      </c>
      <c r="E459" s="192" t="s">
        <v>392</v>
      </c>
      <c r="F459" s="1">
        <v>0.982194183609744</v>
      </c>
      <c r="G459" s="1">
        <v>36.0</v>
      </c>
    </row>
    <row r="460">
      <c r="A460" s="1">
        <v>2021.0</v>
      </c>
      <c r="B460" s="2" t="s">
        <v>32</v>
      </c>
      <c r="C460" s="1" t="s">
        <v>430</v>
      </c>
      <c r="D460" s="192" t="s">
        <v>6</v>
      </c>
      <c r="E460" s="192" t="s">
        <v>392</v>
      </c>
      <c r="F460" s="1">
        <v>1.15289390782037</v>
      </c>
      <c r="G460" s="1">
        <v>16.0</v>
      </c>
    </row>
    <row r="461">
      <c r="A461" s="1">
        <v>2021.0</v>
      </c>
      <c r="B461" s="2" t="s">
        <v>33</v>
      </c>
      <c r="C461" s="1" t="s">
        <v>431</v>
      </c>
      <c r="D461" s="192" t="s">
        <v>6</v>
      </c>
      <c r="E461" s="192" t="s">
        <v>392</v>
      </c>
      <c r="F461" s="1">
        <v>1.31933976968764</v>
      </c>
      <c r="G461" s="1">
        <v>113.0</v>
      </c>
    </row>
    <row r="462">
      <c r="A462" s="1">
        <v>2021.0</v>
      </c>
      <c r="B462" s="2" t="s">
        <v>34</v>
      </c>
      <c r="C462" s="1" t="s">
        <v>432</v>
      </c>
      <c r="D462" s="192" t="s">
        <v>6</v>
      </c>
      <c r="E462" s="192" t="s">
        <v>392</v>
      </c>
      <c r="F462" s="1">
        <v>2.11306667605807</v>
      </c>
      <c r="G462" s="1">
        <v>48.0</v>
      </c>
    </row>
    <row r="463">
      <c r="A463" s="1">
        <v>2021.0</v>
      </c>
      <c r="B463" s="2" t="s">
        <v>35</v>
      </c>
      <c r="C463" s="1" t="s">
        <v>433</v>
      </c>
      <c r="D463" s="192" t="s">
        <v>6</v>
      </c>
      <c r="E463" s="192" t="s">
        <v>392</v>
      </c>
      <c r="F463" s="1">
        <v>1.61463456932613</v>
      </c>
      <c r="G463" s="1">
        <v>27.0</v>
      </c>
    </row>
    <row r="464">
      <c r="A464" s="1">
        <v>2022.0</v>
      </c>
      <c r="B464" s="2" t="s">
        <v>3</v>
      </c>
      <c r="C464" s="1" t="s">
        <v>418</v>
      </c>
      <c r="D464" s="192" t="s">
        <v>6</v>
      </c>
      <c r="E464" s="192" t="s">
        <v>392</v>
      </c>
      <c r="F464" s="1">
        <v>2.38977076224309</v>
      </c>
      <c r="G464" s="1">
        <v>3096.0</v>
      </c>
    </row>
    <row r="465">
      <c r="A465" s="1">
        <v>2022.0</v>
      </c>
      <c r="B465" s="2" t="s">
        <v>4</v>
      </c>
      <c r="C465" s="1" t="s">
        <v>401</v>
      </c>
      <c r="D465" s="192" t="s">
        <v>6</v>
      </c>
      <c r="E465" s="192" t="s">
        <v>392</v>
      </c>
      <c r="F465" s="1">
        <v>3.69171196989751</v>
      </c>
      <c r="G465" s="1">
        <v>54.0</v>
      </c>
    </row>
    <row r="466">
      <c r="A466" s="1">
        <v>2022.0</v>
      </c>
      <c r="B466" s="2" t="s">
        <v>5</v>
      </c>
      <c r="C466" s="1" t="s">
        <v>402</v>
      </c>
      <c r="D466" s="192" t="s">
        <v>6</v>
      </c>
      <c r="E466" s="192" t="s">
        <v>392</v>
      </c>
      <c r="F466" s="1">
        <v>2.77066505914294</v>
      </c>
      <c r="G466" s="1">
        <v>103.0</v>
      </c>
    </row>
    <row r="467">
      <c r="A467" s="1">
        <v>2022.0</v>
      </c>
      <c r="B467" s="2" t="s">
        <v>6</v>
      </c>
      <c r="C467" s="1" t="s">
        <v>403</v>
      </c>
      <c r="D467" s="192" t="s">
        <v>6</v>
      </c>
      <c r="E467" s="192" t="s">
        <v>392</v>
      </c>
      <c r="F467" s="1">
        <v>1.80918196028484</v>
      </c>
      <c r="G467" s="1">
        <v>15.0</v>
      </c>
    </row>
    <row r="468">
      <c r="A468" s="1">
        <v>2022.0</v>
      </c>
      <c r="B468" s="2" t="s">
        <v>7</v>
      </c>
      <c r="C468" s="1" t="s">
        <v>404</v>
      </c>
      <c r="D468" s="192" t="s">
        <v>6</v>
      </c>
      <c r="E468" s="192" t="s">
        <v>392</v>
      </c>
      <c r="F468" s="1">
        <v>1.56083703788249</v>
      </c>
      <c r="G468" s="1">
        <v>16.0</v>
      </c>
    </row>
    <row r="469">
      <c r="A469" s="1">
        <v>2022.0</v>
      </c>
      <c r="B469" s="2" t="s">
        <v>8</v>
      </c>
      <c r="C469" s="1" t="s">
        <v>408</v>
      </c>
      <c r="D469" s="192" t="s">
        <v>6</v>
      </c>
      <c r="E469" s="192" t="s">
        <v>392</v>
      </c>
      <c r="F469" s="1">
        <v>1.94987956447003</v>
      </c>
      <c r="G469" s="1">
        <v>64.0</v>
      </c>
    </row>
    <row r="470">
      <c r="A470" s="1">
        <v>2022.0</v>
      </c>
      <c r="B470" s="2" t="s">
        <v>9</v>
      </c>
      <c r="C470" s="1" t="s">
        <v>409</v>
      </c>
      <c r="D470" s="192" t="s">
        <v>6</v>
      </c>
      <c r="E470" s="192" t="s">
        <v>392</v>
      </c>
      <c r="F470" s="1">
        <v>3.36167097458577</v>
      </c>
      <c r="G470" s="1">
        <v>27.0</v>
      </c>
    </row>
    <row r="471">
      <c r="A471" s="1">
        <v>2022.0</v>
      </c>
      <c r="B471" s="2" t="s">
        <v>10</v>
      </c>
      <c r="C471" s="1" t="s">
        <v>407</v>
      </c>
      <c r="D471" s="192" t="s">
        <v>6</v>
      </c>
      <c r="E471" s="192" t="s">
        <v>392</v>
      </c>
      <c r="F471" s="1">
        <v>0.734666108776031</v>
      </c>
      <c r="G471" s="1">
        <v>43.0</v>
      </c>
    </row>
    <row r="472">
      <c r="A472" s="1">
        <v>2022.0</v>
      </c>
      <c r="B472" s="2" t="s">
        <v>11</v>
      </c>
      <c r="C472" s="1" t="s">
        <v>406</v>
      </c>
      <c r="D472" s="192" t="s">
        <v>6</v>
      </c>
      <c r="E472" s="192" t="s">
        <v>392</v>
      </c>
      <c r="F472" s="1">
        <v>2.98413426632075</v>
      </c>
      <c r="G472" s="1">
        <v>115.0</v>
      </c>
    </row>
    <row r="473">
      <c r="A473" s="1">
        <v>2022.0</v>
      </c>
      <c r="B473" s="2" t="s">
        <v>12</v>
      </c>
      <c r="C473" s="1" t="s">
        <v>405</v>
      </c>
      <c r="D473" s="192" t="s">
        <v>6</v>
      </c>
      <c r="E473" s="192" t="s">
        <v>392</v>
      </c>
      <c r="F473" s="1">
        <v>6.98109690151573</v>
      </c>
      <c r="G473" s="1">
        <v>628.0</v>
      </c>
    </row>
    <row r="474">
      <c r="A474" s="1">
        <v>2022.0</v>
      </c>
      <c r="B474" s="2" t="s">
        <v>13</v>
      </c>
      <c r="C474" s="1" t="s">
        <v>410</v>
      </c>
      <c r="D474" s="192" t="s">
        <v>6</v>
      </c>
      <c r="E474" s="192" t="s">
        <v>392</v>
      </c>
      <c r="F474" s="1">
        <v>1.84958439838568</v>
      </c>
      <c r="G474" s="1">
        <v>35.0</v>
      </c>
    </row>
    <row r="475">
      <c r="A475" s="1">
        <v>2022.0</v>
      </c>
      <c r="B475" s="2" t="s">
        <v>14</v>
      </c>
      <c r="C475" s="1" t="s">
        <v>412</v>
      </c>
      <c r="D475" s="192" t="s">
        <v>6</v>
      </c>
      <c r="E475" s="192" t="s">
        <v>392</v>
      </c>
      <c r="F475" s="1">
        <v>1.53812341965747</v>
      </c>
      <c r="G475" s="1">
        <v>97.0</v>
      </c>
    </row>
    <row r="476">
      <c r="A476" s="1">
        <v>2022.0</v>
      </c>
      <c r="B476" s="2" t="s">
        <v>15</v>
      </c>
      <c r="C476" s="1" t="s">
        <v>411</v>
      </c>
      <c r="D476" s="192" t="s">
        <v>6</v>
      </c>
      <c r="E476" s="192" t="s">
        <v>392</v>
      </c>
      <c r="F476" s="1">
        <v>1.19737079144577</v>
      </c>
      <c r="G476" s="1">
        <v>44.0</v>
      </c>
    </row>
    <row r="477">
      <c r="A477" s="1">
        <v>2022.0</v>
      </c>
      <c r="B477" s="2" t="s">
        <v>16</v>
      </c>
      <c r="C477" s="1" t="s">
        <v>413</v>
      </c>
      <c r="D477" s="192" t="s">
        <v>6</v>
      </c>
      <c r="E477" s="192" t="s">
        <v>392</v>
      </c>
      <c r="F477" s="1">
        <v>2.039130272705</v>
      </c>
      <c r="G477" s="1">
        <v>64.0</v>
      </c>
    </row>
    <row r="478">
      <c r="A478" s="1">
        <v>2022.0</v>
      </c>
      <c r="B478" s="2" t="s">
        <v>17</v>
      </c>
      <c r="C478" s="1" t="s">
        <v>414</v>
      </c>
      <c r="D478" s="192" t="s">
        <v>6</v>
      </c>
      <c r="E478" s="192" t="s">
        <v>392</v>
      </c>
      <c r="F478" s="1">
        <v>3.44632351131133</v>
      </c>
      <c r="G478" s="1">
        <v>294.0</v>
      </c>
    </row>
    <row r="479">
      <c r="A479" s="1">
        <v>2022.0</v>
      </c>
      <c r="B479" s="2" t="s">
        <v>18</v>
      </c>
      <c r="C479" s="1" t="s">
        <v>415</v>
      </c>
      <c r="D479" s="192" t="s">
        <v>6</v>
      </c>
      <c r="E479" s="192" t="s">
        <v>392</v>
      </c>
      <c r="F479" s="1">
        <v>0.881878731838033</v>
      </c>
      <c r="G479" s="1">
        <v>156.0</v>
      </c>
    </row>
    <row r="480">
      <c r="A480" s="1">
        <v>2022.0</v>
      </c>
      <c r="B480" s="2" t="s">
        <v>19</v>
      </c>
      <c r="C480" s="1" t="s">
        <v>416</v>
      </c>
      <c r="D480" s="192" t="s">
        <v>6</v>
      </c>
      <c r="E480" s="192" t="s">
        <v>392</v>
      </c>
      <c r="F480" s="1">
        <v>1.57995419774337</v>
      </c>
      <c r="G480" s="1">
        <v>77.0</v>
      </c>
    </row>
    <row r="481">
      <c r="A481" s="1">
        <v>2022.0</v>
      </c>
      <c r="B481" s="2" t="s">
        <v>20</v>
      </c>
      <c r="C481" s="1" t="s">
        <v>417</v>
      </c>
      <c r="D481" s="192" t="s">
        <v>6</v>
      </c>
      <c r="E481" s="192" t="s">
        <v>392</v>
      </c>
      <c r="F481" s="1">
        <v>3.80671523842566</v>
      </c>
      <c r="G481" s="1">
        <v>79.0</v>
      </c>
    </row>
    <row r="482">
      <c r="A482" s="1">
        <v>2022.0</v>
      </c>
      <c r="B482" s="2" t="s">
        <v>21</v>
      </c>
      <c r="C482" s="1" t="s">
        <v>419</v>
      </c>
      <c r="D482" s="192" t="s">
        <v>6</v>
      </c>
      <c r="E482" s="192" t="s">
        <v>392</v>
      </c>
      <c r="F482" s="1">
        <v>1.06477967426869</v>
      </c>
      <c r="G482" s="1">
        <v>14.0</v>
      </c>
    </row>
    <row r="483">
      <c r="A483" s="1">
        <v>2022.0</v>
      </c>
      <c r="B483" s="2" t="s">
        <v>22</v>
      </c>
      <c r="C483" s="1" t="s">
        <v>420</v>
      </c>
      <c r="D483" s="192" t="s">
        <v>6</v>
      </c>
      <c r="E483" s="192" t="s">
        <v>392</v>
      </c>
      <c r="F483" s="1">
        <v>4.3505783386277</v>
      </c>
      <c r="G483" s="1">
        <v>249.0</v>
      </c>
    </row>
    <row r="484">
      <c r="A484" s="1">
        <v>2022.0</v>
      </c>
      <c r="B484" s="2" t="s">
        <v>23</v>
      </c>
      <c r="C484" s="1" t="s">
        <v>421</v>
      </c>
      <c r="D484" s="192" t="s">
        <v>6</v>
      </c>
      <c r="E484" s="192" t="s">
        <v>392</v>
      </c>
      <c r="F484" s="1">
        <v>1.41271346339875</v>
      </c>
      <c r="G484" s="1">
        <v>59.0</v>
      </c>
    </row>
    <row r="485">
      <c r="A485" s="1">
        <v>2022.0</v>
      </c>
      <c r="B485" s="2" t="s">
        <v>24</v>
      </c>
      <c r="C485" s="1" t="s">
        <v>422</v>
      </c>
      <c r="D485" s="192" t="s">
        <v>6</v>
      </c>
      <c r="E485" s="192" t="s">
        <v>392</v>
      </c>
      <c r="F485" s="1">
        <v>1.92696359831323</v>
      </c>
      <c r="G485" s="1">
        <v>129.0</v>
      </c>
    </row>
    <row r="486">
      <c r="A486" s="1">
        <v>2022.0</v>
      </c>
      <c r="B486" s="2" t="s">
        <v>25</v>
      </c>
      <c r="C486" s="1" t="s">
        <v>423</v>
      </c>
      <c r="D486" s="192" t="s">
        <v>6</v>
      </c>
      <c r="E486" s="192" t="s">
        <v>392</v>
      </c>
      <c r="F486" s="1">
        <v>3.71912962107199</v>
      </c>
      <c r="G486" s="1">
        <v>87.0</v>
      </c>
    </row>
    <row r="487">
      <c r="A487" s="1">
        <v>2022.0</v>
      </c>
      <c r="B487" s="2" t="s">
        <v>26</v>
      </c>
      <c r="C487" s="1" t="s">
        <v>424</v>
      </c>
      <c r="D487" s="192" t="s">
        <v>6</v>
      </c>
      <c r="E487" s="192" t="s">
        <v>392</v>
      </c>
      <c r="F487" s="1">
        <v>0.954911870060086</v>
      </c>
      <c r="G487" s="1">
        <v>17.0</v>
      </c>
    </row>
    <row r="488">
      <c r="A488" s="1">
        <v>2022.0</v>
      </c>
      <c r="B488" s="2" t="s">
        <v>27</v>
      </c>
      <c r="C488" s="1" t="s">
        <v>426</v>
      </c>
      <c r="D488" s="192" t="s">
        <v>6</v>
      </c>
      <c r="E488" s="192" t="s">
        <v>392</v>
      </c>
      <c r="F488" s="1">
        <v>3.55749586829667</v>
      </c>
      <c r="G488" s="1">
        <v>103.0</v>
      </c>
    </row>
    <row r="489">
      <c r="A489" s="1">
        <v>2022.0</v>
      </c>
      <c r="B489" s="2" t="s">
        <v>28</v>
      </c>
      <c r="C489" s="1" t="s">
        <v>425</v>
      </c>
      <c r="D489" s="192" t="s">
        <v>6</v>
      </c>
      <c r="E489" s="192" t="s">
        <v>392</v>
      </c>
      <c r="F489" s="1">
        <v>2.25432478119743</v>
      </c>
      <c r="G489" s="1">
        <v>72.0</v>
      </c>
    </row>
    <row r="490">
      <c r="A490" s="1">
        <v>2022.0</v>
      </c>
      <c r="B490" s="2" t="s">
        <v>29</v>
      </c>
      <c r="C490" s="1" t="s">
        <v>427</v>
      </c>
      <c r="D490" s="192" t="s">
        <v>6</v>
      </c>
      <c r="E490" s="192" t="s">
        <v>392</v>
      </c>
      <c r="F490" s="1">
        <v>2.36485417638041</v>
      </c>
      <c r="G490" s="1">
        <v>74.0</v>
      </c>
    </row>
    <row r="491">
      <c r="A491" s="1">
        <v>2022.0</v>
      </c>
      <c r="B491" s="2" t="s">
        <v>30</v>
      </c>
      <c r="C491" s="1" t="s">
        <v>428</v>
      </c>
      <c r="D491" s="192" t="s">
        <v>6</v>
      </c>
      <c r="E491" s="192" t="s">
        <v>392</v>
      </c>
      <c r="F491" s="1">
        <v>1.98997740227585</v>
      </c>
      <c r="G491" s="1">
        <v>52.0</v>
      </c>
    </row>
    <row r="492">
      <c r="A492" s="1">
        <v>2022.0</v>
      </c>
      <c r="B492" s="2" t="s">
        <v>31</v>
      </c>
      <c r="C492" s="1" t="s">
        <v>429</v>
      </c>
      <c r="D492" s="192" t="s">
        <v>6</v>
      </c>
      <c r="E492" s="192" t="s">
        <v>392</v>
      </c>
      <c r="F492" s="1">
        <v>1.32651989400835</v>
      </c>
      <c r="G492" s="1">
        <v>49.0</v>
      </c>
    </row>
    <row r="493">
      <c r="A493" s="1">
        <v>2022.0</v>
      </c>
      <c r="B493" s="2" t="s">
        <v>32</v>
      </c>
      <c r="C493" s="1" t="s">
        <v>430</v>
      </c>
      <c r="D493" s="192" t="s">
        <v>6</v>
      </c>
      <c r="E493" s="192" t="s">
        <v>392</v>
      </c>
      <c r="F493" s="1">
        <v>1.92420485797586</v>
      </c>
      <c r="G493" s="1">
        <v>27.0</v>
      </c>
    </row>
    <row r="494">
      <c r="A494" s="1">
        <v>2022.0</v>
      </c>
      <c r="B494" s="2" t="s">
        <v>33</v>
      </c>
      <c r="C494" s="1" t="s">
        <v>431</v>
      </c>
      <c r="D494" s="192" t="s">
        <v>6</v>
      </c>
      <c r="E494" s="192" t="s">
        <v>392</v>
      </c>
      <c r="F494" s="1">
        <v>1.9043306103728</v>
      </c>
      <c r="G494" s="1">
        <v>164.0</v>
      </c>
    </row>
    <row r="495">
      <c r="A495" s="1">
        <v>2022.0</v>
      </c>
      <c r="B495" s="2" t="s">
        <v>34</v>
      </c>
      <c r="C495" s="1" t="s">
        <v>432</v>
      </c>
      <c r="D495" s="192" t="s">
        <v>6</v>
      </c>
      <c r="E495" s="192" t="s">
        <v>392</v>
      </c>
      <c r="F495" s="1">
        <v>2.26462687659177</v>
      </c>
      <c r="G495" s="1">
        <v>52.0</v>
      </c>
    </row>
    <row r="496">
      <c r="A496" s="1">
        <v>2022.0</v>
      </c>
      <c r="B496" s="2" t="s">
        <v>35</v>
      </c>
      <c r="C496" s="1" t="s">
        <v>433</v>
      </c>
      <c r="D496" s="192" t="s">
        <v>6</v>
      </c>
      <c r="E496" s="192" t="s">
        <v>392</v>
      </c>
      <c r="F496" s="1">
        <v>2.19777478273214</v>
      </c>
      <c r="G496" s="1">
        <v>37.0</v>
      </c>
    </row>
    <row r="497">
      <c r="A497" s="1">
        <v>2023.0</v>
      </c>
      <c r="B497" s="2" t="s">
        <v>3</v>
      </c>
      <c r="C497" s="1" t="s">
        <v>418</v>
      </c>
      <c r="D497" s="192" t="s">
        <v>6</v>
      </c>
      <c r="E497" s="192" t="s">
        <v>392</v>
      </c>
      <c r="F497" s="1">
        <v>2.606344080240381</v>
      </c>
      <c r="G497" s="1">
        <v>3406.0</v>
      </c>
    </row>
    <row r="498">
      <c r="A498" s="1">
        <v>2023.0</v>
      </c>
      <c r="B498" s="2" t="s">
        <v>4</v>
      </c>
      <c r="C498" s="1" t="s">
        <v>401</v>
      </c>
      <c r="D498" s="192" t="s">
        <v>6</v>
      </c>
      <c r="E498" s="192" t="s">
        <v>392</v>
      </c>
      <c r="F498" s="1">
        <v>3.646468159242615</v>
      </c>
      <c r="G498" s="1">
        <v>54.0</v>
      </c>
    </row>
    <row r="499">
      <c r="A499" s="1">
        <v>2023.0</v>
      </c>
      <c r="B499" s="2" t="s">
        <v>5</v>
      </c>
      <c r="C499" s="1" t="s">
        <v>402</v>
      </c>
      <c r="D499" s="192" t="s">
        <v>6</v>
      </c>
      <c r="E499" s="192" t="s">
        <v>392</v>
      </c>
      <c r="F499" s="1">
        <v>2.9698690871099727</v>
      </c>
      <c r="G499" s="1">
        <v>112.0</v>
      </c>
    </row>
    <row r="500">
      <c r="A500" s="1">
        <v>2023.0</v>
      </c>
      <c r="B500" s="2" t="s">
        <v>6</v>
      </c>
      <c r="C500" s="1" t="s">
        <v>403</v>
      </c>
      <c r="D500" s="192" t="s">
        <v>6</v>
      </c>
      <c r="E500" s="192" t="s">
        <v>392</v>
      </c>
      <c r="F500" s="1">
        <v>1.7748811717055544</v>
      </c>
      <c r="G500" s="1">
        <v>15.0</v>
      </c>
    </row>
    <row r="501">
      <c r="A501" s="1">
        <v>2023.0</v>
      </c>
      <c r="B501" s="2" t="s">
        <v>7</v>
      </c>
      <c r="C501" s="1" t="s">
        <v>404</v>
      </c>
      <c r="D501" s="192" t="s">
        <v>6</v>
      </c>
      <c r="E501" s="192" t="s">
        <v>392</v>
      </c>
      <c r="F501" s="1">
        <v>1.824724634646911</v>
      </c>
      <c r="G501" s="1">
        <v>19.0</v>
      </c>
    </row>
    <row r="502">
      <c r="A502" s="1">
        <v>2023.0</v>
      </c>
      <c r="B502" s="2" t="s">
        <v>8</v>
      </c>
      <c r="C502" s="1" t="s">
        <v>408</v>
      </c>
      <c r="D502" s="192" t="s">
        <v>6</v>
      </c>
      <c r="E502" s="192" t="s">
        <v>392</v>
      </c>
      <c r="F502" s="1">
        <v>1.955428857136067</v>
      </c>
      <c r="G502" s="1">
        <v>65.0</v>
      </c>
    </row>
    <row r="503">
      <c r="A503" s="1">
        <v>2023.0</v>
      </c>
      <c r="B503" s="2" t="s">
        <v>9</v>
      </c>
      <c r="C503" s="1" t="s">
        <v>409</v>
      </c>
      <c r="D503" s="192" t="s">
        <v>6</v>
      </c>
      <c r="E503" s="192" t="s">
        <v>392</v>
      </c>
      <c r="F503" s="1">
        <v>4.2947051194112085</v>
      </c>
      <c r="G503" s="1">
        <v>35.0</v>
      </c>
    </row>
    <row r="504">
      <c r="A504" s="1">
        <v>2023.0</v>
      </c>
      <c r="B504" s="2" t="s">
        <v>10</v>
      </c>
      <c r="C504" s="1" t="s">
        <v>407</v>
      </c>
      <c r="D504" s="192" t="s">
        <v>6</v>
      </c>
      <c r="E504" s="192" t="s">
        <v>392</v>
      </c>
      <c r="F504" s="1">
        <v>0.7414970927415693</v>
      </c>
      <c r="G504" s="1">
        <v>44.0</v>
      </c>
    </row>
    <row r="505">
      <c r="A505" s="1">
        <v>2023.0</v>
      </c>
      <c r="B505" s="2" t="s">
        <v>11</v>
      </c>
      <c r="C505" s="1" t="s">
        <v>406</v>
      </c>
      <c r="D505" s="192" t="s">
        <v>6</v>
      </c>
      <c r="E505" s="192" t="s">
        <v>392</v>
      </c>
      <c r="F505" s="1">
        <v>3.1129894243259284</v>
      </c>
      <c r="G505" s="1">
        <v>121.0</v>
      </c>
    </row>
    <row r="506">
      <c r="A506" s="1">
        <v>2023.0</v>
      </c>
      <c r="B506" s="2" t="s">
        <v>12</v>
      </c>
      <c r="C506" s="1" t="s">
        <v>405</v>
      </c>
      <c r="D506" s="192" t="s">
        <v>6</v>
      </c>
      <c r="E506" s="192" t="s">
        <v>392</v>
      </c>
      <c r="F506" s="1">
        <v>7.373799975316706</v>
      </c>
      <c r="G506" s="1">
        <v>662.0</v>
      </c>
    </row>
    <row r="507">
      <c r="A507" s="1">
        <v>2023.0</v>
      </c>
      <c r="B507" s="2" t="s">
        <v>13</v>
      </c>
      <c r="C507" s="1" t="s">
        <v>410</v>
      </c>
      <c r="D507" s="192" t="s">
        <v>6</v>
      </c>
      <c r="E507" s="192" t="s">
        <v>392</v>
      </c>
      <c r="F507" s="1">
        <v>2.044784985615724</v>
      </c>
      <c r="G507" s="1">
        <v>39.0</v>
      </c>
    </row>
    <row r="508">
      <c r="A508" s="1">
        <v>2023.0</v>
      </c>
      <c r="B508" s="2" t="s">
        <v>14</v>
      </c>
      <c r="C508" s="1" t="s">
        <v>412</v>
      </c>
      <c r="D508" s="192" t="s">
        <v>6</v>
      </c>
      <c r="E508" s="192" t="s">
        <v>392</v>
      </c>
      <c r="F508" s="1">
        <v>1.6205678060517037</v>
      </c>
      <c r="G508" s="1">
        <v>103.0</v>
      </c>
    </row>
    <row r="509">
      <c r="A509" s="1">
        <v>2023.0</v>
      </c>
      <c r="B509" s="2" t="s">
        <v>15</v>
      </c>
      <c r="C509" s="1" t="s">
        <v>411</v>
      </c>
      <c r="D509" s="192" t="s">
        <v>6</v>
      </c>
      <c r="E509" s="192" t="s">
        <v>392</v>
      </c>
      <c r="F509" s="1">
        <v>1.5740291700171325</v>
      </c>
      <c r="G509" s="1">
        <v>58.0</v>
      </c>
    </row>
    <row r="510">
      <c r="A510" s="1">
        <v>2023.0</v>
      </c>
      <c r="B510" s="2" t="s">
        <v>16</v>
      </c>
      <c r="C510" s="1" t="s">
        <v>413</v>
      </c>
      <c r="D510" s="192" t="s">
        <v>6</v>
      </c>
      <c r="E510" s="192" t="s">
        <v>392</v>
      </c>
      <c r="F510" s="1">
        <v>2.2064833415235894</v>
      </c>
      <c r="G510" s="1">
        <v>70.0</v>
      </c>
    </row>
    <row r="511">
      <c r="A511" s="1">
        <v>2023.0</v>
      </c>
      <c r="B511" s="2" t="s">
        <v>17</v>
      </c>
      <c r="C511" s="1" t="s">
        <v>414</v>
      </c>
      <c r="D511" s="192" t="s">
        <v>6</v>
      </c>
      <c r="E511" s="192" t="s">
        <v>392</v>
      </c>
      <c r="F511" s="1">
        <v>3.8571148084164104</v>
      </c>
      <c r="G511" s="1">
        <v>332.0</v>
      </c>
    </row>
    <row r="512">
      <c r="A512" s="1">
        <v>2023.0</v>
      </c>
      <c r="B512" s="2" t="s">
        <v>18</v>
      </c>
      <c r="C512" s="1" t="s">
        <v>415</v>
      </c>
      <c r="D512" s="192" t="s">
        <v>6</v>
      </c>
      <c r="E512" s="192" t="s">
        <v>392</v>
      </c>
      <c r="F512" s="1">
        <v>0.946498102635342</v>
      </c>
      <c r="G512" s="1">
        <v>169.0</v>
      </c>
    </row>
    <row r="513">
      <c r="A513" s="1">
        <v>2023.0</v>
      </c>
      <c r="B513" s="2" t="s">
        <v>19</v>
      </c>
      <c r="C513" s="1" t="s">
        <v>416</v>
      </c>
      <c r="D513" s="192" t="s">
        <v>6</v>
      </c>
      <c r="E513" s="192" t="s">
        <v>392</v>
      </c>
      <c r="F513" s="1">
        <v>1.7738540036598482</v>
      </c>
      <c r="G513" s="1">
        <v>87.0</v>
      </c>
    </row>
    <row r="514">
      <c r="A514" s="1">
        <v>2023.0</v>
      </c>
      <c r="B514" s="2" t="s">
        <v>20</v>
      </c>
      <c r="C514" s="1" t="s">
        <v>417</v>
      </c>
      <c r="D514" s="192" t="s">
        <v>6</v>
      </c>
      <c r="E514" s="192" t="s">
        <v>392</v>
      </c>
      <c r="F514" s="1">
        <v>3.9132181829114536</v>
      </c>
      <c r="G514" s="1">
        <v>82.0</v>
      </c>
    </row>
    <row r="515">
      <c r="A515" s="1">
        <v>2023.0</v>
      </c>
      <c r="B515" s="2" t="s">
        <v>21</v>
      </c>
      <c r="C515" s="1" t="s">
        <v>419</v>
      </c>
      <c r="D515" s="192" t="s">
        <v>6</v>
      </c>
      <c r="E515" s="192" t="s">
        <v>392</v>
      </c>
      <c r="F515" s="1">
        <v>1.201317545017498</v>
      </c>
      <c r="G515" s="1">
        <v>16.0</v>
      </c>
    </row>
    <row r="516">
      <c r="A516" s="1">
        <v>2023.0</v>
      </c>
      <c r="B516" s="2" t="s">
        <v>22</v>
      </c>
      <c r="C516" s="1" t="s">
        <v>420</v>
      </c>
      <c r="D516" s="192" t="s">
        <v>6</v>
      </c>
      <c r="E516" s="192" t="s">
        <v>392</v>
      </c>
      <c r="F516" s="1">
        <v>4.5366439219234955</v>
      </c>
      <c r="G516" s="1">
        <v>263.0</v>
      </c>
    </row>
    <row r="517">
      <c r="A517" s="1">
        <v>2023.0</v>
      </c>
      <c r="B517" s="2" t="s">
        <v>23</v>
      </c>
      <c r="C517" s="1" t="s">
        <v>421</v>
      </c>
      <c r="D517" s="192" t="s">
        <v>6</v>
      </c>
      <c r="E517" s="192" t="s">
        <v>392</v>
      </c>
      <c r="F517" s="1">
        <v>1.691610374956161</v>
      </c>
      <c r="G517" s="1">
        <v>71.0</v>
      </c>
    </row>
    <row r="518">
      <c r="A518" s="1">
        <v>2023.0</v>
      </c>
      <c r="B518" s="2" t="s">
        <v>24</v>
      </c>
      <c r="C518" s="1" t="s">
        <v>422</v>
      </c>
      <c r="D518" s="192" t="s">
        <v>6</v>
      </c>
      <c r="E518" s="192" t="s">
        <v>392</v>
      </c>
      <c r="F518" s="1">
        <v>2.265899617684976</v>
      </c>
      <c r="G518" s="1">
        <v>153.0</v>
      </c>
    </row>
    <row r="519">
      <c r="A519" s="1">
        <v>2023.0</v>
      </c>
      <c r="B519" s="2" t="s">
        <v>25</v>
      </c>
      <c r="C519" s="1" t="s">
        <v>423</v>
      </c>
      <c r="D519" s="192" t="s">
        <v>6</v>
      </c>
      <c r="E519" s="192" t="s">
        <v>392</v>
      </c>
      <c r="F519" s="1">
        <v>3.9526506096543073</v>
      </c>
      <c r="G519" s="1">
        <v>94.0</v>
      </c>
    </row>
    <row r="520">
      <c r="A520" s="1">
        <v>2023.0</v>
      </c>
      <c r="B520" s="2" t="s">
        <v>26</v>
      </c>
      <c r="C520" s="1" t="s">
        <v>424</v>
      </c>
      <c r="D520" s="192" t="s">
        <v>6</v>
      </c>
      <c r="E520" s="192" t="s">
        <v>392</v>
      </c>
      <c r="F520" s="1">
        <v>1.3755513897745912</v>
      </c>
      <c r="G520" s="1">
        <v>25.0</v>
      </c>
    </row>
    <row r="521">
      <c r="A521" s="1">
        <v>2023.0</v>
      </c>
      <c r="B521" s="2" t="s">
        <v>27</v>
      </c>
      <c r="C521" s="1" t="s">
        <v>426</v>
      </c>
      <c r="D521" s="192" t="s">
        <v>6</v>
      </c>
      <c r="E521" s="192" t="s">
        <v>392</v>
      </c>
      <c r="F521" s="1">
        <v>3.6034156261947037</v>
      </c>
      <c r="G521" s="1">
        <v>105.0</v>
      </c>
    </row>
    <row r="522">
      <c r="A522" s="1">
        <v>2023.0</v>
      </c>
      <c r="B522" s="2" t="s">
        <v>28</v>
      </c>
      <c r="C522" s="1" t="s">
        <v>425</v>
      </c>
      <c r="D522" s="192" t="s">
        <v>6</v>
      </c>
      <c r="E522" s="192" t="s">
        <v>392</v>
      </c>
      <c r="F522" s="1">
        <v>2.5173135230082457</v>
      </c>
      <c r="G522" s="1">
        <v>81.0</v>
      </c>
    </row>
    <row r="523">
      <c r="A523" s="1">
        <v>2023.0</v>
      </c>
      <c r="B523" s="2" t="s">
        <v>29</v>
      </c>
      <c r="C523" s="1" t="s">
        <v>427</v>
      </c>
      <c r="D523" s="192" t="s">
        <v>6</v>
      </c>
      <c r="E523" s="192" t="s">
        <v>392</v>
      </c>
      <c r="F523" s="1">
        <v>2.7176197190486815</v>
      </c>
      <c r="G523" s="1">
        <v>86.0</v>
      </c>
    </row>
    <row r="524">
      <c r="A524" s="1">
        <v>2023.0</v>
      </c>
      <c r="B524" s="2" t="s">
        <v>30</v>
      </c>
      <c r="C524" s="1" t="s">
        <v>428</v>
      </c>
      <c r="D524" s="192" t="s">
        <v>6</v>
      </c>
      <c r="E524" s="192" t="s">
        <v>392</v>
      </c>
      <c r="F524" s="1">
        <v>2.0077430694982157</v>
      </c>
      <c r="G524" s="1">
        <v>53.0</v>
      </c>
    </row>
    <row r="525">
      <c r="A525" s="1">
        <v>2023.0</v>
      </c>
      <c r="B525" s="2" t="s">
        <v>31</v>
      </c>
      <c r="C525" s="1" t="s">
        <v>429</v>
      </c>
      <c r="D525" s="192" t="s">
        <v>6</v>
      </c>
      <c r="E525" s="192" t="s">
        <v>392</v>
      </c>
      <c r="F525" s="1">
        <v>1.5582923587522162</v>
      </c>
      <c r="G525" s="1">
        <v>58.0</v>
      </c>
    </row>
    <row r="526">
      <c r="A526" s="1">
        <v>2023.0</v>
      </c>
      <c r="B526" s="2" t="s">
        <v>32</v>
      </c>
      <c r="C526" s="1" t="s">
        <v>430</v>
      </c>
      <c r="D526" s="192" t="s">
        <v>6</v>
      </c>
      <c r="E526" s="192" t="s">
        <v>392</v>
      </c>
      <c r="F526" s="1">
        <v>2.326883400577913</v>
      </c>
      <c r="G526" s="1">
        <v>33.0</v>
      </c>
    </row>
    <row r="527">
      <c r="A527" s="1">
        <v>2023.0</v>
      </c>
      <c r="B527" s="2" t="s">
        <v>33</v>
      </c>
      <c r="C527" s="1" t="s">
        <v>431</v>
      </c>
      <c r="D527" s="192" t="s">
        <v>6</v>
      </c>
      <c r="E527" s="192" t="s">
        <v>392</v>
      </c>
      <c r="F527" s="1">
        <v>2.1255617865577854</v>
      </c>
      <c r="G527" s="1">
        <v>184.0</v>
      </c>
    </row>
    <row r="528">
      <c r="A528" s="1">
        <v>2023.0</v>
      </c>
      <c r="B528" s="2" t="s">
        <v>34</v>
      </c>
      <c r="C528" s="1" t="s">
        <v>432</v>
      </c>
      <c r="D528" s="192" t="s">
        <v>6</v>
      </c>
      <c r="E528" s="192" t="s">
        <v>392</v>
      </c>
      <c r="F528" s="1">
        <v>3.0166575520513486</v>
      </c>
      <c r="G528" s="1">
        <v>70.0</v>
      </c>
    </row>
    <row r="529">
      <c r="A529" s="1">
        <v>2023.0</v>
      </c>
      <c r="B529" s="2" t="s">
        <v>35</v>
      </c>
      <c r="C529" s="1" t="s">
        <v>433</v>
      </c>
      <c r="D529" s="192" t="s">
        <v>6</v>
      </c>
      <c r="E529" s="192" t="s">
        <v>392</v>
      </c>
      <c r="F529" s="1">
        <v>2.7736500881076505</v>
      </c>
      <c r="G529" s="1">
        <v>47.0</v>
      </c>
    </row>
    <row r="530">
      <c r="D530" s="34"/>
      <c r="E530" s="34"/>
    </row>
    <row r="531">
      <c r="D531" s="34"/>
      <c r="E531" s="34"/>
    </row>
    <row r="532">
      <c r="D532" s="34"/>
      <c r="E532" s="34"/>
    </row>
    <row r="533">
      <c r="D533" s="34"/>
      <c r="E533" s="34"/>
    </row>
    <row r="534">
      <c r="D534" s="34"/>
      <c r="E534" s="34"/>
    </row>
    <row r="535">
      <c r="D535" s="34"/>
      <c r="E535" s="34"/>
    </row>
    <row r="536">
      <c r="D536" s="34"/>
      <c r="E536" s="34"/>
    </row>
    <row r="537">
      <c r="D537" s="34"/>
      <c r="E537" s="34"/>
    </row>
    <row r="538">
      <c r="D538" s="34"/>
      <c r="E538" s="34"/>
    </row>
    <row r="539">
      <c r="D539" s="34"/>
      <c r="E539" s="34"/>
    </row>
    <row r="540">
      <c r="D540" s="34"/>
      <c r="E540" s="34"/>
    </row>
    <row r="541">
      <c r="D541" s="34"/>
      <c r="E541" s="34"/>
    </row>
    <row r="542">
      <c r="D542" s="34"/>
      <c r="E542" s="34"/>
    </row>
    <row r="543">
      <c r="D543" s="34"/>
      <c r="E543" s="34"/>
    </row>
    <row r="544">
      <c r="D544" s="34"/>
      <c r="E544" s="34"/>
    </row>
    <row r="545">
      <c r="D545" s="34"/>
      <c r="E545" s="34"/>
    </row>
    <row r="546">
      <c r="D546" s="34"/>
      <c r="E546" s="34"/>
    </row>
    <row r="547">
      <c r="D547" s="34"/>
      <c r="E547" s="34"/>
    </row>
    <row r="548">
      <c r="D548" s="34"/>
      <c r="E548" s="34"/>
    </row>
    <row r="549">
      <c r="D549" s="34"/>
      <c r="E549" s="34"/>
    </row>
    <row r="550">
      <c r="D550" s="34"/>
      <c r="E550" s="34"/>
    </row>
    <row r="551">
      <c r="D551" s="34"/>
      <c r="E551" s="34"/>
    </row>
    <row r="552">
      <c r="D552" s="34"/>
      <c r="E552" s="34"/>
    </row>
    <row r="553">
      <c r="D553" s="34"/>
      <c r="E553" s="34"/>
    </row>
    <row r="554">
      <c r="D554" s="34"/>
      <c r="E554" s="34"/>
    </row>
    <row r="555">
      <c r="D555" s="34"/>
      <c r="E555" s="34"/>
    </row>
    <row r="556">
      <c r="D556" s="34"/>
      <c r="E556" s="34"/>
    </row>
    <row r="557">
      <c r="D557" s="34"/>
      <c r="E557" s="34"/>
    </row>
    <row r="558">
      <c r="D558" s="34"/>
      <c r="E558" s="34"/>
    </row>
    <row r="559">
      <c r="D559" s="34"/>
      <c r="E559" s="34"/>
    </row>
    <row r="560">
      <c r="D560" s="34"/>
      <c r="E560" s="34"/>
    </row>
    <row r="561">
      <c r="D561" s="34"/>
      <c r="E561" s="34"/>
    </row>
    <row r="562">
      <c r="D562" s="34"/>
      <c r="E562" s="34"/>
    </row>
    <row r="563">
      <c r="D563" s="34"/>
      <c r="E563" s="34"/>
    </row>
    <row r="564">
      <c r="D564" s="34"/>
      <c r="E564" s="34"/>
    </row>
    <row r="565">
      <c r="D565" s="34"/>
      <c r="E565" s="34"/>
    </row>
    <row r="566">
      <c r="D566" s="34"/>
      <c r="E566" s="34"/>
    </row>
    <row r="567">
      <c r="D567" s="34"/>
      <c r="E567" s="34"/>
    </row>
    <row r="568">
      <c r="D568" s="34"/>
      <c r="E568" s="34"/>
    </row>
    <row r="569">
      <c r="D569" s="34"/>
      <c r="E569" s="34"/>
    </row>
    <row r="570">
      <c r="D570" s="34"/>
      <c r="E570" s="34"/>
    </row>
    <row r="571">
      <c r="D571" s="34"/>
      <c r="E571" s="34"/>
    </row>
    <row r="572">
      <c r="D572" s="34"/>
      <c r="E572" s="34"/>
    </row>
    <row r="573">
      <c r="D573" s="34"/>
      <c r="E573" s="34"/>
    </row>
    <row r="574">
      <c r="D574" s="34"/>
      <c r="E574" s="34"/>
    </row>
    <row r="575">
      <c r="D575" s="34"/>
      <c r="E575" s="34"/>
    </row>
    <row r="576">
      <c r="D576" s="34"/>
      <c r="E576" s="34"/>
    </row>
    <row r="577">
      <c r="D577" s="34"/>
      <c r="E577" s="34"/>
    </row>
    <row r="578">
      <c r="D578" s="34"/>
      <c r="E578" s="34"/>
    </row>
    <row r="579">
      <c r="D579" s="34"/>
      <c r="E579" s="34"/>
    </row>
    <row r="580">
      <c r="D580" s="34"/>
      <c r="E580" s="34"/>
    </row>
    <row r="581">
      <c r="D581" s="34"/>
      <c r="E581" s="34"/>
    </row>
    <row r="582">
      <c r="D582" s="34"/>
      <c r="E582" s="34"/>
    </row>
    <row r="583">
      <c r="D583" s="34"/>
      <c r="E583" s="34"/>
    </row>
    <row r="584">
      <c r="D584" s="34"/>
      <c r="E584" s="34"/>
    </row>
    <row r="585">
      <c r="D585" s="34"/>
      <c r="E585" s="34"/>
    </row>
    <row r="586">
      <c r="D586" s="34"/>
      <c r="E586" s="34"/>
    </row>
    <row r="587">
      <c r="D587" s="34"/>
      <c r="E587" s="34"/>
    </row>
    <row r="588">
      <c r="D588" s="34"/>
      <c r="E588" s="34"/>
    </row>
    <row r="589">
      <c r="D589" s="34"/>
      <c r="E589" s="34"/>
    </row>
    <row r="590">
      <c r="D590" s="34"/>
      <c r="E590" s="34"/>
    </row>
    <row r="591">
      <c r="D591" s="34"/>
      <c r="E591" s="34"/>
    </row>
    <row r="592">
      <c r="D592" s="34"/>
      <c r="E592" s="34"/>
    </row>
    <row r="593">
      <c r="D593" s="34"/>
      <c r="E593" s="34"/>
    </row>
    <row r="594">
      <c r="D594" s="34"/>
      <c r="E594" s="34"/>
    </row>
    <row r="595">
      <c r="D595" s="34"/>
      <c r="E595" s="34"/>
    </row>
    <row r="596">
      <c r="D596" s="34"/>
      <c r="E596" s="34"/>
    </row>
    <row r="597">
      <c r="D597" s="34"/>
      <c r="E597" s="34"/>
    </row>
    <row r="598">
      <c r="D598" s="34"/>
      <c r="E598" s="34"/>
    </row>
    <row r="599">
      <c r="D599" s="34"/>
      <c r="E599" s="34"/>
    </row>
    <row r="600">
      <c r="D600" s="34"/>
      <c r="E600" s="34"/>
    </row>
    <row r="601">
      <c r="D601" s="34"/>
      <c r="E601" s="34"/>
    </row>
    <row r="602">
      <c r="D602" s="34"/>
      <c r="E602" s="34"/>
    </row>
    <row r="603">
      <c r="D603" s="34"/>
      <c r="E603" s="34"/>
    </row>
    <row r="604">
      <c r="D604" s="34"/>
      <c r="E604" s="34"/>
    </row>
    <row r="605">
      <c r="D605" s="34"/>
      <c r="E605" s="34"/>
    </row>
    <row r="606">
      <c r="D606" s="34"/>
      <c r="E606" s="34"/>
    </row>
    <row r="607">
      <c r="D607" s="34"/>
      <c r="E607" s="34"/>
    </row>
    <row r="608">
      <c r="D608" s="34"/>
      <c r="E608" s="34"/>
    </row>
    <row r="609">
      <c r="D609" s="34"/>
      <c r="E609" s="34"/>
    </row>
    <row r="610">
      <c r="D610" s="34"/>
      <c r="E610" s="34"/>
    </row>
    <row r="611">
      <c r="D611" s="34"/>
      <c r="E611" s="34"/>
    </row>
    <row r="612">
      <c r="D612" s="34"/>
      <c r="E612" s="34"/>
    </row>
    <row r="613">
      <c r="D613" s="34"/>
      <c r="E613" s="34"/>
    </row>
    <row r="614">
      <c r="D614" s="34"/>
      <c r="E614" s="34"/>
    </row>
    <row r="615">
      <c r="D615" s="34"/>
      <c r="E615" s="34"/>
    </row>
    <row r="616">
      <c r="D616" s="34"/>
      <c r="E616" s="34"/>
    </row>
    <row r="617">
      <c r="D617" s="34"/>
      <c r="E617" s="34"/>
    </row>
    <row r="618">
      <c r="D618" s="34"/>
      <c r="E618" s="34"/>
    </row>
    <row r="619">
      <c r="D619" s="34"/>
      <c r="E619" s="34"/>
    </row>
    <row r="620">
      <c r="D620" s="34"/>
      <c r="E620" s="34"/>
    </row>
    <row r="621">
      <c r="D621" s="34"/>
      <c r="E621" s="34"/>
    </row>
    <row r="622">
      <c r="D622" s="34"/>
      <c r="E622" s="34"/>
    </row>
    <row r="623">
      <c r="D623" s="34"/>
      <c r="E623" s="34"/>
    </row>
    <row r="624">
      <c r="D624" s="34"/>
      <c r="E624" s="34"/>
    </row>
    <row r="625">
      <c r="D625" s="34"/>
      <c r="E625" s="34"/>
    </row>
    <row r="626">
      <c r="D626" s="34"/>
      <c r="E626" s="34"/>
    </row>
    <row r="627">
      <c r="D627" s="34"/>
      <c r="E627" s="34"/>
    </row>
    <row r="628">
      <c r="D628" s="34"/>
      <c r="E628" s="34"/>
    </row>
    <row r="629">
      <c r="D629" s="34"/>
      <c r="E629" s="34"/>
    </row>
    <row r="630">
      <c r="D630" s="34"/>
      <c r="E630" s="34"/>
    </row>
    <row r="631">
      <c r="D631" s="34"/>
      <c r="E631" s="34"/>
    </row>
    <row r="632">
      <c r="D632" s="34"/>
      <c r="E632" s="34"/>
    </row>
    <row r="633">
      <c r="D633" s="34"/>
      <c r="E633" s="34"/>
    </row>
    <row r="634">
      <c r="D634" s="34"/>
      <c r="E634" s="34"/>
    </row>
    <row r="635">
      <c r="D635" s="34"/>
      <c r="E635" s="34"/>
    </row>
    <row r="636">
      <c r="D636" s="34"/>
      <c r="E636" s="34"/>
    </row>
    <row r="637">
      <c r="D637" s="34"/>
      <c r="E637" s="34"/>
    </row>
    <row r="638">
      <c r="D638" s="34"/>
      <c r="E638" s="34"/>
    </row>
    <row r="639">
      <c r="D639" s="34"/>
      <c r="E639" s="34"/>
    </row>
    <row r="640">
      <c r="D640" s="34"/>
      <c r="E640" s="34"/>
    </row>
    <row r="641">
      <c r="D641" s="34"/>
      <c r="E641" s="34"/>
    </row>
    <row r="642">
      <c r="D642" s="34"/>
      <c r="E642" s="34"/>
    </row>
    <row r="643">
      <c r="D643" s="34"/>
      <c r="E643" s="34"/>
    </row>
    <row r="644">
      <c r="D644" s="34"/>
      <c r="E644" s="34"/>
    </row>
    <row r="645">
      <c r="D645" s="34"/>
      <c r="E645" s="34"/>
    </row>
    <row r="646">
      <c r="D646" s="34"/>
      <c r="E646" s="34"/>
    </row>
    <row r="647">
      <c r="D647" s="34"/>
      <c r="E647" s="34"/>
    </row>
    <row r="648">
      <c r="D648" s="34"/>
      <c r="E648" s="34"/>
    </row>
    <row r="649">
      <c r="D649" s="34"/>
      <c r="E649" s="34"/>
    </row>
    <row r="650">
      <c r="D650" s="34"/>
      <c r="E650" s="34"/>
    </row>
    <row r="651">
      <c r="D651" s="34"/>
      <c r="E651" s="34"/>
    </row>
    <row r="652">
      <c r="D652" s="34"/>
      <c r="E652" s="34"/>
    </row>
    <row r="653">
      <c r="D653" s="34"/>
      <c r="E653" s="34"/>
    </row>
    <row r="654">
      <c r="D654" s="34"/>
      <c r="E654" s="34"/>
    </row>
    <row r="655">
      <c r="D655" s="34"/>
      <c r="E655" s="34"/>
    </row>
    <row r="656">
      <c r="D656" s="34"/>
      <c r="E656" s="34"/>
    </row>
    <row r="657">
      <c r="D657" s="34"/>
      <c r="E657" s="34"/>
    </row>
    <row r="658">
      <c r="D658" s="34"/>
      <c r="E658" s="34"/>
    </row>
    <row r="659">
      <c r="D659" s="34"/>
      <c r="E659" s="34"/>
    </row>
    <row r="660">
      <c r="D660" s="34"/>
      <c r="E660" s="34"/>
    </row>
    <row r="661">
      <c r="D661" s="34"/>
      <c r="E661" s="34"/>
    </row>
    <row r="662">
      <c r="D662" s="34"/>
      <c r="E662" s="34"/>
    </row>
    <row r="663">
      <c r="D663" s="34"/>
      <c r="E663" s="34"/>
    </row>
    <row r="664">
      <c r="D664" s="34"/>
      <c r="E664" s="34"/>
    </row>
    <row r="665">
      <c r="D665" s="34"/>
      <c r="E665" s="34"/>
    </row>
    <row r="666">
      <c r="D666" s="34"/>
      <c r="E666" s="34"/>
    </row>
    <row r="667">
      <c r="D667" s="34"/>
      <c r="E667" s="34"/>
    </row>
    <row r="668">
      <c r="D668" s="34"/>
      <c r="E668" s="34"/>
    </row>
    <row r="669">
      <c r="D669" s="34"/>
      <c r="E669" s="34"/>
    </row>
    <row r="670">
      <c r="D670" s="34"/>
      <c r="E670" s="34"/>
    </row>
    <row r="671">
      <c r="D671" s="34"/>
      <c r="E671" s="34"/>
    </row>
    <row r="672">
      <c r="D672" s="34"/>
      <c r="E672" s="34"/>
    </row>
    <row r="673">
      <c r="D673" s="34"/>
      <c r="E673" s="34"/>
    </row>
    <row r="674">
      <c r="D674" s="34"/>
      <c r="E674" s="34"/>
    </row>
    <row r="675">
      <c r="D675" s="34"/>
      <c r="E675" s="34"/>
    </row>
    <row r="676">
      <c r="D676" s="34"/>
      <c r="E676" s="34"/>
    </row>
    <row r="677">
      <c r="D677" s="34"/>
      <c r="E677" s="34"/>
    </row>
    <row r="678">
      <c r="D678" s="34"/>
      <c r="E678" s="34"/>
    </row>
    <row r="679">
      <c r="D679" s="34"/>
      <c r="E679" s="34"/>
    </row>
    <row r="680">
      <c r="D680" s="34"/>
      <c r="E680" s="34"/>
    </row>
    <row r="681">
      <c r="D681" s="34"/>
      <c r="E681" s="34"/>
    </row>
    <row r="682">
      <c r="D682" s="34"/>
      <c r="E682" s="34"/>
    </row>
    <row r="683">
      <c r="D683" s="34"/>
      <c r="E683" s="34"/>
    </row>
    <row r="684">
      <c r="D684" s="34"/>
      <c r="E684" s="34"/>
    </row>
    <row r="685">
      <c r="D685" s="34"/>
      <c r="E685" s="34"/>
    </row>
    <row r="686">
      <c r="D686" s="34"/>
      <c r="E686" s="34"/>
    </row>
    <row r="687">
      <c r="D687" s="34"/>
      <c r="E687" s="34"/>
    </row>
    <row r="688">
      <c r="D688" s="34"/>
      <c r="E688" s="34"/>
    </row>
    <row r="689">
      <c r="D689" s="34"/>
      <c r="E689" s="34"/>
    </row>
    <row r="690">
      <c r="D690" s="34"/>
      <c r="E690" s="34"/>
    </row>
    <row r="691">
      <c r="D691" s="34"/>
      <c r="E691" s="34"/>
    </row>
    <row r="692">
      <c r="D692" s="34"/>
      <c r="E692" s="34"/>
    </row>
    <row r="693">
      <c r="D693" s="34"/>
      <c r="E693" s="34"/>
    </row>
    <row r="694">
      <c r="D694" s="34"/>
      <c r="E694" s="34"/>
    </row>
    <row r="695">
      <c r="D695" s="34"/>
      <c r="E695" s="34"/>
    </row>
    <row r="696">
      <c r="D696" s="34"/>
      <c r="E696" s="34"/>
    </row>
    <row r="697">
      <c r="D697" s="34"/>
      <c r="E697" s="34"/>
    </row>
    <row r="698">
      <c r="D698" s="34"/>
      <c r="E698" s="34"/>
    </row>
    <row r="699">
      <c r="D699" s="34"/>
      <c r="E699" s="34"/>
    </row>
    <row r="700">
      <c r="D700" s="34"/>
      <c r="E700" s="34"/>
    </row>
    <row r="701">
      <c r="D701" s="34"/>
      <c r="E701" s="34"/>
    </row>
    <row r="702">
      <c r="D702" s="34"/>
      <c r="E702" s="34"/>
    </row>
    <row r="703">
      <c r="D703" s="34"/>
      <c r="E703" s="34"/>
    </row>
    <row r="704">
      <c r="D704" s="34"/>
      <c r="E704" s="34"/>
    </row>
    <row r="705">
      <c r="D705" s="34"/>
      <c r="E705" s="34"/>
    </row>
    <row r="706">
      <c r="D706" s="34"/>
      <c r="E706" s="34"/>
    </row>
    <row r="707">
      <c r="D707" s="34"/>
      <c r="E707" s="34"/>
    </row>
    <row r="708">
      <c r="D708" s="34"/>
      <c r="E708" s="34"/>
    </row>
    <row r="709">
      <c r="D709" s="34"/>
      <c r="E709" s="34"/>
    </row>
    <row r="710">
      <c r="D710" s="34"/>
      <c r="E710" s="34"/>
    </row>
    <row r="711">
      <c r="D711" s="34"/>
      <c r="E711" s="34"/>
    </row>
    <row r="712">
      <c r="D712" s="34"/>
      <c r="E712" s="34"/>
    </row>
    <row r="713">
      <c r="D713" s="34"/>
      <c r="E713" s="34"/>
    </row>
    <row r="714">
      <c r="D714" s="34"/>
      <c r="E714" s="34"/>
    </row>
    <row r="715">
      <c r="D715" s="34"/>
      <c r="E715" s="34"/>
    </row>
    <row r="716">
      <c r="D716" s="34"/>
      <c r="E716" s="34"/>
    </row>
    <row r="717">
      <c r="D717" s="34"/>
      <c r="E717" s="34"/>
    </row>
    <row r="718">
      <c r="D718" s="34"/>
      <c r="E718" s="34"/>
    </row>
    <row r="719">
      <c r="D719" s="34"/>
      <c r="E719" s="34"/>
    </row>
    <row r="720">
      <c r="D720" s="34"/>
      <c r="E720" s="34"/>
    </row>
    <row r="721">
      <c r="D721" s="34"/>
      <c r="E721" s="34"/>
    </row>
    <row r="722">
      <c r="D722" s="34"/>
      <c r="E722" s="34"/>
    </row>
    <row r="723">
      <c r="D723" s="34"/>
      <c r="E723" s="34"/>
    </row>
    <row r="724">
      <c r="D724" s="34"/>
      <c r="E724" s="34"/>
    </row>
    <row r="725">
      <c r="D725" s="34"/>
      <c r="E725" s="34"/>
    </row>
    <row r="726">
      <c r="D726" s="34"/>
      <c r="E726" s="34"/>
    </row>
    <row r="727">
      <c r="D727" s="34"/>
      <c r="E727" s="34"/>
    </row>
    <row r="728">
      <c r="D728" s="34"/>
      <c r="E728" s="34"/>
    </row>
    <row r="729">
      <c r="D729" s="34"/>
      <c r="E729" s="34"/>
    </row>
    <row r="730">
      <c r="D730" s="34"/>
      <c r="E730" s="34"/>
    </row>
    <row r="731">
      <c r="D731" s="34"/>
      <c r="E731" s="34"/>
    </row>
    <row r="732">
      <c r="D732" s="34"/>
      <c r="E732" s="34"/>
    </row>
    <row r="733">
      <c r="D733" s="34"/>
      <c r="E733" s="34"/>
    </row>
    <row r="734">
      <c r="D734" s="34"/>
      <c r="E734" s="34"/>
    </row>
    <row r="735">
      <c r="D735" s="34"/>
      <c r="E735" s="34"/>
    </row>
    <row r="736">
      <c r="D736" s="34"/>
      <c r="E736" s="34"/>
    </row>
    <row r="737">
      <c r="D737" s="34"/>
      <c r="E737" s="34"/>
    </row>
    <row r="738">
      <c r="D738" s="34"/>
      <c r="E738" s="34"/>
    </row>
    <row r="739">
      <c r="D739" s="34"/>
      <c r="E739" s="34"/>
    </row>
    <row r="740">
      <c r="D740" s="34"/>
      <c r="E740" s="34"/>
    </row>
    <row r="741">
      <c r="D741" s="34"/>
      <c r="E741" s="34"/>
    </row>
    <row r="742">
      <c r="D742" s="34"/>
      <c r="E742" s="34"/>
    </row>
    <row r="743">
      <c r="D743" s="34"/>
      <c r="E743" s="34"/>
    </row>
    <row r="744">
      <c r="D744" s="34"/>
      <c r="E744" s="34"/>
    </row>
    <row r="745">
      <c r="D745" s="34"/>
      <c r="E745" s="34"/>
    </row>
    <row r="746">
      <c r="D746" s="34"/>
      <c r="E746" s="34"/>
    </row>
    <row r="747">
      <c r="D747" s="34"/>
      <c r="E747" s="34"/>
    </row>
    <row r="748">
      <c r="D748" s="34"/>
      <c r="E748" s="34"/>
    </row>
    <row r="749">
      <c r="D749" s="34"/>
      <c r="E749" s="34"/>
    </row>
    <row r="750">
      <c r="D750" s="34"/>
      <c r="E750" s="34"/>
    </row>
    <row r="751">
      <c r="D751" s="34"/>
      <c r="E751" s="34"/>
    </row>
    <row r="752">
      <c r="D752" s="34"/>
      <c r="E752" s="34"/>
    </row>
    <row r="753">
      <c r="D753" s="34"/>
      <c r="E753" s="34"/>
    </row>
    <row r="754">
      <c r="D754" s="34"/>
      <c r="E754" s="34"/>
    </row>
    <row r="755">
      <c r="D755" s="34"/>
      <c r="E755" s="34"/>
    </row>
    <row r="756">
      <c r="D756" s="34"/>
      <c r="E756" s="34"/>
    </row>
    <row r="757">
      <c r="D757" s="34"/>
      <c r="E757" s="34"/>
    </row>
    <row r="758">
      <c r="D758" s="34"/>
      <c r="E758" s="34"/>
    </row>
    <row r="759">
      <c r="D759" s="34"/>
      <c r="E759" s="34"/>
    </row>
    <row r="760">
      <c r="D760" s="34"/>
      <c r="E760" s="34"/>
    </row>
    <row r="761">
      <c r="D761" s="34"/>
      <c r="E761" s="34"/>
    </row>
    <row r="762">
      <c r="D762" s="34"/>
      <c r="E762" s="34"/>
    </row>
    <row r="763">
      <c r="D763" s="34"/>
      <c r="E763" s="34"/>
    </row>
    <row r="764">
      <c r="D764" s="34"/>
      <c r="E764" s="34"/>
    </row>
    <row r="765">
      <c r="D765" s="34"/>
      <c r="E765" s="34"/>
    </row>
    <row r="766">
      <c r="D766" s="34"/>
      <c r="E766" s="34"/>
    </row>
    <row r="767">
      <c r="D767" s="34"/>
      <c r="E767" s="34"/>
    </row>
    <row r="768">
      <c r="D768" s="34"/>
      <c r="E768" s="34"/>
    </row>
    <row r="769">
      <c r="D769" s="34"/>
      <c r="E769" s="34"/>
    </row>
    <row r="770">
      <c r="D770" s="34"/>
      <c r="E770" s="34"/>
    </row>
    <row r="771">
      <c r="D771" s="34"/>
      <c r="E771" s="34"/>
    </row>
    <row r="772">
      <c r="D772" s="34"/>
      <c r="E772" s="34"/>
    </row>
    <row r="773">
      <c r="D773" s="34"/>
      <c r="E773" s="34"/>
    </row>
    <row r="774">
      <c r="D774" s="34"/>
      <c r="E774" s="34"/>
    </row>
    <row r="775">
      <c r="D775" s="34"/>
      <c r="E775" s="34"/>
    </row>
    <row r="776">
      <c r="D776" s="34"/>
      <c r="E776" s="34"/>
    </row>
    <row r="777">
      <c r="D777" s="34"/>
      <c r="E777" s="34"/>
    </row>
    <row r="778">
      <c r="D778" s="34"/>
      <c r="E778" s="34"/>
    </row>
    <row r="779">
      <c r="D779" s="34"/>
      <c r="E779" s="34"/>
    </row>
    <row r="780">
      <c r="D780" s="34"/>
      <c r="E780" s="34"/>
    </row>
    <row r="781">
      <c r="D781" s="34"/>
      <c r="E781" s="34"/>
    </row>
    <row r="782">
      <c r="D782" s="34"/>
      <c r="E782" s="34"/>
    </row>
    <row r="783">
      <c r="D783" s="34"/>
      <c r="E783" s="34"/>
    </row>
    <row r="784">
      <c r="D784" s="34"/>
      <c r="E784" s="34"/>
    </row>
    <row r="785">
      <c r="D785" s="34"/>
      <c r="E785" s="34"/>
    </row>
    <row r="786">
      <c r="D786" s="34"/>
      <c r="E786" s="34"/>
    </row>
    <row r="787">
      <c r="D787" s="34"/>
      <c r="E787" s="34"/>
    </row>
    <row r="788">
      <c r="D788" s="34"/>
      <c r="E788" s="34"/>
    </row>
    <row r="789">
      <c r="D789" s="34"/>
      <c r="E789" s="34"/>
    </row>
    <row r="790">
      <c r="D790" s="34"/>
      <c r="E790" s="34"/>
    </row>
    <row r="791">
      <c r="D791" s="34"/>
      <c r="E791" s="34"/>
    </row>
    <row r="792">
      <c r="D792" s="34"/>
      <c r="E792" s="34"/>
    </row>
    <row r="793">
      <c r="D793" s="34"/>
      <c r="E793" s="34"/>
    </row>
    <row r="794">
      <c r="D794" s="34"/>
      <c r="E794" s="34"/>
    </row>
    <row r="795">
      <c r="D795" s="34"/>
      <c r="E795" s="34"/>
    </row>
    <row r="796">
      <c r="D796" s="34"/>
      <c r="E796" s="34"/>
    </row>
    <row r="797">
      <c r="D797" s="34"/>
      <c r="E797" s="34"/>
    </row>
    <row r="798">
      <c r="D798" s="34"/>
      <c r="E798" s="34"/>
    </row>
    <row r="799">
      <c r="D799" s="34"/>
      <c r="E799" s="34"/>
    </row>
    <row r="800">
      <c r="D800" s="34"/>
      <c r="E800" s="34"/>
    </row>
    <row r="801">
      <c r="D801" s="34"/>
      <c r="E801" s="34"/>
    </row>
    <row r="802">
      <c r="D802" s="34"/>
      <c r="E802" s="34"/>
    </row>
    <row r="803">
      <c r="D803" s="34"/>
      <c r="E803" s="34"/>
    </row>
    <row r="804">
      <c r="D804" s="34"/>
      <c r="E804" s="34"/>
    </row>
    <row r="805">
      <c r="D805" s="34"/>
      <c r="E805" s="34"/>
    </row>
    <row r="806">
      <c r="D806" s="34"/>
      <c r="E806" s="34"/>
    </row>
    <row r="807">
      <c r="D807" s="34"/>
      <c r="E807" s="34"/>
    </row>
    <row r="808">
      <c r="D808" s="34"/>
      <c r="E808" s="34"/>
    </row>
    <row r="809">
      <c r="D809" s="34"/>
      <c r="E809" s="34"/>
    </row>
    <row r="810">
      <c r="D810" s="34"/>
      <c r="E810" s="34"/>
    </row>
    <row r="811">
      <c r="D811" s="34"/>
      <c r="E811" s="34"/>
    </row>
    <row r="812">
      <c r="D812" s="34"/>
      <c r="E812" s="34"/>
    </row>
    <row r="813">
      <c r="D813" s="34"/>
      <c r="E813" s="34"/>
    </row>
    <row r="814">
      <c r="D814" s="34"/>
      <c r="E814" s="34"/>
    </row>
    <row r="815">
      <c r="D815" s="34"/>
      <c r="E815" s="34"/>
    </row>
    <row r="816">
      <c r="D816" s="34"/>
      <c r="E816" s="34"/>
    </row>
    <row r="817">
      <c r="D817" s="34"/>
      <c r="E817" s="34"/>
    </row>
    <row r="818">
      <c r="D818" s="34"/>
      <c r="E818" s="34"/>
    </row>
    <row r="819">
      <c r="D819" s="34"/>
      <c r="E819" s="34"/>
    </row>
    <row r="820">
      <c r="D820" s="34"/>
      <c r="E820" s="34"/>
    </row>
    <row r="821">
      <c r="D821" s="34"/>
      <c r="E821" s="34"/>
    </row>
    <row r="822">
      <c r="D822" s="34"/>
      <c r="E822" s="34"/>
    </row>
    <row r="823">
      <c r="D823" s="34"/>
      <c r="E823" s="34"/>
    </row>
    <row r="824">
      <c r="D824" s="34"/>
      <c r="E824" s="34"/>
    </row>
    <row r="825">
      <c r="D825" s="34"/>
      <c r="E825" s="34"/>
    </row>
    <row r="826">
      <c r="D826" s="34"/>
      <c r="E826" s="34"/>
    </row>
    <row r="827">
      <c r="D827" s="34"/>
      <c r="E827" s="34"/>
    </row>
    <row r="828">
      <c r="D828" s="34"/>
      <c r="E828" s="34"/>
    </row>
    <row r="829">
      <c r="D829" s="34"/>
      <c r="E829" s="34"/>
    </row>
    <row r="830">
      <c r="D830" s="34"/>
      <c r="E830" s="34"/>
    </row>
    <row r="831">
      <c r="D831" s="34"/>
      <c r="E831" s="34"/>
    </row>
    <row r="832">
      <c r="D832" s="34"/>
      <c r="E832" s="34"/>
    </row>
    <row r="833">
      <c r="D833" s="34"/>
      <c r="E833" s="34"/>
    </row>
    <row r="834">
      <c r="D834" s="34"/>
      <c r="E834" s="34"/>
    </row>
    <row r="835">
      <c r="D835" s="34"/>
      <c r="E835" s="34"/>
    </row>
    <row r="836">
      <c r="D836" s="34"/>
      <c r="E836" s="34"/>
    </row>
    <row r="837">
      <c r="D837" s="34"/>
      <c r="E837" s="34"/>
    </row>
    <row r="838">
      <c r="D838" s="34"/>
      <c r="E838" s="34"/>
    </row>
    <row r="839">
      <c r="D839" s="34"/>
      <c r="E839" s="34"/>
    </row>
    <row r="840">
      <c r="D840" s="34"/>
      <c r="E840" s="34"/>
    </row>
    <row r="841">
      <c r="D841" s="34"/>
      <c r="E841" s="34"/>
    </row>
    <row r="842">
      <c r="D842" s="34"/>
      <c r="E842" s="34"/>
    </row>
    <row r="843">
      <c r="D843" s="34"/>
      <c r="E843" s="34"/>
    </row>
    <row r="844">
      <c r="D844" s="34"/>
      <c r="E844" s="34"/>
    </row>
    <row r="845">
      <c r="D845" s="34"/>
      <c r="E845" s="34"/>
    </row>
    <row r="846">
      <c r="D846" s="34"/>
      <c r="E846" s="34"/>
    </row>
    <row r="847">
      <c r="D847" s="34"/>
      <c r="E847" s="34"/>
    </row>
    <row r="848">
      <c r="D848" s="34"/>
      <c r="E848" s="34"/>
    </row>
    <row r="849">
      <c r="D849" s="34"/>
      <c r="E849" s="34"/>
    </row>
    <row r="850">
      <c r="D850" s="34"/>
      <c r="E850" s="34"/>
    </row>
    <row r="851">
      <c r="D851" s="34"/>
      <c r="E851" s="34"/>
    </row>
    <row r="852">
      <c r="D852" s="34"/>
      <c r="E852" s="34"/>
    </row>
    <row r="853">
      <c r="D853" s="34"/>
      <c r="E853" s="34"/>
    </row>
    <row r="854">
      <c r="D854" s="34"/>
      <c r="E854" s="34"/>
    </row>
    <row r="855">
      <c r="D855" s="34"/>
      <c r="E855" s="34"/>
    </row>
    <row r="856">
      <c r="D856" s="34"/>
      <c r="E856" s="34"/>
    </row>
    <row r="857">
      <c r="D857" s="34"/>
      <c r="E857" s="34"/>
    </row>
    <row r="858">
      <c r="D858" s="34"/>
      <c r="E858" s="34"/>
    </row>
    <row r="859">
      <c r="D859" s="34"/>
      <c r="E859" s="34"/>
    </row>
    <row r="860">
      <c r="D860" s="34"/>
      <c r="E860" s="34"/>
    </row>
    <row r="861">
      <c r="D861" s="34"/>
      <c r="E861" s="34"/>
    </row>
    <row r="862">
      <c r="D862" s="34"/>
      <c r="E862" s="34"/>
    </row>
    <row r="863">
      <c r="D863" s="34"/>
      <c r="E863" s="34"/>
    </row>
    <row r="864">
      <c r="D864" s="34"/>
      <c r="E864" s="34"/>
    </row>
    <row r="865">
      <c r="D865" s="34"/>
      <c r="E865" s="34"/>
    </row>
    <row r="866">
      <c r="D866" s="34"/>
      <c r="E866" s="34"/>
    </row>
    <row r="867">
      <c r="D867" s="34"/>
      <c r="E867" s="34"/>
    </row>
    <row r="868">
      <c r="D868" s="34"/>
      <c r="E868" s="34"/>
    </row>
    <row r="869">
      <c r="D869" s="34"/>
      <c r="E869" s="34"/>
    </row>
    <row r="870">
      <c r="D870" s="34"/>
      <c r="E870" s="34"/>
    </row>
    <row r="871">
      <c r="D871" s="34"/>
      <c r="E871" s="34"/>
    </row>
    <row r="872">
      <c r="D872" s="34"/>
      <c r="E872" s="34"/>
    </row>
    <row r="873">
      <c r="D873" s="34"/>
      <c r="E873" s="34"/>
    </row>
    <row r="874">
      <c r="D874" s="34"/>
      <c r="E874" s="34"/>
    </row>
    <row r="875">
      <c r="D875" s="34"/>
      <c r="E875" s="34"/>
    </row>
    <row r="876">
      <c r="D876" s="34"/>
      <c r="E876" s="34"/>
    </row>
    <row r="877">
      <c r="D877" s="34"/>
      <c r="E877" s="34"/>
    </row>
    <row r="878">
      <c r="D878" s="34"/>
      <c r="E878" s="34"/>
    </row>
    <row r="879">
      <c r="D879" s="34"/>
      <c r="E879" s="34"/>
    </row>
    <row r="880">
      <c r="D880" s="34"/>
      <c r="E880" s="34"/>
    </row>
    <row r="881">
      <c r="D881" s="34"/>
      <c r="E881" s="34"/>
    </row>
    <row r="882">
      <c r="D882" s="34"/>
      <c r="E882" s="34"/>
    </row>
    <row r="883">
      <c r="D883" s="34"/>
      <c r="E883" s="34"/>
    </row>
    <row r="884">
      <c r="D884" s="34"/>
      <c r="E884" s="34"/>
    </row>
    <row r="885">
      <c r="D885" s="34"/>
      <c r="E885" s="34"/>
    </row>
    <row r="886">
      <c r="D886" s="34"/>
      <c r="E886" s="34"/>
    </row>
    <row r="887">
      <c r="D887" s="34"/>
      <c r="E887" s="34"/>
    </row>
    <row r="888">
      <c r="D888" s="34"/>
      <c r="E888" s="34"/>
    </row>
    <row r="889">
      <c r="D889" s="34"/>
      <c r="E889" s="34"/>
    </row>
    <row r="890">
      <c r="D890" s="34"/>
      <c r="E890" s="34"/>
    </row>
    <row r="891">
      <c r="D891" s="34"/>
      <c r="E891" s="34"/>
    </row>
    <row r="892">
      <c r="D892" s="34"/>
      <c r="E892" s="34"/>
    </row>
    <row r="893">
      <c r="D893" s="34"/>
      <c r="E893" s="34"/>
    </row>
    <row r="894">
      <c r="D894" s="34"/>
      <c r="E894" s="34"/>
    </row>
    <row r="895">
      <c r="D895" s="34"/>
      <c r="E895" s="34"/>
    </row>
    <row r="896">
      <c r="D896" s="34"/>
      <c r="E896" s="34"/>
    </row>
    <row r="897">
      <c r="D897" s="34"/>
      <c r="E897" s="34"/>
    </row>
    <row r="898">
      <c r="D898" s="34"/>
      <c r="E898" s="34"/>
    </row>
    <row r="899">
      <c r="D899" s="34"/>
      <c r="E899" s="34"/>
    </row>
    <row r="900">
      <c r="D900" s="34"/>
      <c r="E900" s="34"/>
    </row>
    <row r="901">
      <c r="D901" s="34"/>
      <c r="E901" s="34"/>
    </row>
    <row r="902">
      <c r="D902" s="34"/>
      <c r="E902" s="34"/>
    </row>
    <row r="903">
      <c r="D903" s="34"/>
      <c r="E903" s="34"/>
    </row>
    <row r="904">
      <c r="D904" s="34"/>
      <c r="E904" s="34"/>
    </row>
    <row r="905">
      <c r="D905" s="34"/>
      <c r="E905" s="34"/>
    </row>
    <row r="906">
      <c r="D906" s="34"/>
      <c r="E906" s="34"/>
    </row>
    <row r="907">
      <c r="D907" s="34"/>
      <c r="E907" s="34"/>
    </row>
    <row r="908">
      <c r="D908" s="34"/>
      <c r="E908" s="34"/>
    </row>
    <row r="909">
      <c r="D909" s="34"/>
      <c r="E909" s="34"/>
    </row>
    <row r="910">
      <c r="D910" s="34"/>
      <c r="E910" s="34"/>
    </row>
    <row r="911">
      <c r="D911" s="34"/>
      <c r="E911" s="34"/>
    </row>
    <row r="912">
      <c r="D912" s="34"/>
      <c r="E912" s="34"/>
    </row>
    <row r="913">
      <c r="D913" s="34"/>
      <c r="E913" s="34"/>
    </row>
    <row r="914">
      <c r="D914" s="34"/>
      <c r="E914" s="34"/>
    </row>
    <row r="915">
      <c r="D915" s="34"/>
      <c r="E915" s="34"/>
    </row>
    <row r="916">
      <c r="D916" s="34"/>
      <c r="E916" s="34"/>
    </row>
    <row r="917">
      <c r="D917" s="34"/>
      <c r="E917" s="34"/>
    </row>
    <row r="918">
      <c r="D918" s="34"/>
      <c r="E918" s="34"/>
    </row>
    <row r="919">
      <c r="D919" s="34"/>
      <c r="E919" s="34"/>
    </row>
    <row r="920">
      <c r="D920" s="34"/>
      <c r="E920" s="34"/>
    </row>
    <row r="921">
      <c r="D921" s="34"/>
      <c r="E921" s="34"/>
    </row>
    <row r="922">
      <c r="D922" s="34"/>
      <c r="E922" s="34"/>
    </row>
    <row r="923">
      <c r="D923" s="34"/>
      <c r="E923" s="34"/>
    </row>
    <row r="924">
      <c r="D924" s="34"/>
      <c r="E924" s="34"/>
    </row>
    <row r="925">
      <c r="D925" s="34"/>
      <c r="E925" s="34"/>
    </row>
    <row r="926">
      <c r="D926" s="34"/>
      <c r="E926" s="34"/>
    </row>
    <row r="927">
      <c r="D927" s="34"/>
      <c r="E927" s="34"/>
    </row>
    <row r="928">
      <c r="D928" s="34"/>
      <c r="E928" s="34"/>
    </row>
    <row r="929">
      <c r="D929" s="34"/>
      <c r="E929" s="34"/>
    </row>
    <row r="930">
      <c r="D930" s="34"/>
      <c r="E930" s="34"/>
    </row>
    <row r="931">
      <c r="D931" s="34"/>
      <c r="E931" s="34"/>
    </row>
    <row r="932">
      <c r="D932" s="34"/>
      <c r="E932" s="34"/>
    </row>
    <row r="933">
      <c r="D933" s="34"/>
      <c r="E933" s="34"/>
    </row>
    <row r="934">
      <c r="D934" s="34"/>
      <c r="E934" s="34"/>
    </row>
  </sheetData>
  <autoFilter ref="$A$1:$G$463"/>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3" t="s">
        <v>0</v>
      </c>
      <c r="B1" s="123" t="s">
        <v>1</v>
      </c>
      <c r="C1" s="123" t="s">
        <v>399</v>
      </c>
      <c r="D1" s="123" t="s">
        <v>36</v>
      </c>
      <c r="E1" s="123" t="s">
        <v>38</v>
      </c>
      <c r="F1" s="123" t="s">
        <v>400</v>
      </c>
    </row>
    <row r="2">
      <c r="A2" s="35">
        <v>2015.0</v>
      </c>
      <c r="B2" s="35">
        <v>1.0</v>
      </c>
      <c r="C2" s="1" t="s">
        <v>401</v>
      </c>
      <c r="D2" s="9" t="s">
        <v>5</v>
      </c>
      <c r="E2" s="7">
        <v>57.0</v>
      </c>
      <c r="F2" s="194"/>
    </row>
    <row r="3">
      <c r="A3" s="35">
        <v>2015.0</v>
      </c>
      <c r="B3" s="35">
        <v>2.0</v>
      </c>
      <c r="C3" s="1" t="s">
        <v>402</v>
      </c>
      <c r="D3" s="9" t="s">
        <v>5</v>
      </c>
      <c r="E3" s="7">
        <v>57.0</v>
      </c>
      <c r="F3" s="36">
        <v>5.488927747</v>
      </c>
    </row>
    <row r="4">
      <c r="A4" s="35">
        <v>2015.0</v>
      </c>
      <c r="B4" s="35">
        <v>3.0</v>
      </c>
      <c r="C4" s="1" t="s">
        <v>403</v>
      </c>
      <c r="D4" s="9" t="s">
        <v>5</v>
      </c>
      <c r="E4" s="7">
        <v>57.0</v>
      </c>
      <c r="F4" s="194"/>
    </row>
    <row r="5">
      <c r="A5" s="35">
        <v>2015.0</v>
      </c>
      <c r="B5" s="35">
        <v>4.0</v>
      </c>
      <c r="C5" s="1" t="s">
        <v>404</v>
      </c>
      <c r="D5" s="7" t="s">
        <v>5</v>
      </c>
      <c r="E5" s="7">
        <v>57.0</v>
      </c>
      <c r="F5" s="194"/>
    </row>
    <row r="6">
      <c r="A6" s="35">
        <v>2015.0</v>
      </c>
      <c r="B6" s="35">
        <v>5.0</v>
      </c>
      <c r="C6" s="7" t="s">
        <v>408</v>
      </c>
      <c r="D6" s="7" t="s">
        <v>5</v>
      </c>
      <c r="E6" s="7">
        <v>57.0</v>
      </c>
      <c r="F6" s="36">
        <v>8.358954488</v>
      </c>
    </row>
    <row r="7">
      <c r="A7" s="35">
        <v>2015.0</v>
      </c>
      <c r="B7" s="35">
        <v>6.0</v>
      </c>
      <c r="C7" s="7" t="s">
        <v>409</v>
      </c>
      <c r="D7" s="7" t="s">
        <v>5</v>
      </c>
      <c r="E7" s="7">
        <v>57.0</v>
      </c>
      <c r="F7" s="194"/>
    </row>
    <row r="8">
      <c r="A8" s="35">
        <v>2015.0</v>
      </c>
      <c r="B8" s="35">
        <v>7.0</v>
      </c>
      <c r="C8" s="7" t="s">
        <v>407</v>
      </c>
      <c r="D8" s="7" t="s">
        <v>5</v>
      </c>
      <c r="E8" s="7">
        <v>57.0</v>
      </c>
      <c r="F8" s="194"/>
    </row>
    <row r="9">
      <c r="A9" s="35">
        <v>2015.0</v>
      </c>
      <c r="B9" s="35">
        <v>8.0</v>
      </c>
      <c r="C9" s="7" t="s">
        <v>406</v>
      </c>
      <c r="D9" s="7" t="s">
        <v>5</v>
      </c>
      <c r="E9" s="7">
        <v>57.0</v>
      </c>
      <c r="F9" s="36">
        <v>6.916768778</v>
      </c>
    </row>
    <row r="10">
      <c r="A10" s="35">
        <v>2015.0</v>
      </c>
      <c r="B10" s="35">
        <v>9.0</v>
      </c>
      <c r="C10" s="1" t="s">
        <v>405</v>
      </c>
      <c r="D10" s="7" t="s">
        <v>5</v>
      </c>
      <c r="E10" s="7">
        <v>57.0</v>
      </c>
      <c r="F10" s="36">
        <v>2.365828113</v>
      </c>
    </row>
    <row r="11">
      <c r="A11" s="35">
        <v>2015.0</v>
      </c>
      <c r="B11" s="35">
        <v>10.0</v>
      </c>
      <c r="C11" s="1" t="s">
        <v>410</v>
      </c>
      <c r="D11" s="7" t="s">
        <v>5</v>
      </c>
      <c r="E11" s="7">
        <v>57.0</v>
      </c>
      <c r="F11" s="194"/>
    </row>
    <row r="12">
      <c r="A12" s="35">
        <v>2015.0</v>
      </c>
      <c r="B12" s="35">
        <v>11.0</v>
      </c>
      <c r="C12" s="1" t="s">
        <v>412</v>
      </c>
      <c r="D12" s="7" t="s">
        <v>5</v>
      </c>
      <c r="E12" s="7">
        <v>57.0</v>
      </c>
      <c r="F12" s="36">
        <v>3.940567612</v>
      </c>
    </row>
    <row r="13">
      <c r="A13" s="35">
        <v>2015.0</v>
      </c>
      <c r="B13" s="35">
        <v>12.0</v>
      </c>
      <c r="C13" s="1" t="s">
        <v>411</v>
      </c>
      <c r="D13" s="7" t="s">
        <v>5</v>
      </c>
      <c r="E13" s="7">
        <v>57.0</v>
      </c>
      <c r="F13" s="194"/>
    </row>
    <row r="14">
      <c r="A14" s="35">
        <v>2015.0</v>
      </c>
      <c r="B14" s="35">
        <v>13.0</v>
      </c>
      <c r="C14" s="1" t="s">
        <v>413</v>
      </c>
      <c r="D14" s="7" t="s">
        <v>5</v>
      </c>
      <c r="E14" s="7">
        <v>57.0</v>
      </c>
      <c r="F14" s="194"/>
    </row>
    <row r="15">
      <c r="A15" s="35">
        <v>2015.0</v>
      </c>
      <c r="B15" s="35">
        <v>14.0</v>
      </c>
      <c r="C15" s="1" t="s">
        <v>414</v>
      </c>
      <c r="D15" s="7" t="s">
        <v>5</v>
      </c>
      <c r="E15" s="7">
        <v>57.0</v>
      </c>
      <c r="F15" s="36">
        <v>3.660919357</v>
      </c>
    </row>
    <row r="16">
      <c r="A16" s="35">
        <v>2015.0</v>
      </c>
      <c r="B16" s="35">
        <v>15.0</v>
      </c>
      <c r="C16" s="1" t="s">
        <v>415</v>
      </c>
      <c r="D16" s="7" t="s">
        <v>5</v>
      </c>
      <c r="E16" s="7">
        <v>57.0</v>
      </c>
      <c r="F16" s="36">
        <v>2.202320442</v>
      </c>
    </row>
    <row r="17">
      <c r="A17" s="35">
        <v>2015.0</v>
      </c>
      <c r="B17" s="35">
        <v>16.0</v>
      </c>
      <c r="C17" s="1" t="s">
        <v>416</v>
      </c>
      <c r="D17" s="7" t="s">
        <v>5</v>
      </c>
      <c r="E17" s="7">
        <v>57.0</v>
      </c>
      <c r="F17" s="194"/>
    </row>
    <row r="18">
      <c r="A18" s="35">
        <v>2015.0</v>
      </c>
      <c r="B18" s="35">
        <v>17.0</v>
      </c>
      <c r="C18" s="1" t="s">
        <v>417</v>
      </c>
      <c r="D18" s="7" t="s">
        <v>5</v>
      </c>
      <c r="E18" s="7">
        <v>57.0</v>
      </c>
      <c r="F18" s="36">
        <v>2.794395032</v>
      </c>
    </row>
    <row r="19">
      <c r="A19" s="35">
        <v>2015.0</v>
      </c>
      <c r="B19" s="35">
        <v>18.0</v>
      </c>
      <c r="C19" s="1" t="s">
        <v>419</v>
      </c>
      <c r="D19" s="7" t="s">
        <v>5</v>
      </c>
      <c r="E19" s="7">
        <v>57.0</v>
      </c>
      <c r="F19" s="194"/>
    </row>
    <row r="20">
      <c r="A20" s="35">
        <v>2015.0</v>
      </c>
      <c r="B20" s="35">
        <v>19.0</v>
      </c>
      <c r="C20" s="1" t="s">
        <v>420</v>
      </c>
      <c r="D20" s="7" t="s">
        <v>5</v>
      </c>
      <c r="E20" s="7">
        <v>57.0</v>
      </c>
      <c r="F20" s="36">
        <v>7.096390588</v>
      </c>
    </row>
    <row r="21">
      <c r="A21" s="35">
        <v>2015.0</v>
      </c>
      <c r="B21" s="35">
        <v>20.0</v>
      </c>
      <c r="C21" s="1" t="s">
        <v>421</v>
      </c>
      <c r="D21" s="7" t="s">
        <v>5</v>
      </c>
      <c r="E21" s="7">
        <v>57.0</v>
      </c>
      <c r="F21" s="36">
        <v>4.750636926</v>
      </c>
    </row>
    <row r="22">
      <c r="A22" s="35">
        <v>2015.0</v>
      </c>
      <c r="B22" s="35">
        <v>21.0</v>
      </c>
      <c r="C22" s="1" t="s">
        <v>422</v>
      </c>
      <c r="D22" s="7" t="s">
        <v>5</v>
      </c>
      <c r="E22" s="7">
        <v>57.0</v>
      </c>
      <c r="F22" s="194"/>
    </row>
    <row r="23">
      <c r="A23" s="35">
        <v>2015.0</v>
      </c>
      <c r="B23" s="35">
        <v>22.0</v>
      </c>
      <c r="C23" s="1" t="s">
        <v>423</v>
      </c>
      <c r="D23" s="7" t="s">
        <v>5</v>
      </c>
      <c r="E23" s="7">
        <v>57.0</v>
      </c>
      <c r="F23" s="36">
        <v>9.537022683</v>
      </c>
    </row>
    <row r="24">
      <c r="A24" s="35">
        <v>2015.0</v>
      </c>
      <c r="B24" s="35">
        <v>23.0</v>
      </c>
      <c r="C24" s="1" t="s">
        <v>424</v>
      </c>
      <c r="D24" s="7" t="s">
        <v>5</v>
      </c>
      <c r="E24" s="7">
        <v>57.0</v>
      </c>
      <c r="F24" s="36">
        <v>3.056953387</v>
      </c>
    </row>
    <row r="25">
      <c r="A25" s="35">
        <v>2015.0</v>
      </c>
      <c r="B25" s="35">
        <v>24.0</v>
      </c>
      <c r="C25" s="1" t="s">
        <v>426</v>
      </c>
      <c r="D25" s="7" t="s">
        <v>5</v>
      </c>
      <c r="E25" s="7">
        <v>57.0</v>
      </c>
      <c r="F25" s="194"/>
    </row>
    <row r="26">
      <c r="A26" s="35">
        <v>2015.0</v>
      </c>
      <c r="B26" s="35">
        <v>25.0</v>
      </c>
      <c r="C26" s="1" t="s">
        <v>425</v>
      </c>
      <c r="D26" s="7" t="s">
        <v>5</v>
      </c>
      <c r="E26" s="7">
        <v>57.0</v>
      </c>
      <c r="F26" s="36">
        <v>5.511878182</v>
      </c>
    </row>
    <row r="27">
      <c r="A27" s="35">
        <v>2015.0</v>
      </c>
      <c r="B27" s="35">
        <v>26.0</v>
      </c>
      <c r="C27" s="1" t="s">
        <v>427</v>
      </c>
      <c r="D27" s="7" t="s">
        <v>5</v>
      </c>
      <c r="E27" s="7">
        <v>57.0</v>
      </c>
      <c r="F27" s="36">
        <v>9.75325664</v>
      </c>
    </row>
    <row r="28">
      <c r="A28" s="35">
        <v>2015.0</v>
      </c>
      <c r="B28" s="35">
        <v>27.0</v>
      </c>
      <c r="C28" s="1" t="s">
        <v>428</v>
      </c>
      <c r="D28" s="7" t="s">
        <v>5</v>
      </c>
      <c r="E28" s="7">
        <v>57.0</v>
      </c>
      <c r="F28" s="36">
        <v>14.57454519</v>
      </c>
    </row>
    <row r="29">
      <c r="A29" s="35">
        <v>2015.0</v>
      </c>
      <c r="B29" s="35">
        <v>28.0</v>
      </c>
      <c r="C29" s="1" t="s">
        <v>429</v>
      </c>
      <c r="D29" s="7" t="s">
        <v>5</v>
      </c>
      <c r="E29" s="7">
        <v>57.0</v>
      </c>
      <c r="F29" s="36">
        <v>11.77467634</v>
      </c>
    </row>
    <row r="30">
      <c r="A30" s="35">
        <v>2015.0</v>
      </c>
      <c r="B30" s="35">
        <v>29.0</v>
      </c>
      <c r="C30" s="1" t="s">
        <v>430</v>
      </c>
      <c r="D30" s="7" t="s">
        <v>5</v>
      </c>
      <c r="E30" s="7">
        <v>57.0</v>
      </c>
      <c r="F30" s="36">
        <v>2.828305366</v>
      </c>
    </row>
    <row r="31">
      <c r="A31" s="35">
        <v>2015.0</v>
      </c>
      <c r="B31" s="35">
        <v>30.0</v>
      </c>
      <c r="C31" s="1" t="s">
        <v>431</v>
      </c>
      <c r="D31" s="7" t="s">
        <v>5</v>
      </c>
      <c r="E31" s="7">
        <v>57.0</v>
      </c>
      <c r="F31" s="194"/>
    </row>
    <row r="32">
      <c r="A32" s="35">
        <v>2015.0</v>
      </c>
      <c r="B32" s="7">
        <v>31.0</v>
      </c>
      <c r="C32" s="1" t="s">
        <v>432</v>
      </c>
      <c r="D32" s="7" t="s">
        <v>5</v>
      </c>
      <c r="E32" s="7">
        <v>57.0</v>
      </c>
      <c r="F32" s="36">
        <v>4.830307437</v>
      </c>
    </row>
    <row r="33">
      <c r="A33" s="35">
        <v>2015.0</v>
      </c>
      <c r="B33" s="7">
        <v>32.0</v>
      </c>
      <c r="C33" s="1" t="s">
        <v>433</v>
      </c>
      <c r="D33" s="7" t="s">
        <v>5</v>
      </c>
      <c r="E33" s="7">
        <v>57.0</v>
      </c>
      <c r="F33" s="195"/>
    </row>
    <row r="34">
      <c r="A34" s="35">
        <v>2015.0</v>
      </c>
      <c r="B34" s="7">
        <v>0.0</v>
      </c>
      <c r="C34" s="7" t="s">
        <v>418</v>
      </c>
      <c r="D34" s="7" t="s">
        <v>5</v>
      </c>
      <c r="E34" s="7">
        <v>57.0</v>
      </c>
      <c r="F34" s="36">
        <v>5.88</v>
      </c>
    </row>
    <row r="35">
      <c r="A35" s="35">
        <v>2020.0</v>
      </c>
      <c r="B35" s="7">
        <v>1.0</v>
      </c>
      <c r="C35" s="1" t="s">
        <v>401</v>
      </c>
      <c r="D35" s="7" t="s">
        <v>5</v>
      </c>
      <c r="E35" s="7">
        <v>57.0</v>
      </c>
      <c r="F35" s="195"/>
    </row>
    <row r="36">
      <c r="A36" s="35">
        <v>2020.0</v>
      </c>
      <c r="B36" s="7">
        <v>2.0</v>
      </c>
      <c r="C36" s="1" t="s">
        <v>402</v>
      </c>
      <c r="D36" s="7" t="s">
        <v>5</v>
      </c>
      <c r="E36" s="7">
        <v>57.0</v>
      </c>
      <c r="F36" s="36">
        <v>5.465611751</v>
      </c>
    </row>
    <row r="37">
      <c r="A37" s="35">
        <v>2020.0</v>
      </c>
      <c r="B37" s="7">
        <v>3.0</v>
      </c>
      <c r="C37" s="1" t="s">
        <v>403</v>
      </c>
      <c r="D37" s="7" t="s">
        <v>5</v>
      </c>
      <c r="E37" s="7">
        <v>57.0</v>
      </c>
      <c r="F37" s="195"/>
    </row>
    <row r="38">
      <c r="A38" s="35">
        <v>2020.0</v>
      </c>
      <c r="B38" s="7">
        <v>4.0</v>
      </c>
      <c r="C38" s="1" t="s">
        <v>404</v>
      </c>
      <c r="D38" s="7" t="s">
        <v>5</v>
      </c>
      <c r="E38" s="7">
        <v>57.0</v>
      </c>
      <c r="F38" s="195"/>
    </row>
    <row r="39">
      <c r="A39" s="35">
        <v>2020.0</v>
      </c>
      <c r="B39" s="7">
        <v>5.0</v>
      </c>
      <c r="C39" s="7" t="s">
        <v>408</v>
      </c>
      <c r="D39" s="7" t="s">
        <v>5</v>
      </c>
      <c r="E39" s="7">
        <v>57.0</v>
      </c>
      <c r="F39" s="36">
        <v>8.739117019</v>
      </c>
    </row>
    <row r="40">
      <c r="A40" s="35">
        <v>2020.0</v>
      </c>
      <c r="B40" s="7">
        <v>6.0</v>
      </c>
      <c r="C40" s="7" t="s">
        <v>409</v>
      </c>
      <c r="D40" s="7" t="s">
        <v>5</v>
      </c>
      <c r="E40" s="7">
        <v>57.0</v>
      </c>
      <c r="F40" s="195"/>
    </row>
    <row r="41">
      <c r="A41" s="35">
        <v>2020.0</v>
      </c>
      <c r="B41" s="7">
        <v>7.0</v>
      </c>
      <c r="C41" s="7" t="s">
        <v>407</v>
      </c>
      <c r="D41" s="7" t="s">
        <v>5</v>
      </c>
      <c r="E41" s="7">
        <v>57.0</v>
      </c>
      <c r="F41" s="195"/>
    </row>
    <row r="42">
      <c r="A42" s="35">
        <v>2020.0</v>
      </c>
      <c r="B42" s="7">
        <v>8.0</v>
      </c>
      <c r="C42" s="7" t="s">
        <v>406</v>
      </c>
      <c r="D42" s="7" t="s">
        <v>5</v>
      </c>
      <c r="E42" s="7">
        <v>57.0</v>
      </c>
      <c r="F42" s="36">
        <v>7.466856803</v>
      </c>
    </row>
    <row r="43">
      <c r="A43" s="35">
        <v>2020.0</v>
      </c>
      <c r="B43" s="7">
        <v>9.0</v>
      </c>
      <c r="C43" s="1" t="s">
        <v>405</v>
      </c>
      <c r="D43" s="7" t="s">
        <v>5</v>
      </c>
      <c r="E43" s="7">
        <v>57.0</v>
      </c>
      <c r="F43" s="36">
        <v>2.159452327</v>
      </c>
    </row>
    <row r="44">
      <c r="A44" s="35">
        <v>2020.0</v>
      </c>
      <c r="B44" s="7">
        <v>10.0</v>
      </c>
      <c r="C44" s="1" t="s">
        <v>410</v>
      </c>
      <c r="D44" s="7" t="s">
        <v>5</v>
      </c>
      <c r="E44" s="7">
        <v>57.0</v>
      </c>
      <c r="F44" s="195"/>
    </row>
    <row r="45">
      <c r="A45" s="35">
        <v>2020.0</v>
      </c>
      <c r="B45" s="7">
        <v>11.0</v>
      </c>
      <c r="C45" s="1" t="s">
        <v>412</v>
      </c>
      <c r="D45" s="7" t="s">
        <v>5</v>
      </c>
      <c r="E45" s="7">
        <v>57.0</v>
      </c>
      <c r="F45" s="36">
        <v>4.112732518</v>
      </c>
    </row>
    <row r="46">
      <c r="A46" s="35">
        <v>2020.0</v>
      </c>
      <c r="B46" s="7">
        <v>12.0</v>
      </c>
      <c r="C46" s="1" t="s">
        <v>411</v>
      </c>
      <c r="D46" s="7" t="s">
        <v>5</v>
      </c>
      <c r="E46" s="7">
        <v>57.0</v>
      </c>
      <c r="F46" s="195"/>
    </row>
    <row r="47">
      <c r="A47" s="35">
        <v>2020.0</v>
      </c>
      <c r="B47" s="7">
        <v>13.0</v>
      </c>
      <c r="C47" s="1" t="s">
        <v>413</v>
      </c>
      <c r="D47" s="7" t="s">
        <v>5</v>
      </c>
      <c r="E47" s="7">
        <v>57.0</v>
      </c>
      <c r="F47" s="195"/>
    </row>
    <row r="48">
      <c r="A48" s="35">
        <v>2020.0</v>
      </c>
      <c r="B48" s="7">
        <v>14.0</v>
      </c>
      <c r="C48" s="1" t="s">
        <v>414</v>
      </c>
      <c r="D48" s="7" t="s">
        <v>5</v>
      </c>
      <c r="E48" s="7">
        <v>57.0</v>
      </c>
      <c r="F48" s="36">
        <v>3.689439733</v>
      </c>
    </row>
    <row r="49">
      <c r="A49" s="35">
        <v>2020.0</v>
      </c>
      <c r="B49" s="7">
        <v>15.0</v>
      </c>
      <c r="C49" s="1" t="s">
        <v>415</v>
      </c>
      <c r="D49" s="7" t="s">
        <v>5</v>
      </c>
      <c r="E49" s="7">
        <v>57.0</v>
      </c>
      <c r="F49" s="36">
        <v>2.391066416</v>
      </c>
    </row>
    <row r="50">
      <c r="A50" s="35">
        <v>2020.0</v>
      </c>
      <c r="B50" s="7">
        <v>16.0</v>
      </c>
      <c r="C50" s="1" t="s">
        <v>416</v>
      </c>
      <c r="D50" s="7" t="s">
        <v>5</v>
      </c>
      <c r="E50" s="7">
        <v>57.0</v>
      </c>
      <c r="F50" s="195"/>
    </row>
    <row r="51">
      <c r="A51" s="35">
        <v>2020.0</v>
      </c>
      <c r="B51" s="7">
        <v>17.0</v>
      </c>
      <c r="C51" s="1" t="s">
        <v>417</v>
      </c>
      <c r="D51" s="7" t="s">
        <v>5</v>
      </c>
      <c r="E51" s="7">
        <v>57.0</v>
      </c>
      <c r="F51" s="36">
        <v>2.794395032</v>
      </c>
    </row>
    <row r="52">
      <c r="A52" s="35">
        <v>2020.0</v>
      </c>
      <c r="B52" s="7">
        <v>18.0</v>
      </c>
      <c r="C52" s="1" t="s">
        <v>419</v>
      </c>
      <c r="D52" s="7" t="s">
        <v>5</v>
      </c>
      <c r="E52" s="7">
        <v>57.0</v>
      </c>
      <c r="F52" s="195"/>
    </row>
    <row r="53">
      <c r="A53" s="35">
        <v>2020.0</v>
      </c>
      <c r="B53" s="7">
        <v>19.0</v>
      </c>
      <c r="C53" s="1" t="s">
        <v>420</v>
      </c>
      <c r="D53" s="7" t="s">
        <v>5</v>
      </c>
      <c r="E53" s="7">
        <v>57.0</v>
      </c>
      <c r="F53" s="36">
        <v>7.281601233</v>
      </c>
    </row>
    <row r="54">
      <c r="A54" s="35">
        <v>2020.0</v>
      </c>
      <c r="B54" s="7">
        <v>20.0</v>
      </c>
      <c r="C54" s="1" t="s">
        <v>421</v>
      </c>
      <c r="D54" s="7" t="s">
        <v>5</v>
      </c>
      <c r="E54" s="7">
        <v>57.0</v>
      </c>
      <c r="F54" s="36">
        <v>4.750636926</v>
      </c>
    </row>
    <row r="55">
      <c r="A55" s="35">
        <v>2020.0</v>
      </c>
      <c r="B55" s="7">
        <v>21.0</v>
      </c>
      <c r="C55" s="1" t="s">
        <v>422</v>
      </c>
      <c r="D55" s="7" t="s">
        <v>5</v>
      </c>
      <c r="E55" s="7">
        <v>57.0</v>
      </c>
      <c r="F55" s="195"/>
    </row>
    <row r="56">
      <c r="A56" s="35">
        <v>2020.0</v>
      </c>
      <c r="B56" s="7">
        <v>22.0</v>
      </c>
      <c r="C56" s="1" t="s">
        <v>423</v>
      </c>
      <c r="D56" s="7" t="s">
        <v>5</v>
      </c>
      <c r="E56" s="7">
        <v>57.0</v>
      </c>
      <c r="F56" s="36">
        <v>9.537022683</v>
      </c>
    </row>
    <row r="57">
      <c r="A57" s="35">
        <v>2020.0</v>
      </c>
      <c r="B57" s="7">
        <v>23.0</v>
      </c>
      <c r="C57" s="1" t="s">
        <v>424</v>
      </c>
      <c r="D57" s="7" t="s">
        <v>5</v>
      </c>
      <c r="E57" s="7">
        <v>57.0</v>
      </c>
      <c r="F57" s="36">
        <v>2.570813853</v>
      </c>
    </row>
    <row r="58">
      <c r="A58" s="35">
        <v>2020.0</v>
      </c>
      <c r="B58" s="7">
        <v>24.0</v>
      </c>
      <c r="C58" s="1" t="s">
        <v>426</v>
      </c>
      <c r="D58" s="7" t="s">
        <v>5</v>
      </c>
      <c r="E58" s="7">
        <v>57.0</v>
      </c>
      <c r="F58" s="36">
        <v>0.067322053</v>
      </c>
    </row>
    <row r="59">
      <c r="A59" s="35">
        <v>2020.0</v>
      </c>
      <c r="B59" s="7">
        <v>25.0</v>
      </c>
      <c r="C59" s="1" t="s">
        <v>425</v>
      </c>
      <c r="D59" s="7" t="s">
        <v>5</v>
      </c>
      <c r="E59" s="7">
        <v>57.0</v>
      </c>
      <c r="F59" s="36">
        <v>5.511878182</v>
      </c>
    </row>
    <row r="60">
      <c r="A60" s="35">
        <v>2020.0</v>
      </c>
      <c r="B60" s="7">
        <v>26.0</v>
      </c>
      <c r="C60" s="1" t="s">
        <v>427</v>
      </c>
      <c r="D60" s="7" t="s">
        <v>5</v>
      </c>
      <c r="E60" s="7">
        <v>57.0</v>
      </c>
      <c r="F60" s="36">
        <v>11.40978797</v>
      </c>
    </row>
    <row r="61">
      <c r="A61" s="35">
        <v>2020.0</v>
      </c>
      <c r="B61" s="7">
        <v>27.0</v>
      </c>
      <c r="C61" s="1" t="s">
        <v>428</v>
      </c>
      <c r="D61" s="7" t="s">
        <v>5</v>
      </c>
      <c r="E61" s="7">
        <v>57.0</v>
      </c>
      <c r="F61" s="36">
        <v>14.57454519</v>
      </c>
    </row>
    <row r="62">
      <c r="A62" s="35">
        <v>2020.0</v>
      </c>
      <c r="B62" s="7">
        <v>28.0</v>
      </c>
      <c r="C62" s="1" t="s">
        <v>429</v>
      </c>
      <c r="D62" s="7" t="s">
        <v>5</v>
      </c>
      <c r="E62" s="7">
        <v>57.0</v>
      </c>
      <c r="F62" s="36">
        <v>12.86009011</v>
      </c>
    </row>
    <row r="63">
      <c r="A63" s="35">
        <v>2020.0</v>
      </c>
      <c r="B63" s="7">
        <v>29.0</v>
      </c>
      <c r="C63" s="1" t="s">
        <v>430</v>
      </c>
      <c r="D63" s="7" t="s">
        <v>5</v>
      </c>
      <c r="E63" s="7">
        <v>57.0</v>
      </c>
      <c r="F63" s="36">
        <v>2.828305366</v>
      </c>
    </row>
    <row r="64">
      <c r="A64" s="35">
        <v>2020.0</v>
      </c>
      <c r="B64" s="7">
        <v>30.0</v>
      </c>
      <c r="C64" s="1" t="s">
        <v>431</v>
      </c>
      <c r="D64" s="7" t="s">
        <v>5</v>
      </c>
      <c r="E64" s="7">
        <v>57.0</v>
      </c>
      <c r="F64" s="195"/>
    </row>
    <row r="65">
      <c r="A65" s="35">
        <v>2020.0</v>
      </c>
      <c r="B65" s="7">
        <v>31.0</v>
      </c>
      <c r="C65" s="1" t="s">
        <v>432</v>
      </c>
      <c r="D65" s="7" t="s">
        <v>5</v>
      </c>
      <c r="E65" s="7">
        <v>57.0</v>
      </c>
      <c r="F65" s="36">
        <v>4.830307437</v>
      </c>
    </row>
    <row r="66">
      <c r="A66" s="35">
        <v>2020.0</v>
      </c>
      <c r="B66" s="7">
        <v>32.0</v>
      </c>
      <c r="C66" s="1" t="s">
        <v>433</v>
      </c>
      <c r="D66" s="7" t="s">
        <v>5</v>
      </c>
      <c r="E66" s="7">
        <v>57.0</v>
      </c>
      <c r="F66" s="195"/>
    </row>
    <row r="67">
      <c r="A67" s="35">
        <v>2020.0</v>
      </c>
      <c r="B67" s="7">
        <v>0.0</v>
      </c>
      <c r="C67" s="7" t="s">
        <v>418</v>
      </c>
      <c r="D67" s="7" t="s">
        <v>5</v>
      </c>
      <c r="E67" s="7">
        <v>57.0</v>
      </c>
      <c r="F67" s="36">
        <v>5.69</v>
      </c>
    </row>
  </sheetData>
  <drawing r:id="rId1"/>
</worksheet>
</file>